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xl/volatileDependencies.xml" ContentType="application/vnd.openxmlformats-officedocument.spreadsheetml.volatileDependenc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thartle\Downloads\"/>
    </mc:Choice>
  </mc:AlternateContent>
  <bookViews>
    <workbookView xWindow="0" yWindow="0" windowWidth="28800" windowHeight="15000"/>
  </bookViews>
  <sheets>
    <sheet name="Main" sheetId="3" r:id="rId1"/>
    <sheet name="Symbols" sheetId="4" r:id="rId2"/>
    <sheet name="IUSG" sheetId="1" state="hidden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6" i="3" l="1"/>
  <c r="N9" i="3"/>
  <c r="N16" i="3"/>
  <c r="H9" i="3"/>
  <c r="J16" i="3"/>
  <c r="N8" i="3"/>
  <c r="L9" i="3"/>
  <c r="M9" i="3"/>
  <c r="L16" i="3"/>
  <c r="O9" i="3"/>
  <c r="H16" i="3"/>
  <c r="L15" i="3"/>
  <c r="I9" i="3"/>
  <c r="I8" i="3"/>
  <c r="O16" i="3"/>
  <c r="J15" i="3"/>
  <c r="I15" i="3"/>
  <c r="N15" i="3"/>
  <c r="I16" i="3"/>
  <c r="H15" i="3"/>
  <c r="J8" i="3"/>
  <c r="C8" i="3"/>
  <c r="C15" i="3"/>
  <c r="H8" i="3"/>
  <c r="J9" i="3"/>
  <c r="L8" i="3"/>
  <c r="O8" i="3"/>
  <c r="O15" i="3"/>
  <c r="C9" i="3"/>
  <c r="M15" i="3"/>
  <c r="C16" i="3"/>
  <c r="M8" i="3"/>
  <c r="C7" i="3"/>
  <c r="J11" i="3"/>
  <c r="O13" i="3"/>
  <c r="C14" i="3"/>
  <c r="H7" i="3"/>
  <c r="J14" i="3"/>
  <c r="N12" i="3"/>
  <c r="H13" i="3"/>
  <c r="C13" i="3"/>
  <c r="L14" i="3"/>
  <c r="J12" i="3"/>
  <c r="N11" i="3"/>
  <c r="L12" i="3"/>
  <c r="AB2" i="3"/>
  <c r="H11" i="3"/>
  <c r="I7" i="3"/>
  <c r="L13" i="3"/>
  <c r="C12" i="3"/>
  <c r="L11" i="3"/>
  <c r="N14" i="3"/>
  <c r="I11" i="3"/>
  <c r="L7" i="3"/>
  <c r="M11" i="3"/>
  <c r="J10" i="3"/>
  <c r="O14" i="3"/>
  <c r="N10" i="3"/>
  <c r="C10" i="3"/>
  <c r="N7" i="3"/>
  <c r="M10" i="3"/>
  <c r="M12" i="3"/>
  <c r="J7" i="3"/>
  <c r="I12" i="3"/>
  <c r="H10" i="3"/>
  <c r="H14" i="3"/>
  <c r="O7" i="3"/>
  <c r="I10" i="3"/>
  <c r="N13" i="3"/>
  <c r="O10" i="3"/>
  <c r="H12" i="3"/>
  <c r="O12" i="3"/>
  <c r="J13" i="3"/>
  <c r="C11" i="3"/>
  <c r="M14" i="3"/>
  <c r="M13" i="3"/>
  <c r="O11" i="3"/>
  <c r="I13" i="3"/>
  <c r="M7" i="3"/>
  <c r="L10" i="3"/>
  <c r="I14" i="3"/>
  <c r="H434" i="1" l="1"/>
  <c r="H435" i="1" s="1"/>
  <c r="H436" i="1" s="1"/>
  <c r="H437" i="1" s="1"/>
  <c r="H438" i="1" s="1"/>
  <c r="H439" i="1" s="1"/>
  <c r="H440" i="1" s="1"/>
  <c r="H441" i="1" s="1"/>
  <c r="H442" i="1" s="1"/>
  <c r="H443" i="1" s="1"/>
  <c r="H444" i="1" s="1"/>
  <c r="H445" i="1" s="1"/>
  <c r="H446" i="1" s="1"/>
  <c r="H447" i="1" s="1"/>
  <c r="H448" i="1" s="1"/>
  <c r="H449" i="1" s="1"/>
  <c r="H450" i="1" s="1"/>
  <c r="H451" i="1" s="1"/>
  <c r="H452" i="1" s="1"/>
  <c r="H453" i="1" s="1"/>
  <c r="H454" i="1" s="1"/>
  <c r="H455" i="1" s="1"/>
  <c r="H456" i="1" s="1"/>
  <c r="H457" i="1" s="1"/>
  <c r="H458" i="1" s="1"/>
  <c r="H459" i="1" s="1"/>
  <c r="H460" i="1" s="1"/>
  <c r="H461" i="1" s="1"/>
  <c r="H462" i="1" s="1"/>
  <c r="H463" i="1" s="1"/>
  <c r="H464" i="1" s="1"/>
  <c r="H465" i="1" s="1"/>
  <c r="H466" i="1" s="1"/>
  <c r="H467" i="1" s="1"/>
  <c r="H468" i="1" s="1"/>
  <c r="H469" i="1" s="1"/>
  <c r="H470" i="1" s="1"/>
  <c r="H471" i="1" s="1"/>
  <c r="H472" i="1" s="1"/>
  <c r="H473" i="1" s="1"/>
  <c r="H474" i="1" s="1"/>
  <c r="H475" i="1" s="1"/>
  <c r="H476" i="1" s="1"/>
  <c r="H477" i="1" s="1"/>
  <c r="H478" i="1" s="1"/>
  <c r="H479" i="1" s="1"/>
  <c r="H480" i="1" s="1"/>
  <c r="H481" i="1" s="1"/>
  <c r="H482" i="1" s="1"/>
  <c r="H483" i="1" s="1"/>
  <c r="H484" i="1" s="1"/>
  <c r="H485" i="1" s="1"/>
  <c r="H486" i="1" s="1"/>
  <c r="H487" i="1" s="1"/>
  <c r="H488" i="1" s="1"/>
  <c r="H489" i="1" s="1"/>
  <c r="H490" i="1" s="1"/>
  <c r="H491" i="1" s="1"/>
  <c r="H492" i="1" s="1"/>
  <c r="H493" i="1" s="1"/>
  <c r="H494" i="1" s="1"/>
  <c r="H495" i="1" s="1"/>
  <c r="H496" i="1" s="1"/>
  <c r="H497" i="1" s="1"/>
  <c r="H498" i="1" s="1"/>
  <c r="H499" i="1" s="1"/>
  <c r="H500" i="1" s="1"/>
  <c r="H501" i="1" s="1"/>
  <c r="H502" i="1" s="1"/>
  <c r="H503" i="1" s="1"/>
  <c r="H504" i="1" s="1"/>
  <c r="H505" i="1" s="1"/>
  <c r="H506" i="1" s="1"/>
  <c r="H507" i="1" s="1"/>
  <c r="H508" i="1" s="1"/>
  <c r="H509" i="1" s="1"/>
  <c r="H510" i="1" s="1"/>
  <c r="H511" i="1" s="1"/>
  <c r="H512" i="1" s="1"/>
  <c r="H513" i="1" s="1"/>
  <c r="H514" i="1" s="1"/>
  <c r="H515" i="1" s="1"/>
  <c r="H516" i="1" s="1"/>
  <c r="H517" i="1" s="1"/>
  <c r="H518" i="1" s="1"/>
  <c r="H519" i="1" s="1"/>
  <c r="H520" i="1" s="1"/>
  <c r="H521" i="1" s="1"/>
  <c r="H522" i="1" s="1"/>
  <c r="H523" i="1" s="1"/>
  <c r="H524" i="1" s="1"/>
  <c r="H525" i="1" s="1"/>
  <c r="H526" i="1" s="1"/>
  <c r="H527" i="1" s="1"/>
  <c r="H528" i="1" s="1"/>
  <c r="H529" i="1" s="1"/>
  <c r="H530" i="1" s="1"/>
  <c r="H531" i="1" s="1"/>
  <c r="H532" i="1" s="1"/>
  <c r="H533" i="1" s="1"/>
  <c r="H534" i="1" s="1"/>
  <c r="H535" i="1" s="1"/>
  <c r="H536" i="1" s="1"/>
  <c r="H537" i="1" s="1"/>
  <c r="H538" i="1" s="1"/>
  <c r="H539" i="1" s="1"/>
  <c r="H540" i="1" s="1"/>
  <c r="H541" i="1" s="1"/>
  <c r="H542" i="1" s="1"/>
  <c r="H543" i="1" s="1"/>
  <c r="H544" i="1" s="1"/>
  <c r="H545" i="1" s="1"/>
  <c r="H546" i="1" s="1"/>
  <c r="H547" i="1" s="1"/>
  <c r="H548" i="1" s="1"/>
  <c r="H549" i="1" s="1"/>
  <c r="H550" i="1" s="1"/>
  <c r="H551" i="1" s="1"/>
  <c r="H552" i="1" s="1"/>
  <c r="H553" i="1" s="1"/>
  <c r="H554" i="1" s="1"/>
  <c r="H555" i="1" s="1"/>
  <c r="H556" i="1" s="1"/>
  <c r="H557" i="1" s="1"/>
  <c r="H558" i="1" s="1"/>
  <c r="H559" i="1" s="1"/>
  <c r="H560" i="1" s="1"/>
  <c r="H561" i="1" s="1"/>
  <c r="H562" i="1" s="1"/>
  <c r="H563" i="1" s="1"/>
  <c r="H564" i="1" s="1"/>
  <c r="Q15" i="3"/>
  <c r="K15" i="3"/>
  <c r="K9" i="3"/>
  <c r="Q8" i="3"/>
  <c r="Q9" i="3"/>
  <c r="Q16" i="3"/>
  <c r="K16" i="3"/>
  <c r="K8" i="3"/>
  <c r="Q14" i="3"/>
  <c r="K10" i="3"/>
  <c r="Q11" i="3"/>
  <c r="K11" i="3"/>
  <c r="Q13" i="3"/>
  <c r="K7" i="3"/>
  <c r="K14" i="3"/>
  <c r="K12" i="3"/>
  <c r="Q12" i="3"/>
  <c r="Q10" i="3"/>
  <c r="K13" i="3"/>
  <c r="Q7" i="3"/>
  <c r="G564" i="1" l="1"/>
  <c r="G563" i="1"/>
  <c r="G562" i="1"/>
  <c r="G561" i="1"/>
  <c r="G560" i="1"/>
  <c r="G559" i="1"/>
  <c r="G558" i="1"/>
  <c r="G557" i="1"/>
  <c r="G556" i="1"/>
  <c r="G555" i="1"/>
  <c r="G554" i="1"/>
  <c r="G553" i="1"/>
  <c r="G552" i="1"/>
  <c r="G551" i="1"/>
  <c r="G550" i="1"/>
  <c r="G549" i="1"/>
  <c r="G548" i="1"/>
  <c r="G547" i="1"/>
  <c r="G546" i="1"/>
  <c r="G545" i="1"/>
  <c r="G544" i="1"/>
  <c r="G543" i="1"/>
  <c r="G542" i="1"/>
  <c r="G541" i="1"/>
  <c r="G540" i="1"/>
  <c r="G539" i="1"/>
  <c r="G538" i="1"/>
  <c r="G537" i="1"/>
  <c r="G536" i="1"/>
  <c r="G535" i="1"/>
  <c r="G534" i="1"/>
  <c r="G533" i="1"/>
  <c r="G532" i="1"/>
  <c r="G531" i="1"/>
  <c r="G530" i="1"/>
  <c r="G529" i="1"/>
  <c r="G528" i="1"/>
  <c r="G527" i="1"/>
  <c r="G526" i="1"/>
  <c r="G525" i="1"/>
  <c r="G524" i="1"/>
  <c r="G523" i="1"/>
  <c r="G522" i="1"/>
  <c r="G521" i="1"/>
  <c r="G520" i="1"/>
  <c r="G519" i="1"/>
  <c r="G518" i="1"/>
  <c r="G517" i="1"/>
  <c r="G516" i="1"/>
  <c r="G515" i="1"/>
  <c r="G514" i="1"/>
  <c r="G513" i="1"/>
  <c r="G512" i="1"/>
  <c r="G511" i="1"/>
  <c r="G510" i="1"/>
  <c r="G509" i="1"/>
  <c r="G508" i="1"/>
  <c r="G507" i="1"/>
  <c r="G506" i="1"/>
  <c r="D519" i="1"/>
  <c r="D557" i="1"/>
  <c r="D546" i="1"/>
  <c r="D538" i="1"/>
  <c r="D542" i="1"/>
  <c r="D535" i="1"/>
  <c r="D530" i="1"/>
  <c r="D514" i="1"/>
  <c r="D515" i="1"/>
  <c r="D561" i="1"/>
  <c r="D558" i="1"/>
  <c r="D511" i="1"/>
  <c r="D506" i="1"/>
  <c r="D549" i="1"/>
  <c r="D556" i="1"/>
  <c r="D554" i="1"/>
  <c r="D532" i="1"/>
  <c r="D540" i="1"/>
  <c r="D521" i="1"/>
  <c r="D551" i="1"/>
  <c r="D559" i="1"/>
  <c r="D548" i="1"/>
  <c r="D536" i="1"/>
  <c r="D520" i="1"/>
  <c r="D507" i="1"/>
  <c r="D560" i="1"/>
  <c r="D564" i="1"/>
  <c r="D524" i="1"/>
  <c r="D552" i="1"/>
  <c r="D543" i="1"/>
  <c r="D537" i="1"/>
  <c r="D529" i="1"/>
  <c r="D531" i="1"/>
  <c r="D541" i="1"/>
  <c r="D550" i="1"/>
  <c r="D545" i="1"/>
  <c r="D508" i="1"/>
  <c r="D517" i="1"/>
  <c r="D509" i="1"/>
  <c r="D563" i="1"/>
  <c r="D528" i="1"/>
  <c r="D553" i="1"/>
  <c r="D533" i="1"/>
  <c r="D513" i="1"/>
  <c r="D555" i="1"/>
  <c r="D547" i="1"/>
  <c r="D525" i="1"/>
  <c r="D510" i="1"/>
  <c r="D512" i="1"/>
  <c r="D527" i="1"/>
  <c r="D526" i="1"/>
  <c r="D539" i="1"/>
  <c r="D518" i="1"/>
  <c r="D523" i="1"/>
  <c r="D562" i="1"/>
  <c r="D516" i="1"/>
  <c r="D522" i="1"/>
  <c r="D544" i="1"/>
  <c r="D534" i="1"/>
  <c r="B515" i="1" l="1"/>
  <c r="B523" i="1"/>
  <c r="B550" i="1"/>
  <c r="B519" i="1"/>
  <c r="B530" i="1"/>
  <c r="B554" i="1"/>
  <c r="B553" i="1"/>
  <c r="B562" i="1"/>
  <c r="B535" i="1"/>
  <c r="B560" i="1"/>
  <c r="B537" i="1"/>
  <c r="B558" i="1"/>
  <c r="B546" i="1"/>
  <c r="B528" i="1"/>
  <c r="B538" i="1"/>
  <c r="B539" i="1"/>
  <c r="B542" i="1"/>
  <c r="B511" i="1"/>
  <c r="B541" i="1"/>
  <c r="B540" i="1"/>
  <c r="B509" i="1"/>
  <c r="B556" i="1"/>
  <c r="B543" i="1"/>
  <c r="B520" i="1"/>
  <c r="B525" i="1"/>
  <c r="B514" i="1"/>
  <c r="B551" i="1"/>
  <c r="B545" i="1"/>
  <c r="B516" i="1"/>
  <c r="B547" i="1"/>
  <c r="B557" i="1"/>
  <c r="B563" i="1"/>
  <c r="B561" i="1"/>
  <c r="B526" i="1"/>
  <c r="B527" i="1"/>
  <c r="B531" i="1"/>
  <c r="B522" i="1"/>
  <c r="B521" i="1"/>
  <c r="B549" i="1"/>
  <c r="B517" i="1"/>
  <c r="B510" i="1"/>
  <c r="B512" i="1"/>
  <c r="B506" i="1"/>
  <c r="B513" i="1"/>
  <c r="B507" i="1"/>
  <c r="B559" i="1"/>
  <c r="B518" i="1"/>
  <c r="B529" i="1"/>
  <c r="B548" i="1"/>
  <c r="B552" i="1"/>
  <c r="B532" i="1"/>
  <c r="B508" i="1"/>
  <c r="B536" i="1"/>
  <c r="B533" i="1"/>
  <c r="B544" i="1"/>
  <c r="B524" i="1"/>
  <c r="B555" i="1"/>
  <c r="B534" i="1"/>
  <c r="B564" i="1"/>
  <c r="G505" i="1"/>
  <c r="G504" i="1"/>
  <c r="G503" i="1"/>
  <c r="G502" i="1"/>
  <c r="G501" i="1"/>
  <c r="G500" i="1"/>
  <c r="G499" i="1"/>
  <c r="G498" i="1"/>
  <c r="G497" i="1"/>
  <c r="G496" i="1"/>
  <c r="G495" i="1"/>
  <c r="G494" i="1"/>
  <c r="G493" i="1"/>
  <c r="G492" i="1"/>
  <c r="G491" i="1"/>
  <c r="G490" i="1"/>
  <c r="G489" i="1"/>
  <c r="G488" i="1"/>
  <c r="G487" i="1"/>
  <c r="G486" i="1"/>
  <c r="G485" i="1"/>
  <c r="G484" i="1"/>
  <c r="G483" i="1"/>
  <c r="G482" i="1"/>
  <c r="G481" i="1"/>
  <c r="G480" i="1"/>
  <c r="G479" i="1"/>
  <c r="G478" i="1"/>
  <c r="G477" i="1"/>
  <c r="G476" i="1"/>
  <c r="G475" i="1"/>
  <c r="G474" i="1"/>
  <c r="G473" i="1"/>
  <c r="G472" i="1"/>
  <c r="G471" i="1"/>
  <c r="G470" i="1"/>
  <c r="G469" i="1"/>
  <c r="G468" i="1"/>
  <c r="G467" i="1"/>
  <c r="G466" i="1"/>
  <c r="G465" i="1"/>
  <c r="G464" i="1"/>
  <c r="G463" i="1"/>
  <c r="G462" i="1"/>
  <c r="G461" i="1"/>
  <c r="G460" i="1"/>
  <c r="G459" i="1"/>
  <c r="G458" i="1"/>
  <c r="G457" i="1"/>
  <c r="G456" i="1"/>
  <c r="G455" i="1"/>
  <c r="G454" i="1"/>
  <c r="G453" i="1"/>
  <c r="G452" i="1"/>
  <c r="G451" i="1"/>
  <c r="G450" i="1"/>
  <c r="G449" i="1"/>
  <c r="G448" i="1"/>
  <c r="G447" i="1"/>
  <c r="G446" i="1"/>
  <c r="G445" i="1"/>
  <c r="G444" i="1"/>
  <c r="G443" i="1"/>
  <c r="G442" i="1"/>
  <c r="G441" i="1"/>
  <c r="G440" i="1"/>
  <c r="G439" i="1"/>
  <c r="G438" i="1"/>
  <c r="G437" i="1"/>
  <c r="G436" i="1"/>
  <c r="G435" i="1"/>
  <c r="G434" i="1"/>
  <c r="G433" i="1"/>
  <c r="G432" i="1"/>
  <c r="G431" i="1"/>
  <c r="G430" i="1"/>
  <c r="G429" i="1"/>
  <c r="G428" i="1"/>
  <c r="G427" i="1"/>
  <c r="G426" i="1"/>
  <c r="G425" i="1"/>
  <c r="G424" i="1"/>
  <c r="G423" i="1"/>
  <c r="G422" i="1"/>
  <c r="G421" i="1"/>
  <c r="G420" i="1"/>
  <c r="G419" i="1"/>
  <c r="G418" i="1"/>
  <c r="G417" i="1"/>
  <c r="G416" i="1"/>
  <c r="G415" i="1"/>
  <c r="G414" i="1"/>
  <c r="G413" i="1"/>
  <c r="G412" i="1"/>
  <c r="G411" i="1"/>
  <c r="G410" i="1"/>
  <c r="G409" i="1"/>
  <c r="G408" i="1"/>
  <c r="G407" i="1"/>
  <c r="G406" i="1"/>
  <c r="G405" i="1"/>
  <c r="G404" i="1"/>
  <c r="G403" i="1"/>
  <c r="G402" i="1"/>
  <c r="G401" i="1"/>
  <c r="G400" i="1"/>
  <c r="G399" i="1"/>
  <c r="G398" i="1"/>
  <c r="G397" i="1"/>
  <c r="G396" i="1"/>
  <c r="G395" i="1"/>
  <c r="G394" i="1"/>
  <c r="G393" i="1"/>
  <c r="G392" i="1"/>
  <c r="G391" i="1"/>
  <c r="G390" i="1"/>
  <c r="G389" i="1"/>
  <c r="G388" i="1"/>
  <c r="G387" i="1"/>
  <c r="G386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H2" i="1"/>
  <c r="H3" i="1" s="1"/>
  <c r="G2" i="1"/>
  <c r="G1" i="1"/>
  <c r="D65" i="1"/>
  <c r="D448" i="1"/>
  <c r="D342" i="1"/>
  <c r="D135" i="1"/>
  <c r="D422" i="1"/>
  <c r="D367" i="1"/>
  <c r="D410" i="1"/>
  <c r="D361" i="1"/>
  <c r="D61" i="1"/>
  <c r="D452" i="1"/>
  <c r="D380" i="1"/>
  <c r="D465" i="1"/>
  <c r="D486" i="1"/>
  <c r="D415" i="1"/>
  <c r="D365" i="1"/>
  <c r="D363" i="1"/>
  <c r="D478" i="1"/>
  <c r="D411" i="1"/>
  <c r="D371" i="1"/>
  <c r="D501" i="1"/>
  <c r="D379" i="1"/>
  <c r="D418" i="1"/>
  <c r="D66" i="1"/>
  <c r="D466" i="1"/>
  <c r="D475" i="1"/>
  <c r="D359" i="1"/>
  <c r="D386" i="1"/>
  <c r="D352" i="1"/>
  <c r="D492" i="1"/>
  <c r="D440" i="1"/>
  <c r="D420" i="1"/>
  <c r="D431" i="1"/>
  <c r="D505" i="1"/>
  <c r="D477" i="1"/>
  <c r="D437" i="1"/>
  <c r="D414" i="1"/>
  <c r="D469" i="1"/>
  <c r="D397" i="1"/>
  <c r="D468" i="1"/>
  <c r="D490" i="1"/>
  <c r="D254" i="1"/>
  <c r="D255" i="1"/>
  <c r="D240" i="1"/>
  <c r="D332" i="1"/>
  <c r="D317" i="1"/>
  <c r="D228" i="1"/>
  <c r="D256" i="1"/>
  <c r="D206" i="1"/>
  <c r="D211" i="1"/>
  <c r="D29" i="1"/>
  <c r="D265" i="1"/>
  <c r="D276" i="1"/>
  <c r="D223" i="1"/>
  <c r="D344" i="1"/>
  <c r="D227" i="1"/>
  <c r="D236" i="1"/>
  <c r="D238" i="1"/>
  <c r="D295" i="1"/>
  <c r="D497" i="1"/>
  <c r="D226" i="1"/>
  <c r="D249" i="1"/>
  <c r="D456" i="1"/>
  <c r="D303" i="1"/>
  <c r="D349" i="1"/>
  <c r="D262" i="1"/>
  <c r="D282" i="1"/>
  <c r="D217" i="1"/>
  <c r="D268" i="1"/>
  <c r="D323" i="1"/>
  <c r="D300" i="1"/>
  <c r="D305" i="1"/>
  <c r="D231" i="1"/>
  <c r="D31" i="1"/>
  <c r="D220" i="1"/>
  <c r="D319" i="1"/>
  <c r="D260" i="1"/>
  <c r="D253" i="1"/>
  <c r="D296" i="1"/>
  <c r="D261" i="1"/>
  <c r="D50" i="1"/>
  <c r="D447" i="1"/>
  <c r="D436" i="1"/>
  <c r="D500" i="1"/>
  <c r="D408" i="1"/>
  <c r="D357" i="1"/>
  <c r="D454" i="1"/>
  <c r="D403" i="1"/>
  <c r="D502" i="1"/>
  <c r="D474" i="1"/>
  <c r="D458" i="1"/>
  <c r="D503" i="1"/>
  <c r="D388" i="1"/>
  <c r="D181" i="1"/>
  <c r="D327" i="1"/>
  <c r="D280" i="1"/>
  <c r="D209" i="1"/>
  <c r="D285" i="1"/>
  <c r="D207" i="1"/>
  <c r="D248" i="1"/>
  <c r="D124" i="1"/>
  <c r="D341" i="1"/>
  <c r="D214" i="1"/>
  <c r="D348" i="1"/>
  <c r="D498" i="1"/>
  <c r="D30" i="1"/>
  <c r="D283" i="1"/>
  <c r="D373" i="1"/>
  <c r="D433" i="1"/>
  <c r="D481" i="1"/>
  <c r="D401" i="1"/>
  <c r="D488" i="1"/>
  <c r="D463" i="1"/>
  <c r="D472" i="1"/>
  <c r="D356" i="1"/>
  <c r="D416" i="1"/>
  <c r="D141" i="1"/>
  <c r="D378" i="1"/>
  <c r="D395" i="1"/>
  <c r="D368" i="1"/>
  <c r="D362" i="1"/>
  <c r="D495" i="1"/>
  <c r="D381" i="1"/>
  <c r="D425" i="1"/>
  <c r="D434" i="1"/>
  <c r="D72" i="1"/>
  <c r="D377" i="1"/>
  <c r="D412" i="1"/>
  <c r="D406" i="1"/>
  <c r="D394" i="1"/>
  <c r="D104" i="1"/>
  <c r="D464" i="1"/>
  <c r="D438" i="1"/>
  <c r="D355" i="1"/>
  <c r="D484" i="1"/>
  <c r="D462" i="1"/>
  <c r="D369" i="1"/>
  <c r="D444" i="1"/>
  <c r="D493" i="1"/>
  <c r="D449" i="1"/>
  <c r="D473" i="1"/>
  <c r="D382" i="1"/>
  <c r="D375" i="1"/>
  <c r="D417" i="1"/>
  <c r="D445" i="1"/>
  <c r="D383" i="1"/>
  <c r="D392" i="1"/>
  <c r="D272" i="1"/>
  <c r="D243" i="1"/>
  <c r="D281" i="1"/>
  <c r="D310" i="1"/>
  <c r="D287" i="1"/>
  <c r="D340" i="1"/>
  <c r="D186" i="1"/>
  <c r="D266" i="1"/>
  <c r="D219" i="1"/>
  <c r="D221" i="1"/>
  <c r="D252" i="1"/>
  <c r="D239" i="1"/>
  <c r="D292" i="1"/>
  <c r="D294" i="1"/>
  <c r="D311" i="1"/>
  <c r="D301" i="1"/>
  <c r="D270" i="1"/>
  <c r="D269" i="1"/>
  <c r="D230" i="1"/>
  <c r="D91" i="1"/>
  <c r="D180" i="1"/>
  <c r="D318" i="1"/>
  <c r="D205" i="1"/>
  <c r="D289" i="1"/>
  <c r="D339" i="1"/>
  <c r="D298" i="1"/>
  <c r="D258" i="1"/>
  <c r="D333" i="1"/>
  <c r="D330" i="1"/>
  <c r="D331" i="1"/>
  <c r="D247" i="1"/>
  <c r="D291" i="1"/>
  <c r="D250" i="1"/>
  <c r="D290" i="1"/>
  <c r="D229" i="1"/>
  <c r="D271" i="1"/>
  <c r="D328" i="1"/>
  <c r="D233" i="1"/>
  <c r="D329" i="1"/>
  <c r="D351" i="1"/>
  <c r="D215" i="1"/>
  <c r="D405" i="1"/>
  <c r="D459" i="1"/>
  <c r="D485" i="1"/>
  <c r="D391" i="1"/>
  <c r="D353" i="1"/>
  <c r="D470" i="1"/>
  <c r="D504" i="1"/>
  <c r="D423" i="1"/>
  <c r="D443" i="1"/>
  <c r="D441" i="1"/>
  <c r="D364" i="1"/>
  <c r="D360" i="1"/>
  <c r="D384" i="1"/>
  <c r="D201" i="1"/>
  <c r="D338" i="1"/>
  <c r="D293" i="1"/>
  <c r="D264" i="1"/>
  <c r="D347" i="1"/>
  <c r="D274" i="1"/>
  <c r="D286" i="1"/>
  <c r="D304" i="1"/>
  <c r="D325" i="1"/>
  <c r="D213" i="1"/>
  <c r="D246" i="1"/>
  <c r="D216" i="1"/>
  <c r="D222" i="1"/>
  <c r="D324" i="1"/>
  <c r="D389" i="1"/>
  <c r="D374" i="1"/>
  <c r="D400" i="1"/>
  <c r="D372" i="1"/>
  <c r="D430" i="1"/>
  <c r="D442" i="1"/>
  <c r="D396" i="1"/>
  <c r="D479" i="1"/>
  <c r="D429" i="1"/>
  <c r="D446" i="1"/>
  <c r="D499" i="1"/>
  <c r="D461" i="1"/>
  <c r="D450" i="1"/>
  <c r="D114" i="1"/>
  <c r="D483" i="1"/>
  <c r="D358" i="1"/>
  <c r="D480" i="1"/>
  <c r="D385" i="1"/>
  <c r="D402" i="1"/>
  <c r="D421" i="1"/>
  <c r="D439" i="1"/>
  <c r="D387" i="1"/>
  <c r="D350" i="1"/>
  <c r="D376" i="1"/>
  <c r="D393" i="1"/>
  <c r="D460" i="1"/>
  <c r="D370" i="1"/>
  <c r="D335" i="1"/>
  <c r="D398" i="1"/>
  <c r="D366" i="1"/>
  <c r="D467" i="1"/>
  <c r="D491" i="1"/>
  <c r="D399" i="1"/>
  <c r="D482" i="1"/>
  <c r="D407" i="1"/>
  <c r="D453" i="1"/>
  <c r="D476" i="1"/>
  <c r="D496" i="1"/>
  <c r="D427" i="1"/>
  <c r="D242" i="1"/>
  <c r="D302" i="1"/>
  <c r="D288" i="1"/>
  <c r="D278" i="1"/>
  <c r="D210" i="1"/>
  <c r="D232" i="1"/>
  <c r="D204" i="1"/>
  <c r="D275" i="1"/>
  <c r="D345" i="1"/>
  <c r="D237" i="1"/>
  <c r="D314" i="1"/>
  <c r="D140" i="1"/>
  <c r="D267" i="1"/>
  <c r="D188" i="1"/>
  <c r="D306" i="1"/>
  <c r="D244" i="1"/>
  <c r="D245" i="1"/>
  <c r="D212" i="1"/>
  <c r="D257" i="1"/>
  <c r="D203" i="1"/>
  <c r="D322" i="1"/>
  <c r="D337" i="1"/>
  <c r="D277" i="1"/>
  <c r="D208" i="1"/>
  <c r="D251" i="1"/>
  <c r="D2" i="1"/>
  <c r="D297" i="1"/>
  <c r="D334" i="1"/>
  <c r="D315" i="1"/>
  <c r="D307" i="1"/>
  <c r="D326" i="1"/>
  <c r="D279" i="1"/>
  <c r="D179" i="1"/>
  <c r="D309" i="1"/>
  <c r="D299" i="1"/>
  <c r="D336" i="1"/>
  <c r="D28" i="1"/>
  <c r="D235" i="1"/>
  <c r="D313" i="1"/>
  <c r="D241" i="1"/>
  <c r="D308" i="1"/>
  <c r="D343" i="1"/>
  <c r="D218" i="1"/>
  <c r="D354" i="1"/>
  <c r="D457" i="1"/>
  <c r="D471" i="1"/>
  <c r="D428" i="1"/>
  <c r="D432" i="1"/>
  <c r="D487" i="1"/>
  <c r="D404" i="1"/>
  <c r="D390" i="1"/>
  <c r="D424" i="1"/>
  <c r="D489" i="1"/>
  <c r="D494" i="1"/>
  <c r="D451" i="1"/>
  <c r="D419" i="1"/>
  <c r="D409" i="1"/>
  <c r="D225" i="1"/>
  <c r="D259" i="1"/>
  <c r="D346" i="1"/>
  <c r="D273" i="1"/>
  <c r="D234" i="1"/>
  <c r="D194" i="1"/>
  <c r="D224" i="1"/>
  <c r="D263" i="1"/>
  <c r="D320" i="1"/>
  <c r="D321" i="1"/>
  <c r="D182" i="1"/>
  <c r="D284" i="1"/>
  <c r="D312" i="1"/>
  <c r="D115" i="1"/>
  <c r="D110" i="1"/>
  <c r="D158" i="1"/>
  <c r="D129" i="1"/>
  <c r="D122" i="1"/>
  <c r="D88" i="1"/>
  <c r="D152" i="1"/>
  <c r="D99" i="1"/>
  <c r="D189" i="1"/>
  <c r="D138" i="1"/>
  <c r="D184" i="1"/>
  <c r="D125" i="1"/>
  <c r="D183" i="1"/>
  <c r="D435" i="1"/>
  <c r="D95" i="1"/>
  <c r="D96" i="1"/>
  <c r="D139" i="1"/>
  <c r="D87" i="1"/>
  <c r="D162" i="1"/>
  <c r="D84" i="1"/>
  <c r="D107" i="1"/>
  <c r="D153" i="1"/>
  <c r="D109" i="1"/>
  <c r="D168" i="1"/>
  <c r="D157" i="1"/>
  <c r="D133" i="1"/>
  <c r="D119" i="1"/>
  <c r="D191" i="1"/>
  <c r="D136" i="1"/>
  <c r="D170" i="1"/>
  <c r="D155" i="1"/>
  <c r="D178" i="1"/>
  <c r="D127" i="1"/>
  <c r="D185" i="1"/>
  <c r="D161" i="1"/>
  <c r="D202" i="1"/>
  <c r="D167" i="1"/>
  <c r="D131" i="1"/>
  <c r="D195" i="1"/>
  <c r="D82" i="1"/>
  <c r="D173" i="1"/>
  <c r="D120" i="1"/>
  <c r="D132" i="1"/>
  <c r="D98" i="1"/>
  <c r="D196" i="1"/>
  <c r="D112" i="1"/>
  <c r="D89" i="1"/>
  <c r="D97" i="1"/>
  <c r="D108" i="1"/>
  <c r="D145" i="1"/>
  <c r="D413" i="1"/>
  <c r="D174" i="1"/>
  <c r="D137" i="1"/>
  <c r="D123" i="1"/>
  <c r="D80" i="1"/>
  <c r="D177" i="1"/>
  <c r="D151" i="1"/>
  <c r="D192" i="1"/>
  <c r="D90" i="1"/>
  <c r="D426" i="1"/>
  <c r="D190" i="1"/>
  <c r="D85" i="1"/>
  <c r="D175" i="1"/>
  <c r="D165" i="1"/>
  <c r="D73" i="1"/>
  <c r="D172" i="1"/>
  <c r="D86" i="1"/>
  <c r="D193" i="1"/>
  <c r="D166" i="1"/>
  <c r="D94" i="1"/>
  <c r="D187" i="1"/>
  <c r="D150" i="1"/>
  <c r="D103" i="1"/>
  <c r="D149" i="1"/>
  <c r="D102" i="1"/>
  <c r="D169" i="1"/>
  <c r="D121" i="1"/>
  <c r="D197" i="1"/>
  <c r="D116" i="1"/>
  <c r="D126" i="1"/>
  <c r="D111" i="1"/>
  <c r="D105" i="1"/>
  <c r="D100" i="1"/>
  <c r="D316" i="1"/>
  <c r="D199" i="1"/>
  <c r="D93" i="1"/>
  <c r="D128" i="1"/>
  <c r="D200" i="1"/>
  <c r="D92" i="1"/>
  <c r="D74" i="1"/>
  <c r="D198" i="1"/>
  <c r="D130" i="1"/>
  <c r="D117" i="1"/>
  <c r="D1" i="1"/>
  <c r="D171" i="1"/>
  <c r="D160" i="1"/>
  <c r="D75" i="1"/>
  <c r="D146" i="1"/>
  <c r="D144" i="1"/>
  <c r="D163" i="1"/>
  <c r="D164" i="1"/>
  <c r="D58" i="1"/>
  <c r="D148" i="1"/>
  <c r="D156" i="1"/>
  <c r="D176" i="1"/>
  <c r="D118" i="1"/>
  <c r="D143" i="1"/>
  <c r="D159" i="1"/>
  <c r="D147" i="1"/>
  <c r="D134" i="1"/>
  <c r="D154" i="1"/>
  <c r="D113" i="1"/>
  <c r="D106" i="1"/>
  <c r="D142" i="1"/>
  <c r="D101" i="1"/>
  <c r="D78" i="1"/>
  <c r="D60" i="1"/>
  <c r="D79" i="1"/>
  <c r="D76" i="1"/>
  <c r="D69" i="1"/>
  <c r="D70" i="1"/>
  <c r="D68" i="1"/>
  <c r="D59" i="1"/>
  <c r="D62" i="1"/>
  <c r="D64" i="1"/>
  <c r="D81" i="1"/>
  <c r="D455" i="1"/>
  <c r="D83" i="1"/>
  <c r="D67" i="1"/>
  <c r="D63" i="1"/>
  <c r="D55" i="1"/>
  <c r="D10" i="1"/>
  <c r="D37" i="1"/>
  <c r="D57" i="1"/>
  <c r="D71" i="1"/>
  <c r="D35" i="1"/>
  <c r="D40" i="1"/>
  <c r="D77" i="1"/>
  <c r="D23" i="1"/>
  <c r="D9" i="1"/>
  <c r="D17" i="1"/>
  <c r="D51" i="1"/>
  <c r="D56" i="1"/>
  <c r="D49" i="1"/>
  <c r="D3" i="1"/>
  <c r="D45" i="1"/>
  <c r="D41" i="1"/>
  <c r="D32" i="1"/>
  <c r="D44" i="1"/>
  <c r="D43" i="1"/>
  <c r="D39" i="1"/>
  <c r="D38" i="1"/>
  <c r="D25" i="1"/>
  <c r="D36" i="1"/>
  <c r="D14" i="1"/>
  <c r="D19" i="1"/>
  <c r="D22" i="1"/>
  <c r="D24" i="1"/>
  <c r="D33" i="1"/>
  <c r="D18" i="1"/>
  <c r="D26" i="1"/>
  <c r="D48" i="1"/>
  <c r="D21" i="1"/>
  <c r="D20" i="1"/>
  <c r="D8" i="1"/>
  <c r="D52" i="1"/>
  <c r="D15" i="1"/>
  <c r="D42" i="1"/>
  <c r="D6" i="1"/>
  <c r="D5" i="1"/>
  <c r="D34" i="1"/>
  <c r="D7" i="1"/>
  <c r="D47" i="1"/>
  <c r="D27" i="1"/>
  <c r="D54" i="1"/>
  <c r="D53" i="1"/>
  <c r="D11" i="1"/>
  <c r="D13" i="1"/>
  <c r="D4" i="1"/>
  <c r="D12" i="1"/>
  <c r="D16" i="1"/>
  <c r="D46" i="1"/>
  <c r="F419" i="1" l="1"/>
  <c r="F504" i="1"/>
  <c r="F482" i="1"/>
  <c r="F124" i="1"/>
  <c r="F458" i="1"/>
  <c r="F540" i="1"/>
  <c r="F372" i="1"/>
  <c r="F548" i="1"/>
  <c r="F327" i="1"/>
  <c r="F412" i="1"/>
  <c r="F556" i="1"/>
  <c r="F356" i="1"/>
  <c r="F516" i="1"/>
  <c r="F335" i="1"/>
  <c r="F464" i="1"/>
  <c r="F388" i="1"/>
  <c r="F534" i="1"/>
  <c r="F97" i="1"/>
  <c r="F301" i="1"/>
  <c r="F340" i="1"/>
  <c r="F494" i="1"/>
  <c r="F526" i="1"/>
  <c r="F542" i="1"/>
  <c r="F558" i="1"/>
  <c r="F289" i="1"/>
  <c r="F321" i="1"/>
  <c r="F463" i="1"/>
  <c r="F479" i="1"/>
  <c r="F495" i="1"/>
  <c r="F511" i="1"/>
  <c r="F523" i="1"/>
  <c r="F539" i="1"/>
  <c r="F543" i="1"/>
  <c r="F559" i="1"/>
  <c r="F496" i="1"/>
  <c r="F528" i="1"/>
  <c r="F552" i="1"/>
  <c r="F120" i="1"/>
  <c r="F178" i="1"/>
  <c r="F116" i="1"/>
  <c r="F1" i="1"/>
  <c r="F5" i="1"/>
  <c r="F9" i="1"/>
  <c r="F13" i="1"/>
  <c r="F17" i="1"/>
  <c r="F21" i="1"/>
  <c r="F25" i="1"/>
  <c r="F29" i="1"/>
  <c r="F33" i="1"/>
  <c r="F37" i="1"/>
  <c r="F41" i="1"/>
  <c r="F45" i="1"/>
  <c r="F49" i="1"/>
  <c r="F53" i="1"/>
  <c r="F57" i="1"/>
  <c r="F61" i="1"/>
  <c r="F65" i="1"/>
  <c r="F69" i="1"/>
  <c r="F73" i="1"/>
  <c r="F77" i="1"/>
  <c r="F81" i="1"/>
  <c r="F85" i="1"/>
  <c r="F89" i="1"/>
  <c r="F93" i="1"/>
  <c r="F101" i="1"/>
  <c r="F105" i="1"/>
  <c r="F109" i="1"/>
  <c r="F113" i="1"/>
  <c r="F117" i="1"/>
  <c r="F121" i="1"/>
  <c r="F125" i="1"/>
  <c r="F129" i="1"/>
  <c r="F133" i="1"/>
  <c r="F137" i="1"/>
  <c r="F141" i="1"/>
  <c r="F145" i="1"/>
  <c r="F149" i="1"/>
  <c r="F153" i="1"/>
  <c r="F157" i="1"/>
  <c r="F161" i="1"/>
  <c r="F165" i="1"/>
  <c r="F169" i="1"/>
  <c r="F173" i="1"/>
  <c r="F177" i="1"/>
  <c r="F181" i="1"/>
  <c r="F185" i="1"/>
  <c r="F189" i="1"/>
  <c r="F193" i="1"/>
  <c r="F197" i="1"/>
  <c r="F201" i="1"/>
  <c r="F205" i="1"/>
  <c r="F209" i="1"/>
  <c r="F213" i="1"/>
  <c r="F217" i="1"/>
  <c r="F221" i="1"/>
  <c r="F225" i="1"/>
  <c r="F229" i="1"/>
  <c r="F233" i="1"/>
  <c r="F237" i="1"/>
  <c r="F241" i="1"/>
  <c r="F245" i="1"/>
  <c r="F249" i="1"/>
  <c r="F253" i="1"/>
  <c r="F257" i="1"/>
  <c r="F261" i="1"/>
  <c r="F265" i="1"/>
  <c r="F269" i="1"/>
  <c r="F273" i="1"/>
  <c r="F277" i="1"/>
  <c r="F281" i="1"/>
  <c r="F285" i="1"/>
  <c r="F293" i="1"/>
  <c r="F2" i="1"/>
  <c r="F6" i="1"/>
  <c r="F10" i="1"/>
  <c r="F14" i="1"/>
  <c r="F18" i="1"/>
  <c r="F22" i="1"/>
  <c r="F26" i="1"/>
  <c r="F30" i="1"/>
  <c r="F34" i="1"/>
  <c r="F38" i="1"/>
  <c r="F42" i="1"/>
  <c r="F46" i="1"/>
  <c r="F50" i="1"/>
  <c r="F54" i="1"/>
  <c r="F58" i="1"/>
  <c r="F62" i="1"/>
  <c r="F66" i="1"/>
  <c r="F70" i="1"/>
  <c r="F74" i="1"/>
  <c r="F78" i="1"/>
  <c r="F82" i="1"/>
  <c r="F86" i="1"/>
  <c r="F90" i="1"/>
  <c r="F94" i="1"/>
  <c r="F98" i="1"/>
  <c r="F102" i="1"/>
  <c r="F106" i="1"/>
  <c r="F110" i="1"/>
  <c r="F114" i="1"/>
  <c r="F118" i="1"/>
  <c r="F122" i="1"/>
  <c r="F126" i="1"/>
  <c r="F130" i="1"/>
  <c r="F134" i="1"/>
  <c r="F138" i="1"/>
  <c r="F142" i="1"/>
  <c r="F146" i="1"/>
  <c r="F150" i="1"/>
  <c r="F154" i="1"/>
  <c r="F158" i="1"/>
  <c r="F162" i="1"/>
  <c r="F166" i="1"/>
  <c r="F170" i="1"/>
  <c r="F174" i="1"/>
  <c r="F182" i="1"/>
  <c r="F186" i="1"/>
  <c r="F190" i="1"/>
  <c r="F194" i="1"/>
  <c r="F198" i="1"/>
  <c r="F202" i="1"/>
  <c r="F206" i="1"/>
  <c r="F210" i="1"/>
  <c r="F214" i="1"/>
  <c r="F218" i="1"/>
  <c r="F222" i="1"/>
  <c r="F226" i="1"/>
  <c r="F230" i="1"/>
  <c r="F234" i="1"/>
  <c r="F238" i="1"/>
  <c r="F242" i="1"/>
  <c r="F246" i="1"/>
  <c r="F250" i="1"/>
  <c r="F258" i="1"/>
  <c r="F262" i="1"/>
  <c r="F266" i="1"/>
  <c r="F270" i="1"/>
  <c r="F274" i="1"/>
  <c r="F278" i="1"/>
  <c r="F282" i="1"/>
  <c r="F286" i="1"/>
  <c r="F290" i="1"/>
  <c r="F294" i="1"/>
  <c r="F3" i="1"/>
  <c r="F7" i="1"/>
  <c r="F11" i="1"/>
  <c r="F15" i="1"/>
  <c r="F19" i="1"/>
  <c r="F23" i="1"/>
  <c r="F27" i="1"/>
  <c r="F31" i="1"/>
  <c r="F35" i="1"/>
  <c r="F39" i="1"/>
  <c r="F43" i="1"/>
  <c r="F47" i="1"/>
  <c r="F51" i="1"/>
  <c r="F55" i="1"/>
  <c r="F59" i="1"/>
  <c r="F63" i="1"/>
  <c r="F67" i="1"/>
  <c r="F75" i="1"/>
  <c r="F79" i="1"/>
  <c r="F83" i="1"/>
  <c r="F87" i="1"/>
  <c r="F91" i="1"/>
  <c r="F95" i="1"/>
  <c r="F99" i="1"/>
  <c r="F103" i="1"/>
  <c r="F107" i="1"/>
  <c r="F111" i="1"/>
  <c r="F115" i="1"/>
  <c r="F119" i="1"/>
  <c r="F123" i="1"/>
  <c r="F127" i="1"/>
  <c r="F131" i="1"/>
  <c r="F135" i="1"/>
  <c r="F139" i="1"/>
  <c r="F143" i="1"/>
  <c r="F147" i="1"/>
  <c r="F151" i="1"/>
  <c r="F155" i="1"/>
  <c r="F159" i="1"/>
  <c r="F163" i="1"/>
  <c r="F167" i="1"/>
  <c r="F171" i="1"/>
  <c r="F175" i="1"/>
  <c r="F179" i="1"/>
  <c r="F183" i="1"/>
  <c r="F187" i="1"/>
  <c r="F191" i="1"/>
  <c r="F195" i="1"/>
  <c r="F199" i="1"/>
  <c r="F203" i="1"/>
  <c r="F207" i="1"/>
  <c r="F211" i="1"/>
  <c r="F215" i="1"/>
  <c r="F219" i="1"/>
  <c r="F223" i="1"/>
  <c r="F227" i="1"/>
  <c r="F231" i="1"/>
  <c r="F235" i="1"/>
  <c r="F243" i="1"/>
  <c r="F247" i="1"/>
  <c r="F251" i="1"/>
  <c r="F255" i="1"/>
  <c r="F259" i="1"/>
  <c r="F263" i="1"/>
  <c r="F267" i="1"/>
  <c r="F271" i="1"/>
  <c r="F275" i="1"/>
  <c r="F279" i="1"/>
  <c r="F283" i="1"/>
  <c r="F287" i="1"/>
  <c r="F291" i="1"/>
  <c r="F295" i="1"/>
  <c r="F299" i="1"/>
  <c r="F303" i="1"/>
  <c r="F4" i="1"/>
  <c r="F8" i="1"/>
  <c r="F12" i="1"/>
  <c r="F16" i="1"/>
  <c r="F20" i="1"/>
  <c r="F24" i="1"/>
  <c r="F28" i="1"/>
  <c r="F32" i="1"/>
  <c r="F36" i="1"/>
  <c r="F40" i="1"/>
  <c r="F44" i="1"/>
  <c r="F48" i="1"/>
  <c r="F52" i="1"/>
  <c r="F56" i="1"/>
  <c r="F60" i="1"/>
  <c r="F64" i="1"/>
  <c r="F68" i="1"/>
  <c r="F72" i="1"/>
  <c r="F76" i="1"/>
  <c r="F80" i="1"/>
  <c r="F84" i="1"/>
  <c r="F88" i="1"/>
  <c r="F92" i="1"/>
  <c r="F96" i="1"/>
  <c r="F100" i="1"/>
  <c r="F104" i="1"/>
  <c r="F108" i="1"/>
  <c r="F112" i="1"/>
  <c r="F128" i="1"/>
  <c r="F132" i="1"/>
  <c r="F136" i="1"/>
  <c r="F140" i="1"/>
  <c r="F144" i="1"/>
  <c r="F148" i="1"/>
  <c r="F156" i="1"/>
  <c r="F160" i="1"/>
  <c r="F164" i="1"/>
  <c r="F168" i="1"/>
  <c r="F172" i="1"/>
  <c r="F176" i="1"/>
  <c r="F180" i="1"/>
  <c r="F184" i="1"/>
  <c r="F188" i="1"/>
  <c r="F192" i="1"/>
  <c r="F196" i="1"/>
  <c r="F200" i="1"/>
  <c r="F204" i="1"/>
  <c r="F208" i="1"/>
  <c r="F212" i="1"/>
  <c r="F216" i="1"/>
  <c r="F220" i="1"/>
  <c r="F224" i="1"/>
  <c r="F228" i="1"/>
  <c r="F232" i="1"/>
  <c r="F236" i="1"/>
  <c r="F240" i="1"/>
  <c r="F244" i="1"/>
  <c r="F248" i="1"/>
  <c r="F252" i="1"/>
  <c r="F256" i="1"/>
  <c r="F260" i="1"/>
  <c r="F264" i="1"/>
  <c r="F268" i="1"/>
  <c r="F272" i="1"/>
  <c r="F276" i="1"/>
  <c r="F280" i="1"/>
  <c r="F284" i="1"/>
  <c r="F288" i="1"/>
  <c r="F292" i="1"/>
  <c r="F296" i="1"/>
  <c r="F300" i="1"/>
  <c r="F304" i="1"/>
  <c r="F308" i="1"/>
  <c r="F312" i="1"/>
  <c r="F316" i="1"/>
  <c r="F320" i="1"/>
  <c r="F324" i="1"/>
  <c r="F328" i="1"/>
  <c r="F332" i="1"/>
  <c r="F336" i="1"/>
  <c r="F297" i="1"/>
  <c r="F305" i="1"/>
  <c r="F310" i="1"/>
  <c r="F315" i="1"/>
  <c r="F326" i="1"/>
  <c r="F331" i="1"/>
  <c r="F337" i="1"/>
  <c r="F342" i="1"/>
  <c r="F346" i="1"/>
  <c r="F350" i="1"/>
  <c r="F354" i="1"/>
  <c r="F358" i="1"/>
  <c r="F362" i="1"/>
  <c r="F366" i="1"/>
  <c r="F370" i="1"/>
  <c r="F374" i="1"/>
  <c r="F378" i="1"/>
  <c r="F382" i="1"/>
  <c r="F386" i="1"/>
  <c r="F390" i="1"/>
  <c r="F394" i="1"/>
  <c r="F398" i="1"/>
  <c r="F402" i="1"/>
  <c r="F406" i="1"/>
  <c r="F410" i="1"/>
  <c r="F414" i="1"/>
  <c r="F418" i="1"/>
  <c r="F422" i="1"/>
  <c r="F426" i="1"/>
  <c r="F430" i="1"/>
  <c r="F434" i="1"/>
  <c r="F438" i="1"/>
  <c r="F442" i="1"/>
  <c r="F446" i="1"/>
  <c r="F450" i="1"/>
  <c r="F454" i="1"/>
  <c r="F462" i="1"/>
  <c r="F466" i="1"/>
  <c r="F470" i="1"/>
  <c r="F474" i="1"/>
  <c r="F478" i="1"/>
  <c r="F486" i="1"/>
  <c r="F502" i="1"/>
  <c r="F510" i="1"/>
  <c r="F518" i="1"/>
  <c r="F546" i="1"/>
  <c r="F554" i="1"/>
  <c r="F535" i="1"/>
  <c r="F547" i="1"/>
  <c r="F298" i="1"/>
  <c r="F306" i="1"/>
  <c r="F311" i="1"/>
  <c r="F317" i="1"/>
  <c r="F322" i="1"/>
  <c r="F333" i="1"/>
  <c r="F338" i="1"/>
  <c r="F343" i="1"/>
  <c r="F347" i="1"/>
  <c r="F351" i="1"/>
  <c r="F355" i="1"/>
  <c r="F359" i="1"/>
  <c r="F363" i="1"/>
  <c r="F367" i="1"/>
  <c r="F371" i="1"/>
  <c r="F375" i="1"/>
  <c r="F379" i="1"/>
  <c r="F383" i="1"/>
  <c r="F387" i="1"/>
  <c r="F391" i="1"/>
  <c r="F395" i="1"/>
  <c r="F399" i="1"/>
  <c r="F403" i="1"/>
  <c r="F407" i="1"/>
  <c r="F411" i="1"/>
  <c r="F415" i="1"/>
  <c r="F423" i="1"/>
  <c r="F427" i="1"/>
  <c r="F431" i="1"/>
  <c r="F435" i="1"/>
  <c r="F439" i="1"/>
  <c r="F443" i="1"/>
  <c r="F447" i="1"/>
  <c r="F451" i="1"/>
  <c r="F455" i="1"/>
  <c r="F459" i="1"/>
  <c r="F467" i="1"/>
  <c r="F471" i="1"/>
  <c r="F475" i="1"/>
  <c r="F483" i="1"/>
  <c r="F487" i="1"/>
  <c r="F491" i="1"/>
  <c r="F499" i="1"/>
  <c r="F503" i="1"/>
  <c r="F507" i="1"/>
  <c r="F515" i="1"/>
  <c r="F519" i="1"/>
  <c r="F527" i="1"/>
  <c r="F551" i="1"/>
  <c r="F563" i="1"/>
  <c r="F307" i="1"/>
  <c r="F313" i="1"/>
  <c r="F318" i="1"/>
  <c r="F323" i="1"/>
  <c r="F329" i="1"/>
  <c r="F334" i="1"/>
  <c r="F339" i="1"/>
  <c r="F344" i="1"/>
  <c r="F348" i="1"/>
  <c r="F352" i="1"/>
  <c r="F360" i="1"/>
  <c r="F364" i="1"/>
  <c r="F368" i="1"/>
  <c r="F376" i="1"/>
  <c r="F380" i="1"/>
  <c r="F384" i="1"/>
  <c r="F392" i="1"/>
  <c r="F396" i="1"/>
  <c r="F400" i="1"/>
  <c r="F404" i="1"/>
  <c r="F408" i="1"/>
  <c r="F416" i="1"/>
  <c r="F420" i="1"/>
  <c r="F424" i="1"/>
  <c r="F428" i="1"/>
  <c r="F432" i="1"/>
  <c r="F436" i="1"/>
  <c r="F440" i="1"/>
  <c r="F444" i="1"/>
  <c r="F448" i="1"/>
  <c r="F452" i="1"/>
  <c r="F460" i="1"/>
  <c r="F468" i="1"/>
  <c r="F472" i="1"/>
  <c r="F476" i="1"/>
  <c r="F480" i="1"/>
  <c r="F484" i="1"/>
  <c r="F488" i="1"/>
  <c r="F492" i="1"/>
  <c r="F500" i="1"/>
  <c r="F508" i="1"/>
  <c r="F520" i="1"/>
  <c r="F524" i="1"/>
  <c r="F532" i="1"/>
  <c r="F536" i="1"/>
  <c r="F564" i="1"/>
  <c r="F302" i="1"/>
  <c r="F309" i="1"/>
  <c r="F314" i="1"/>
  <c r="F319" i="1"/>
  <c r="F325" i="1"/>
  <c r="F330" i="1"/>
  <c r="F341" i="1"/>
  <c r="F345" i="1"/>
  <c r="F349" i="1"/>
  <c r="F353" i="1"/>
  <c r="F357" i="1"/>
  <c r="F361" i="1"/>
  <c r="F365" i="1"/>
  <c r="F369" i="1"/>
  <c r="F373" i="1"/>
  <c r="F377" i="1"/>
  <c r="F381" i="1"/>
  <c r="F385" i="1"/>
  <c r="F389" i="1"/>
  <c r="F393" i="1"/>
  <c r="F397" i="1"/>
  <c r="F401" i="1"/>
  <c r="F405" i="1"/>
  <c r="F409" i="1"/>
  <c r="F413" i="1"/>
  <c r="F417" i="1"/>
  <c r="F421" i="1"/>
  <c r="F425" i="1"/>
  <c r="F429" i="1"/>
  <c r="F433" i="1"/>
  <c r="F437" i="1"/>
  <c r="F441" i="1"/>
  <c r="F445" i="1"/>
  <c r="F449" i="1"/>
  <c r="F453" i="1"/>
  <c r="F457" i="1"/>
  <c r="F461" i="1"/>
  <c r="F465" i="1"/>
  <c r="F469" i="1"/>
  <c r="F473" i="1"/>
  <c r="F477" i="1"/>
  <c r="F481" i="1"/>
  <c r="F485" i="1"/>
  <c r="F489" i="1"/>
  <c r="F493" i="1"/>
  <c r="F497" i="1"/>
  <c r="F501" i="1"/>
  <c r="F505" i="1"/>
  <c r="F509" i="1"/>
  <c r="F513" i="1"/>
  <c r="F517" i="1"/>
  <c r="F521" i="1"/>
  <c r="F525" i="1"/>
  <c r="F529" i="1"/>
  <c r="F533" i="1"/>
  <c r="F537" i="1"/>
  <c r="F541" i="1"/>
  <c r="F549" i="1"/>
  <c r="F553" i="1"/>
  <c r="F557" i="1"/>
  <c r="F561" i="1"/>
  <c r="F490" i="1"/>
  <c r="F498" i="1"/>
  <c r="F506" i="1"/>
  <c r="F514" i="1"/>
  <c r="F522" i="1"/>
  <c r="F530" i="1"/>
  <c r="F538" i="1"/>
  <c r="F562" i="1"/>
  <c r="F531" i="1"/>
  <c r="F555" i="1"/>
  <c r="F544" i="1"/>
  <c r="F560" i="1"/>
  <c r="F512" i="1"/>
  <c r="F550" i="1"/>
  <c r="F545" i="1"/>
  <c r="F71" i="1"/>
  <c r="F152" i="1"/>
  <c r="F254" i="1"/>
  <c r="F239" i="1"/>
  <c r="F456" i="1"/>
  <c r="B146" i="1"/>
  <c r="B80" i="1"/>
  <c r="B175" i="1"/>
  <c r="B438" i="1"/>
  <c r="B84" i="1"/>
  <c r="B211" i="1"/>
  <c r="B432" i="1"/>
  <c r="B60" i="1"/>
  <c r="B196" i="1"/>
  <c r="B275" i="1"/>
  <c r="B63" i="1"/>
  <c r="B362" i="1"/>
  <c r="B279" i="1"/>
  <c r="B327" i="1"/>
  <c r="B164" i="1"/>
  <c r="B28" i="1"/>
  <c r="B72" i="1"/>
  <c r="B316" i="1"/>
  <c r="B405" i="1"/>
  <c r="B13" i="1"/>
  <c r="B227" i="1"/>
  <c r="B349" i="1"/>
  <c r="B342" i="1"/>
  <c r="B488" i="1"/>
  <c r="B11" i="1"/>
  <c r="B258" i="1"/>
  <c r="B292" i="1"/>
  <c r="B427" i="1"/>
  <c r="B473" i="1"/>
  <c r="B50" i="1"/>
  <c r="B181" i="1"/>
  <c r="B310" i="1"/>
  <c r="B455" i="1"/>
  <c r="B436" i="1"/>
  <c r="B484" i="1"/>
  <c r="B475" i="1"/>
  <c r="B308" i="1"/>
  <c r="B304" i="1"/>
  <c r="B396" i="1"/>
  <c r="B442" i="1"/>
  <c r="B170" i="1"/>
  <c r="B171" i="1"/>
  <c r="B337" i="1"/>
  <c r="B476" i="1"/>
  <c r="B201" i="1"/>
  <c r="B243" i="1"/>
  <c r="B431" i="1"/>
  <c r="B447" i="1"/>
  <c r="B82" i="1"/>
  <c r="B409" i="1"/>
  <c r="B22" i="1"/>
  <c r="B93" i="1"/>
  <c r="B311" i="1"/>
  <c r="B141" i="1"/>
  <c r="B454" i="1"/>
  <c r="B136" i="1"/>
  <c r="B161" i="1"/>
  <c r="B144" i="1"/>
  <c r="B345" i="1"/>
  <c r="B61" i="1"/>
  <c r="B119" i="1"/>
  <c r="B115" i="1"/>
  <c r="B46" i="1"/>
  <c r="B148" i="1"/>
  <c r="B370" i="1"/>
  <c r="B332" i="1"/>
  <c r="B225" i="1"/>
  <c r="B168" i="1"/>
  <c r="B356" i="1"/>
  <c r="B248" i="1"/>
  <c r="B189" i="1"/>
  <c r="B440" i="1"/>
  <c r="B87" i="1"/>
  <c r="B293" i="1"/>
  <c r="B26" i="1"/>
  <c r="B69" i="1"/>
  <c r="B307" i="1"/>
  <c r="B441" i="1"/>
  <c r="B273" i="1"/>
  <c r="B43" i="1"/>
  <c r="B298" i="1"/>
  <c r="B448" i="1"/>
  <c r="B287" i="1"/>
  <c r="B238" i="1"/>
  <c r="B68" i="1"/>
  <c r="B127" i="1"/>
  <c r="B113" i="1"/>
  <c r="B65" i="1"/>
  <c r="B150" i="1"/>
  <c r="B33" i="1"/>
  <c r="B174" i="1"/>
  <c r="B478" i="1"/>
  <c r="B34" i="1"/>
  <c r="B52" i="1"/>
  <c r="B193" i="1"/>
  <c r="B132" i="1"/>
  <c r="B494" i="1"/>
  <c r="B343" i="1"/>
  <c r="B272" i="1"/>
  <c r="B499" i="1"/>
  <c r="B118" i="1"/>
  <c r="B228" i="1"/>
  <c r="B330" i="1"/>
  <c r="B185" i="1"/>
  <c r="B481" i="1"/>
  <c r="B209" i="1"/>
  <c r="B450" i="1"/>
  <c r="B98" i="1"/>
  <c r="B383" i="1"/>
  <c r="B232" i="1"/>
  <c r="B460" i="1"/>
  <c r="B5" i="1"/>
  <c r="B215" i="1"/>
  <c r="B385" i="1"/>
  <c r="B253" i="1"/>
  <c r="B102" i="1"/>
  <c r="B213" i="1"/>
  <c r="B205" i="1"/>
  <c r="B95" i="1"/>
  <c r="B266" i="1"/>
  <c r="B317" i="1"/>
  <c r="B62" i="1"/>
  <c r="B261" i="1"/>
  <c r="B346" i="1"/>
  <c r="B492" i="1"/>
  <c r="B18" i="1"/>
  <c r="B474" i="1"/>
  <c r="B54" i="1"/>
  <c r="B415" i="1"/>
  <c r="B100" i="1"/>
  <c r="B390" i="1"/>
  <c r="B433" i="1"/>
  <c r="B497" i="1"/>
  <c r="B250" i="1"/>
  <c r="B445" i="1"/>
  <c r="B223" i="1"/>
  <c r="B277" i="1"/>
  <c r="B388" i="1"/>
  <c r="B483" i="1"/>
  <c r="B487" i="1"/>
  <c r="B71" i="1"/>
  <c r="B498" i="1"/>
  <c r="B244" i="1"/>
  <c r="B341" i="1"/>
  <c r="B380" i="1"/>
  <c r="B453" i="1"/>
  <c r="B200" i="1"/>
  <c r="B130" i="1"/>
  <c r="B290" i="1"/>
  <c r="B468" i="1"/>
  <c r="B143" i="1"/>
  <c r="B27" i="1"/>
  <c r="B44" i="1"/>
  <c r="B107" i="1"/>
  <c r="B30" i="1"/>
  <c r="B221" i="1"/>
  <c r="B281" i="1"/>
  <c r="B368" i="1"/>
  <c r="B133" i="1"/>
  <c r="B78" i="1"/>
  <c r="B240" i="1"/>
  <c r="B418" i="1"/>
  <c r="B104" i="1"/>
  <c r="B500" i="1"/>
  <c r="B77" i="1"/>
  <c r="B348" i="1"/>
  <c r="B176" i="1"/>
  <c r="B173" i="1"/>
  <c r="B147" i="1"/>
  <c r="B116" i="1"/>
  <c r="B260" i="1"/>
  <c r="B321" i="1"/>
  <c r="B357" i="1"/>
  <c r="B419" i="1"/>
  <c r="B444" i="1"/>
  <c r="B451" i="1"/>
  <c r="B471" i="1"/>
  <c r="B58" i="1"/>
  <c r="B216" i="1"/>
  <c r="B137" i="1"/>
  <c r="B180" i="1"/>
  <c r="B296" i="1"/>
  <c r="B359" i="1"/>
  <c r="B382" i="1"/>
  <c r="B397" i="1"/>
  <c r="B96" i="1"/>
  <c r="B212" i="1"/>
  <c r="B158" i="1"/>
  <c r="B178" i="1"/>
  <c r="B282" i="1"/>
  <c r="B305" i="1"/>
  <c r="B313" i="1"/>
  <c r="B404" i="1"/>
  <c r="B66" i="1"/>
  <c r="B67" i="1"/>
  <c r="B56" i="1"/>
  <c r="B179" i="1"/>
  <c r="B236" i="1"/>
  <c r="B110" i="1"/>
  <c r="B239" i="1"/>
  <c r="B263" i="1"/>
  <c r="B336" i="1"/>
  <c r="B351" i="1"/>
  <c r="B364" i="1"/>
  <c r="B502" i="1"/>
  <c r="B25" i="1"/>
  <c r="B37" i="1"/>
  <c r="B70" i="1"/>
  <c r="B194" i="1"/>
  <c r="B233" i="1"/>
  <c r="B89" i="1"/>
  <c r="B218" i="1"/>
  <c r="B183" i="1"/>
  <c r="B252" i="1"/>
  <c r="B278" i="1"/>
  <c r="B297" i="1"/>
  <c r="B344" i="1"/>
  <c r="B353" i="1"/>
  <c r="B360" i="1"/>
  <c r="B377" i="1"/>
  <c r="B387" i="1"/>
  <c r="B417" i="1"/>
  <c r="B443" i="1"/>
  <c r="B463" i="1"/>
  <c r="B79" i="1"/>
  <c r="B6" i="1"/>
  <c r="B3" i="1"/>
  <c r="B92" i="1"/>
  <c r="B413" i="1"/>
  <c r="B246" i="1"/>
  <c r="B155" i="1"/>
  <c r="B208" i="1"/>
  <c r="B126" i="1"/>
  <c r="B217" i="1"/>
  <c r="B139" i="1"/>
  <c r="B249" i="1"/>
  <c r="B269" i="1"/>
  <c r="B299" i="1"/>
  <c r="B401" i="1"/>
  <c r="B424" i="1"/>
  <c r="B459" i="1"/>
  <c r="B326" i="1"/>
  <c r="B399" i="1"/>
  <c r="B309" i="1"/>
  <c r="B486" i="1"/>
  <c r="B251" i="1"/>
  <c r="B154" i="1"/>
  <c r="B10" i="1"/>
  <c r="B103" i="1"/>
  <c r="B202" i="1"/>
  <c r="B320" i="1"/>
  <c r="B177" i="1"/>
  <c r="B300" i="1"/>
  <c r="B323" i="1"/>
  <c r="B105" i="1"/>
  <c r="B503" i="1"/>
  <c r="B138" i="1"/>
  <c r="B286" i="1"/>
  <c r="B400" i="1"/>
  <c r="B284" i="1"/>
  <c r="B312" i="1"/>
  <c r="B322" i="1"/>
  <c r="B24" i="1"/>
  <c r="B19" i="1"/>
  <c r="B334" i="1"/>
  <c r="B333" i="1"/>
  <c r="B472" i="1"/>
  <c r="B73" i="1"/>
  <c r="B8" i="1"/>
  <c r="B88" i="1"/>
  <c r="B117" i="1"/>
  <c r="B90" i="1"/>
  <c r="B347" i="1"/>
  <c r="B32" i="1"/>
  <c r="B199" i="1"/>
  <c r="B358" i="1"/>
  <c r="B31" i="1"/>
  <c r="B167" i="1"/>
  <c r="B129" i="1"/>
  <c r="B319" i="1"/>
  <c r="B48" i="1"/>
  <c r="B505" i="1"/>
  <c r="B363" i="1"/>
  <c r="B283" i="1"/>
  <c r="B285" i="1"/>
  <c r="B403" i="1"/>
  <c r="B496" i="1"/>
  <c r="B162" i="1"/>
  <c r="B234" i="1"/>
  <c r="B21" i="1"/>
  <c r="B151" i="1"/>
  <c r="B325" i="1"/>
  <c r="B40" i="1"/>
  <c r="B391" i="1"/>
  <c r="B231" i="1"/>
  <c r="B394" i="1"/>
  <c r="B469" i="1"/>
  <c r="B235" i="1"/>
  <c r="B121" i="1"/>
  <c r="B254" i="1"/>
  <c r="B101" i="1"/>
  <c r="B245" i="1"/>
  <c r="B16" i="1"/>
  <c r="B76" i="1"/>
  <c r="B280" i="1"/>
  <c r="B446" i="1"/>
  <c r="B29" i="1"/>
  <c r="B192" i="1"/>
  <c r="B355" i="1"/>
  <c r="B329" i="1"/>
  <c r="B350" i="1"/>
  <c r="B247" i="1"/>
  <c r="B149" i="1"/>
  <c r="B301" i="1"/>
  <c r="B371" i="1"/>
  <c r="B166" i="1"/>
  <c r="B482" i="1"/>
  <c r="B291" i="1"/>
  <c r="B108" i="1"/>
  <c r="B420" i="1"/>
  <c r="B384" i="1"/>
  <c r="B426" i="1"/>
  <c r="B198" i="1"/>
  <c r="B169" i="1"/>
  <c r="B379" i="1"/>
  <c r="B410" i="1"/>
  <c r="B457" i="1"/>
  <c r="B369" i="1"/>
  <c r="B120" i="1"/>
  <c r="B318" i="1"/>
  <c r="B373" i="1"/>
  <c r="B191" i="1"/>
  <c r="B361" i="1"/>
  <c r="B375" i="1"/>
  <c r="B35" i="1"/>
  <c r="B45" i="1"/>
  <c r="B195" i="1"/>
  <c r="B464" i="1"/>
  <c r="B74" i="1"/>
  <c r="B465" i="1"/>
  <c r="B449" i="1"/>
  <c r="B97" i="1"/>
  <c r="B128" i="1"/>
  <c r="B142" i="1"/>
  <c r="B38" i="1"/>
  <c r="B331" i="1"/>
  <c r="B165" i="1"/>
  <c r="B140" i="1"/>
  <c r="B57" i="1"/>
  <c r="B422" i="1"/>
  <c r="B64" i="1"/>
  <c r="B153" i="1"/>
  <c r="B352" i="1"/>
  <c r="B477" i="1"/>
  <c r="B398" i="1"/>
  <c r="B271" i="1"/>
  <c r="B197" i="1"/>
  <c r="B226" i="1"/>
  <c r="B160" i="1"/>
  <c r="B184" i="1"/>
  <c r="B259" i="1"/>
  <c r="B122" i="1"/>
  <c r="B414" i="1"/>
  <c r="B17" i="1"/>
  <c r="B112" i="1"/>
  <c r="B314" i="1"/>
  <c r="B99" i="1"/>
  <c r="B302" i="1"/>
  <c r="B39" i="1"/>
  <c r="B429" i="1"/>
  <c r="B124" i="1"/>
  <c r="B188" i="1"/>
  <c r="B437" i="1"/>
  <c r="B452" i="1"/>
  <c r="B485" i="1"/>
  <c r="B439" i="1"/>
  <c r="B134" i="1"/>
  <c r="B91" i="1"/>
  <c r="B7" i="1"/>
  <c r="B41" i="1"/>
  <c r="B242" i="1"/>
  <c r="B152" i="1"/>
  <c r="B458" i="1"/>
  <c r="B264" i="1"/>
  <c r="B340" i="1"/>
  <c r="B392" i="1"/>
  <c r="B416" i="1"/>
  <c r="B36" i="1"/>
  <c r="B274" i="1"/>
  <c r="B47" i="1"/>
  <c r="B461" i="1"/>
  <c r="B241" i="1"/>
  <c r="B395" i="1"/>
  <c r="B125" i="1"/>
  <c r="B157" i="1"/>
  <c r="B372" i="1"/>
  <c r="B187" i="1"/>
  <c r="B229" i="1"/>
  <c r="B386" i="1"/>
  <c r="B467" i="1"/>
  <c r="B114" i="1"/>
  <c r="B55" i="1"/>
  <c r="B219" i="1"/>
  <c r="B262" i="1"/>
  <c r="B425" i="1"/>
  <c r="B12" i="1"/>
  <c r="B206" i="1"/>
  <c r="B480" i="1"/>
  <c r="B411" i="1"/>
  <c r="B270" i="1"/>
  <c r="B479" i="1"/>
  <c r="B83" i="1"/>
  <c r="B366" i="1"/>
  <c r="B466" i="1"/>
  <c r="B462" i="1"/>
  <c r="B59" i="1"/>
  <c r="B131" i="1"/>
  <c r="B412" i="1"/>
  <c r="B402" i="1"/>
  <c r="B135" i="1"/>
  <c r="B501" i="1"/>
  <c r="B85" i="1"/>
  <c r="B94" i="1"/>
  <c r="B182" i="1"/>
  <c r="B156" i="1"/>
  <c r="B163" i="1"/>
  <c r="B421" i="1"/>
  <c r="B306" i="1"/>
  <c r="B393" i="1"/>
  <c r="B256" i="1"/>
  <c r="B407" i="1"/>
  <c r="B9" i="1"/>
  <c r="B268" i="1"/>
  <c r="B145" i="1"/>
  <c r="B406" i="1"/>
  <c r="B434" i="1"/>
  <c r="B490" i="1"/>
  <c r="B81" i="1"/>
  <c r="B111" i="1"/>
  <c r="B489" i="1"/>
  <c r="B381" i="1"/>
  <c r="B338" i="1"/>
  <c r="B210" i="1"/>
  <c r="B267" i="1"/>
  <c r="B378" i="1"/>
  <c r="B493" i="1"/>
  <c r="B328" i="1"/>
  <c r="B214" i="1"/>
  <c r="B53" i="1"/>
  <c r="B207" i="1"/>
  <c r="B428" i="1"/>
  <c r="B435" i="1"/>
  <c r="B255" i="1"/>
  <c r="B295" i="1"/>
  <c r="B408" i="1"/>
  <c r="B504" i="1"/>
  <c r="B106" i="1"/>
  <c r="B222" i="1"/>
  <c r="B315" i="1"/>
  <c r="B2" i="1"/>
  <c r="B374" i="1"/>
  <c r="B324" i="1"/>
  <c r="B42" i="1"/>
  <c r="B289" i="1"/>
  <c r="B20" i="1"/>
  <c r="B172" i="1"/>
  <c r="B339" i="1"/>
  <c r="B423" i="1"/>
  <c r="B4" i="1"/>
  <c r="B109" i="1"/>
  <c r="B376" i="1"/>
  <c r="B491" i="1"/>
  <c r="B51" i="1"/>
  <c r="B86" i="1"/>
  <c r="B237" i="1"/>
  <c r="B224" i="1"/>
  <c r="B230" i="1"/>
  <c r="B365" i="1"/>
  <c r="B495" i="1"/>
  <c r="B15" i="1"/>
  <c r="B203" i="1"/>
  <c r="B204" i="1"/>
  <c r="B288" i="1"/>
  <c r="B389" i="1"/>
  <c r="B14" i="1"/>
  <c r="B186" i="1"/>
  <c r="B265" i="1"/>
  <c r="B303" i="1"/>
  <c r="B190" i="1"/>
  <c r="B430" i="1"/>
  <c r="B220" i="1"/>
  <c r="B257" i="1"/>
  <c r="B367" i="1"/>
  <c r="B470" i="1"/>
  <c r="B23" i="1"/>
  <c r="B49" i="1"/>
  <c r="B75" i="1"/>
  <c r="B276" i="1"/>
  <c r="B294" i="1"/>
  <c r="B335" i="1"/>
  <c r="B159" i="1"/>
  <c r="B123" i="1"/>
  <c r="B456" i="1"/>
  <c r="B354" i="1"/>
  <c r="B1" i="1"/>
  <c r="L1" i="1"/>
  <c r="H4" i="1"/>
  <c r="M1" i="1" l="1"/>
  <c r="M2" i="1" s="1"/>
  <c r="I3" i="1"/>
  <c r="A20" i="3" s="1"/>
  <c r="I2" i="1"/>
  <c r="A19" i="3" s="1"/>
  <c r="I434" i="1"/>
  <c r="I4" i="1"/>
  <c r="I1" i="1"/>
  <c r="A18" i="3" s="1"/>
  <c r="B565" i="1"/>
  <c r="W49" i="3" s="1"/>
  <c r="H5" i="1"/>
  <c r="I5" i="1" s="1"/>
  <c r="Q5" i="1" s="1"/>
  <c r="R22" i="3" s="1"/>
  <c r="J2" i="1"/>
  <c r="S4" i="1"/>
  <c r="J4" i="1"/>
  <c r="J3" i="1"/>
  <c r="Q3" i="1" l="1"/>
  <c r="R20" i="3" s="1"/>
  <c r="Q2" i="1"/>
  <c r="R19" i="3" s="1"/>
  <c r="Q1" i="1"/>
  <c r="R18" i="3" s="1"/>
  <c r="Q4" i="1"/>
  <c r="R21" i="3" s="1"/>
  <c r="A21" i="3"/>
  <c r="A22" i="3"/>
  <c r="M3" i="1"/>
  <c r="H6" i="1"/>
  <c r="I6" i="1" s="1"/>
  <c r="Q6" i="1" s="1"/>
  <c r="R23" i="3" s="1"/>
  <c r="J5" i="1"/>
  <c r="S5" i="1"/>
  <c r="S1" i="1"/>
  <c r="J1" i="1"/>
  <c r="S2" i="1"/>
  <c r="S3" i="1"/>
  <c r="A23" i="3" l="1"/>
  <c r="H7" i="1"/>
  <c r="I7" i="1" s="1"/>
  <c r="Q7" i="1" s="1"/>
  <c r="R24" i="3" s="1"/>
  <c r="M4" i="1"/>
  <c r="J6" i="1"/>
  <c r="S6" i="1"/>
  <c r="A24" i="3" l="1"/>
  <c r="H8" i="1"/>
  <c r="I8" i="1" s="1"/>
  <c r="Q8" i="1" s="1"/>
  <c r="R25" i="3" s="1"/>
  <c r="M5" i="1"/>
  <c r="S7" i="1"/>
  <c r="J7" i="1"/>
  <c r="A25" i="3" l="1"/>
  <c r="H9" i="1"/>
  <c r="M6" i="1"/>
  <c r="S8" i="1"/>
  <c r="J8" i="1"/>
  <c r="I9" i="1" l="1"/>
  <c r="Q9" i="1" s="1"/>
  <c r="R26" i="3" s="1"/>
  <c r="M7" i="1"/>
  <c r="H10" i="1"/>
  <c r="A26" i="3" l="1"/>
  <c r="I10" i="1"/>
  <c r="Q10" i="1" s="1"/>
  <c r="R27" i="3" s="1"/>
  <c r="H11" i="1"/>
  <c r="M8" i="1"/>
  <c r="J9" i="1"/>
  <c r="S9" i="1"/>
  <c r="A27" i="3" l="1"/>
  <c r="I11" i="1"/>
  <c r="Q11" i="1" s="1"/>
  <c r="R28" i="3" s="1"/>
  <c r="M9" i="1"/>
  <c r="H12" i="1"/>
  <c r="S10" i="1"/>
  <c r="J10" i="1"/>
  <c r="A28" i="3" l="1"/>
  <c r="I12" i="1"/>
  <c r="Q12" i="1" s="1"/>
  <c r="R29" i="3" s="1"/>
  <c r="H13" i="1"/>
  <c r="I13" i="1" s="1"/>
  <c r="Q13" i="1" s="1"/>
  <c r="R30" i="3" s="1"/>
  <c r="M10" i="1"/>
  <c r="J11" i="1"/>
  <c r="S11" i="1"/>
  <c r="A30" i="3" l="1"/>
  <c r="A29" i="3"/>
  <c r="M11" i="1"/>
  <c r="H14" i="1"/>
  <c r="J12" i="1"/>
  <c r="S12" i="1"/>
  <c r="J13" i="1"/>
  <c r="S13" i="1"/>
  <c r="I14" i="1" l="1"/>
  <c r="Q14" i="1" s="1"/>
  <c r="R31" i="3" s="1"/>
  <c r="M12" i="1"/>
  <c r="H15" i="1"/>
  <c r="I15" i="1" s="1"/>
  <c r="Q15" i="1" s="1"/>
  <c r="R32" i="3" s="1"/>
  <c r="A32" i="3" l="1"/>
  <c r="A31" i="3"/>
  <c r="M13" i="1"/>
  <c r="H16" i="1"/>
  <c r="J15" i="1"/>
  <c r="S15" i="1"/>
  <c r="S14" i="1"/>
  <c r="J14" i="1"/>
  <c r="I16" i="1" l="1"/>
  <c r="M14" i="1"/>
  <c r="H17" i="1"/>
  <c r="I17" i="1" s="1"/>
  <c r="M15" i="1" l="1"/>
  <c r="H18" i="1"/>
  <c r="I18" i="1" l="1"/>
  <c r="H19" i="1"/>
  <c r="I19" i="1" s="1"/>
  <c r="H20" i="1" l="1"/>
  <c r="I20" i="1" s="1"/>
  <c r="H21" i="1" l="1"/>
  <c r="I21" i="1" l="1"/>
  <c r="H22" i="1"/>
  <c r="I22" i="1" s="1"/>
  <c r="H23" i="1" l="1"/>
  <c r="I23" i="1" l="1"/>
  <c r="H24" i="1"/>
  <c r="I24" i="1" s="1"/>
  <c r="H25" i="1" l="1"/>
  <c r="I25" i="1" s="1"/>
  <c r="H26" i="1" l="1"/>
  <c r="I26" i="1" s="1"/>
  <c r="H27" i="1" l="1"/>
  <c r="I27" i="1" s="1"/>
  <c r="H28" i="1" l="1"/>
  <c r="I28" i="1" s="1"/>
  <c r="H29" i="1" l="1"/>
  <c r="I29" i="1" s="1"/>
  <c r="H30" i="1" l="1"/>
  <c r="I30" i="1" s="1"/>
  <c r="H31" i="1" l="1"/>
  <c r="I31" i="1" s="1"/>
  <c r="H32" i="1" l="1"/>
  <c r="I32" i="1" s="1"/>
  <c r="H33" i="1" l="1"/>
  <c r="I33" i="1" s="1"/>
  <c r="H34" i="1" l="1"/>
  <c r="I34" i="1" s="1"/>
  <c r="H35" i="1" l="1"/>
  <c r="I35" i="1" s="1"/>
  <c r="H36" i="1" l="1"/>
  <c r="I36" i="1" s="1"/>
  <c r="H37" i="1" l="1"/>
  <c r="I37" i="1" s="1"/>
  <c r="H38" i="1" l="1"/>
  <c r="I38" i="1" s="1"/>
  <c r="H39" i="1" l="1"/>
  <c r="I39" i="1" s="1"/>
  <c r="H40" i="1" l="1"/>
  <c r="I40" i="1" s="1"/>
  <c r="H41" i="1" l="1"/>
  <c r="I41" i="1" s="1"/>
  <c r="H42" i="1" l="1"/>
  <c r="I42" i="1" s="1"/>
  <c r="H43" i="1" l="1"/>
  <c r="I43" i="1" s="1"/>
  <c r="H44" i="1" l="1"/>
  <c r="I44" i="1" s="1"/>
  <c r="H45" i="1" l="1"/>
  <c r="I45" i="1" s="1"/>
  <c r="H46" i="1" l="1"/>
  <c r="I46" i="1" s="1"/>
  <c r="H47" i="1" l="1"/>
  <c r="I47" i="1" s="1"/>
  <c r="H48" i="1" l="1"/>
  <c r="I48" i="1" s="1"/>
  <c r="H49" i="1" l="1"/>
  <c r="I49" i="1" s="1"/>
  <c r="H50" i="1" l="1"/>
  <c r="I50" i="1" s="1"/>
  <c r="H51" i="1" l="1"/>
  <c r="I51" i="1" s="1"/>
  <c r="H52" i="1" l="1"/>
  <c r="I52" i="1" s="1"/>
  <c r="H53" i="1" l="1"/>
  <c r="I53" i="1" s="1"/>
  <c r="H54" i="1" l="1"/>
  <c r="I54" i="1" s="1"/>
  <c r="H55" i="1" l="1"/>
  <c r="I55" i="1" s="1"/>
  <c r="H56" i="1" l="1"/>
  <c r="I56" i="1" s="1"/>
  <c r="H57" i="1" l="1"/>
  <c r="I57" i="1" s="1"/>
  <c r="H58" i="1" l="1"/>
  <c r="I58" i="1" s="1"/>
  <c r="H59" i="1" l="1"/>
  <c r="I59" i="1" s="1"/>
  <c r="H60" i="1" l="1"/>
  <c r="I60" i="1" s="1"/>
  <c r="H61" i="1" l="1"/>
  <c r="I61" i="1" s="1"/>
  <c r="H62" i="1" l="1"/>
  <c r="I62" i="1" s="1"/>
  <c r="H63" i="1" l="1"/>
  <c r="I63" i="1" s="1"/>
  <c r="H64" i="1" l="1"/>
  <c r="I64" i="1" s="1"/>
  <c r="H65" i="1" l="1"/>
  <c r="I65" i="1" s="1"/>
  <c r="H66" i="1" l="1"/>
  <c r="I66" i="1" s="1"/>
  <c r="H67" i="1" l="1"/>
  <c r="I67" i="1" s="1"/>
  <c r="H68" i="1" l="1"/>
  <c r="I68" i="1" s="1"/>
  <c r="H69" i="1" l="1"/>
  <c r="I69" i="1" s="1"/>
  <c r="H70" i="1" l="1"/>
  <c r="I70" i="1" s="1"/>
  <c r="H71" i="1" l="1"/>
  <c r="I71" i="1" s="1"/>
  <c r="H72" i="1" l="1"/>
  <c r="I72" i="1" s="1"/>
  <c r="H73" i="1" l="1"/>
  <c r="I73" i="1" s="1"/>
  <c r="H74" i="1" l="1"/>
  <c r="I74" i="1" s="1"/>
  <c r="H75" i="1" l="1"/>
  <c r="I75" i="1" s="1"/>
  <c r="H76" i="1" l="1"/>
  <c r="I76" i="1" s="1"/>
  <c r="H77" i="1" l="1"/>
  <c r="I77" i="1" s="1"/>
  <c r="H78" i="1" l="1"/>
  <c r="I78" i="1" s="1"/>
  <c r="H79" i="1" l="1"/>
  <c r="I79" i="1" s="1"/>
  <c r="H80" i="1" l="1"/>
  <c r="I80" i="1" s="1"/>
  <c r="H81" i="1" l="1"/>
  <c r="I81" i="1" s="1"/>
  <c r="H82" i="1" l="1"/>
  <c r="I82" i="1" s="1"/>
  <c r="H83" i="1" l="1"/>
  <c r="I83" i="1" s="1"/>
  <c r="H84" i="1" l="1"/>
  <c r="I84" i="1" s="1"/>
  <c r="H85" i="1" l="1"/>
  <c r="I85" i="1" s="1"/>
  <c r="H86" i="1" l="1"/>
  <c r="I86" i="1" s="1"/>
  <c r="H87" i="1" l="1"/>
  <c r="I87" i="1" s="1"/>
  <c r="H88" i="1" l="1"/>
  <c r="I88" i="1" s="1"/>
  <c r="H89" i="1" l="1"/>
  <c r="I89" i="1" s="1"/>
  <c r="H90" i="1" l="1"/>
  <c r="I90" i="1" s="1"/>
  <c r="H91" i="1" l="1"/>
  <c r="I91" i="1" s="1"/>
  <c r="H92" i="1" l="1"/>
  <c r="I92" i="1" s="1"/>
  <c r="H93" i="1" l="1"/>
  <c r="I93" i="1" s="1"/>
  <c r="H94" i="1" l="1"/>
  <c r="I94" i="1" s="1"/>
  <c r="H95" i="1" l="1"/>
  <c r="I95" i="1" s="1"/>
  <c r="H96" i="1" l="1"/>
  <c r="I96" i="1" s="1"/>
  <c r="H97" i="1" l="1"/>
  <c r="I97" i="1" s="1"/>
  <c r="H98" i="1" l="1"/>
  <c r="I98" i="1" s="1"/>
  <c r="H99" i="1" l="1"/>
  <c r="I99" i="1" s="1"/>
  <c r="H100" i="1" l="1"/>
  <c r="I100" i="1" s="1"/>
  <c r="H101" i="1" l="1"/>
  <c r="I101" i="1" s="1"/>
  <c r="H102" i="1" l="1"/>
  <c r="I102" i="1" s="1"/>
  <c r="H103" i="1" l="1"/>
  <c r="I103" i="1" s="1"/>
  <c r="H104" i="1" l="1"/>
  <c r="I104" i="1" s="1"/>
  <c r="H105" i="1" l="1"/>
  <c r="I105" i="1" s="1"/>
  <c r="H106" i="1" l="1"/>
  <c r="I106" i="1" s="1"/>
  <c r="H107" i="1" l="1"/>
  <c r="I107" i="1" s="1"/>
  <c r="H108" i="1" l="1"/>
  <c r="I108" i="1" s="1"/>
  <c r="H109" i="1" l="1"/>
  <c r="I109" i="1" s="1"/>
  <c r="H110" i="1" l="1"/>
  <c r="I110" i="1" s="1"/>
  <c r="H111" i="1" l="1"/>
  <c r="I111" i="1" s="1"/>
  <c r="H112" i="1" l="1"/>
  <c r="I112" i="1" s="1"/>
  <c r="H113" i="1" l="1"/>
  <c r="I113" i="1" s="1"/>
  <c r="H114" i="1" l="1"/>
  <c r="I114" i="1" s="1"/>
  <c r="H115" i="1" l="1"/>
  <c r="I115" i="1" s="1"/>
  <c r="H116" i="1" l="1"/>
  <c r="I116" i="1" s="1"/>
  <c r="H117" i="1" l="1"/>
  <c r="I117" i="1" s="1"/>
  <c r="H118" i="1" l="1"/>
  <c r="I118" i="1" s="1"/>
  <c r="H119" i="1" l="1"/>
  <c r="I119" i="1" s="1"/>
  <c r="H120" i="1" l="1"/>
  <c r="I120" i="1" s="1"/>
  <c r="H121" i="1" l="1"/>
  <c r="I121" i="1" s="1"/>
  <c r="H122" i="1" l="1"/>
  <c r="I122" i="1" s="1"/>
  <c r="H123" i="1" l="1"/>
  <c r="I123" i="1" s="1"/>
  <c r="H124" i="1" l="1"/>
  <c r="I124" i="1" s="1"/>
  <c r="H125" i="1" l="1"/>
  <c r="I125" i="1" s="1"/>
  <c r="H126" i="1" l="1"/>
  <c r="I126" i="1" s="1"/>
  <c r="H127" i="1" l="1"/>
  <c r="I127" i="1" s="1"/>
  <c r="H128" i="1" l="1"/>
  <c r="I128" i="1" s="1"/>
  <c r="H129" i="1" l="1"/>
  <c r="I129" i="1" s="1"/>
  <c r="H130" i="1" l="1"/>
  <c r="I130" i="1" s="1"/>
  <c r="H131" i="1" l="1"/>
  <c r="I131" i="1" s="1"/>
  <c r="H132" i="1" l="1"/>
  <c r="I132" i="1" s="1"/>
  <c r="H133" i="1" l="1"/>
  <c r="I133" i="1" s="1"/>
  <c r="H134" i="1" l="1"/>
  <c r="I134" i="1" s="1"/>
  <c r="H135" i="1" l="1"/>
  <c r="I135" i="1" s="1"/>
  <c r="H136" i="1" l="1"/>
  <c r="I136" i="1" s="1"/>
  <c r="H137" i="1" l="1"/>
  <c r="I137" i="1" s="1"/>
  <c r="H138" i="1" l="1"/>
  <c r="I138" i="1" s="1"/>
  <c r="H139" i="1" l="1"/>
  <c r="I139" i="1" s="1"/>
  <c r="H140" i="1" l="1"/>
  <c r="I140" i="1" s="1"/>
  <c r="H141" i="1" l="1"/>
  <c r="I141" i="1" s="1"/>
  <c r="H142" i="1" l="1"/>
  <c r="I142" i="1" s="1"/>
  <c r="H143" i="1" l="1"/>
  <c r="I143" i="1" s="1"/>
  <c r="H144" i="1" l="1"/>
  <c r="I144" i="1" s="1"/>
  <c r="H145" i="1" l="1"/>
  <c r="I145" i="1" s="1"/>
  <c r="H146" i="1" l="1"/>
  <c r="I146" i="1" s="1"/>
  <c r="H147" i="1" l="1"/>
  <c r="I147" i="1" s="1"/>
  <c r="H148" i="1" l="1"/>
  <c r="I148" i="1" s="1"/>
  <c r="H149" i="1" l="1"/>
  <c r="I149" i="1" s="1"/>
  <c r="H150" i="1" l="1"/>
  <c r="I150" i="1" s="1"/>
  <c r="H151" i="1" l="1"/>
  <c r="I151" i="1" s="1"/>
  <c r="H152" i="1" l="1"/>
  <c r="I152" i="1" s="1"/>
  <c r="H153" i="1" l="1"/>
  <c r="I153" i="1" s="1"/>
  <c r="H154" i="1" l="1"/>
  <c r="I154" i="1" s="1"/>
  <c r="H155" i="1" l="1"/>
  <c r="I155" i="1" s="1"/>
  <c r="H156" i="1" l="1"/>
  <c r="I156" i="1" s="1"/>
  <c r="H157" i="1" l="1"/>
  <c r="I157" i="1" s="1"/>
  <c r="H158" i="1" l="1"/>
  <c r="I158" i="1" s="1"/>
  <c r="H159" i="1" l="1"/>
  <c r="I159" i="1" s="1"/>
  <c r="H160" i="1" l="1"/>
  <c r="I160" i="1" s="1"/>
  <c r="H161" i="1" l="1"/>
  <c r="I161" i="1" s="1"/>
  <c r="H162" i="1" l="1"/>
  <c r="I162" i="1" s="1"/>
  <c r="H163" i="1" l="1"/>
  <c r="I163" i="1" s="1"/>
  <c r="H164" i="1" l="1"/>
  <c r="I164" i="1" s="1"/>
  <c r="H165" i="1" l="1"/>
  <c r="I165" i="1" s="1"/>
  <c r="H166" i="1" l="1"/>
  <c r="I166" i="1" s="1"/>
  <c r="H167" i="1" l="1"/>
  <c r="I167" i="1" s="1"/>
  <c r="H168" i="1" l="1"/>
  <c r="I168" i="1" s="1"/>
  <c r="H169" i="1" l="1"/>
  <c r="I169" i="1" s="1"/>
  <c r="H170" i="1" l="1"/>
  <c r="I170" i="1" s="1"/>
  <c r="H171" i="1" l="1"/>
  <c r="I171" i="1" s="1"/>
  <c r="H172" i="1" l="1"/>
  <c r="I172" i="1" s="1"/>
  <c r="H173" i="1" l="1"/>
  <c r="I173" i="1" s="1"/>
  <c r="H174" i="1" l="1"/>
  <c r="I174" i="1" s="1"/>
  <c r="H175" i="1" l="1"/>
  <c r="I175" i="1" s="1"/>
  <c r="H176" i="1" l="1"/>
  <c r="I176" i="1" s="1"/>
  <c r="H177" i="1" l="1"/>
  <c r="I177" i="1" s="1"/>
  <c r="H178" i="1" l="1"/>
  <c r="I178" i="1" s="1"/>
  <c r="H179" i="1" l="1"/>
  <c r="I179" i="1" s="1"/>
  <c r="H180" i="1" l="1"/>
  <c r="I180" i="1" s="1"/>
  <c r="H181" i="1" l="1"/>
  <c r="I181" i="1" s="1"/>
  <c r="H182" i="1" l="1"/>
  <c r="I182" i="1" s="1"/>
  <c r="H183" i="1" l="1"/>
  <c r="I183" i="1" s="1"/>
  <c r="H184" i="1" l="1"/>
  <c r="I184" i="1" s="1"/>
  <c r="H185" i="1" l="1"/>
  <c r="I185" i="1" s="1"/>
  <c r="H186" i="1" l="1"/>
  <c r="I186" i="1" s="1"/>
  <c r="H187" i="1" l="1"/>
  <c r="I187" i="1" s="1"/>
  <c r="H188" i="1" l="1"/>
  <c r="I188" i="1" s="1"/>
  <c r="H189" i="1" l="1"/>
  <c r="I189" i="1" s="1"/>
  <c r="H190" i="1" l="1"/>
  <c r="I190" i="1" s="1"/>
  <c r="H191" i="1" l="1"/>
  <c r="I191" i="1" s="1"/>
  <c r="H192" i="1" l="1"/>
  <c r="I192" i="1" s="1"/>
  <c r="H193" i="1" l="1"/>
  <c r="I193" i="1" s="1"/>
  <c r="H194" i="1" l="1"/>
  <c r="I194" i="1" s="1"/>
  <c r="H195" i="1" l="1"/>
  <c r="I195" i="1" s="1"/>
  <c r="H196" i="1" l="1"/>
  <c r="I196" i="1" s="1"/>
  <c r="H197" i="1" l="1"/>
  <c r="I197" i="1" s="1"/>
  <c r="H198" i="1" l="1"/>
  <c r="I198" i="1" s="1"/>
  <c r="H199" i="1" l="1"/>
  <c r="I199" i="1" s="1"/>
  <c r="H200" i="1" l="1"/>
  <c r="I200" i="1" s="1"/>
  <c r="H201" i="1" l="1"/>
  <c r="I201" i="1" s="1"/>
  <c r="H202" i="1" l="1"/>
  <c r="I202" i="1" s="1"/>
  <c r="H203" i="1" l="1"/>
  <c r="I203" i="1" s="1"/>
  <c r="H204" i="1" l="1"/>
  <c r="I204" i="1" s="1"/>
  <c r="H205" i="1" l="1"/>
  <c r="I205" i="1" s="1"/>
  <c r="H206" i="1" l="1"/>
  <c r="I206" i="1" s="1"/>
  <c r="H207" i="1" l="1"/>
  <c r="I207" i="1" s="1"/>
  <c r="H208" i="1" l="1"/>
  <c r="I208" i="1" s="1"/>
  <c r="H209" i="1" l="1"/>
  <c r="I209" i="1" s="1"/>
  <c r="H210" i="1" l="1"/>
  <c r="I210" i="1" s="1"/>
  <c r="H211" i="1" l="1"/>
  <c r="I211" i="1" s="1"/>
  <c r="H212" i="1" l="1"/>
  <c r="I212" i="1" s="1"/>
  <c r="H213" i="1" l="1"/>
  <c r="I213" i="1" s="1"/>
  <c r="H214" i="1" l="1"/>
  <c r="I214" i="1" s="1"/>
  <c r="H215" i="1" l="1"/>
  <c r="I215" i="1" s="1"/>
  <c r="H216" i="1" l="1"/>
  <c r="I216" i="1" s="1"/>
  <c r="H217" i="1" l="1"/>
  <c r="I217" i="1" s="1"/>
  <c r="H218" i="1" l="1"/>
  <c r="I218" i="1" s="1"/>
  <c r="H219" i="1" l="1"/>
  <c r="I219" i="1" s="1"/>
  <c r="H220" i="1" l="1"/>
  <c r="I220" i="1" s="1"/>
  <c r="H221" i="1" l="1"/>
  <c r="I221" i="1" s="1"/>
  <c r="H222" i="1" l="1"/>
  <c r="I222" i="1" s="1"/>
  <c r="H223" i="1" l="1"/>
  <c r="I223" i="1" s="1"/>
  <c r="H224" i="1" l="1"/>
  <c r="I224" i="1" s="1"/>
  <c r="H225" i="1" l="1"/>
  <c r="I225" i="1" s="1"/>
  <c r="H226" i="1" l="1"/>
  <c r="I226" i="1" s="1"/>
  <c r="H227" i="1" l="1"/>
  <c r="I227" i="1" s="1"/>
  <c r="H228" i="1" l="1"/>
  <c r="I228" i="1" s="1"/>
  <c r="H229" i="1" l="1"/>
  <c r="I229" i="1" s="1"/>
  <c r="H230" i="1" l="1"/>
  <c r="I230" i="1" s="1"/>
  <c r="H231" i="1" l="1"/>
  <c r="I231" i="1" s="1"/>
  <c r="H232" i="1" l="1"/>
  <c r="I232" i="1" s="1"/>
  <c r="H233" i="1" l="1"/>
  <c r="I233" i="1" s="1"/>
  <c r="H234" i="1" l="1"/>
  <c r="I234" i="1" s="1"/>
  <c r="H235" i="1" l="1"/>
  <c r="I235" i="1" s="1"/>
  <c r="H236" i="1" l="1"/>
  <c r="I236" i="1" s="1"/>
  <c r="H237" i="1" l="1"/>
  <c r="I237" i="1" s="1"/>
  <c r="H238" i="1" l="1"/>
  <c r="I238" i="1" s="1"/>
  <c r="H239" i="1" l="1"/>
  <c r="I239" i="1" s="1"/>
  <c r="H240" i="1" l="1"/>
  <c r="I240" i="1" s="1"/>
  <c r="H241" i="1" l="1"/>
  <c r="I241" i="1" s="1"/>
  <c r="H242" i="1" l="1"/>
  <c r="I242" i="1" s="1"/>
  <c r="H243" i="1" l="1"/>
  <c r="I243" i="1" s="1"/>
  <c r="H244" i="1" l="1"/>
  <c r="I244" i="1" s="1"/>
  <c r="H245" i="1" l="1"/>
  <c r="I245" i="1" s="1"/>
  <c r="H246" i="1" l="1"/>
  <c r="I246" i="1" s="1"/>
  <c r="H247" i="1" l="1"/>
  <c r="I247" i="1" s="1"/>
  <c r="H248" i="1" l="1"/>
  <c r="I248" i="1" s="1"/>
  <c r="H249" i="1" l="1"/>
  <c r="I249" i="1" s="1"/>
  <c r="H250" i="1" l="1"/>
  <c r="I250" i="1" s="1"/>
  <c r="H251" i="1" l="1"/>
  <c r="I251" i="1" s="1"/>
  <c r="H252" i="1" l="1"/>
  <c r="I252" i="1" s="1"/>
  <c r="H253" i="1" l="1"/>
  <c r="I253" i="1" s="1"/>
  <c r="H254" i="1" l="1"/>
  <c r="I254" i="1" s="1"/>
  <c r="H255" i="1" l="1"/>
  <c r="I255" i="1" s="1"/>
  <c r="H256" i="1" l="1"/>
  <c r="I256" i="1" s="1"/>
  <c r="H257" i="1" l="1"/>
  <c r="I257" i="1" s="1"/>
  <c r="H258" i="1" l="1"/>
  <c r="I258" i="1" s="1"/>
  <c r="H259" i="1" l="1"/>
  <c r="I259" i="1" s="1"/>
  <c r="H260" i="1" l="1"/>
  <c r="I260" i="1" s="1"/>
  <c r="H261" i="1" l="1"/>
  <c r="I261" i="1" s="1"/>
  <c r="H262" i="1" l="1"/>
  <c r="I262" i="1" s="1"/>
  <c r="H263" i="1" l="1"/>
  <c r="I263" i="1" s="1"/>
  <c r="H264" i="1" l="1"/>
  <c r="I264" i="1" s="1"/>
  <c r="H265" i="1" l="1"/>
  <c r="I265" i="1" s="1"/>
  <c r="H266" i="1" l="1"/>
  <c r="I266" i="1" s="1"/>
  <c r="H267" i="1" l="1"/>
  <c r="I267" i="1" s="1"/>
  <c r="H268" i="1" l="1"/>
  <c r="I268" i="1" s="1"/>
  <c r="H269" i="1" l="1"/>
  <c r="I269" i="1" s="1"/>
  <c r="H270" i="1" l="1"/>
  <c r="I270" i="1" s="1"/>
  <c r="H271" i="1" l="1"/>
  <c r="I271" i="1" s="1"/>
  <c r="H272" i="1" l="1"/>
  <c r="I272" i="1" s="1"/>
  <c r="H273" i="1" l="1"/>
  <c r="I273" i="1" s="1"/>
  <c r="H274" i="1" l="1"/>
  <c r="I274" i="1" s="1"/>
  <c r="H275" i="1" l="1"/>
  <c r="I275" i="1" s="1"/>
  <c r="H276" i="1" l="1"/>
  <c r="I276" i="1" s="1"/>
  <c r="H277" i="1" l="1"/>
  <c r="I277" i="1" s="1"/>
  <c r="H278" i="1" l="1"/>
  <c r="I278" i="1" s="1"/>
  <c r="H279" i="1" l="1"/>
  <c r="I279" i="1" s="1"/>
  <c r="H280" i="1" l="1"/>
  <c r="I280" i="1" s="1"/>
  <c r="H281" i="1" l="1"/>
  <c r="I281" i="1" s="1"/>
  <c r="H282" i="1" l="1"/>
  <c r="I282" i="1" s="1"/>
  <c r="H283" i="1" l="1"/>
  <c r="I283" i="1" s="1"/>
  <c r="H284" i="1" l="1"/>
  <c r="I284" i="1" s="1"/>
  <c r="H285" i="1" l="1"/>
  <c r="I285" i="1" s="1"/>
  <c r="H286" i="1" l="1"/>
  <c r="I286" i="1" s="1"/>
  <c r="H287" i="1" l="1"/>
  <c r="I287" i="1" s="1"/>
  <c r="H288" i="1" l="1"/>
  <c r="I288" i="1" s="1"/>
  <c r="H289" i="1" l="1"/>
  <c r="I289" i="1" s="1"/>
  <c r="H290" i="1" l="1"/>
  <c r="I290" i="1" s="1"/>
  <c r="H291" i="1" l="1"/>
  <c r="I291" i="1" s="1"/>
  <c r="H292" i="1" l="1"/>
  <c r="I292" i="1" s="1"/>
  <c r="H293" i="1" l="1"/>
  <c r="I293" i="1" s="1"/>
  <c r="H294" i="1" l="1"/>
  <c r="I294" i="1" s="1"/>
  <c r="H295" i="1" l="1"/>
  <c r="I295" i="1" s="1"/>
  <c r="H296" i="1" l="1"/>
  <c r="I296" i="1" s="1"/>
  <c r="H297" i="1" l="1"/>
  <c r="I297" i="1" s="1"/>
  <c r="H298" i="1" l="1"/>
  <c r="I298" i="1" s="1"/>
  <c r="H299" i="1" l="1"/>
  <c r="I299" i="1" s="1"/>
  <c r="H300" i="1" l="1"/>
  <c r="I300" i="1" s="1"/>
  <c r="H301" i="1" l="1"/>
  <c r="I301" i="1" s="1"/>
  <c r="H302" i="1" l="1"/>
  <c r="I302" i="1" s="1"/>
  <c r="H303" i="1" l="1"/>
  <c r="I303" i="1" s="1"/>
  <c r="H304" i="1" l="1"/>
  <c r="I304" i="1" s="1"/>
  <c r="H305" i="1" l="1"/>
  <c r="I305" i="1" s="1"/>
  <c r="H306" i="1" l="1"/>
  <c r="I306" i="1" s="1"/>
  <c r="H307" i="1" l="1"/>
  <c r="I307" i="1" s="1"/>
  <c r="H308" i="1" l="1"/>
  <c r="I308" i="1" s="1"/>
  <c r="H309" i="1" l="1"/>
  <c r="I309" i="1" s="1"/>
  <c r="H310" i="1" l="1"/>
  <c r="I310" i="1" s="1"/>
  <c r="H311" i="1" l="1"/>
  <c r="I311" i="1" s="1"/>
  <c r="H312" i="1" l="1"/>
  <c r="I312" i="1" s="1"/>
  <c r="H313" i="1" l="1"/>
  <c r="I313" i="1" s="1"/>
  <c r="H314" i="1" l="1"/>
  <c r="I314" i="1" s="1"/>
  <c r="H315" i="1" l="1"/>
  <c r="I315" i="1" s="1"/>
  <c r="H316" i="1" l="1"/>
  <c r="I316" i="1" s="1"/>
  <c r="H317" i="1" l="1"/>
  <c r="I317" i="1" s="1"/>
  <c r="H318" i="1" l="1"/>
  <c r="I318" i="1" s="1"/>
  <c r="H319" i="1" l="1"/>
  <c r="I319" i="1" s="1"/>
  <c r="H320" i="1" l="1"/>
  <c r="I320" i="1" s="1"/>
  <c r="H321" i="1" l="1"/>
  <c r="I321" i="1" s="1"/>
  <c r="H322" i="1" l="1"/>
  <c r="I322" i="1" s="1"/>
  <c r="H323" i="1" l="1"/>
  <c r="I323" i="1" s="1"/>
  <c r="H324" i="1" l="1"/>
  <c r="I324" i="1" s="1"/>
  <c r="H325" i="1" l="1"/>
  <c r="I325" i="1" s="1"/>
  <c r="H326" i="1" l="1"/>
  <c r="I326" i="1" s="1"/>
  <c r="H327" i="1" l="1"/>
  <c r="I327" i="1" s="1"/>
  <c r="H328" i="1" l="1"/>
  <c r="I328" i="1" s="1"/>
  <c r="H329" i="1" l="1"/>
  <c r="I329" i="1" s="1"/>
  <c r="H330" i="1" l="1"/>
  <c r="I330" i="1" s="1"/>
  <c r="H331" i="1" l="1"/>
  <c r="I331" i="1" s="1"/>
  <c r="H332" i="1" l="1"/>
  <c r="I332" i="1" s="1"/>
  <c r="H333" i="1" l="1"/>
  <c r="I333" i="1" s="1"/>
  <c r="H334" i="1" l="1"/>
  <c r="I334" i="1" s="1"/>
  <c r="H335" i="1" l="1"/>
  <c r="I335" i="1" s="1"/>
  <c r="H336" i="1" l="1"/>
  <c r="I336" i="1" s="1"/>
  <c r="H337" i="1" l="1"/>
  <c r="I337" i="1" s="1"/>
  <c r="H338" i="1" l="1"/>
  <c r="I338" i="1" s="1"/>
  <c r="H339" i="1" l="1"/>
  <c r="I339" i="1" s="1"/>
  <c r="H340" i="1" l="1"/>
  <c r="I340" i="1" s="1"/>
  <c r="H341" i="1" l="1"/>
  <c r="I341" i="1" s="1"/>
  <c r="H342" i="1" l="1"/>
  <c r="I342" i="1" s="1"/>
  <c r="H343" i="1" l="1"/>
  <c r="I343" i="1" s="1"/>
  <c r="H344" i="1" l="1"/>
  <c r="I344" i="1" s="1"/>
  <c r="H345" i="1" l="1"/>
  <c r="I345" i="1" s="1"/>
  <c r="H346" i="1" l="1"/>
  <c r="I346" i="1" s="1"/>
  <c r="H347" i="1" l="1"/>
  <c r="I347" i="1" s="1"/>
  <c r="H348" i="1" l="1"/>
  <c r="I348" i="1" s="1"/>
  <c r="H349" i="1" l="1"/>
  <c r="I349" i="1" s="1"/>
  <c r="H350" i="1" l="1"/>
  <c r="I350" i="1" s="1"/>
  <c r="H351" i="1" l="1"/>
  <c r="I351" i="1" s="1"/>
  <c r="H352" i="1" l="1"/>
  <c r="I352" i="1" s="1"/>
  <c r="H353" i="1" l="1"/>
  <c r="I353" i="1" s="1"/>
  <c r="H354" i="1" l="1"/>
  <c r="I354" i="1" s="1"/>
  <c r="H355" i="1" l="1"/>
  <c r="I355" i="1" s="1"/>
  <c r="H356" i="1" l="1"/>
  <c r="I356" i="1" s="1"/>
  <c r="H357" i="1" l="1"/>
  <c r="I357" i="1" s="1"/>
  <c r="H358" i="1" l="1"/>
  <c r="I358" i="1" s="1"/>
  <c r="H359" i="1" l="1"/>
  <c r="I359" i="1" s="1"/>
  <c r="H360" i="1" l="1"/>
  <c r="I360" i="1" s="1"/>
  <c r="H361" i="1" l="1"/>
  <c r="I361" i="1" s="1"/>
  <c r="H362" i="1" l="1"/>
  <c r="I362" i="1" s="1"/>
  <c r="H363" i="1" l="1"/>
  <c r="I363" i="1" s="1"/>
  <c r="H364" i="1" l="1"/>
  <c r="I364" i="1" s="1"/>
  <c r="H365" i="1" l="1"/>
  <c r="I365" i="1" s="1"/>
  <c r="H366" i="1" l="1"/>
  <c r="I366" i="1" s="1"/>
  <c r="H367" i="1" l="1"/>
  <c r="I367" i="1" s="1"/>
  <c r="H368" i="1" l="1"/>
  <c r="I368" i="1" s="1"/>
  <c r="H369" i="1" l="1"/>
  <c r="I369" i="1" s="1"/>
  <c r="H370" i="1" l="1"/>
  <c r="I370" i="1" s="1"/>
  <c r="H371" i="1" l="1"/>
  <c r="I371" i="1" s="1"/>
  <c r="H372" i="1" l="1"/>
  <c r="I372" i="1" s="1"/>
  <c r="H373" i="1" l="1"/>
  <c r="I373" i="1" s="1"/>
  <c r="H374" i="1" l="1"/>
  <c r="I374" i="1" s="1"/>
  <c r="H375" i="1" l="1"/>
  <c r="I375" i="1" s="1"/>
  <c r="H376" i="1" l="1"/>
  <c r="I376" i="1" s="1"/>
  <c r="H377" i="1" l="1"/>
  <c r="I377" i="1" s="1"/>
  <c r="H378" i="1" l="1"/>
  <c r="I378" i="1" s="1"/>
  <c r="H379" i="1" l="1"/>
  <c r="I379" i="1" s="1"/>
  <c r="H380" i="1" l="1"/>
  <c r="I380" i="1" s="1"/>
  <c r="H381" i="1" l="1"/>
  <c r="I381" i="1" s="1"/>
  <c r="H382" i="1" l="1"/>
  <c r="I382" i="1" s="1"/>
  <c r="H383" i="1" l="1"/>
  <c r="I383" i="1" s="1"/>
  <c r="H384" i="1" l="1"/>
  <c r="I384" i="1" s="1"/>
  <c r="H385" i="1" l="1"/>
  <c r="I385" i="1" s="1"/>
  <c r="H386" i="1" l="1"/>
  <c r="I386" i="1" s="1"/>
  <c r="H387" i="1" l="1"/>
  <c r="I387" i="1" s="1"/>
  <c r="H388" i="1" l="1"/>
  <c r="I388" i="1" s="1"/>
  <c r="H389" i="1" l="1"/>
  <c r="I389" i="1" s="1"/>
  <c r="H390" i="1" l="1"/>
  <c r="I390" i="1" s="1"/>
  <c r="H391" i="1" l="1"/>
  <c r="I391" i="1" s="1"/>
  <c r="H392" i="1" l="1"/>
  <c r="I392" i="1" s="1"/>
  <c r="H393" i="1" l="1"/>
  <c r="I393" i="1" s="1"/>
  <c r="H394" i="1" l="1"/>
  <c r="I394" i="1" s="1"/>
  <c r="H395" i="1" l="1"/>
  <c r="I395" i="1" s="1"/>
  <c r="H396" i="1" l="1"/>
  <c r="I396" i="1" s="1"/>
  <c r="H397" i="1" l="1"/>
  <c r="I397" i="1" s="1"/>
  <c r="H398" i="1" l="1"/>
  <c r="I398" i="1" s="1"/>
  <c r="H399" i="1" l="1"/>
  <c r="I399" i="1" s="1"/>
  <c r="H400" i="1" l="1"/>
  <c r="I400" i="1" s="1"/>
  <c r="H401" i="1" l="1"/>
  <c r="I401" i="1" s="1"/>
  <c r="H402" i="1" l="1"/>
  <c r="I402" i="1" s="1"/>
  <c r="H403" i="1" l="1"/>
  <c r="I403" i="1" s="1"/>
  <c r="H404" i="1" l="1"/>
  <c r="I404" i="1" s="1"/>
  <c r="H405" i="1" l="1"/>
  <c r="I405" i="1" s="1"/>
  <c r="H406" i="1" l="1"/>
  <c r="I406" i="1" s="1"/>
  <c r="H407" i="1" l="1"/>
  <c r="I407" i="1" s="1"/>
  <c r="H408" i="1" l="1"/>
  <c r="I408" i="1" s="1"/>
  <c r="H409" i="1" l="1"/>
  <c r="I409" i="1" s="1"/>
  <c r="H410" i="1" l="1"/>
  <c r="I410" i="1" s="1"/>
  <c r="H411" i="1" l="1"/>
  <c r="I411" i="1" s="1"/>
  <c r="H412" i="1" l="1"/>
  <c r="I412" i="1" s="1"/>
  <c r="H413" i="1" l="1"/>
  <c r="I413" i="1" s="1"/>
  <c r="H414" i="1" l="1"/>
  <c r="I414" i="1" s="1"/>
  <c r="H415" i="1" l="1"/>
  <c r="I415" i="1" s="1"/>
  <c r="H416" i="1" l="1"/>
  <c r="I416" i="1" s="1"/>
  <c r="H417" i="1" l="1"/>
  <c r="I417" i="1" s="1"/>
  <c r="H418" i="1" l="1"/>
  <c r="I418" i="1" s="1"/>
  <c r="H419" i="1" l="1"/>
  <c r="I419" i="1" s="1"/>
  <c r="H420" i="1" l="1"/>
  <c r="I420" i="1" s="1"/>
  <c r="H421" i="1" l="1"/>
  <c r="I421" i="1" s="1"/>
  <c r="H422" i="1" l="1"/>
  <c r="I422" i="1" s="1"/>
  <c r="H423" i="1" l="1"/>
  <c r="I423" i="1" s="1"/>
  <c r="H424" i="1" l="1"/>
  <c r="I424" i="1" s="1"/>
  <c r="H425" i="1" l="1"/>
  <c r="I425" i="1" s="1"/>
  <c r="H426" i="1" l="1"/>
  <c r="I426" i="1" s="1"/>
  <c r="H427" i="1" l="1"/>
  <c r="I427" i="1" s="1"/>
  <c r="H428" i="1" l="1"/>
  <c r="I428" i="1" s="1"/>
  <c r="H429" i="1" l="1"/>
  <c r="I429" i="1" s="1"/>
  <c r="H430" i="1" l="1"/>
  <c r="I430" i="1" s="1"/>
  <c r="H431" i="1" l="1"/>
  <c r="I431" i="1" s="1"/>
  <c r="H432" i="1" l="1"/>
  <c r="I432" i="1" s="1"/>
  <c r="H433" i="1" l="1"/>
  <c r="I433" i="1" s="1"/>
  <c r="I435" i="1" l="1"/>
  <c r="I436" i="1" l="1"/>
  <c r="I437" i="1" l="1"/>
  <c r="I438" i="1" l="1"/>
  <c r="I439" i="1" l="1"/>
  <c r="I440" i="1" l="1"/>
  <c r="I441" i="1" l="1"/>
  <c r="I442" i="1" l="1"/>
  <c r="I443" i="1" l="1"/>
  <c r="I444" i="1" l="1"/>
  <c r="I445" i="1" l="1"/>
  <c r="I446" i="1" l="1"/>
  <c r="I447" i="1" l="1"/>
  <c r="I448" i="1" l="1"/>
  <c r="I449" i="1" l="1"/>
  <c r="I450" i="1" l="1"/>
  <c r="I451" i="1" l="1"/>
  <c r="I452" i="1" l="1"/>
  <c r="I453" i="1" l="1"/>
  <c r="I454" i="1" l="1"/>
  <c r="I455" i="1" l="1"/>
  <c r="I456" i="1" l="1"/>
  <c r="I457" i="1" l="1"/>
  <c r="I458" i="1" l="1"/>
  <c r="I459" i="1" l="1"/>
  <c r="I460" i="1" l="1"/>
  <c r="I461" i="1" l="1"/>
  <c r="I462" i="1" l="1"/>
  <c r="I463" i="1" l="1"/>
  <c r="I464" i="1" l="1"/>
  <c r="I465" i="1" l="1"/>
  <c r="I466" i="1" l="1"/>
  <c r="I467" i="1" l="1"/>
  <c r="I468" i="1" l="1"/>
  <c r="I469" i="1" l="1"/>
  <c r="I470" i="1" l="1"/>
  <c r="I471" i="1" l="1"/>
  <c r="I472" i="1" l="1"/>
  <c r="I473" i="1" l="1"/>
  <c r="I474" i="1" l="1"/>
  <c r="I475" i="1" l="1"/>
  <c r="I476" i="1" l="1"/>
  <c r="I477" i="1" l="1"/>
  <c r="I478" i="1" l="1"/>
  <c r="I479" i="1" l="1"/>
  <c r="I480" i="1" l="1"/>
  <c r="I481" i="1" l="1"/>
  <c r="I482" i="1" l="1"/>
  <c r="I483" i="1" l="1"/>
  <c r="I484" i="1" l="1"/>
  <c r="I485" i="1" l="1"/>
  <c r="I486" i="1" l="1"/>
  <c r="I487" i="1" l="1"/>
  <c r="I488" i="1" l="1"/>
  <c r="I489" i="1" l="1"/>
  <c r="I490" i="1" l="1"/>
  <c r="I491" i="1" l="1"/>
  <c r="I492" i="1" l="1"/>
  <c r="I493" i="1" l="1"/>
  <c r="I494" i="1" l="1"/>
  <c r="I495" i="1" l="1"/>
  <c r="I496" i="1" l="1"/>
  <c r="I497" i="1" l="1"/>
  <c r="I498" i="1" l="1"/>
  <c r="I499" i="1" l="1"/>
  <c r="I500" i="1" l="1"/>
  <c r="I501" i="1" l="1"/>
  <c r="I502" i="1" l="1"/>
  <c r="I503" i="1" l="1"/>
  <c r="I504" i="1" l="1"/>
  <c r="I505" i="1" l="1"/>
  <c r="I506" i="1" l="1"/>
  <c r="I507" i="1" l="1"/>
  <c r="I508" i="1" l="1"/>
  <c r="I509" i="1" l="1"/>
  <c r="I510" i="1" l="1"/>
  <c r="I511" i="1" l="1"/>
  <c r="I512" i="1" l="1"/>
  <c r="I513" i="1" l="1"/>
  <c r="I514" i="1" l="1"/>
  <c r="I515" i="1" l="1"/>
  <c r="I516" i="1" l="1"/>
  <c r="I517" i="1" l="1"/>
  <c r="I518" i="1" l="1"/>
  <c r="I519" i="1" l="1"/>
  <c r="I520" i="1" l="1"/>
  <c r="I521" i="1" l="1"/>
  <c r="I522" i="1" l="1"/>
  <c r="I523" i="1" l="1"/>
  <c r="I524" i="1" l="1"/>
  <c r="I525" i="1" l="1"/>
  <c r="I526" i="1" l="1"/>
  <c r="I527" i="1" l="1"/>
  <c r="I528" i="1" l="1"/>
  <c r="I529" i="1" l="1"/>
  <c r="I530" i="1" l="1"/>
  <c r="I531" i="1" l="1"/>
  <c r="I532" i="1" l="1"/>
  <c r="I533" i="1" l="1"/>
  <c r="I534" i="1" l="1"/>
  <c r="I535" i="1" l="1"/>
  <c r="I536" i="1" l="1"/>
  <c r="I537" i="1" l="1"/>
  <c r="I538" i="1" l="1"/>
  <c r="I539" i="1" l="1"/>
  <c r="I540" i="1" l="1"/>
  <c r="I541" i="1" l="1"/>
  <c r="I542" i="1" l="1"/>
  <c r="I543" i="1" l="1"/>
  <c r="I544" i="1" l="1"/>
  <c r="I545" i="1" l="1"/>
  <c r="I546" i="1" l="1"/>
  <c r="I547" i="1" l="1"/>
  <c r="I548" i="1" l="1"/>
  <c r="I549" i="1" l="1"/>
  <c r="I550" i="1" l="1"/>
  <c r="I551" i="1" l="1"/>
  <c r="I552" i="1" l="1"/>
  <c r="I553" i="1" l="1"/>
  <c r="I554" i="1" l="1"/>
  <c r="I555" i="1" l="1"/>
  <c r="I556" i="1" l="1"/>
  <c r="I557" i="1" l="1"/>
  <c r="I558" i="1" l="1"/>
  <c r="I559" i="1" l="1"/>
  <c r="I560" i="1" l="1"/>
  <c r="I561" i="1" l="1"/>
  <c r="I562" i="1" l="1"/>
  <c r="I564" i="1" l="1"/>
  <c r="I563" i="1"/>
  <c r="N3" i="1" l="1"/>
  <c r="N2" i="1"/>
  <c r="N1" i="1"/>
  <c r="N4" i="1"/>
  <c r="V12" i="1" s="1"/>
  <c r="AB12" i="1" s="1"/>
  <c r="R45" i="3" s="1"/>
  <c r="N5" i="1"/>
  <c r="N7" i="1"/>
  <c r="N6" i="1"/>
  <c r="N9" i="1"/>
  <c r="N8" i="1"/>
  <c r="N10" i="1"/>
  <c r="N11" i="1"/>
  <c r="N12" i="1"/>
  <c r="N13" i="1"/>
  <c r="N14" i="1"/>
  <c r="N15" i="1"/>
  <c r="O8" i="1"/>
  <c r="O3" i="1"/>
  <c r="O14" i="1"/>
  <c r="O6" i="1"/>
  <c r="O15" i="1"/>
  <c r="O10" i="1"/>
  <c r="O7" i="1"/>
  <c r="O2" i="1"/>
  <c r="O13" i="1"/>
  <c r="O5" i="1"/>
  <c r="O11" i="1"/>
  <c r="O1" i="1"/>
  <c r="O12" i="1"/>
  <c r="O9" i="1"/>
  <c r="A48" i="3" l="1"/>
  <c r="V15" i="1"/>
  <c r="AB15" i="1" s="1"/>
  <c r="R48" i="3" s="1"/>
  <c r="A47" i="3"/>
  <c r="V14" i="1"/>
  <c r="AB14" i="1" s="1"/>
  <c r="R47" i="3" s="1"/>
  <c r="A46" i="3"/>
  <c r="V13" i="1"/>
  <c r="AB13" i="1" s="1"/>
  <c r="R46" i="3" s="1"/>
  <c r="A45" i="3"/>
  <c r="A44" i="3"/>
  <c r="V11" i="1"/>
  <c r="AB11" i="1" s="1"/>
  <c r="R44" i="3" s="1"/>
  <c r="A43" i="3"/>
  <c r="V10" i="1"/>
  <c r="AB10" i="1" s="1"/>
  <c r="R43" i="3" s="1"/>
  <c r="A42" i="3"/>
  <c r="V9" i="1"/>
  <c r="AB9" i="1" s="1"/>
  <c r="R42" i="3" s="1"/>
  <c r="A41" i="3"/>
  <c r="V8" i="1"/>
  <c r="AB8" i="1" s="1"/>
  <c r="R41" i="3" s="1"/>
  <c r="A40" i="3"/>
  <c r="V7" i="1"/>
  <c r="AB7" i="1" s="1"/>
  <c r="R40" i="3" s="1"/>
  <c r="A39" i="3"/>
  <c r="V6" i="1"/>
  <c r="AB6" i="1" s="1"/>
  <c r="R39" i="3" s="1"/>
  <c r="A38" i="3"/>
  <c r="V5" i="1"/>
  <c r="AB5" i="1" s="1"/>
  <c r="R38" i="3" s="1"/>
  <c r="A37" i="3"/>
  <c r="V4" i="1"/>
  <c r="AB4" i="1" s="1"/>
  <c r="R37" i="3" s="1"/>
  <c r="A36" i="3"/>
  <c r="V3" i="1"/>
  <c r="AB3" i="1" s="1"/>
  <c r="R36" i="3" s="1"/>
  <c r="A35" i="3"/>
  <c r="V2" i="1"/>
  <c r="AB2" i="1" s="1"/>
  <c r="R35" i="3" s="1"/>
  <c r="A34" i="3"/>
  <c r="V1" i="1"/>
  <c r="AB1" i="1" s="1"/>
  <c r="R34" i="3" s="1"/>
  <c r="O4" i="1"/>
  <c r="W12" i="1"/>
  <c r="Z12" i="1"/>
  <c r="AA12" i="1" l="1"/>
  <c r="C29" i="3"/>
  <c r="I29" i="3"/>
  <c r="O28" i="3"/>
  <c r="I28" i="3"/>
  <c r="J32" i="3"/>
  <c r="M19" i="3"/>
  <c r="H19" i="3"/>
  <c r="I18" i="3"/>
  <c r="I22" i="3"/>
  <c r="M18" i="3"/>
  <c r="I19" i="3"/>
  <c r="H18" i="3"/>
  <c r="N27" i="3"/>
  <c r="C32" i="3"/>
  <c r="J26" i="3"/>
  <c r="L27" i="3"/>
  <c r="J24" i="3"/>
  <c r="O24" i="3"/>
  <c r="H29" i="3"/>
  <c r="H28" i="3"/>
  <c r="N29" i="3"/>
  <c r="M28" i="3"/>
  <c r="M32" i="3"/>
  <c r="C18" i="3"/>
  <c r="N18" i="3"/>
  <c r="H27" i="3"/>
  <c r="I26" i="3"/>
  <c r="N32" i="3"/>
  <c r="H26" i="3"/>
  <c r="O19" i="3"/>
  <c r="O27" i="3"/>
  <c r="L19" i="3"/>
  <c r="H22" i="3"/>
  <c r="C22" i="3"/>
  <c r="L24" i="3"/>
  <c r="N24" i="3"/>
  <c r="O29" i="3"/>
  <c r="N28" i="3"/>
  <c r="L29" i="3"/>
  <c r="C28" i="3"/>
  <c r="N26" i="3"/>
  <c r="L18" i="3"/>
  <c r="C27" i="3"/>
  <c r="I27" i="3"/>
  <c r="L32" i="3"/>
  <c r="N22" i="3"/>
  <c r="I32" i="3"/>
  <c r="M26" i="3"/>
  <c r="O18" i="3"/>
  <c r="M27" i="3"/>
  <c r="J19" i="3"/>
  <c r="J22" i="3"/>
  <c r="M24" i="3"/>
  <c r="H24" i="3"/>
  <c r="J29" i="3"/>
  <c r="J28" i="3"/>
  <c r="L28" i="3"/>
  <c r="M29" i="3"/>
  <c r="N19" i="3"/>
  <c r="L22" i="3"/>
  <c r="M22" i="3"/>
  <c r="O22" i="3"/>
  <c r="O26" i="3"/>
  <c r="C19" i="3"/>
  <c r="O32" i="3"/>
  <c r="H32" i="3"/>
  <c r="J18" i="3"/>
  <c r="C26" i="3"/>
  <c r="L26" i="3"/>
  <c r="J27" i="3"/>
  <c r="I24" i="3"/>
  <c r="C24" i="3"/>
  <c r="M21" i="3"/>
  <c r="C21" i="3"/>
  <c r="H21" i="3"/>
  <c r="O21" i="3"/>
  <c r="H31" i="3"/>
  <c r="C23" i="3"/>
  <c r="I31" i="3"/>
  <c r="J23" i="3"/>
  <c r="M30" i="3"/>
  <c r="I30" i="3"/>
  <c r="I21" i="3"/>
  <c r="O30" i="3"/>
  <c r="N30" i="3"/>
  <c r="N23" i="3"/>
  <c r="O20" i="3"/>
  <c r="L23" i="3"/>
  <c r="J20" i="3"/>
  <c r="N31" i="3"/>
  <c r="H20" i="3"/>
  <c r="I20" i="3"/>
  <c r="L30" i="3"/>
  <c r="N21" i="3"/>
  <c r="C30" i="3"/>
  <c r="L20" i="3"/>
  <c r="C20" i="3"/>
  <c r="I23" i="3"/>
  <c r="O23" i="3"/>
  <c r="H23" i="3"/>
  <c r="N20" i="3"/>
  <c r="L31" i="3"/>
  <c r="J30" i="3"/>
  <c r="J21" i="3"/>
  <c r="H30" i="3"/>
  <c r="L21" i="3"/>
  <c r="J31" i="3"/>
  <c r="O31" i="3"/>
  <c r="M23" i="3"/>
  <c r="M31" i="3"/>
  <c r="M20" i="3"/>
  <c r="C31" i="3"/>
  <c r="W9" i="1"/>
  <c r="I25" i="3"/>
  <c r="C25" i="3"/>
  <c r="O36" i="3"/>
  <c r="O46" i="3"/>
  <c r="J34" i="3"/>
  <c r="O38" i="3"/>
  <c r="I37" i="3"/>
  <c r="J39" i="3"/>
  <c r="W3" i="1"/>
  <c r="O44" i="3"/>
  <c r="H39" i="3"/>
  <c r="W11" i="1"/>
  <c r="N38" i="3"/>
  <c r="M37" i="3"/>
  <c r="W8" i="1"/>
  <c r="M35" i="3"/>
  <c r="W5" i="1"/>
  <c r="J38" i="3"/>
  <c r="Z4" i="1"/>
  <c r="L38" i="3"/>
  <c r="L35" i="3"/>
  <c r="L46" i="3"/>
  <c r="M48" i="3"/>
  <c r="H44" i="3"/>
  <c r="H40" i="3"/>
  <c r="H38" i="3"/>
  <c r="H43" i="3"/>
  <c r="L41" i="3"/>
  <c r="I46" i="3"/>
  <c r="L34" i="3"/>
  <c r="W10" i="1"/>
  <c r="M36" i="3"/>
  <c r="I44" i="3"/>
  <c r="C44" i="3"/>
  <c r="L36" i="3"/>
  <c r="C39" i="3"/>
  <c r="N45" i="3"/>
  <c r="M42" i="3"/>
  <c r="H37" i="3"/>
  <c r="W2" i="1"/>
  <c r="N36" i="3"/>
  <c r="M40" i="3"/>
  <c r="J25" i="3"/>
  <c r="N47" i="3"/>
  <c r="H34" i="3"/>
  <c r="Z6" i="1"/>
  <c r="O40" i="3"/>
  <c r="I35" i="3"/>
  <c r="M34" i="3"/>
  <c r="H41" i="3"/>
  <c r="I42" i="3"/>
  <c r="L43" i="3"/>
  <c r="M46" i="3"/>
  <c r="L44" i="3"/>
  <c r="W1" i="1"/>
  <c r="O25" i="3"/>
  <c r="M25" i="3"/>
  <c r="N40" i="3"/>
  <c r="C41" i="3"/>
  <c r="L45" i="3"/>
  <c r="M39" i="3"/>
  <c r="N48" i="3"/>
  <c r="J44" i="3"/>
  <c r="W13" i="1"/>
  <c r="O37" i="3"/>
  <c r="O41" i="3"/>
  <c r="Z1" i="1"/>
  <c r="J37" i="3"/>
  <c r="J35" i="3"/>
  <c r="Z5" i="1"/>
  <c r="C48" i="3"/>
  <c r="I45" i="3"/>
  <c r="J42" i="3"/>
  <c r="O42" i="3"/>
  <c r="N43" i="3"/>
  <c r="N37" i="3"/>
  <c r="C38" i="3"/>
  <c r="C43" i="3"/>
  <c r="H48" i="3"/>
  <c r="N44" i="3"/>
  <c r="M43" i="3"/>
  <c r="I39" i="3"/>
  <c r="L37" i="3"/>
  <c r="O35" i="3"/>
  <c r="M41" i="3"/>
  <c r="L40" i="3"/>
  <c r="C47" i="3"/>
  <c r="C34" i="3"/>
  <c r="W6" i="1"/>
  <c r="H47" i="3"/>
  <c r="Z10" i="1"/>
  <c r="J36" i="3"/>
  <c r="M44" i="3"/>
  <c r="W4" i="1"/>
  <c r="J41" i="3"/>
  <c r="O34" i="3"/>
  <c r="W15" i="1"/>
  <c r="N39" i="3"/>
  <c r="J47" i="3"/>
  <c r="I41" i="3"/>
  <c r="I40" i="3"/>
  <c r="J48" i="3"/>
  <c r="J40" i="3"/>
  <c r="H25" i="3"/>
  <c r="N25" i="3"/>
  <c r="Z7" i="1"/>
  <c r="N35" i="3"/>
  <c r="N46" i="3"/>
  <c r="L48" i="3"/>
  <c r="O43" i="3"/>
  <c r="H35" i="3"/>
  <c r="I38" i="3"/>
  <c r="O48" i="3"/>
  <c r="Z3" i="1"/>
  <c r="O45" i="3"/>
  <c r="I47" i="3"/>
  <c r="Z8" i="1"/>
  <c r="C42" i="3"/>
  <c r="H45" i="3"/>
  <c r="O39" i="3"/>
  <c r="N34" i="3"/>
  <c r="O47" i="3"/>
  <c r="I34" i="3"/>
  <c r="C46" i="3"/>
  <c r="N42" i="3"/>
  <c r="C40" i="3"/>
  <c r="W14" i="1"/>
  <c r="W7" i="1"/>
  <c r="Z2" i="1"/>
  <c r="I36" i="3"/>
  <c r="C36" i="3"/>
  <c r="J45" i="3"/>
  <c r="C45" i="3"/>
  <c r="M45" i="3"/>
  <c r="J43" i="3"/>
  <c r="L47" i="3"/>
  <c r="Z11" i="1"/>
  <c r="L39" i="3"/>
  <c r="H46" i="3"/>
  <c r="I48" i="3"/>
  <c r="Z9" i="1"/>
  <c r="H36" i="3"/>
  <c r="M38" i="3"/>
  <c r="L25" i="3"/>
  <c r="H42" i="3"/>
  <c r="I43" i="3"/>
  <c r="Z15" i="1"/>
  <c r="C37" i="3"/>
  <c r="Z13" i="1"/>
  <c r="M47" i="3"/>
  <c r="N41" i="3"/>
  <c r="C35" i="3"/>
  <c r="Z14" i="1"/>
  <c r="L42" i="3"/>
  <c r="J46" i="3"/>
  <c r="AA7" i="1" l="1"/>
  <c r="AA10" i="1"/>
  <c r="AA6" i="1"/>
  <c r="AA8" i="1"/>
  <c r="AA1" i="1"/>
  <c r="AA5" i="1"/>
  <c r="AA4" i="1"/>
  <c r="AA14" i="1"/>
  <c r="AA3" i="1"/>
  <c r="AA11" i="1"/>
  <c r="AA9" i="1"/>
  <c r="AA15" i="1"/>
  <c r="AA13" i="1"/>
  <c r="AA2" i="1"/>
  <c r="Q29" i="3"/>
  <c r="K29" i="3"/>
  <c r="Q28" i="3"/>
  <c r="Q27" i="3"/>
  <c r="K32" i="3"/>
  <c r="Q22" i="3"/>
  <c r="K28" i="3"/>
  <c r="K27" i="3"/>
  <c r="Q32" i="3"/>
  <c r="K26" i="3"/>
  <c r="Q26" i="3"/>
  <c r="K22" i="3"/>
  <c r="K19" i="3"/>
  <c r="Q18" i="3"/>
  <c r="Q19" i="3"/>
  <c r="K18" i="3"/>
  <c r="K24" i="3"/>
  <c r="Q24" i="3"/>
  <c r="Q30" i="3"/>
  <c r="Q21" i="3"/>
  <c r="K30" i="3"/>
  <c r="K31" i="3"/>
  <c r="Q20" i="3"/>
  <c r="K23" i="3"/>
  <c r="Q31" i="3"/>
  <c r="Q23" i="3"/>
  <c r="K20" i="3"/>
  <c r="K25" i="3"/>
  <c r="K42" i="3"/>
  <c r="Q36" i="3"/>
  <c r="Q47" i="3"/>
  <c r="Q42" i="3"/>
  <c r="K38" i="3"/>
  <c r="K48" i="3"/>
  <c r="Q43" i="3"/>
  <c r="K45" i="3"/>
  <c r="Q25" i="3"/>
  <c r="Q40" i="3"/>
  <c r="K35" i="3"/>
  <c r="K21" i="3"/>
  <c r="Q38" i="3"/>
  <c r="Q45" i="3"/>
  <c r="K40" i="3"/>
  <c r="Q41" i="3"/>
  <c r="K37" i="3"/>
  <c r="Q46" i="3"/>
  <c r="K43" i="3"/>
  <c r="Q48" i="3"/>
  <c r="Q39" i="3"/>
  <c r="Q44" i="3"/>
  <c r="Q37" i="3"/>
  <c r="K34" i="3"/>
  <c r="Q34" i="3"/>
  <c r="K44" i="3"/>
  <c r="K36" i="3"/>
  <c r="Q35" i="3"/>
  <c r="K47" i="3"/>
  <c r="K39" i="3"/>
  <c r="K46" i="3"/>
  <c r="K41" i="3"/>
</calcChain>
</file>

<file path=xl/sharedStrings.xml><?xml version="1.0" encoding="utf-8"?>
<sst xmlns="http://schemas.openxmlformats.org/spreadsheetml/2006/main" count="1771" uniqueCount="1161">
  <si>
    <t>S.US.ABBV</t>
  </si>
  <si>
    <t>S.US.ALLE</t>
  </si>
  <si>
    <t>S.US.AMT</t>
  </si>
  <si>
    <t>S.US.AON</t>
  </si>
  <si>
    <t>S.US.AVGO</t>
  </si>
  <si>
    <t>S.US.BFB</t>
  </si>
  <si>
    <t>S.US.CBG</t>
  </si>
  <si>
    <t>S.US.CCI</t>
  </si>
  <si>
    <t>S.US.CFG</t>
  </si>
  <si>
    <t>S.US.CHTR</t>
  </si>
  <si>
    <t>S.US.COTY</t>
  </si>
  <si>
    <t>S.US.CSRA</t>
  </si>
  <si>
    <t>S.US.DISCK</t>
  </si>
  <si>
    <t>S.US.DLTR</t>
  </si>
  <si>
    <t>S.US.EA</t>
  </si>
  <si>
    <t>S.US.EQIX</t>
  </si>
  <si>
    <t>S.US.EVHC</t>
  </si>
  <si>
    <t>S.US.EXPE</t>
  </si>
  <si>
    <t>S.US.FB</t>
  </si>
  <si>
    <t>S.US.FBHS</t>
  </si>
  <si>
    <t>S.US.FOX</t>
  </si>
  <si>
    <t>S.US.FOXA</t>
  </si>
  <si>
    <t>S.US.FTV</t>
  </si>
  <si>
    <t>S.US.GGP</t>
  </si>
  <si>
    <t>S.US.GOOG</t>
  </si>
  <si>
    <t>S.US.GOOGL</t>
  </si>
  <si>
    <t>S.US.HCA</t>
  </si>
  <si>
    <t>S.US.HCN</t>
  </si>
  <si>
    <t>S.US.ICE</t>
  </si>
  <si>
    <t>S.US.IRM</t>
  </si>
  <si>
    <t>S.US.KORS</t>
  </si>
  <si>
    <t>S.US.LB</t>
  </si>
  <si>
    <t>S.US.LKQ</t>
  </si>
  <si>
    <t>S.US.LLL</t>
  </si>
  <si>
    <t>S.US.LVLT</t>
  </si>
  <si>
    <t>S.US.MNST</t>
  </si>
  <si>
    <t>S.US.MSI</t>
  </si>
  <si>
    <t>S.US.NLSN</t>
  </si>
  <si>
    <t>S.US.NTAP</t>
  </si>
  <si>
    <t>S.US.ORLY</t>
  </si>
  <si>
    <t>S.US.PLD</t>
  </si>
  <si>
    <t>S.US.PM</t>
  </si>
  <si>
    <t>S.US.PYPL</t>
  </si>
  <si>
    <t>S.US.SNI</t>
  </si>
  <si>
    <t>S.US.SPGI</t>
  </si>
  <si>
    <t>S.US.TEL</t>
  </si>
  <si>
    <t>S.US.TRIP</t>
  </si>
  <si>
    <t>S.US.UA</t>
  </si>
  <si>
    <t>S.US.UAA</t>
  </si>
  <si>
    <t>S.US.WEC</t>
  </si>
  <si>
    <t>S.US.XYL</t>
  </si>
  <si>
    <t>S.US.ZBH</t>
  </si>
  <si>
    <t>S.US.ZTS</t>
  </si>
  <si>
    <t>S.US.DDD</t>
  </si>
  <si>
    <t>S.US.MMM</t>
  </si>
  <si>
    <t>S.US.AOS</t>
  </si>
  <si>
    <t>S.US.ABMD</t>
  </si>
  <si>
    <t>S.US.ACHC</t>
  </si>
  <si>
    <t>S.US.ACN</t>
  </si>
  <si>
    <t>S.US.ACIW</t>
  </si>
  <si>
    <t>S.US.ATVI</t>
  </si>
  <si>
    <t>S.US.AYI</t>
  </si>
  <si>
    <t>S.US.ACXM</t>
  </si>
  <si>
    <t>S.US.ADBE</t>
  </si>
  <si>
    <t>S.US.AAP</t>
  </si>
  <si>
    <t>S.US.AMD</t>
  </si>
  <si>
    <t>S.US.AET</t>
  </si>
  <si>
    <t>S.US.A</t>
  </si>
  <si>
    <t>S.US.APD</t>
  </si>
  <si>
    <t>S.US.AKAM</t>
  </si>
  <si>
    <t>S.US.AKRX</t>
  </si>
  <si>
    <t>S.US.ALK</t>
  </si>
  <si>
    <t>S.US.ALB</t>
  </si>
  <si>
    <t>S.US.ALEX</t>
  </si>
  <si>
    <t>S.US.ARE</t>
  </si>
  <si>
    <t>S.US.ALXN</t>
  </si>
  <si>
    <t>S.US.ALGN</t>
  </si>
  <si>
    <t>S.US.ADS</t>
  </si>
  <si>
    <t>S.US.LNT</t>
  </si>
  <si>
    <t>S.US.MO</t>
  </si>
  <si>
    <t>S.US.AMZN</t>
  </si>
  <si>
    <t>S.US.AMCX</t>
  </si>
  <si>
    <t>S.US.ACC</t>
  </si>
  <si>
    <t>S.US.AXP</t>
  </si>
  <si>
    <t>S.US.AWK</t>
  </si>
  <si>
    <t>S.US.AMP</t>
  </si>
  <si>
    <t>S.US.AMGN</t>
  </si>
  <si>
    <t>S.US.APH</t>
  </si>
  <si>
    <t>S.US.APC</t>
  </si>
  <si>
    <t>S.US.ADI</t>
  </si>
  <si>
    <t>S.US.ANSS</t>
  </si>
  <si>
    <t>S.US.APA</t>
  </si>
  <si>
    <t>S.US.AIV</t>
  </si>
  <si>
    <t>S.US.AAPL</t>
  </si>
  <si>
    <t>S.US.AMAT</t>
  </si>
  <si>
    <t>S.US.ATR</t>
  </si>
  <si>
    <t>S.US.WTR</t>
  </si>
  <si>
    <t>S.US.ARRS</t>
  </si>
  <si>
    <t>S.US.AJG</t>
  </si>
  <si>
    <t>S.US.ADSK</t>
  </si>
  <si>
    <t>S.US.ADP</t>
  </si>
  <si>
    <t>S.US.AZO</t>
  </si>
  <si>
    <t>S.US.AVB</t>
  </si>
  <si>
    <t>S.US.AVY</t>
  </si>
  <si>
    <t>S.US.CAR</t>
  </si>
  <si>
    <t>S.US.BHI</t>
  </si>
  <si>
    <t>S.US.BOH</t>
  </si>
  <si>
    <t>S.US.OZRK</t>
  </si>
  <si>
    <t>S.US.BDX</t>
  </si>
  <si>
    <t>S.US.BDC</t>
  </si>
  <si>
    <t>S.US.BBY</t>
  </si>
  <si>
    <t>S.US.TECH</t>
  </si>
  <si>
    <t>S.US.BIIB</t>
  </si>
  <si>
    <t>S.US.BIVV</t>
  </si>
  <si>
    <t>S.US.BKH</t>
  </si>
  <si>
    <t>S.US.BLK</t>
  </si>
  <si>
    <t>S.US.BA</t>
  </si>
  <si>
    <t>S.US.SAM</t>
  </si>
  <si>
    <t>S.US.BXP</t>
  </si>
  <si>
    <t>S.US.BSX</t>
  </si>
  <si>
    <t>S.US.EAT</t>
  </si>
  <si>
    <t>S.US.BMY</t>
  </si>
  <si>
    <t>S.US.BR</t>
  </si>
  <si>
    <t>S.US.BRCD</t>
  </si>
  <si>
    <t>S.US.BRO</t>
  </si>
  <si>
    <t>S.US.BWLD</t>
  </si>
  <si>
    <t>S.US.BCR</t>
  </si>
  <si>
    <t>S.US.CAB</t>
  </si>
  <si>
    <t>S.US.CABO</t>
  </si>
  <si>
    <t>S.US.COG</t>
  </si>
  <si>
    <t>S.US.CDNS</t>
  </si>
  <si>
    <t>S.US.CPT</t>
  </si>
  <si>
    <t>S.US.CPB</t>
  </si>
  <si>
    <t>S.US.CSL</t>
  </si>
  <si>
    <t>S.US.KMX</t>
  </si>
  <si>
    <t>S.US.CRI</t>
  </si>
  <si>
    <t>S.US.CTLT</t>
  </si>
  <si>
    <t>S.US.CAT</t>
  </si>
  <si>
    <t>S.US.CBOE</t>
  </si>
  <si>
    <t>S.US.CBS</t>
  </si>
  <si>
    <t>S.US.CDK</t>
  </si>
  <si>
    <t>S.US.CELG</t>
  </si>
  <si>
    <t>S.US.CNP</t>
  </si>
  <si>
    <t>S.US.CERN</t>
  </si>
  <si>
    <t>S.US.CHRW</t>
  </si>
  <si>
    <t>S.US.CRL</t>
  </si>
  <si>
    <t>S.US.SCHW</t>
  </si>
  <si>
    <t>S.US.CAKE</t>
  </si>
  <si>
    <t>S.US.CHFC</t>
  </si>
  <si>
    <t>S.US.CC</t>
  </si>
  <si>
    <t>S.US.CHK</t>
  </si>
  <si>
    <t>S.US.CHS</t>
  </si>
  <si>
    <t>S.US.CMG</t>
  </si>
  <si>
    <t>S.US.CHD</t>
  </si>
  <si>
    <t>S.US.CHDN</t>
  </si>
  <si>
    <t>S.US.XEC</t>
  </si>
  <si>
    <t>S.US.CINF</t>
  </si>
  <si>
    <t>S.US.CNK</t>
  </si>
  <si>
    <t>S.US.CTAS</t>
  </si>
  <si>
    <t>S.US.CRUS</t>
  </si>
  <si>
    <t>S.US.CTXS</t>
  </si>
  <si>
    <t>S.US.CLX</t>
  </si>
  <si>
    <t>S.US.CME</t>
  </si>
  <si>
    <t>S.US.COH</t>
  </si>
  <si>
    <t>S.US.KO</t>
  </si>
  <si>
    <t>S.US.CGNX</t>
  </si>
  <si>
    <t>S.US.CTSH</t>
  </si>
  <si>
    <t>S.US.COHR</t>
  </si>
  <si>
    <t>S.US.CL</t>
  </si>
  <si>
    <t>S.US.CMCSA</t>
  </si>
  <si>
    <t>S.US.CMA</t>
  </si>
  <si>
    <t>S.US.CBSH</t>
  </si>
  <si>
    <t>S.US.CVLT</t>
  </si>
  <si>
    <t>S.US.CMP</t>
  </si>
  <si>
    <t>S.US.CXO</t>
  </si>
  <si>
    <t>S.US.STZ</t>
  </si>
  <si>
    <t>S.US.CVG</t>
  </si>
  <si>
    <t>S.US.COO</t>
  </si>
  <si>
    <t>S.US.CPRT</t>
  </si>
  <si>
    <t>S.US.CLGX</t>
  </si>
  <si>
    <t>S.US.GLW</t>
  </si>
  <si>
    <t>S.US.OFC</t>
  </si>
  <si>
    <t>S.US.CBRL</t>
  </si>
  <si>
    <t>S.US.CR</t>
  </si>
  <si>
    <t>S.US.CSX</t>
  </si>
  <si>
    <t>S.US.CFR</t>
  </si>
  <si>
    <t>S.US.CMI</t>
  </si>
  <si>
    <t>S.US.CW</t>
  </si>
  <si>
    <t>S.US.CY</t>
  </si>
  <si>
    <t>S.US.CONE</t>
  </si>
  <si>
    <t>S.US.DHR</t>
  </si>
  <si>
    <t>S.US.DRI</t>
  </si>
  <si>
    <t>S.US.DCT</t>
  </si>
  <si>
    <t>S.US.DECK</t>
  </si>
  <si>
    <t>S.US.DE</t>
  </si>
  <si>
    <t>S.US.DLX</t>
  </si>
  <si>
    <t>S.US.DVN</t>
  </si>
  <si>
    <t>S.US.DKS</t>
  </si>
  <si>
    <t>S.US.DLR</t>
  </si>
  <si>
    <t>S.US.DFS</t>
  </si>
  <si>
    <t>S.US.DISCA</t>
  </si>
  <si>
    <t>S.US.DISH</t>
  </si>
  <si>
    <t>S.US.DG</t>
  </si>
  <si>
    <t>S.US.D</t>
  </si>
  <si>
    <t>S.US.DPZ</t>
  </si>
  <si>
    <t>S.US.DCI</t>
  </si>
  <si>
    <t>S.US.DEI</t>
  </si>
  <si>
    <t>S.US.DPS</t>
  </si>
  <si>
    <t>S.US.DRE</t>
  </si>
  <si>
    <t>S.US.DNB</t>
  </si>
  <si>
    <t>S.US.DNKN</t>
  </si>
  <si>
    <t>S.US.DXC</t>
  </si>
  <si>
    <t>S.US.DY</t>
  </si>
  <si>
    <t>S.US.DD</t>
  </si>
  <si>
    <t>S.US.ETFC</t>
  </si>
  <si>
    <t>S.US.EXP</t>
  </si>
  <si>
    <t>S.US.EWBC</t>
  </si>
  <si>
    <t>S.US.EV</t>
  </si>
  <si>
    <t>S.US.EBAY</t>
  </si>
  <si>
    <t>S.US.ECL</t>
  </si>
  <si>
    <t>S.US.EDR</t>
  </si>
  <si>
    <t>S.US.EW</t>
  </si>
  <si>
    <t>S.US.LLY</t>
  </si>
  <si>
    <t>S.US.EME</t>
  </si>
  <si>
    <t>S.US.EMR</t>
  </si>
  <si>
    <t>S.US.EGN</t>
  </si>
  <si>
    <t>S.US.ENR</t>
  </si>
  <si>
    <t>S.US.ENS</t>
  </si>
  <si>
    <t>S.US.EOG</t>
  </si>
  <si>
    <t>S.US.EPR</t>
  </si>
  <si>
    <t>S.US.EQT</t>
  </si>
  <si>
    <t>S.US.EFX</t>
  </si>
  <si>
    <t>S.US.EQR</t>
  </si>
  <si>
    <t>S.US.ESS</t>
  </si>
  <si>
    <t>S.US.EL</t>
  </si>
  <si>
    <t>S.US.EXPD</t>
  </si>
  <si>
    <t>S.US.EXR</t>
  </si>
  <si>
    <t>S.US.FFIV</t>
  </si>
  <si>
    <t>S.US.FDS</t>
  </si>
  <si>
    <t>S.US.FICO</t>
  </si>
  <si>
    <t>S.US.FAST</t>
  </si>
  <si>
    <t>S.US.FRT</t>
  </si>
  <si>
    <t>S.US.FII</t>
  </si>
  <si>
    <t>S.US.FDX</t>
  </si>
  <si>
    <t>S.US.FIS</t>
  </si>
  <si>
    <t>S.US.FHN</t>
  </si>
  <si>
    <t>S.US.FR</t>
  </si>
  <si>
    <t>S.US.FISV</t>
  </si>
  <si>
    <t>S.US.FLIR</t>
  </si>
  <si>
    <t>S.US.FMC</t>
  </si>
  <si>
    <t>S.US.FL</t>
  </si>
  <si>
    <t>S.US.FTNT</t>
  </si>
  <si>
    <t>S.US.FCX</t>
  </si>
  <si>
    <t>S.US.FULT</t>
  </si>
  <si>
    <t>S.US.GRMN</t>
  </si>
  <si>
    <t>S.US.IT</t>
  </si>
  <si>
    <t>S.US.GATX</t>
  </si>
  <si>
    <t>S.US.GD</t>
  </si>
  <si>
    <t>S.US.GE</t>
  </si>
  <si>
    <t>S.US.GIS</t>
  </si>
  <si>
    <t>S.US.GWR</t>
  </si>
  <si>
    <t>S.US.GNTX</t>
  </si>
  <si>
    <t>S.US.GEO</t>
  </si>
  <si>
    <t>S.US.GILD</t>
  </si>
  <si>
    <t>S.US.GPN</t>
  </si>
  <si>
    <t>S.US.GMED</t>
  </si>
  <si>
    <t>S.US.GGG</t>
  </si>
  <si>
    <t>S.US.GVA</t>
  </si>
  <si>
    <t>S.US.GPOR</t>
  </si>
  <si>
    <t>S.US.HAL</t>
  </si>
  <si>
    <t>S.US.HBI</t>
  </si>
  <si>
    <t>S.US.HOG</t>
  </si>
  <si>
    <t>S.US.HRS</t>
  </si>
  <si>
    <t>S.US.HAS</t>
  </si>
  <si>
    <t>S.US.HR</t>
  </si>
  <si>
    <t>S.US.HLS</t>
  </si>
  <si>
    <t>S.US.HSY</t>
  </si>
  <si>
    <t>S.US.HIW</t>
  </si>
  <si>
    <t>S.US.HRC</t>
  </si>
  <si>
    <t>S.US.HNI</t>
  </si>
  <si>
    <t>S.US.HOLX</t>
  </si>
  <si>
    <t>S.US.HD</t>
  </si>
  <si>
    <t>S.US.HON</t>
  </si>
  <si>
    <t>S.US.HST</t>
  </si>
  <si>
    <t>S.US.HUBB</t>
  </si>
  <si>
    <t>S.US.HUM</t>
  </si>
  <si>
    <t>S.US.HII</t>
  </si>
  <si>
    <t>S.US.IEX</t>
  </si>
  <si>
    <t>S.US.IDXX</t>
  </si>
  <si>
    <t>S.US.ITW</t>
  </si>
  <si>
    <t>S.US.ILMN</t>
  </si>
  <si>
    <t>S.US.INCR</t>
  </si>
  <si>
    <t>S.US.INCY</t>
  </si>
  <si>
    <t>S.US.IR</t>
  </si>
  <si>
    <t>S.US.INGR</t>
  </si>
  <si>
    <t>S.US.IDTI</t>
  </si>
  <si>
    <t>S.US.INTC</t>
  </si>
  <si>
    <t>S.US.IDCC</t>
  </si>
  <si>
    <t>S.US.IBOC</t>
  </si>
  <si>
    <t>S.US.IBM</t>
  </si>
  <si>
    <t>S.US.IFF</t>
  </si>
  <si>
    <t>S.US.IPG</t>
  </si>
  <si>
    <t>S.US.INTU</t>
  </si>
  <si>
    <t>S.US.ISRG</t>
  </si>
  <si>
    <t>S.US.IPGP</t>
  </si>
  <si>
    <t>S.US.JCOM</t>
  </si>
  <si>
    <t>S.US.JKHY</t>
  </si>
  <si>
    <t>S.US.JACK</t>
  </si>
  <si>
    <t>S.US.JBHT</t>
  </si>
  <si>
    <t>S.US.JWA</t>
  </si>
  <si>
    <t>S.US.JNJ</t>
  </si>
  <si>
    <t>S.US.JNPR</t>
  </si>
  <si>
    <t>S.US.KATE</t>
  </si>
  <si>
    <t>S.US.K</t>
  </si>
  <si>
    <t>S.US.KMT</t>
  </si>
  <si>
    <t>S.US.KEY</t>
  </si>
  <si>
    <t>S.US.KEYS</t>
  </si>
  <si>
    <t>S.US.KRC</t>
  </si>
  <si>
    <t>S.US.KMB</t>
  </si>
  <si>
    <t>S.US.KIM</t>
  </si>
  <si>
    <t>S.US.KLAC</t>
  </si>
  <si>
    <t>S.US.LH</t>
  </si>
  <si>
    <t>S.US.LRCX</t>
  </si>
  <si>
    <t>S.US.LAMR</t>
  </si>
  <si>
    <t>S.US.LW</t>
  </si>
  <si>
    <t>S.US.LANC</t>
  </si>
  <si>
    <t>S.US.LSTR</t>
  </si>
  <si>
    <t>S.US.LEG</t>
  </si>
  <si>
    <t>S.US.LII</t>
  </si>
  <si>
    <t>S.US.LPT</t>
  </si>
  <si>
    <t>S.US.LECO</t>
  </si>
  <si>
    <t>S.US.LFUS</t>
  </si>
  <si>
    <t>S.US.LYV</t>
  </si>
  <si>
    <t>S.US.LMT</t>
  </si>
  <si>
    <t>S.US.LOGM</t>
  </si>
  <si>
    <t>S.US.LOW</t>
  </si>
  <si>
    <t>S.US.CLI</t>
  </si>
  <si>
    <t>S.US.MANH</t>
  </si>
  <si>
    <t>S.US.MKTX</t>
  </si>
  <si>
    <t>S.US.MAR</t>
  </si>
  <si>
    <t>S.US.MMC</t>
  </si>
  <si>
    <t>S.US.MLM</t>
  </si>
  <si>
    <t>S.US.MAS</t>
  </si>
  <si>
    <t>S.US.MASI</t>
  </si>
  <si>
    <t>S.US.MA</t>
  </si>
  <si>
    <t>S.US.MAT</t>
  </si>
  <si>
    <t>S.US.MMS</t>
  </si>
  <si>
    <t>S.US.MBFI</t>
  </si>
  <si>
    <t>S.US.MKC</t>
  </si>
  <si>
    <t>S.US.MCD</t>
  </si>
  <si>
    <t>S.US.MDU</t>
  </si>
  <si>
    <t>S.US.MJN</t>
  </si>
  <si>
    <t>S.US.MD</t>
  </si>
  <si>
    <t>S.US.MRK</t>
  </si>
  <si>
    <t>S.US.MDP</t>
  </si>
  <si>
    <t>S.US.MTD</t>
  </si>
  <si>
    <t>S.US.MIK</t>
  </si>
  <si>
    <t>S.US.MCHP</t>
  </si>
  <si>
    <t>S.US.MSCC</t>
  </si>
  <si>
    <t>S.US.MSFT</t>
  </si>
  <si>
    <t>S.US.MAA</t>
  </si>
  <si>
    <t>S.US.MTX</t>
  </si>
  <si>
    <t>S.US.MHK</t>
  </si>
  <si>
    <t>S.US.MPWR</t>
  </si>
  <si>
    <t>S.US.MON</t>
  </si>
  <si>
    <t>S.US.MCO</t>
  </si>
  <si>
    <t>S.US.MSA</t>
  </si>
  <si>
    <t>S.US.MSM</t>
  </si>
  <si>
    <t>S.US.MSCI</t>
  </si>
  <si>
    <t>S.US.MUR</t>
  </si>
  <si>
    <t>S.US.NDAQ</t>
  </si>
  <si>
    <t>S.US.NFG</t>
  </si>
  <si>
    <t>S.US.NATI</t>
  </si>
  <si>
    <t>S.US.NNN</t>
  </si>
  <si>
    <t>S.US.NCR</t>
  </si>
  <si>
    <t>S.US.NFLX</t>
  </si>
  <si>
    <t>S.US.NWL</t>
  </si>
  <si>
    <t>S.US.NFX</t>
  </si>
  <si>
    <t>S.US.NEU</t>
  </si>
  <si>
    <t>S.US.NEM</t>
  </si>
  <si>
    <t>S.US.NEE</t>
  </si>
  <si>
    <t>S.US.NKE</t>
  </si>
  <si>
    <t>S.US.NBL</t>
  </si>
  <si>
    <t>S.US.NDSN</t>
  </si>
  <si>
    <t>S.US.NTRS</t>
  </si>
  <si>
    <t>S.US.NOC</t>
  </si>
  <si>
    <t>S.US.NUS</t>
  </si>
  <si>
    <t>S.US.NUE</t>
  </si>
  <si>
    <t>S.US.NUVA</t>
  </si>
  <si>
    <t>S.US.NVDA</t>
  </si>
  <si>
    <t>S.US.NVR</t>
  </si>
  <si>
    <t>S.US.OXY</t>
  </si>
  <si>
    <t>S.US.ODFL</t>
  </si>
  <si>
    <t>S.US.OMC</t>
  </si>
  <si>
    <t>S.US.OKE</t>
  </si>
  <si>
    <t>S.US.ORCL</t>
  </si>
  <si>
    <t>S.US.OSK</t>
  </si>
  <si>
    <t>S.US.PCAR</t>
  </si>
  <si>
    <t>S.US.PKG</t>
  </si>
  <si>
    <t>S.US.PNRA</t>
  </si>
  <si>
    <t>S.US.PZZA</t>
  </si>
  <si>
    <t>S.US.PRXL</t>
  </si>
  <si>
    <t>S.US.PH</t>
  </si>
  <si>
    <t>S.US.PTEN</t>
  </si>
  <si>
    <t>S.US.PAYX</t>
  </si>
  <si>
    <t>S.US.PEP</t>
  </si>
  <si>
    <t>S.US.PFE</t>
  </si>
  <si>
    <t>S.US.PXD</t>
  </si>
  <si>
    <t>S.US.PLT</t>
  </si>
  <si>
    <t>S.US.PII</t>
  </si>
  <si>
    <t>S.US.POOL</t>
  </si>
  <si>
    <t>S.US.POST</t>
  </si>
  <si>
    <t>S.US.PCH</t>
  </si>
  <si>
    <t>S.US.PPG</t>
  </si>
  <si>
    <t>S.US.PX</t>
  </si>
  <si>
    <t>S.US.PBH</t>
  </si>
  <si>
    <t>S.US.PRI</t>
  </si>
  <si>
    <t>S.US.PVTB</t>
  </si>
  <si>
    <t>S.US.PG</t>
  </si>
  <si>
    <t>S.US.PTC</t>
  </si>
  <si>
    <t>S.US.PSA</t>
  </si>
  <si>
    <t>S.US.QEP</t>
  </si>
  <si>
    <t>S.US.QCOM</t>
  </si>
  <si>
    <t>S.US.PWR</t>
  </si>
  <si>
    <t>S.US.DGX</t>
  </si>
  <si>
    <t>S.US.RRC</t>
  </si>
  <si>
    <t>S.US.RJF</t>
  </si>
  <si>
    <t>S.US.RYN</t>
  </si>
  <si>
    <t>S.US.RTN</t>
  </si>
  <si>
    <t>S.US.O</t>
  </si>
  <si>
    <t>S.US.RHT</t>
  </si>
  <si>
    <t>S.US.REG</t>
  </si>
  <si>
    <t>S.US.REGN</t>
  </si>
  <si>
    <t>S.US.RSG</t>
  </si>
  <si>
    <t>S.US.RMD</t>
  </si>
  <si>
    <t>S.US.RAI</t>
  </si>
  <si>
    <t>S.US.ROK</t>
  </si>
  <si>
    <t>S.US.COL</t>
  </si>
  <si>
    <t>S.US.ROL</t>
  </si>
  <si>
    <t>S.US.ROP</t>
  </si>
  <si>
    <t>S.US.ROST</t>
  </si>
  <si>
    <t>S.US.RCL</t>
  </si>
  <si>
    <t>S.US.RGLD</t>
  </si>
  <si>
    <t>S.US.RPM</t>
  </si>
  <si>
    <t>S.US.SABR</t>
  </si>
  <si>
    <t>S.US.CRM</t>
  </si>
  <si>
    <t>S.US.SBH</t>
  </si>
  <si>
    <t>S.US.SLB</t>
  </si>
  <si>
    <t>S.US.SAIC</t>
  </si>
  <si>
    <t>S.US.SMG</t>
  </si>
  <si>
    <t>S.US.SEE</t>
  </si>
  <si>
    <t>S.US.SEIC</t>
  </si>
  <si>
    <t>S.US.SXT</t>
  </si>
  <si>
    <t>S.US.SCI</t>
  </si>
  <si>
    <t>S.US.SHW</t>
  </si>
  <si>
    <t>S.US.SBNY</t>
  </si>
  <si>
    <t>S.US.SLAB</t>
  </si>
  <si>
    <t>S.US.SPG</t>
  </si>
  <si>
    <t>S.US.SKX</t>
  </si>
  <si>
    <t>S.US.SWKS</t>
  </si>
  <si>
    <t>S.US.SLM</t>
  </si>
  <si>
    <t>S.US.SM</t>
  </si>
  <si>
    <t>S.US.SNA</t>
  </si>
  <si>
    <t>S.US.SON</t>
  </si>
  <si>
    <t>S.US.BID</t>
  </si>
  <si>
    <t>S.US.LUV</t>
  </si>
  <si>
    <t>S.US.SWX</t>
  </si>
  <si>
    <t>S.US.SWN</t>
  </si>
  <si>
    <t>S.US.SFM</t>
  </si>
  <si>
    <t>S.US.SWK</t>
  </si>
  <si>
    <t>S.US.SBUX</t>
  </si>
  <si>
    <t>S.US.STLD</t>
  </si>
  <si>
    <t>S.US.SYK</t>
  </si>
  <si>
    <t>S.US.SPN</t>
  </si>
  <si>
    <t>S.US.SIVB</t>
  </si>
  <si>
    <t>S.US.SYMC</t>
  </si>
  <si>
    <t>S.US.SNPS</t>
  </si>
  <si>
    <t>S.US.SNV</t>
  </si>
  <si>
    <t>S.US.SYY</t>
  </si>
  <si>
    <t>S.US.TROW</t>
  </si>
  <si>
    <t>S.US.TTWO</t>
  </si>
  <si>
    <t>S.US.SKT</t>
  </si>
  <si>
    <t>S.US.TCO</t>
  </si>
  <si>
    <t>S.US.TDY</t>
  </si>
  <si>
    <t>S.US.TFX</t>
  </si>
  <si>
    <t>S.US.TPX</t>
  </si>
  <si>
    <t>S.US.TER</t>
  </si>
  <si>
    <t>S.US.TCBI</t>
  </si>
  <si>
    <t>S.US.TXN</t>
  </si>
  <si>
    <t>S.US.TXRH</t>
  </si>
  <si>
    <t>S.US.PCLN</t>
  </si>
  <si>
    <t>S.US.TMO</t>
  </si>
  <si>
    <t>S.US.THO</t>
  </si>
  <si>
    <t>S.US.TIF</t>
  </si>
  <si>
    <t>S.US.TWX</t>
  </si>
  <si>
    <t>S.US.TJX</t>
  </si>
  <si>
    <t>S.US.TR</t>
  </si>
  <si>
    <t>S.US.TTC</t>
  </si>
  <si>
    <t>S.US.TSS</t>
  </si>
  <si>
    <t>S.US.TSCO</t>
  </si>
  <si>
    <t>S.US.TDG</t>
  </si>
  <si>
    <t>S.US.TRMB</t>
  </si>
  <si>
    <t>S.US.TRMK</t>
  </si>
  <si>
    <t>S.US.TUP</t>
  </si>
  <si>
    <t>S.US.TYL</t>
  </si>
  <si>
    <t>S.US.UDR</t>
  </si>
  <si>
    <t>S.US.ULTA</t>
  </si>
  <si>
    <t>S.US.ULTI</t>
  </si>
  <si>
    <t>S.US.UMBF</t>
  </si>
  <si>
    <t>S.US.UNP</t>
  </si>
  <si>
    <t>S.US.UBSI</t>
  </si>
  <si>
    <t>S.US.UAL</t>
  </si>
  <si>
    <t>S.US.UPS</t>
  </si>
  <si>
    <t>S.US.URI</t>
  </si>
  <si>
    <t>S.US.UTHR</t>
  </si>
  <si>
    <t>S.US.UNH</t>
  </si>
  <si>
    <t>S.US.UNIT</t>
  </si>
  <si>
    <t>S.US.UHS</t>
  </si>
  <si>
    <t>S.US.UE</t>
  </si>
  <si>
    <t>S.US.URBN</t>
  </si>
  <si>
    <t>S.US.USB</t>
  </si>
  <si>
    <t>S.US.X</t>
  </si>
  <si>
    <t>S.US.USD</t>
  </si>
  <si>
    <t>S.US.VMI</t>
  </si>
  <si>
    <t>S.US.VAL</t>
  </si>
  <si>
    <t>S.US.VAR</t>
  </si>
  <si>
    <t>S.US.WOOF</t>
  </si>
  <si>
    <t>S.US.VTR</t>
  </si>
  <si>
    <t>S.US.VRSN</t>
  </si>
  <si>
    <t>S.US.VRSK</t>
  </si>
  <si>
    <t>S.US.VZ</t>
  </si>
  <si>
    <t>S.US.VSM</t>
  </si>
  <si>
    <t>S.US.VRTX</t>
  </si>
  <si>
    <t>S.US.VSAT</t>
  </si>
  <si>
    <t>S.US.V</t>
  </si>
  <si>
    <t>S.US.VNO</t>
  </si>
  <si>
    <t>S.US.VMC</t>
  </si>
  <si>
    <t>S.US.DIS</t>
  </si>
  <si>
    <t>S.US.WAFD</t>
  </si>
  <si>
    <t>S.US.WM</t>
  </si>
  <si>
    <t>S.US.WAT</t>
  </si>
  <si>
    <t>S.US.WSO</t>
  </si>
  <si>
    <t>S.US.WBMD</t>
  </si>
  <si>
    <t>S.US.WBS</t>
  </si>
  <si>
    <t>S.US.WRI</t>
  </si>
  <si>
    <t>S.US.WCG</t>
  </si>
  <si>
    <t>S.US.WEN</t>
  </si>
  <si>
    <t>S.US.WST</t>
  </si>
  <si>
    <t>S.US.WR</t>
  </si>
  <si>
    <t>S.US.WU</t>
  </si>
  <si>
    <t>S.US.WAB</t>
  </si>
  <si>
    <t>S.US.WEX</t>
  </si>
  <si>
    <t>S.US.WGL</t>
  </si>
  <si>
    <t>S.US.WMB</t>
  </si>
  <si>
    <t>S.US.WWD</t>
  </si>
  <si>
    <t>S.US.WOR</t>
  </si>
  <si>
    <t>S.US.WPX</t>
  </si>
  <si>
    <t>S.US.GWW</t>
  </si>
  <si>
    <t>S.US.WYN</t>
  </si>
  <si>
    <t>S.US.WYNN</t>
  </si>
  <si>
    <t>S.US.XLNX</t>
  </si>
  <si>
    <t>S.US.YUM</t>
  </si>
  <si>
    <t>S.US.ZBRA</t>
  </si>
  <si>
    <t>S.US.BIOCA</t>
  </si>
  <si>
    <t>Exchange Traded Funds Performance</t>
  </si>
  <si>
    <t xml:space="preserve">Top 15 Performing Companies </t>
  </si>
  <si>
    <t>Symbol</t>
  </si>
  <si>
    <t>Description</t>
  </si>
  <si>
    <t>Last</t>
  </si>
  <si>
    <t>NC</t>
  </si>
  <si>
    <t>%NC</t>
  </si>
  <si>
    <t>NC/ATR</t>
  </si>
  <si>
    <t>Open</t>
  </si>
  <si>
    <t>High</t>
  </si>
  <si>
    <t>Low</t>
  </si>
  <si>
    <t>Volume</t>
  </si>
  <si>
    <t>Ratio</t>
  </si>
  <si>
    <t>SPY</t>
  </si>
  <si>
    <t>XLF</t>
  </si>
  <si>
    <t>GDX</t>
  </si>
  <si>
    <t>FXI</t>
  </si>
  <si>
    <t>IWM</t>
  </si>
  <si>
    <t>IWO</t>
  </si>
  <si>
    <t>QQQ</t>
  </si>
  <si>
    <t>XLE</t>
  </si>
  <si>
    <t>USO</t>
  </si>
  <si>
    <t>Top 15 Description</t>
  </si>
  <si>
    <t>News</t>
  </si>
  <si>
    <t xml:space="preserve">Bottom 15 Performing Companies </t>
  </si>
  <si>
    <t>Bottom 15 Description</t>
  </si>
  <si>
    <t>CQG Inc.,   Copyright © 2017</t>
  </si>
  <si>
    <t>Designed by Thom Hartle</t>
  </si>
  <si>
    <t>of the stocks in the ETF are higher today</t>
  </si>
  <si>
    <t>IUSG</t>
  </si>
  <si>
    <t>CAS.US.BIOCA</t>
  </si>
  <si>
    <t>3D Systems Corporation</t>
  </si>
  <si>
    <t>3M Company</t>
  </si>
  <si>
    <t>AO Smith Corp</t>
  </si>
  <si>
    <t>AbbVie Inc.</t>
  </si>
  <si>
    <t>ABIOMED Inc</t>
  </si>
  <si>
    <t>Acadia Healthcare Company, Inc.</t>
  </si>
  <si>
    <t>Accenture PLC Ireland</t>
  </si>
  <si>
    <t>ACI Worldwide Inc</t>
  </si>
  <si>
    <t>Activision Blizzard Inc</t>
  </si>
  <si>
    <t>Acuity Brands Inc</t>
  </si>
  <si>
    <t>Acxiom Corp</t>
  </si>
  <si>
    <t>Adobe Systems Inc</t>
  </si>
  <si>
    <t>Advance Auto Parts Inc</t>
  </si>
  <si>
    <t>Advanced Micro Devices</t>
  </si>
  <si>
    <t>Aetna Inc</t>
  </si>
  <si>
    <t>Agilent Technologies</t>
  </si>
  <si>
    <t>Air Products &amp; Chems Inc</t>
  </si>
  <si>
    <t>Akamai Tech Inc</t>
  </si>
  <si>
    <t>Akorn Inc</t>
  </si>
  <si>
    <t>Alaska Air Group Inc</t>
  </si>
  <si>
    <t>Albemarle Corporation</t>
  </si>
  <si>
    <t>Alexander &amp; Baldwin, Inc.</t>
  </si>
  <si>
    <t>Alexandria Real Estate Equities Inc</t>
  </si>
  <si>
    <t>Alexion Pharmaceuticals</t>
  </si>
  <si>
    <t>Align Technology Inc</t>
  </si>
  <si>
    <t>Allegion plc</t>
  </si>
  <si>
    <t>Alliance Data Systems Corp</t>
  </si>
  <si>
    <t>Alliant Energy Corp</t>
  </si>
  <si>
    <t>Alphabet Inc. Class A</t>
  </si>
  <si>
    <t>Google, Inc. Class C</t>
  </si>
  <si>
    <t>Altria Group Inc</t>
  </si>
  <si>
    <t>Amazon.com Inc</t>
  </si>
  <si>
    <t>AMC Networks Inc. Class A</t>
  </si>
  <si>
    <t>American Campus Communities Inc</t>
  </si>
  <si>
    <t>American Express Co</t>
  </si>
  <si>
    <t>American Tower Corp ClA</t>
  </si>
  <si>
    <t>American Water Works</t>
  </si>
  <si>
    <t>Ameriprise Financial Inc</t>
  </si>
  <si>
    <t>Amgen Inc</t>
  </si>
  <si>
    <t>Amphenol</t>
  </si>
  <si>
    <t>Anadarko Petroleum Corp</t>
  </si>
  <si>
    <t>Analog Devices Inc</t>
  </si>
  <si>
    <t>ANSYS Inc</t>
  </si>
  <si>
    <t>AON Corporation</t>
  </si>
  <si>
    <t>Apache Corporation</t>
  </si>
  <si>
    <t>Apartmt Investmt &amp; Mgt Co</t>
  </si>
  <si>
    <t>Apple Inc</t>
  </si>
  <si>
    <t>Applied Materials Inc</t>
  </si>
  <si>
    <t>AptarGroup Inc</t>
  </si>
  <si>
    <t>Aqua America Inc</t>
  </si>
  <si>
    <t>ARRIS International plc</t>
  </si>
  <si>
    <t>Arthur J Gallagher Co</t>
  </si>
  <si>
    <t>Autodesk Inc</t>
  </si>
  <si>
    <t>Auto Data Processing Inc</t>
  </si>
  <si>
    <t>Autozone Inc</t>
  </si>
  <si>
    <t>AvalonBay Communities, Inc.</t>
  </si>
  <si>
    <t>Avery Dennison Corp</t>
  </si>
  <si>
    <t>AVIS Budget Group Inc</t>
  </si>
  <si>
    <t>Baker Hughes Inc</t>
  </si>
  <si>
    <t>Hawaii Corporation</t>
  </si>
  <si>
    <t>Bank of the Ozarks</t>
  </si>
  <si>
    <t>Becton Dickinson &amp; Co</t>
  </si>
  <si>
    <t>Belden Inc.</t>
  </si>
  <si>
    <t>Best Buy Co Inc</t>
  </si>
  <si>
    <t>768: Current Message -&gt; Not found: CAS.US.BIOCA</t>
  </si>
  <si>
    <t>Bio-Techne Corp</t>
  </si>
  <si>
    <t>Biogen Inc.</t>
  </si>
  <si>
    <t>Bioverativ Inc.</t>
  </si>
  <si>
    <t>BLACK HILLS CORP</t>
  </si>
  <si>
    <t>Blackrock Inc</t>
  </si>
  <si>
    <t>Boeing Company</t>
  </si>
  <si>
    <t>Boston Beer Co</t>
  </si>
  <si>
    <t>Boston Properties Inc</t>
  </si>
  <si>
    <t>Boston Scientific Corp</t>
  </si>
  <si>
    <t>Brinker Internatl Inc</t>
  </si>
  <si>
    <t>Bristol-Myers Squibb Co</t>
  </si>
  <si>
    <t>Broadcom Limited</t>
  </si>
  <si>
    <t>Broadridge Financial Solutions</t>
  </si>
  <si>
    <t>Brocade Communications Systems, Inc.</t>
  </si>
  <si>
    <t>BROWN AND BROWN INC</t>
  </si>
  <si>
    <t>Brown-Forman Corporation ClsB</t>
  </si>
  <si>
    <t>Buffalo Wild Wings Inc</t>
  </si>
  <si>
    <t>Bard (CR) Inc</t>
  </si>
  <si>
    <t>Cabelas Inc</t>
  </si>
  <si>
    <t>Cable ONE, Inc.</t>
  </si>
  <si>
    <t>Cabot Oil/Gas Corp</t>
  </si>
  <si>
    <t>Cadence Design Systems, Inc</t>
  </si>
  <si>
    <t>Camden Property Trust</t>
  </si>
  <si>
    <t>Campbell Soup Company</t>
  </si>
  <si>
    <t>Carlisle Cos Inc</t>
  </si>
  <si>
    <t>Carmax Inc</t>
  </si>
  <si>
    <t>Carters Inc</t>
  </si>
  <si>
    <t>Catalent, Inc.</t>
  </si>
  <si>
    <t>Caterpillar Inc</t>
  </si>
  <si>
    <t>CBOE Holdings, Inc.</t>
  </si>
  <si>
    <t>CBRE Group, Inc.</t>
  </si>
  <si>
    <t>CBS Corporation</t>
  </si>
  <si>
    <t>CDK Global, Inc.</t>
  </si>
  <si>
    <t>Celgene Corporation</t>
  </si>
  <si>
    <t>Centerpoint Energy Holding Co.</t>
  </si>
  <si>
    <t>Cerner Corporation</t>
  </si>
  <si>
    <t>CH Robinson Worldwide Inc</t>
  </si>
  <si>
    <t>Charles River Labs Hldgs Inc</t>
  </si>
  <si>
    <t>Charles Schwab Corp</t>
  </si>
  <si>
    <t>Charter Communications, Inc. Class A</t>
  </si>
  <si>
    <t>Cheesecake Factory Inc</t>
  </si>
  <si>
    <t>Chemical Financial Corp</t>
  </si>
  <si>
    <t>The Chemours Company</t>
  </si>
  <si>
    <t>Chesapeake Energy Corp</t>
  </si>
  <si>
    <t>Chicos FAS Inc</t>
  </si>
  <si>
    <t>Chipotle Mexican Grill</t>
  </si>
  <si>
    <t>Church/Dwight Co Inc</t>
  </si>
  <si>
    <t>Churchill Downs</t>
  </si>
  <si>
    <t>Cimarex Energy Co</t>
  </si>
  <si>
    <t>Cincinnati Fincl Corp</t>
  </si>
  <si>
    <t>Cinemark Holdings, Inc</t>
  </si>
  <si>
    <t>Cintas Corp</t>
  </si>
  <si>
    <t>Cirrus Logic Inc</t>
  </si>
  <si>
    <t>Citizens Financial Group, Inc.</t>
  </si>
  <si>
    <t>Citrix Systems Inc</t>
  </si>
  <si>
    <t>Clorox Company</t>
  </si>
  <si>
    <t>Chicago Merc Exch Holding Inc</t>
  </si>
  <si>
    <t>COACH INC</t>
  </si>
  <si>
    <t>Coca-Cola Company</t>
  </si>
  <si>
    <t>Cognex Corp</t>
  </si>
  <si>
    <t>Cognizant Tech Solutions Corp</t>
  </si>
  <si>
    <t>Coherent Inc.</t>
  </si>
  <si>
    <t>Colgate-Palmolive Co</t>
  </si>
  <si>
    <t>Comcast Corp ClsA</t>
  </si>
  <si>
    <t>Comerica Inc</t>
  </si>
  <si>
    <t>Commerce Bancshares Inc</t>
  </si>
  <si>
    <t>CommVault Systems Inc</t>
  </si>
  <si>
    <t>Compass Minerals Intl</t>
  </si>
  <si>
    <t>Concho Resources Inc</t>
  </si>
  <si>
    <t>Constellation Brands Inc</t>
  </si>
  <si>
    <t>Convergys Corp</t>
  </si>
  <si>
    <t>Cooper Companies Inc (The)</t>
  </si>
  <si>
    <t>Copart Inc</t>
  </si>
  <si>
    <t>Corelogic, Inc.</t>
  </si>
  <si>
    <t>Corning Incorporated</t>
  </si>
  <si>
    <t>Corporate Office Prop Trust Inc</t>
  </si>
  <si>
    <t>COTY Inc</t>
  </si>
  <si>
    <t>Cracker Barrel Old Country Store</t>
  </si>
  <si>
    <t>Crane Company</t>
  </si>
  <si>
    <t>Crown Castle Intl</t>
  </si>
  <si>
    <t>CSRA Inc.</t>
  </si>
  <si>
    <t>CSX Corporation</t>
  </si>
  <si>
    <t>Cullen Frost Bankers Inc</t>
  </si>
  <si>
    <t>Cummings Inc</t>
  </si>
  <si>
    <t>Curtiss-Wright Corporation</t>
  </si>
  <si>
    <t>Cypress Semicndctr Corp</t>
  </si>
  <si>
    <t>CyrusOne Inc</t>
  </si>
  <si>
    <t>Danaher Corporation</t>
  </si>
  <si>
    <t>Darden Restaurants Inc</t>
  </si>
  <si>
    <t>DCT Industrial Trust</t>
  </si>
  <si>
    <t>Deckers Outdoor Corp</t>
  </si>
  <si>
    <t>Deere &amp; Company</t>
  </si>
  <si>
    <t>Deluxe Corporation</t>
  </si>
  <si>
    <t>Devon Energy Corp</t>
  </si>
  <si>
    <t>Dicks Sporting Goods Inc.</t>
  </si>
  <si>
    <t>Digital Realty</t>
  </si>
  <si>
    <t>Discover Financial Services</t>
  </si>
  <si>
    <t>Discovery Holding Channel Common A</t>
  </si>
  <si>
    <t>Discovery Communications Inc.</t>
  </si>
  <si>
    <t>DISH Network Corp.</t>
  </si>
  <si>
    <t>Dollar General Corporation</t>
  </si>
  <si>
    <t>Dollar Tree Stores</t>
  </si>
  <si>
    <t>Dominion Resources Inc New</t>
  </si>
  <si>
    <t>Dominos Pizza, Inc.</t>
  </si>
  <si>
    <t>Donaldson Company Inc</t>
  </si>
  <si>
    <t>Douglas Emmett, Inc.</t>
  </si>
  <si>
    <t>Dr Pepper Snapple Group, Inc</t>
  </si>
  <si>
    <t>Duke Realty Corp</t>
  </si>
  <si>
    <t>Dun &amp; Bradstreet Corp</t>
  </si>
  <si>
    <t>Dunkin' Brands Group, Inc.</t>
  </si>
  <si>
    <t>DXC Technology Company</t>
  </si>
  <si>
    <t>Dycom Industries Inc</t>
  </si>
  <si>
    <t>E.I. du Pont de Nemours and Co. (DuPont)</t>
  </si>
  <si>
    <t>E*Trade Financial Corp</t>
  </si>
  <si>
    <t>Eagle Materials Inc</t>
  </si>
  <si>
    <t>East West Bancorp</t>
  </si>
  <si>
    <t>Eaton Vance Corp</t>
  </si>
  <si>
    <t>eBay Inc</t>
  </si>
  <si>
    <t>Ecolab Inc</t>
  </si>
  <si>
    <t>Education Realty Trust Inc</t>
  </si>
  <si>
    <t>Edwards LifeSciences</t>
  </si>
  <si>
    <t>Electronic Arts</t>
  </si>
  <si>
    <t>Lilly (Eli) &amp; Company</t>
  </si>
  <si>
    <t>EMCOR Group</t>
  </si>
  <si>
    <t>Emerson Electric Co</t>
  </si>
  <si>
    <t>Energen Corp</t>
  </si>
  <si>
    <t>Energizer Holdings, Inc.</t>
  </si>
  <si>
    <t>Enersys</t>
  </si>
  <si>
    <t>Envision Healthcare Corporation</t>
  </si>
  <si>
    <t>EOG Resources</t>
  </si>
  <si>
    <t>EPR Properties</t>
  </si>
  <si>
    <t>EQT Corp</t>
  </si>
  <si>
    <t>Equifax Inc</t>
  </si>
  <si>
    <t>Equinix Inc</t>
  </si>
  <si>
    <t>Equity Residential Properties Trust</t>
  </si>
  <si>
    <t>Essex Property Trust Inc</t>
  </si>
  <si>
    <t>Estee Lauder Companies</t>
  </si>
  <si>
    <t>Expedia Inc</t>
  </si>
  <si>
    <t>Expeditors Intl of WA Inc</t>
  </si>
  <si>
    <t>Extra Space Storage Inc</t>
  </si>
  <si>
    <t>F5 Networks Inc</t>
  </si>
  <si>
    <t>Facebook, Inc.</t>
  </si>
  <si>
    <t>Factet Research</t>
  </si>
  <si>
    <t>Fair Isaac Inc</t>
  </si>
  <si>
    <t>Fastenal Co</t>
  </si>
  <si>
    <t>Federal Realty Invstmt Trst</t>
  </si>
  <si>
    <t>Federated Investors Inc ClB</t>
  </si>
  <si>
    <t>FedEx Corp</t>
  </si>
  <si>
    <t>Fidelity National Info Services</t>
  </si>
  <si>
    <t>First Tennessee Nat Corp</t>
  </si>
  <si>
    <t>First Industrial Reality Trust Inc</t>
  </si>
  <si>
    <t>FISERV Inc</t>
  </si>
  <si>
    <t>FLIR Systems Inc</t>
  </si>
  <si>
    <t>FMC Corporation</t>
  </si>
  <si>
    <t>Foot Locker Inc</t>
  </si>
  <si>
    <t>Fortinet, Inc.</t>
  </si>
  <si>
    <t>Fortive Corporation</t>
  </si>
  <si>
    <t>Fortune Brands Home &amp; Security, Inc.</t>
  </si>
  <si>
    <t>Freeport-McMoRan Inc.</t>
  </si>
  <si>
    <t>Fulton Financial Corporation</t>
  </si>
  <si>
    <t>Garmin Ltd</t>
  </si>
  <si>
    <t>Gartner Group</t>
  </si>
  <si>
    <t>GATX Corporation</t>
  </si>
  <si>
    <t>General Dynamics Corp</t>
  </si>
  <si>
    <t>General Electric Co</t>
  </si>
  <si>
    <t>General Mills Inc</t>
  </si>
  <si>
    <t>Genesee/Wyoming Inc</t>
  </si>
  <si>
    <t>Gentex Corporation</t>
  </si>
  <si>
    <t>The GEO Group Inc</t>
  </si>
  <si>
    <t>GGP Inc.</t>
  </si>
  <si>
    <t>Gilead Sciences Inc</t>
  </si>
  <si>
    <t>Global Payments</t>
  </si>
  <si>
    <t>Globus Medical, Inc.</t>
  </si>
  <si>
    <t>Graco Inc</t>
  </si>
  <si>
    <t>Granite Constr Inc</t>
  </si>
  <si>
    <t>Gulfport Energy</t>
  </si>
  <si>
    <t>Halliburton Company</t>
  </si>
  <si>
    <t>Hanesbrands, Inc</t>
  </si>
  <si>
    <t>Harley-Davidson Inc</t>
  </si>
  <si>
    <t>Harris Corporation</t>
  </si>
  <si>
    <t>Hasbro Inc</t>
  </si>
  <si>
    <t>HCA Holdings Inc.</t>
  </si>
  <si>
    <t>Healthcare Realty Trust</t>
  </si>
  <si>
    <t>HealthSouth Corporation</t>
  </si>
  <si>
    <t>Hershey Foods Corp</t>
  </si>
  <si>
    <t>Highwoods Properties Inc</t>
  </si>
  <si>
    <t>Hill Rom Holdings Inc</t>
  </si>
  <si>
    <t>HNI Corporation</t>
  </si>
  <si>
    <t>Hologic Inc</t>
  </si>
  <si>
    <t>Home Depot, Inc.</t>
  </si>
  <si>
    <t>Honeywell Intl</t>
  </si>
  <si>
    <t>Host Hotels &amp; Resorts Inc</t>
  </si>
  <si>
    <t>Hubbell Inc Cls B</t>
  </si>
  <si>
    <t>Humana Inc</t>
  </si>
  <si>
    <t>Huntington Ingalls Industries</t>
  </si>
  <si>
    <t>Idex Corp</t>
  </si>
  <si>
    <t>IDEXX Laboratories Inc</t>
  </si>
  <si>
    <t>Illinois Tools Works Inc</t>
  </si>
  <si>
    <t>Illumina Inc</t>
  </si>
  <si>
    <t>INC Research Holdings, Inc. Class A</t>
  </si>
  <si>
    <t>Incyte Corporation</t>
  </si>
  <si>
    <t>Ingersoll-Rand Co</t>
  </si>
  <si>
    <t>Ingredion Incorporated</t>
  </si>
  <si>
    <t>Integrated Dvc Tech Inc</t>
  </si>
  <si>
    <t>Intel Corporation</t>
  </si>
  <si>
    <t>Intercontinental, Inc.</t>
  </si>
  <si>
    <t>InterDigital Comms Corp</t>
  </si>
  <si>
    <t>Internatl Bancshares Corp</t>
  </si>
  <si>
    <t>International Business Machines</t>
  </si>
  <si>
    <t>Intl Flvrs &amp; Fragrances</t>
  </si>
  <si>
    <t>Interpublic Grp of Cos</t>
  </si>
  <si>
    <t>Intuit Corp</t>
  </si>
  <si>
    <t>Intuitive Surgical Inc</t>
  </si>
  <si>
    <t>IPG Photonics Corporation</t>
  </si>
  <si>
    <t>Iron Mountain Inc</t>
  </si>
  <si>
    <t>j2 Global, Inc.</t>
  </si>
  <si>
    <t>Jack Henry/Associates Inc</t>
  </si>
  <si>
    <t>Jack in the Box, Inc.</t>
  </si>
  <si>
    <t>Hunt (JB) Transport Svcs</t>
  </si>
  <si>
    <t>John Wiley/Sons Inc</t>
  </si>
  <si>
    <t>Johnson &amp; Johnson</t>
  </si>
  <si>
    <t>Juniper Networks, Inc.</t>
  </si>
  <si>
    <t>Kate Spade Company</t>
  </si>
  <si>
    <t>Kellogg Company</t>
  </si>
  <si>
    <t>Kennametal Inc</t>
  </si>
  <si>
    <t>KeyCorp</t>
  </si>
  <si>
    <t>Keysight Technologies Inc.</t>
  </si>
  <si>
    <t>Kilroy Realty Corp</t>
  </si>
  <si>
    <t>Kimberly-Clark Corp</t>
  </si>
  <si>
    <t>Kimco Realty Corp</t>
  </si>
  <si>
    <t>KLA-Tencor</t>
  </si>
  <si>
    <t>L Brands, Inc.</t>
  </si>
  <si>
    <t>L3 Technologies, Inc.</t>
  </si>
  <si>
    <t>Laboratory Corp of Amer</t>
  </si>
  <si>
    <t>LAM Research Corporation</t>
  </si>
  <si>
    <t>Lamar Advertising Co</t>
  </si>
  <si>
    <t>Lamb Weston Holdings, Inc.</t>
  </si>
  <si>
    <t>Lancaster Colony Corp</t>
  </si>
  <si>
    <t>Landstar System Inc</t>
  </si>
  <si>
    <t>Leggett &amp; Platt Inc</t>
  </si>
  <si>
    <t>Lennox Internatl</t>
  </si>
  <si>
    <t>Level 3 Comm Inc</t>
  </si>
  <si>
    <t>Liberty Property Trust</t>
  </si>
  <si>
    <t>Lincoln Electric Hldgs Inc</t>
  </si>
  <si>
    <t>Littelfuse Inc</t>
  </si>
  <si>
    <t>Live Nation Entertainment Inc</t>
  </si>
  <si>
    <t>LKQ Corporation</t>
  </si>
  <si>
    <t>Lockheed Martin Corp</t>
  </si>
  <si>
    <t>LogMein, Inc</t>
  </si>
  <si>
    <t>Lowes Companies Inc</t>
  </si>
  <si>
    <t>Cali Realty Corp</t>
  </si>
  <si>
    <t>Manhattan Assoc</t>
  </si>
  <si>
    <t>MarketAxcess Inc</t>
  </si>
  <si>
    <t>Marriot International, Inc.</t>
  </si>
  <si>
    <t>Marsh &amp; McLennan Cos Inc</t>
  </si>
  <si>
    <t>Martin Marietta Materials Inc</t>
  </si>
  <si>
    <t>Masco Corporation</t>
  </si>
  <si>
    <t>Masimo Corporation</t>
  </si>
  <si>
    <t>Mastercard Inc.</t>
  </si>
  <si>
    <t>Mattel Inc</t>
  </si>
  <si>
    <t>Maximus</t>
  </si>
  <si>
    <t>MB Financial Inc</t>
  </si>
  <si>
    <t>McCormick &amp; Company Inc</t>
  </si>
  <si>
    <t>McDonald's Corporation</t>
  </si>
  <si>
    <t>MDU Resources Group Inc</t>
  </si>
  <si>
    <t>Mead Johnson Nutrition Co</t>
  </si>
  <si>
    <t>Mednax Inc</t>
  </si>
  <si>
    <t>Merck &amp; Co Inc</t>
  </si>
  <si>
    <t>Meredith Corporation</t>
  </si>
  <si>
    <t>Mettler-Toledo Internatl Inc</t>
  </si>
  <si>
    <t>Michael Kors Holdings Limited</t>
  </si>
  <si>
    <t>The Michaels Companies, Inc.</t>
  </si>
  <si>
    <t>Microchip Technology Inc</t>
  </si>
  <si>
    <t>Microsemi Corp</t>
  </si>
  <si>
    <t>Microsoft Corporation</t>
  </si>
  <si>
    <t>Mid-America Apt Communities Inc</t>
  </si>
  <si>
    <t>Minerals Technologies Inc</t>
  </si>
  <si>
    <t>Mohawk Industries Inc</t>
  </si>
  <si>
    <t>Monolithic Power Systems Inc</t>
  </si>
  <si>
    <t>Monsanto Co</t>
  </si>
  <si>
    <t>Monster Beverage Corporation</t>
  </si>
  <si>
    <t>Moodys Corp</t>
  </si>
  <si>
    <t>Motorola Solutions, Inc.</t>
  </si>
  <si>
    <t>MSA Safety Incorporated</t>
  </si>
  <si>
    <t>MSC Industrial Direct Co Inc</t>
  </si>
  <si>
    <t>MSCI, Inc.</t>
  </si>
  <si>
    <t>Murphy Oil Corp</t>
  </si>
  <si>
    <t>Nasdaq, Inc.</t>
  </si>
  <si>
    <t>National Fuel Gas Co</t>
  </si>
  <si>
    <t>Natl Instruments Corp</t>
  </si>
  <si>
    <t>National Retail Properties</t>
  </si>
  <si>
    <t>NCR Corp</t>
  </si>
  <si>
    <t>NetApp inc.</t>
  </si>
  <si>
    <t>Netflix Inc</t>
  </si>
  <si>
    <t>Newell Brands Inc.</t>
  </si>
  <si>
    <t>Newfield Exploration Co</t>
  </si>
  <si>
    <t>Newmarket Corporation Holding Company</t>
  </si>
  <si>
    <t>Newmont Mining Corp Hldg Co</t>
  </si>
  <si>
    <t>Nextera Energy, Inc.</t>
  </si>
  <si>
    <t>Nielsen N.V.</t>
  </si>
  <si>
    <t>NIKE Inc ClsB</t>
  </si>
  <si>
    <t>Noble Energy Inc</t>
  </si>
  <si>
    <t>Nordson Corporation</t>
  </si>
  <si>
    <t>Northern Trust Corp</t>
  </si>
  <si>
    <t>Northrop Grumman Corporation</t>
  </si>
  <si>
    <t>Nu Skin Asia Pacific Inc</t>
  </si>
  <si>
    <t>Nucor Corp</t>
  </si>
  <si>
    <t>NuVasive Inc</t>
  </si>
  <si>
    <t>NVIDIA Corp</t>
  </si>
  <si>
    <t>NVR Inc</t>
  </si>
  <si>
    <t>Occidental Petroleum</t>
  </si>
  <si>
    <t>Old Dominion Freight Line Inc</t>
  </si>
  <si>
    <t>Omnicom Group Inc</t>
  </si>
  <si>
    <t>ONEOK Inc New</t>
  </si>
  <si>
    <t>Oracle Corporation</t>
  </si>
  <si>
    <t>OReilly Automotive Inc</t>
  </si>
  <si>
    <t>Oshkosh Truck Corp</t>
  </si>
  <si>
    <t>PACCAR Inc</t>
  </si>
  <si>
    <t>Packaging Corp of America</t>
  </si>
  <si>
    <t>Panera Bread Co ClA</t>
  </si>
  <si>
    <t>Papa Johns Internatl Inc</t>
  </si>
  <si>
    <t>PAREXEL Intl Corp</t>
  </si>
  <si>
    <t>Parker-Hannifin Corp</t>
  </si>
  <si>
    <t>Patterson-UTI Energy Inc</t>
  </si>
  <si>
    <t>Paychex Inc</t>
  </si>
  <si>
    <t>PayPal Holdings, Inc.</t>
  </si>
  <si>
    <t>PepsiCo Inc</t>
  </si>
  <si>
    <t>Pfizer Inc</t>
  </si>
  <si>
    <t>Philip Morris International</t>
  </si>
  <si>
    <t>Pioneer Natural Resources</t>
  </si>
  <si>
    <t>Plantronics Inc</t>
  </si>
  <si>
    <t>Polaris Indutries Inc.</t>
  </si>
  <si>
    <t>Pool Corporation</t>
  </si>
  <si>
    <t>Post Holdings, Inc.</t>
  </si>
  <si>
    <t>Potlatch Corp</t>
  </si>
  <si>
    <t>PPG Industries Inc</t>
  </si>
  <si>
    <t>Praxair Inc</t>
  </si>
  <si>
    <t>Prestige Brands Holding Inc</t>
  </si>
  <si>
    <t>Primerica, Inc.</t>
  </si>
  <si>
    <t>PrivateBancorp Inc</t>
  </si>
  <si>
    <t>Procter &amp; Gamble Co</t>
  </si>
  <si>
    <t>Prologis, Inc</t>
  </si>
  <si>
    <t>PTC Inc</t>
  </si>
  <si>
    <t>Public Storage Inc</t>
  </si>
  <si>
    <t>QEP Resources, Inc.</t>
  </si>
  <si>
    <t>QUALCOMM Inc</t>
  </si>
  <si>
    <t>Quanta Services Inc</t>
  </si>
  <si>
    <t>Quest Diagnostics Inc</t>
  </si>
  <si>
    <t>Range Resources Corp</t>
  </si>
  <si>
    <t>Raymond James Fincl Inc</t>
  </si>
  <si>
    <t>Rayonier Inc Reit</t>
  </si>
  <si>
    <t>Raytheon Company</t>
  </si>
  <si>
    <t>Realty Income Corp</t>
  </si>
  <si>
    <t>Red Hat Inc</t>
  </si>
  <si>
    <t>Regency Realty Corp</t>
  </si>
  <si>
    <t>Regeneron Pharm Inc</t>
  </si>
  <si>
    <t>Republic Services Inc ClA</t>
  </si>
  <si>
    <t>Resmed Inc</t>
  </si>
  <si>
    <t>Reynolds American Inc.</t>
  </si>
  <si>
    <t>Rockwell Automation Inc</t>
  </si>
  <si>
    <t>Rockwell Collins</t>
  </si>
  <si>
    <t>Rollins Inc</t>
  </si>
  <si>
    <t>Roper Technologies, Inc.</t>
  </si>
  <si>
    <t>Ross Stores Inc</t>
  </si>
  <si>
    <t>Royal Carribean Cruises Ltd</t>
  </si>
  <si>
    <t>Royal Gold Inc</t>
  </si>
  <si>
    <t>RPM Inc</t>
  </si>
  <si>
    <t>S&amp;P Global Inc.</t>
  </si>
  <si>
    <t>Sabre Corporation</t>
  </si>
  <si>
    <t>Salesforce.com Inc</t>
  </si>
  <si>
    <t>Sally Beauty Holdings, Inc</t>
  </si>
  <si>
    <t>Schlumberger Limited</t>
  </si>
  <si>
    <t>Science Applications International Corporation</t>
  </si>
  <si>
    <t>Scotts Co (The)</t>
  </si>
  <si>
    <t>Scripps Network Interactive Inc</t>
  </si>
  <si>
    <t>Sealed Air Corp New</t>
  </si>
  <si>
    <t>SEI Investments Co</t>
  </si>
  <si>
    <t>Sensient Tech Corp</t>
  </si>
  <si>
    <t>Service Corporation Intl</t>
  </si>
  <si>
    <t>Sherwin-Williams Co</t>
  </si>
  <si>
    <t>Signature Bank</t>
  </si>
  <si>
    <t>Silicon Laboratories</t>
  </si>
  <si>
    <t>Simon Property Grp</t>
  </si>
  <si>
    <t>Skechers USA Inc</t>
  </si>
  <si>
    <t>Skyworks Solutions Inc</t>
  </si>
  <si>
    <t>SLM Corporation</t>
  </si>
  <si>
    <t>SM Energy Company</t>
  </si>
  <si>
    <t>Snap-On Tools Corp</t>
  </si>
  <si>
    <t>Sonoco Products Co</t>
  </si>
  <si>
    <t>Sothebys Holdings Inc</t>
  </si>
  <si>
    <t>Southwest Airlines Co</t>
  </si>
  <si>
    <t>Southwest Gas Holdings, Inc.</t>
  </si>
  <si>
    <t>SOUTHWESTERN ENERGY CO</t>
  </si>
  <si>
    <t>Sprouts Farmers Market, Inc.</t>
  </si>
  <si>
    <t>Stanley Black and Decker Inc</t>
  </si>
  <si>
    <t>Starbucks Corp</t>
  </si>
  <si>
    <t>Steel Dynamics Inc</t>
  </si>
  <si>
    <t>Stryker Corp</t>
  </si>
  <si>
    <t>Superior Energy Services Inc</t>
  </si>
  <si>
    <t>SVB Financial Group</t>
  </si>
  <si>
    <t>Symantec Corp</t>
  </si>
  <si>
    <t>Synopsis</t>
  </si>
  <si>
    <t>Synovous Fin Corp</t>
  </si>
  <si>
    <t>Sysco Corp</t>
  </si>
  <si>
    <t>T Rowe Price Group Inc</t>
  </si>
  <si>
    <t>Take-Two Interactive Software</t>
  </si>
  <si>
    <t>Tanger Factory Outlet Centers, Inc.</t>
  </si>
  <si>
    <t>Taubman Centers Inc</t>
  </si>
  <si>
    <t>TE Connectivity Ltd.</t>
  </si>
  <si>
    <t>Teledyne Technologies Inc</t>
  </si>
  <si>
    <t>Teleflex Inc</t>
  </si>
  <si>
    <t>Tempur Pedic International, Inc.</t>
  </si>
  <si>
    <t>Teradyne Inc</t>
  </si>
  <si>
    <t>Texas Capital Bancshares Inc</t>
  </si>
  <si>
    <t>Texas Instruments Inc</t>
  </si>
  <si>
    <t>Texas Roadhouse, Inc.</t>
  </si>
  <si>
    <t>The Priceline Group Inc.</t>
  </si>
  <si>
    <t>Thermo Electron Corp</t>
  </si>
  <si>
    <t>THOR INDUSTRIES INC</t>
  </si>
  <si>
    <t>Tiffany &amp; Co</t>
  </si>
  <si>
    <t>Time Warner Inc</t>
  </si>
  <si>
    <t>TJX Companies Inc</t>
  </si>
  <si>
    <t>Tootsie Roll Industries Inc</t>
  </si>
  <si>
    <t>The Toro Company</t>
  </si>
  <si>
    <t>Total Systems Services Inc</t>
  </si>
  <si>
    <t>Tractor Supply Co</t>
  </si>
  <si>
    <t>TransDigm Group</t>
  </si>
  <si>
    <t>Trimble Inc.</t>
  </si>
  <si>
    <t>TripAdvisor, Inc.</t>
  </si>
  <si>
    <t>Trustmark Corporation</t>
  </si>
  <si>
    <t>Tupperware Brands Corp</t>
  </si>
  <si>
    <t>Twenty-First Century Fox, Inc. Class A</t>
  </si>
  <si>
    <t>Twenty-First Century Fox, Inc. Class B</t>
  </si>
  <si>
    <t>TYLER TECHNOLOGIES INC</t>
  </si>
  <si>
    <t>United Dominion Realty Trust</t>
  </si>
  <si>
    <t>Ulta Salon Cosmetics &amp; Fragrance Inc</t>
  </si>
  <si>
    <t>The Ultimate Software Grp</t>
  </si>
  <si>
    <t>UMB Financial Corp</t>
  </si>
  <si>
    <t>Under Armour Inc Class A</t>
  </si>
  <si>
    <t>Under Armour Inc</t>
  </si>
  <si>
    <t>Union Pacific Corp</t>
  </si>
  <si>
    <t>United Bankshares</t>
  </si>
  <si>
    <t>UAL Continental Holdings, Inc.</t>
  </si>
  <si>
    <t>United Parcel Svc</t>
  </si>
  <si>
    <t>United Rentals Inc</t>
  </si>
  <si>
    <t>United Therapeutics Corp</t>
  </si>
  <si>
    <t>United Health Group Inc</t>
  </si>
  <si>
    <t>Uniti Group Inc.</t>
  </si>
  <si>
    <t>Universal Health Svcs ClsB</t>
  </si>
  <si>
    <t>Urban Edge Properties</t>
  </si>
  <si>
    <t>Urban Outfitters Inc</t>
  </si>
  <si>
    <t>U S Bancorp</t>
  </si>
  <si>
    <t>United States Steel Corporation</t>
  </si>
  <si>
    <t>ProShares Ultra Semiconductors</t>
  </si>
  <si>
    <t>Valmont Industries Inc</t>
  </si>
  <si>
    <t>Valspar Corp (The)</t>
  </si>
  <si>
    <t>Varian Medical Systems Inc</t>
  </si>
  <si>
    <t>VCA Inc.</t>
  </si>
  <si>
    <t>Ventas Inc</t>
  </si>
  <si>
    <t>Verisign Inc</t>
  </si>
  <si>
    <t>Verisk Analytics, Inc.</t>
  </si>
  <si>
    <t>Verizon Communications</t>
  </si>
  <si>
    <t>Versum Materials Inc.</t>
  </si>
  <si>
    <t>Vertex Pharmaceuticals Incorporated</t>
  </si>
  <si>
    <t>ViaSat</t>
  </si>
  <si>
    <t>Visa Inc.</t>
  </si>
  <si>
    <t>Vornado Realty Trust</t>
  </si>
  <si>
    <t>Vulcan Material Co</t>
  </si>
  <si>
    <t>Disney (Walt) Company</t>
  </si>
  <si>
    <t>Washington Federal, Inc.</t>
  </si>
  <si>
    <t>Waste Mgmt Inc New</t>
  </si>
  <si>
    <t>Waters Corporation</t>
  </si>
  <si>
    <t>Watsco Inc</t>
  </si>
  <si>
    <t>WebMD Health Corp</t>
  </si>
  <si>
    <t>Webster Financial Corp</t>
  </si>
  <si>
    <t>Wisconsin Energy Corp</t>
  </si>
  <si>
    <t>Weingarten Realty Investors</t>
  </si>
  <si>
    <t>Wellcare Group Inc</t>
  </si>
  <si>
    <t>Welltower Inc.</t>
  </si>
  <si>
    <t>The Wendy's Company</t>
  </si>
  <si>
    <t>West Pharmaceuticals Svcs Inc</t>
  </si>
  <si>
    <t>Westar Energy Inc</t>
  </si>
  <si>
    <t>The Western Union Company</t>
  </si>
  <si>
    <t>Westinghouse Air Brake Co</t>
  </si>
  <si>
    <t>WEX Inc</t>
  </si>
  <si>
    <t>Washington Gas Light Co</t>
  </si>
  <si>
    <t>Williams Companies Inc</t>
  </si>
  <si>
    <t>Woodward, Inc.</t>
  </si>
  <si>
    <t>Worthington Industries Inc</t>
  </si>
  <si>
    <t>WPX Energy, Inc.</t>
  </si>
  <si>
    <t>Grainger (WW) Inc</t>
  </si>
  <si>
    <t>Wyndham Worldwide Corp</t>
  </si>
  <si>
    <t>Wynn Resorts Ltd</t>
  </si>
  <si>
    <t>Xilinx Inc</t>
  </si>
  <si>
    <t>Xylem, Inc.</t>
  </si>
  <si>
    <t>Yum Brands Inc</t>
  </si>
  <si>
    <t>Zebra Technologies Corp</t>
  </si>
  <si>
    <t>Zimmer Biomet Holdings, Inc</t>
  </si>
  <si>
    <t>Zoetis Inc</t>
  </si>
  <si>
    <t>CQG iShares Core S&amp;P U.S. Growth ETF Performance</t>
  </si>
  <si>
    <t>iShares is a registered trademark of BlackRock, Inc. S&amp;P® is a registered trademark of Standard &amp; Poor’s Financial Services LLC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</si>
</sst>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400]h:mm:ss\ AM/PM"/>
  </numFmts>
  <fonts count="6" x14ac:knownFonts="1">
    <font>
      <sz val="11"/>
      <color theme="1"/>
      <name val="Century Gothic"/>
      <family val="2"/>
    </font>
    <font>
      <sz val="11"/>
      <color theme="0"/>
      <name val="Century Gothic"/>
      <family val="2"/>
    </font>
    <font>
      <sz val="24"/>
      <color theme="4"/>
      <name val="Century Gothic"/>
      <family val="2"/>
    </font>
    <font>
      <u/>
      <sz val="10"/>
      <color theme="10"/>
      <name val="Arial"/>
      <family val="2"/>
    </font>
    <font>
      <sz val="4"/>
      <color rgb="FF00000F"/>
      <name val="Century Gothic"/>
      <family val="2"/>
    </font>
    <font>
      <sz val="11"/>
      <color theme="4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rgb="FF00000F"/>
        <bgColor indexed="64"/>
      </patternFill>
    </fill>
    <fill>
      <gradientFill>
        <stop position="0">
          <color rgb="FF00000F"/>
        </stop>
        <stop position="0.5">
          <color rgb="FF002060"/>
        </stop>
        <stop position="1">
          <color rgb="FF00000F"/>
        </stop>
      </gradientFill>
    </fill>
    <fill>
      <gradientFill degree="90">
        <stop position="0">
          <color rgb="FF00000F"/>
        </stop>
        <stop position="0.5">
          <color rgb="FF002060"/>
        </stop>
        <stop position="1">
          <color rgb="FF00000F"/>
        </stop>
      </gradientFill>
    </fill>
    <fill>
      <patternFill patternType="solid">
        <fgColor theme="1"/>
        <bgColor indexed="64"/>
      </patternFill>
    </fill>
  </fills>
  <borders count="34">
    <border>
      <left/>
      <right/>
      <top/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/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/>
      <bottom/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 style="thin">
        <color rgb="FF002060"/>
      </right>
      <top style="thin">
        <color theme="4"/>
      </top>
      <bottom style="thin">
        <color rgb="FF002060"/>
      </bottom>
      <diagonal/>
    </border>
    <border>
      <left style="thin">
        <color rgb="FF002060"/>
      </left>
      <right/>
      <top style="thin">
        <color theme="4"/>
      </top>
      <bottom style="thin">
        <color rgb="FF002060"/>
      </bottom>
      <diagonal/>
    </border>
    <border>
      <left/>
      <right/>
      <top style="thin">
        <color theme="4"/>
      </top>
      <bottom style="thin">
        <color rgb="FF002060"/>
      </bottom>
      <diagonal/>
    </border>
    <border>
      <left/>
      <right style="thin">
        <color rgb="FF002060"/>
      </right>
      <top style="thin">
        <color theme="4"/>
      </top>
      <bottom style="thin">
        <color rgb="FF002060"/>
      </bottom>
      <diagonal/>
    </border>
    <border>
      <left style="thin">
        <color rgb="FF002060"/>
      </left>
      <right style="thin">
        <color rgb="FF002060"/>
      </right>
      <top style="thin">
        <color theme="4"/>
      </top>
      <bottom style="thin">
        <color rgb="FF002060"/>
      </bottom>
      <diagonal/>
    </border>
    <border>
      <left style="thin">
        <color rgb="FF002060"/>
      </left>
      <right style="thin">
        <color theme="4"/>
      </right>
      <top style="thin">
        <color theme="4"/>
      </top>
      <bottom style="thin">
        <color rgb="FF002060"/>
      </bottom>
      <diagonal/>
    </border>
    <border>
      <left style="thin">
        <color theme="4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theme="4"/>
      </left>
      <right style="thin">
        <color rgb="FF002060"/>
      </right>
      <top style="thin">
        <color rgb="FF002060"/>
      </top>
      <bottom/>
      <diagonal/>
    </border>
    <border>
      <left style="thin">
        <color rgb="FF002060"/>
      </left>
      <right/>
      <top style="thin">
        <color rgb="FF002060"/>
      </top>
      <bottom/>
      <diagonal/>
    </border>
    <border>
      <left/>
      <right/>
      <top style="thin">
        <color rgb="FF002060"/>
      </top>
      <bottom/>
      <diagonal/>
    </border>
    <border>
      <left/>
      <right style="thin">
        <color rgb="FF002060"/>
      </right>
      <top style="thin">
        <color rgb="FF002060"/>
      </top>
      <bottom/>
      <diagonal/>
    </border>
    <border>
      <left style="thin">
        <color rgb="FF002060"/>
      </left>
      <right style="thin">
        <color rgb="FF002060"/>
      </right>
      <top style="thin">
        <color theme="4"/>
      </top>
      <bottom/>
      <diagonal/>
    </border>
    <border>
      <left style="thin">
        <color rgb="FF002060"/>
      </left>
      <right style="thin">
        <color rgb="FF002060"/>
      </right>
      <top style="thin">
        <color rgb="FF002060"/>
      </top>
      <bottom/>
      <diagonal/>
    </border>
    <border>
      <left style="thin">
        <color rgb="FF002060"/>
      </left>
      <right style="thin">
        <color theme="4"/>
      </right>
      <top style="thin">
        <color theme="4"/>
      </top>
      <bottom/>
      <diagonal/>
    </border>
    <border>
      <left style="thin">
        <color theme="4"/>
      </left>
      <right style="thin">
        <color rgb="FF002060"/>
      </right>
      <top/>
      <bottom style="thin">
        <color rgb="FF002060"/>
      </bottom>
      <diagonal/>
    </border>
    <border>
      <left style="thin">
        <color rgb="FF002060"/>
      </left>
      <right style="thin">
        <color rgb="FF002060"/>
      </right>
      <top/>
      <bottom style="thin">
        <color rgb="FF002060"/>
      </bottom>
      <diagonal/>
    </border>
    <border>
      <left style="thin">
        <color rgb="FF002060"/>
      </left>
      <right style="thin">
        <color theme="4"/>
      </right>
      <top/>
      <bottom style="thin">
        <color rgb="FF002060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 style="thin">
        <color rgb="FF002060"/>
      </right>
      <top/>
      <bottom/>
      <diagonal/>
    </border>
    <border>
      <left style="thin">
        <color rgb="FF002060"/>
      </left>
      <right style="thin">
        <color theme="4"/>
      </right>
      <top style="thin">
        <color rgb="FF002060"/>
      </top>
      <bottom style="thin">
        <color theme="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6">
    <xf numFmtId="0" fontId="0" fillId="0" borderId="0" xfId="0"/>
    <xf numFmtId="0" fontId="1" fillId="2" borderId="0" xfId="0" applyFont="1" applyFill="1"/>
    <xf numFmtId="0" fontId="0" fillId="0" borderId="2" xfId="0" applyFill="1" applyBorder="1" applyAlignment="1"/>
    <xf numFmtId="0" fontId="2" fillId="0" borderId="2" xfId="0" applyFont="1" applyFill="1" applyBorder="1" applyAlignment="1">
      <alignment horizontal="center" vertical="center"/>
    </xf>
    <xf numFmtId="164" fontId="2" fillId="0" borderId="2" xfId="0" applyNumberFormat="1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3" borderId="12" xfId="0" applyFont="1" applyFill="1" applyBorder="1" applyAlignment="1" applyProtection="1">
      <alignment horizontal="center"/>
      <protection locked="0"/>
    </xf>
    <xf numFmtId="0" fontId="1" fillId="3" borderId="18" xfId="0" applyFont="1" applyFill="1" applyBorder="1" applyAlignment="1" applyProtection="1">
      <alignment horizontal="center"/>
      <protection locked="0"/>
    </xf>
    <xf numFmtId="0" fontId="1" fillId="3" borderId="21" xfId="0" applyFont="1" applyFill="1" applyBorder="1" applyAlignment="1" applyProtection="1">
      <alignment horizontal="center"/>
      <protection locked="0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 shrinkToFit="1"/>
    </xf>
    <xf numFmtId="0" fontId="4" fillId="2" borderId="11" xfId="0" applyFont="1" applyFill="1" applyBorder="1" applyAlignment="1">
      <alignment shrinkToFit="1"/>
    </xf>
    <xf numFmtId="0" fontId="3" fillId="2" borderId="28" xfId="1" applyFill="1" applyBorder="1" applyProtection="1">
      <protection locked="0"/>
    </xf>
    <xf numFmtId="0" fontId="3" fillId="2" borderId="18" xfId="1" applyFill="1" applyBorder="1" applyProtection="1">
      <protection locked="0"/>
    </xf>
    <xf numFmtId="0" fontId="3" fillId="2" borderId="21" xfId="1" applyFill="1" applyBorder="1" applyProtection="1">
      <protection locked="0"/>
    </xf>
    <xf numFmtId="0" fontId="1" fillId="4" borderId="7" xfId="0" applyFont="1" applyFill="1" applyBorder="1"/>
    <xf numFmtId="0" fontId="5" fillId="4" borderId="8" xfId="0" applyFont="1" applyFill="1" applyBorder="1"/>
    <xf numFmtId="0" fontId="1" fillId="4" borderId="8" xfId="0" applyFont="1" applyFill="1" applyBorder="1"/>
    <xf numFmtId="9" fontId="1" fillId="4" borderId="8" xfId="0" applyNumberFormat="1" applyFont="1" applyFill="1" applyBorder="1" applyAlignment="1">
      <alignment shrinkToFit="1"/>
    </xf>
    <xf numFmtId="0" fontId="1" fillId="4" borderId="9" xfId="0" applyFont="1" applyFill="1" applyBorder="1"/>
    <xf numFmtId="3" fontId="0" fillId="5" borderId="0" xfId="0" quotePrefix="1" applyNumberFormat="1" applyFill="1" applyBorder="1"/>
    <xf numFmtId="0" fontId="0" fillId="5" borderId="0" xfId="0" applyFill="1"/>
    <xf numFmtId="10" fontId="0" fillId="5" borderId="0" xfId="0" applyNumberFormat="1" applyFill="1" applyBorder="1"/>
    <xf numFmtId="0" fontId="0" fillId="5" borderId="0" xfId="0" applyFill="1" applyBorder="1"/>
    <xf numFmtId="9" fontId="0" fillId="5" borderId="0" xfId="0" quotePrefix="1" applyNumberFormat="1" applyFill="1" applyBorder="1"/>
    <xf numFmtId="3" fontId="0" fillId="5" borderId="0" xfId="0" applyNumberFormat="1" applyFill="1" applyBorder="1"/>
    <xf numFmtId="0" fontId="1" fillId="5" borderId="31" xfId="0" applyFont="1" applyFill="1" applyBorder="1"/>
    <xf numFmtId="0" fontId="1" fillId="0" borderId="0" xfId="0" applyFont="1" applyFill="1"/>
    <xf numFmtId="2" fontId="1" fillId="2" borderId="16" xfId="0" applyNumberFormat="1" applyFont="1" applyFill="1" applyBorder="1" applyAlignment="1">
      <alignment horizontal="center" shrinkToFit="1"/>
    </xf>
    <xf numFmtId="10" fontId="1" fillId="2" borderId="16" xfId="0" applyNumberFormat="1" applyFont="1" applyFill="1" applyBorder="1" applyAlignment="1">
      <alignment horizontal="center" shrinkToFit="1"/>
    </xf>
    <xf numFmtId="9" fontId="1" fillId="2" borderId="17" xfId="0" applyNumberFormat="1" applyFont="1" applyFill="1" applyBorder="1"/>
    <xf numFmtId="2" fontId="1" fillId="2" borderId="25" xfId="0" applyNumberFormat="1" applyFont="1" applyFill="1" applyBorder="1" applyAlignment="1">
      <alignment horizontal="center" shrinkToFit="1"/>
    </xf>
    <xf numFmtId="10" fontId="1" fillId="2" borderId="25" xfId="0" applyNumberFormat="1" applyFont="1" applyFill="1" applyBorder="1" applyAlignment="1">
      <alignment horizontal="center" shrinkToFit="1"/>
    </xf>
    <xf numFmtId="10" fontId="1" fillId="2" borderId="26" xfId="0" applyNumberFormat="1" applyFont="1" applyFill="1" applyBorder="1" applyAlignment="1">
      <alignment horizontal="center" shrinkToFit="1"/>
    </xf>
    <xf numFmtId="9" fontId="1" fillId="2" borderId="27" xfId="0" applyNumberFormat="1" applyFont="1" applyFill="1" applyBorder="1"/>
    <xf numFmtId="2" fontId="1" fillId="2" borderId="29" xfId="0" applyNumberFormat="1" applyFont="1" applyFill="1" applyBorder="1" applyAlignment="1">
      <alignment horizontal="center" shrinkToFit="1"/>
    </xf>
    <xf numFmtId="10" fontId="1" fillId="2" borderId="29" xfId="0" applyNumberFormat="1" applyFont="1" applyFill="1" applyBorder="1" applyAlignment="1">
      <alignment horizontal="center" shrinkToFit="1"/>
    </xf>
    <xf numFmtId="9" fontId="1" fillId="2" borderId="30" xfId="0" applyNumberFormat="1" applyFont="1" applyFill="1" applyBorder="1"/>
    <xf numFmtId="2" fontId="1" fillId="2" borderId="31" xfId="0" applyNumberFormat="1" applyFont="1" applyFill="1" applyBorder="1" applyAlignment="1">
      <alignment horizontal="center" shrinkToFit="1"/>
    </xf>
    <xf numFmtId="10" fontId="1" fillId="2" borderId="31" xfId="0" applyNumberFormat="1" applyFont="1" applyFill="1" applyBorder="1" applyAlignment="1">
      <alignment horizontal="center" shrinkToFit="1"/>
    </xf>
    <xf numFmtId="2" fontId="1" fillId="2" borderId="26" xfId="0" applyNumberFormat="1" applyFont="1" applyFill="1" applyBorder="1" applyAlignment="1">
      <alignment horizontal="center" shrinkToFit="1"/>
    </xf>
    <xf numFmtId="9" fontId="1" fillId="2" borderId="33" xfId="0" applyNumberFormat="1" applyFont="1" applyFill="1" applyBorder="1"/>
    <xf numFmtId="0" fontId="0" fillId="2" borderId="10" xfId="0" applyFont="1" applyFill="1" applyBorder="1" applyAlignment="1">
      <alignment horizontal="center" shrinkToFit="1"/>
    </xf>
    <xf numFmtId="0" fontId="0" fillId="2" borderId="11" xfId="0" applyFont="1" applyFill="1" applyBorder="1" applyAlignment="1">
      <alignment shrinkToFit="1"/>
    </xf>
    <xf numFmtId="0" fontId="1" fillId="2" borderId="0" xfId="0" applyFont="1" applyFill="1" applyBorder="1"/>
    <xf numFmtId="0" fontId="1" fillId="2" borderId="11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4" borderId="8" xfId="0" applyFont="1" applyFill="1" applyBorder="1" applyAlignment="1">
      <alignment horizontal="center"/>
    </xf>
    <xf numFmtId="0" fontId="1" fillId="3" borderId="1" xfId="0" applyFont="1" applyFill="1" applyBorder="1" applyAlignment="1"/>
    <xf numFmtId="0" fontId="0" fillId="3" borderId="2" xfId="0" applyFill="1" applyBorder="1" applyAlignment="1"/>
    <xf numFmtId="0" fontId="3" fillId="3" borderId="4" xfId="1" applyFill="1" applyBorder="1" applyAlignment="1"/>
    <xf numFmtId="0" fontId="0" fillId="3" borderId="5" xfId="0" applyFill="1" applyBorder="1" applyAlignment="1"/>
    <xf numFmtId="0" fontId="2" fillId="3" borderId="2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164" fontId="2" fillId="3" borderId="2" xfId="0" applyNumberFormat="1" applyFont="1" applyFill="1" applyBorder="1" applyAlignment="1">
      <alignment horizontal="center" vertical="center"/>
    </xf>
    <xf numFmtId="164" fontId="2" fillId="3" borderId="3" xfId="0" applyNumberFormat="1" applyFont="1" applyFill="1" applyBorder="1" applyAlignment="1">
      <alignment horizontal="center" vertical="center"/>
    </xf>
    <xf numFmtId="164" fontId="2" fillId="3" borderId="5" xfId="0" applyNumberFormat="1" applyFont="1" applyFill="1" applyBorder="1" applyAlignment="1">
      <alignment horizontal="center" vertical="center"/>
    </xf>
    <xf numFmtId="164" fontId="2" fillId="3" borderId="6" xfId="0" applyNumberFormat="1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 shrinkToFit="1"/>
    </xf>
    <xf numFmtId="0" fontId="1" fillId="2" borderId="14" xfId="0" applyFont="1" applyFill="1" applyBorder="1" applyAlignment="1">
      <alignment horizontal="center" shrinkToFit="1"/>
    </xf>
    <xf numFmtId="0" fontId="1" fillId="2" borderId="15" xfId="0" applyFont="1" applyFill="1" applyBorder="1" applyAlignment="1">
      <alignment horizontal="center" shrinkToFit="1"/>
    </xf>
    <xf numFmtId="3" fontId="1" fillId="2" borderId="13" xfId="0" applyNumberFormat="1" applyFont="1" applyFill="1" applyBorder="1" applyAlignment="1">
      <alignment horizontal="center" shrinkToFit="1"/>
    </xf>
    <xf numFmtId="3" fontId="1" fillId="2" borderId="15" xfId="0" applyNumberFormat="1" applyFont="1" applyFill="1" applyBorder="1" applyAlignment="1">
      <alignment horizontal="center" shrinkToFit="1"/>
    </xf>
    <xf numFmtId="3" fontId="1" fillId="2" borderId="19" xfId="0" applyNumberFormat="1" applyFont="1" applyFill="1" applyBorder="1" applyAlignment="1">
      <alignment horizontal="center" shrinkToFit="1"/>
    </xf>
    <xf numFmtId="3" fontId="1" fillId="2" borderId="20" xfId="0" applyNumberFormat="1" applyFont="1" applyFill="1" applyBorder="1" applyAlignment="1">
      <alignment horizontal="center" shrinkToFit="1"/>
    </xf>
    <xf numFmtId="0" fontId="1" fillId="2" borderId="22" xfId="0" applyFont="1" applyFill="1" applyBorder="1" applyAlignment="1">
      <alignment horizontal="center" shrinkToFit="1"/>
    </xf>
    <xf numFmtId="0" fontId="1" fillId="2" borderId="23" xfId="0" applyFont="1" applyFill="1" applyBorder="1" applyAlignment="1">
      <alignment horizontal="center" shrinkToFit="1"/>
    </xf>
    <xf numFmtId="0" fontId="1" fillId="2" borderId="24" xfId="0" applyFont="1" applyFill="1" applyBorder="1" applyAlignment="1">
      <alignment horizontal="center" shrinkToFit="1"/>
    </xf>
    <xf numFmtId="3" fontId="1" fillId="2" borderId="22" xfId="0" applyNumberFormat="1" applyFont="1" applyFill="1" applyBorder="1" applyAlignment="1">
      <alignment horizontal="center" shrinkToFit="1"/>
    </xf>
    <xf numFmtId="3" fontId="1" fillId="2" borderId="24" xfId="0" applyNumberFormat="1" applyFont="1" applyFill="1" applyBorder="1" applyAlignment="1">
      <alignment horizontal="center" shrinkToFit="1"/>
    </xf>
    <xf numFmtId="0" fontId="1" fillId="4" borderId="8" xfId="0" applyFont="1" applyFill="1" applyBorder="1" applyAlignment="1">
      <alignment horizontal="center" shrinkToFit="1"/>
    </xf>
    <xf numFmtId="0" fontId="1" fillId="2" borderId="29" xfId="0" applyFont="1" applyFill="1" applyBorder="1" applyAlignment="1">
      <alignment horizontal="center" shrinkToFit="1"/>
    </xf>
    <xf numFmtId="3" fontId="1" fillId="2" borderId="29" xfId="0" applyNumberFormat="1" applyFont="1" applyFill="1" applyBorder="1" applyAlignment="1">
      <alignment horizontal="center" shrinkToFit="1"/>
    </xf>
    <xf numFmtId="3" fontId="1" fillId="2" borderId="31" xfId="0" applyNumberFormat="1" applyFont="1" applyFill="1" applyBorder="1" applyAlignment="1">
      <alignment horizontal="center" shrinkToFit="1"/>
    </xf>
    <xf numFmtId="0" fontId="1" fillId="2" borderId="32" xfId="0" applyFont="1" applyFill="1" applyBorder="1" applyAlignment="1">
      <alignment horizontal="center" shrinkToFit="1"/>
    </xf>
    <xf numFmtId="3" fontId="1" fillId="2" borderId="26" xfId="0" applyNumberFormat="1" applyFont="1" applyFill="1" applyBorder="1" applyAlignment="1">
      <alignment horizontal="center" shrinkToFit="1"/>
    </xf>
    <xf numFmtId="0" fontId="5" fillId="4" borderId="8" xfId="0" applyFont="1" applyFill="1" applyBorder="1" applyAlignment="1">
      <alignment horizontal="center" shrinkToFi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0000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volatileDependencies.xml><?xml version="1.0" encoding="utf-8"?>
<volTypes xmlns="http://schemas.openxmlformats.org/spreadsheetml/2006/main">
  <volType type="realTimeData">
    <main first="cqg.rtd">
      <tp>
        <v>1.3819999999999999</v>
        <stp/>
        <stp>StudyData</stp>
        <stp>S.US.NFX</stp>
        <stp>ATR</stp>
        <stp>MaType=Sim,Period=10</stp>
        <stp>ATR</stp>
        <stp>D</stp>
        <stp>-1</stp>
        <stp>ALL</stp>
        <stp/>
        <stp/>
        <stp>FALSE</stp>
        <stp>T</stp>
        <tr r="K30" s="3"/>
      </tp>
      <tp>
        <v>2944749.5238095201</v>
        <stp/>
        <stp>StudyData</stp>
        <stp>S.US.MUR</stp>
        <stp>MA</stp>
        <stp>InputChoice=Vol,MAType=Sim,Period=21</stp>
        <stp>MA</stp>
        <stp>D</stp>
        <stp>-1</stp>
        <stp>all</stp>
        <stp/>
        <stp/>
        <stp/>
        <stp>T</stp>
        <tr r="Q26" s="3"/>
      </tp>
      <tp>
        <v>482277</v>
        <stp/>
        <stp>ContractData</stp>
        <stp>S.US.CHTR</stp>
        <stp>T_CVol</stp>
        <stp/>
        <stp>T</stp>
        <tr r="O45" s="3"/>
      </tp>
      <tp>
        <v>0.23200000000000001</v>
        <stp/>
        <stp>StudyData</stp>
        <stp>USO</stp>
        <stp>ATR</stp>
        <stp>MaType=Sim,Period=10</stp>
        <stp>ATR</stp>
        <stp>D</stp>
        <stp>-1</stp>
        <stp>ALL</stp>
        <stp/>
        <stp/>
        <stp>FALSE</stp>
        <stp>T</stp>
        <tr r="K16" s="3"/>
      </tp>
      <tp>
        <v>0.93600000000000005</v>
        <stp/>
        <stp>StudyData</stp>
        <stp>S.US.NWL</stp>
        <stp>ATR</stp>
        <stp>MaType=Sim,Period=10</stp>
        <stp>ATR</stp>
        <stp>D</stp>
        <stp>-1</stp>
        <stp>ALL</stp>
        <stp/>
        <stp/>
        <stp>FALSE</stp>
        <stp>T</stp>
        <tr r="K18" s="3"/>
      </tp>
      <tp>
        <v>65621578.952380963</v>
        <stp/>
        <stp>StudyData</stp>
        <stp>GDX</stp>
        <stp>MA</stp>
        <stp>InputChoice=Vol,MAType=Sim,Period=21</stp>
        <stp>MA</stp>
        <stp>D</stp>
        <stp>-1</stp>
        <stp>all</stp>
        <stp/>
        <stp/>
        <stp/>
        <stp>T</stp>
        <tr r="Q10" s="3"/>
      </tp>
      <tp>
        <v>27.91</v>
        <stp/>
        <stp>ContractData</stp>
        <stp>S.US.SKT</stp>
        <stp>LastTradeToday</stp>
        <stp/>
        <stp>T</stp>
        <tr r="H42" s="3"/>
      </tp>
      <tp t="s">
        <v/>
        <stp/>
        <stp>StudyData</stp>
        <stp>S.US.NWL</stp>
        <stp>MA</stp>
        <stp>InputChoice=Vol,MAType=Sim,Period=21</stp>
        <stp>MA</stp>
        <stp>D</stp>
        <stp>-1</stp>
        <stp>all</stp>
        <stp/>
        <stp/>
        <stp/>
        <stp>T</stp>
        <tr r="Q18" s="3"/>
      </tp>
      <tp>
        <v>867261</v>
        <stp/>
        <stp>ContractData</stp>
        <stp>S.US.TRIP</stp>
        <stp>T_CVol</stp>
        <stp/>
        <stp>T</stp>
        <tr r="O32" s="3"/>
      </tp>
      <tp>
        <v>186346.90476189999</v>
        <stp/>
        <stp>StudyData</stp>
        <stp>S.US.JWA</stp>
        <stp>MA</stp>
        <stp>InputChoice=Vol,MAType=Sim,Period=21</stp>
        <stp>MA</stp>
        <stp>D</stp>
        <stp>-1</stp>
        <stp>all</stp>
        <stp/>
        <stp/>
        <stp/>
        <stp>T</stp>
        <tr r="Q40" s="3"/>
      </tp>
      <tp>
        <v>0.52200000000000002</v>
        <stp/>
        <stp>StudyData</stp>
        <stp>S.US.MIK</stp>
        <stp>ATR</stp>
        <stp>MaType=Sim,Period=10</stp>
        <stp>ATR</stp>
        <stp>D</stp>
        <stp>-1</stp>
        <stp>ALL</stp>
        <stp/>
        <stp/>
        <stp>FALSE</stp>
        <stp>T</stp>
        <tr r="K44" s="3"/>
      </tp>
      <tp>
        <v>0.93500000000000005</v>
        <stp/>
        <stp>StudyData</stp>
        <stp>S.US.MUR</stp>
        <stp>ATR</stp>
        <stp>MaType=Sim,Period=10</stp>
        <stp>ATR</stp>
        <stp>D</stp>
        <stp>-1</stp>
        <stp>ALL</stp>
        <stp/>
        <stp/>
        <stp>FALSE</stp>
        <stp>T</stp>
        <tr r="K26" s="3"/>
      </tp>
      <tp>
        <v>0.41000000000000003</v>
        <stp/>
        <stp>ContractData</stp>
        <stp>XLE</stp>
        <stp>NetLastTradeToday</stp>
        <stp/>
        <stp>T</stp>
        <tr r="I15" s="3"/>
      </tp>
      <tp>
        <v>-0.01</v>
        <stp/>
        <stp>ContractData</stp>
        <stp>XLF</stp>
        <stp>NetLastTradeToday</stp>
        <stp/>
        <stp>T</stp>
        <tr r="I9" s="3"/>
      </tp>
      <tp>
        <v>95.7</v>
        <stp/>
        <stp>ContractData</stp>
        <stp>S.US.VAR</stp>
        <stp>LastTradeToday</stp>
        <stp/>
        <stp>T</stp>
        <tr r="H21" s="3"/>
      </tp>
      <tp>
        <v>37.35</v>
        <stp/>
        <stp>ContractData</stp>
        <stp>S.US.EDR</stp>
        <stp>LastTradeToday</stp>
        <stp/>
        <stp>T</stp>
        <tr r="H34" s="3"/>
      </tp>
      <tp>
        <v>28.240000000000002</v>
        <stp/>
        <stp>ContractData</stp>
        <stp>S.US.CAR</stp>
        <stp>LastTradeToday</stp>
        <stp/>
        <stp>T</stp>
        <tr r="H48" s="3"/>
      </tp>
      <tp>
        <v>26.59</v>
        <stp/>
        <stp>ContractData</stp>
        <stp>S.US.MUR</stp>
        <stp>LastTradeToday</stp>
        <stp/>
        <stp>T</stp>
        <tr r="H26" s="3"/>
      </tp>
      <tp>
        <v>0.99199999999999999</v>
        <stp/>
        <stp>StudyData</stp>
        <stp>QQQ</stp>
        <stp>ATR</stp>
        <stp>MaType=Sim,Period=10</stp>
        <stp>ATR</stp>
        <stp>D</stp>
        <stp>-1</stp>
        <stp>ALL</stp>
        <stp/>
        <stp/>
        <stp>FALSE</stp>
        <stp>T</stp>
        <tr r="K14" s="3"/>
      </tp>
      <tp>
        <v>1.06</v>
        <stp/>
        <stp>StudyData</stp>
        <stp>S.US.JWA</stp>
        <stp>ATR</stp>
        <stp>MaType=Sim,Period=10</stp>
        <stp>ATR</stp>
        <stp>D</stp>
        <stp>-1</stp>
        <stp>ALL</stp>
        <stp/>
        <stp/>
        <stp>FALSE</stp>
        <stp>T</stp>
        <tr r="K40" s="3"/>
      </tp>
      <tp>
        <v>1767674.3809523799</v>
        <stp/>
        <stp>StudyData</stp>
        <stp>S.US.SPG</stp>
        <stp>MA</stp>
        <stp>InputChoice=Vol,MAType=Sim,Period=21</stp>
        <stp>MA</stp>
        <stp>D</stp>
        <stp>-1</stp>
        <stp>all</stp>
        <stp/>
        <stp/>
        <stp/>
        <stp>T</stp>
        <tr r="Q35" s="3"/>
      </tp>
      <tp>
        <v>11.66</v>
        <stp/>
        <stp>ContractData</stp>
        <stp>S.US.QEP</stp>
        <stp>LastTradeToday</stp>
        <stp/>
        <stp>T</stp>
        <tr r="H24" s="3"/>
      </tp>
      <tp>
        <v>1.2949999999999999</v>
        <stp/>
        <stp>StudyData</stp>
        <stp>SPY</stp>
        <stp>ATR</stp>
        <stp>MaType=Sim,Period=10</stp>
        <stp>ATR</stp>
        <stp>D</stp>
        <stp>-1</stp>
        <stp>ALL</stp>
        <stp/>
        <stp/>
        <stp>FALSE</stp>
        <stp>T</stp>
        <tr r="K8" s="3"/>
      </tp>
      <tp>
        <v>605082.76190476003</v>
        <stp/>
        <stp>StudyData</stp>
        <stp>S.US.CSL</stp>
        <stp>MA</stp>
        <stp>InputChoice=Vol,MAType=Sim,Period=21</stp>
        <stp>MA</stp>
        <stp>D</stp>
        <stp>-1</stp>
        <stp>all</stp>
        <stp/>
        <stp/>
        <stp/>
        <stp>T</stp>
        <tr r="Q25" s="3"/>
      </tp>
      <tp>
        <v>1041408.85714286</v>
        <stp/>
        <stp>StudyData</stp>
        <stp>S.US.WRI</stp>
        <stp>MA</stp>
        <stp>InputChoice=Vol,MAType=Sim,Period=21</stp>
        <stp>MA</stp>
        <stp>D</stp>
        <stp>-1</stp>
        <stp>all</stp>
        <stp/>
        <stp/>
        <stp/>
        <stp>T</stp>
        <tr r="Q38" s="3"/>
      </tp>
      <tp t="s">
        <v/>
        <stp/>
        <stp>StudyData</stp>
        <stp>S.US.URI</stp>
        <stp>MA</stp>
        <stp>InputChoice=Vol,MAType=Sim,Period=21</stp>
        <stp>MA</stp>
        <stp>D</stp>
        <stp>-1</stp>
        <stp>all</stp>
        <stp/>
        <stp/>
        <stp/>
        <stp>T</stp>
        <tr r="Q22" s="3"/>
      </tp>
      <tp>
        <v>15660355.428571429</v>
        <stp/>
        <stp>StudyData</stp>
        <stp>XLE</stp>
        <stp>MA</stp>
        <stp>InputChoice=Vol,MAType=Sim,Period=21</stp>
        <stp>MA</stp>
        <stp>D</stp>
        <stp>-1</stp>
        <stp>all</stp>
        <stp/>
        <stp/>
        <stp/>
        <stp>T</stp>
        <tr r="Q15" s="3"/>
      </tp>
      <tp>
        <v>75605854.238095239</v>
        <stp/>
        <stp>StudyData</stp>
        <stp>XLF</stp>
        <stp>MA</stp>
        <stp>InputChoice=Vol,MAType=Sim,Period=21</stp>
        <stp>MA</stp>
        <stp>D</stp>
        <stp>-1</stp>
        <stp>all</stp>
        <stp/>
        <stp/>
        <stp/>
        <stp>T</stp>
        <tr r="Q9" s="3"/>
      </tp>
      <tp>
        <v>911606</v>
        <stp/>
        <stp>ContractData</stp>
        <stp>S.US.XLNX</stp>
        <stp>T_CVol</stp>
        <stp/>
        <stp>T</stp>
        <tr r="O31" s="3"/>
      </tp>
      <tp>
        <v>355975</v>
        <stp/>
        <stp>ContractData</stp>
        <stp>S.US.INCY</stp>
        <stp>T_CVol</stp>
        <stp/>
        <stp>T</stp>
        <tr r="O46" s="3"/>
      </tp>
      <tp>
        <v>0.81299999999999994</v>
        <stp/>
        <stp>StudyData</stp>
        <stp>S.US.EDR</stp>
        <stp>ATR</stp>
        <stp>MaType=Sim,Period=10</stp>
        <stp>ATR</stp>
        <stp>D</stp>
        <stp>-1</stp>
        <stp>ALL</stp>
        <stp/>
        <stp/>
        <stp>FALSE</stp>
        <stp>T</stp>
        <tr r="K34" s="3"/>
      </tp>
      <tp>
        <v>-0.08</v>
        <stp/>
        <stp>ContractData</stp>
        <stp>GDX</stp>
        <stp>NetLastTradeToday</stp>
        <stp/>
        <stp>T</stp>
        <tr r="I10" s="3"/>
      </tp>
      <tp t="s">
        <v>Financial Select Sector SPDR</v>
        <stp/>
        <stp>ContractData</stp>
        <stp>XLF</stp>
        <stp>LongDescription</stp>
        <stp/>
        <stp>T</stp>
        <tr r="C9" s="3"/>
      </tp>
      <tp t="s">
        <v>Energy Select Sector SPDR</v>
        <stp/>
        <stp>ContractData</stp>
        <stp>XLE</stp>
        <stp>LongDescription</stp>
        <stp/>
        <stp>T</stp>
        <tr r="C15" s="3"/>
      </tp>
      <tp t="s">
        <v>United States Oil Fund</v>
        <stp/>
        <stp>ContractData</stp>
        <stp>USO</stp>
        <stp>LongDescription</stp>
        <stp/>
        <stp>T</stp>
        <tr r="C16" s="3"/>
      </tp>
      <tp t="s">
        <v>SPDR S&amp;P 500</v>
        <stp/>
        <stp>ContractData</stp>
        <stp>SPY</stp>
        <stp>LongDescription</stp>
        <stp/>
        <stp>T</stp>
        <tr r="C8" s="3"/>
      </tp>
      <tp t="s">
        <v>Powershares QQQ Trust</v>
        <stp/>
        <stp>ContractData</stp>
        <stp>QQQ</stp>
        <stp>LongDescription</stp>
        <stp/>
        <stp>T</stp>
        <tr r="C14" s="3"/>
      </tp>
      <tp t="s">
        <v>iShares Russell 2000 Growth ETF</v>
        <stp/>
        <stp>ContractData</stp>
        <stp>IWO</stp>
        <stp>LongDescription</stp>
        <stp/>
        <stp>T</stp>
        <tr r="C13" s="3"/>
      </tp>
      <tp t="s">
        <v>iShares Russell 2000 ETF</v>
        <stp/>
        <stp>ContractData</stp>
        <stp>IWM</stp>
        <stp>LongDescription</stp>
        <stp/>
        <stp>T</stp>
        <tr r="C12" s="3"/>
      </tp>
      <tp t="s">
        <v>iShares China Large-Cap ETF</v>
        <stp/>
        <stp>ContractData</stp>
        <stp>FXI</stp>
        <stp>LongDescription</stp>
        <stp/>
        <stp>T</stp>
        <tr r="C11" s="3"/>
      </tp>
      <tp t="s">
        <v>Market Vectors Gold Miners ETF</v>
        <stp/>
        <stp>ContractData</stp>
        <stp>GDX</stp>
        <stp>LongDescription</stp>
        <stp/>
        <stp>T</stp>
        <tr r="C10" s="3"/>
      </tp>
      <tp>
        <v>1.1279999999999999</v>
        <stp/>
        <stp>StudyData</stp>
        <stp>S.US.COH</stp>
        <stp>ATR</stp>
        <stp>MaType=Sim,Period=10</stp>
        <stp>ATR</stp>
        <stp>D</stp>
        <stp>-1</stp>
        <stp>ALL</stp>
        <stp/>
        <stp/>
        <stp>FALSE</stp>
        <stp>T</stp>
        <tr r="K20" s="3"/>
      </tp>
      <tp>
        <v>0.28599999999999998</v>
        <stp/>
        <stp>StudyData</stp>
        <stp>S.US.CHK</stp>
        <stp>ATR</stp>
        <stp>MaType=Sim,Period=10</stp>
        <stp>ATR</stp>
        <stp>D</stp>
        <stp>-1</stp>
        <stp>ALL</stp>
        <stp/>
        <stp/>
        <stp>FALSE</stp>
        <stp>T</stp>
        <tr r="K27" s="3"/>
      </tp>
      <tp>
        <v>1.351</v>
        <stp/>
        <stp>StudyData</stp>
        <stp>S.US.CAR</stp>
        <stp>ATR</stp>
        <stp>MaType=Sim,Period=10</stp>
        <stp>ATR</stp>
        <stp>D</stp>
        <stp>-1</stp>
        <stp>ALL</stp>
        <stp/>
        <stp/>
        <stp>FALSE</stp>
        <stp>T</stp>
        <tr r="K48" s="3"/>
      </tp>
      <tp>
        <v>0.30499999999999999</v>
        <stp/>
        <stp>StudyData</stp>
        <stp>XLF</stp>
        <stp>ATR</stp>
        <stp>MaType=Sim,Period=10</stp>
        <stp>ATR</stp>
        <stp>D</stp>
        <stp>-1</stp>
        <stp>ALL</stp>
        <stp/>
        <stp/>
        <stp>FALSE</stp>
        <stp>T</stp>
        <tr r="K9" s="3"/>
      </tp>
      <tp>
        <v>0.98599999999999999</v>
        <stp/>
        <stp>StudyData</stp>
        <stp>XLE</stp>
        <stp>ATR</stp>
        <stp>MaType=Sim,Period=10</stp>
        <stp>ATR</stp>
        <stp>D</stp>
        <stp>-1</stp>
        <stp>ALL</stp>
        <stp/>
        <stp/>
        <stp>FALSE</stp>
        <stp>T</stp>
        <tr r="K15" s="3"/>
      </tp>
      <tp>
        <v>1761063.8095238099</v>
        <stp/>
        <stp>StudyData</stp>
        <stp>S.US.PXD</stp>
        <stp>MA</stp>
        <stp>InputChoice=Vol,MAType=Sim,Period=21</stp>
        <stp>MA</stp>
        <stp>D</stp>
        <stp>-1</stp>
        <stp>all</stp>
        <stp/>
        <stp/>
        <stp/>
        <stp>T</stp>
        <tr r="Q28" s="3"/>
      </tp>
      <tp>
        <v>2.4119999999999999</v>
        <stp/>
        <stp>StudyData</stp>
        <stp>S.US.CSL</stp>
        <stp>ATR</stp>
        <stp>MaType=Sim,Period=10</stp>
        <stp>ATR</stp>
        <stp>D</stp>
        <stp>-1</stp>
        <stp>ALL</stp>
        <stp/>
        <stp/>
        <stp>FALSE</stp>
        <stp>T</stp>
        <tr r="K25" s="3"/>
      </tp>
      <tp>
        <v>35.01</v>
        <stp/>
        <stp>ContractData</stp>
        <stp>S.US.NFX</stp>
        <stp>LastTradeToday</stp>
        <stp/>
        <stp>T</stp>
        <tr r="H30" s="3"/>
      </tp>
      <tp>
        <v>0</v>
        <stp/>
        <stp>ContractData</stp>
        <stp>FXI</stp>
        <stp>NetLastTradeToday</stp>
        <stp/>
        <stp>T</stp>
        <tr r="I11" s="3"/>
      </tp>
      <tp>
        <v>5542738.4761904804</v>
        <stp/>
        <stp>StudyData</stp>
        <stp>S.US.QEP</stp>
        <stp>MA</stp>
        <stp>InputChoice=Vol,MAType=Sim,Period=21</stp>
        <stp>MA</stp>
        <stp>D</stp>
        <stp>-1</stp>
        <stp>all</stp>
        <stp/>
        <stp/>
        <stp/>
        <stp>T</stp>
        <tr r="Q24" s="3"/>
      </tp>
      <tp>
        <v>28248016.952380951</v>
        <stp/>
        <stp>StudyData</stp>
        <stp>IWM</stp>
        <stp>MA</stp>
        <stp>InputChoice=Vol,MAType=Sim,Period=21</stp>
        <stp>MA</stp>
        <stp>D</stp>
        <stp>-1</stp>
        <stp>all</stp>
        <stp/>
        <stp/>
        <stp/>
        <stp>T</stp>
        <tr r="Q12" s="3"/>
      </tp>
      <tp>
        <v>501762.47619048</v>
        <stp/>
        <stp>StudyData</stp>
        <stp>IWO</stp>
        <stp>MA</stp>
        <stp>InputChoice=Vol,MAType=Sim,Period=21</stp>
        <stp>MA</stp>
        <stp>D</stp>
        <stp>-1</stp>
        <stp>all</stp>
        <stp/>
        <stp/>
        <stp/>
        <stp>T</stp>
        <tr r="Q13" s="3"/>
      </tp>
      <tp>
        <v>161.41</v>
        <stp/>
        <stp>ContractData</stp>
        <stp>S.US.SPG</stp>
        <stp>LastTradeToday</stp>
        <stp/>
        <stp>T</stp>
        <tr r="H35" s="3"/>
      </tp>
      <tp>
        <v>531990.47619048005</v>
        <stp/>
        <stp>StudyData</stp>
        <stp>S.US.EDR</stp>
        <stp>MA</stp>
        <stp>InputChoice=Vol,MAType=Sim,Period=21</stp>
        <stp>MA</stp>
        <stp>D</stp>
        <stp>-1</stp>
        <stp>all</stp>
        <stp/>
        <stp/>
        <stp/>
        <stp>T</stp>
        <tr r="Q34" s="3"/>
      </tp>
      <tp>
        <v>161.29</v>
        <stp/>
        <stp>ContractData</stp>
        <stp>S.US.SPG</stp>
        <stp>LOw</stp>
        <stp/>
        <stp>T</stp>
        <tr r="N35" s="3"/>
      </tp>
      <tp>
        <v>27.89</v>
        <stp/>
        <stp>ContractData</stp>
        <stp>S.US.SKT</stp>
        <stp>LOw</stp>
        <stp/>
        <stp>T</stp>
        <tr r="N42" s="3"/>
      </tp>
      <tp>
        <v>11.44</v>
        <stp/>
        <stp>ContractData</stp>
        <stp>S.US.SLM</stp>
        <stp>LOw</stp>
        <stp/>
        <stp>T</stp>
        <tr r="N43" s="3"/>
      </tp>
      <tp>
        <v>11.36</v>
        <stp/>
        <stp>ContractData</stp>
        <stp>S.US.QEP</stp>
        <stp>LOw</stp>
        <stp/>
        <stp>T</stp>
        <tr r="N24" s="3"/>
      </tp>
      <tp>
        <v>169.18</v>
        <stp/>
        <stp>ContractData</stp>
        <stp>S.US.PXD</stp>
        <stp>LOw</stp>
        <stp/>
        <stp>T</stp>
        <tr r="N28" s="3"/>
      </tp>
      <tp>
        <v>32.21</v>
        <stp/>
        <stp>ContractData</stp>
        <stp>S.US.WRI</stp>
        <stp>LOw</stp>
        <stp/>
        <stp>T</stp>
        <tr r="N38" s="3"/>
      </tp>
      <tp>
        <v>95.51</v>
        <stp/>
        <stp>ContractData</stp>
        <stp>S.US.VAR</stp>
        <stp>LOw</stp>
        <stp/>
        <stp>T</stp>
        <tr r="N21" s="3"/>
      </tp>
      <tp>
        <v>125.2</v>
        <stp/>
        <stp>ContractData</stp>
        <stp>S.US.VMC</stp>
        <stp>LOw</stp>
        <stp/>
        <stp>T</stp>
        <tr r="N37" s="3"/>
      </tp>
      <tp>
        <v>110.68</v>
        <stp/>
        <stp>ContractData</stp>
        <stp>S.US.URI</stp>
        <stp>LOw</stp>
        <stp/>
        <stp>T</stp>
        <tr r="N22" s="3"/>
      </tp>
      <tp>
        <v>59.68</v>
        <stp/>
        <stp>ContractData</stp>
        <stp>S.US.TCO</stp>
        <stp>LOw</stp>
        <stp/>
        <stp>T</stp>
        <tr r="N41" s="3"/>
      </tp>
      <tp>
        <v>171.34</v>
        <stp/>
        <stp>ContractData</stp>
        <stp>S.US.PXD</stp>
        <stp>LastTradeToday</stp>
        <stp/>
        <stp>T</stp>
        <tr r="H28" s="3"/>
      </tp>
      <tp>
        <v>103.21000000000001</v>
        <stp/>
        <stp>ContractData</stp>
        <stp>S.US.CSL</stp>
        <stp>LOw</stp>
        <stp/>
        <stp>T</stp>
        <tr r="N25" s="3"/>
      </tp>
      <tp>
        <v>28.16</v>
        <stp/>
        <stp>ContractData</stp>
        <stp>S.US.CAR</stp>
        <stp>LOw</stp>
        <stp/>
        <stp>T</stp>
        <tr r="N48" s="3"/>
      </tp>
      <tp>
        <v>5.37</v>
        <stp/>
        <stp>ContractData</stp>
        <stp>S.US.CHK</stp>
        <stp>LOw</stp>
        <stp/>
        <stp>T</stp>
        <tr r="N27" s="3"/>
      </tp>
      <tp>
        <v>45</v>
        <stp/>
        <stp>ContractData</stp>
        <stp>S.US.COH</stp>
        <stp>LOw</stp>
        <stp/>
        <stp>T</stp>
        <tr r="N20" s="3"/>
      </tp>
      <tp>
        <v>37.33</v>
        <stp/>
        <stp>ContractData</stp>
        <stp>S.US.EDR</stp>
        <stp>LOw</stp>
        <stp/>
        <stp>T</stp>
        <tr r="N34" s="3"/>
      </tp>
      <tp>
        <v>0.68700000000000006</v>
        <stp/>
        <stp>StudyData</stp>
        <stp>GDX</stp>
        <stp>ATR</stp>
        <stp>MaType=Sim,Period=10</stp>
        <stp>ATR</stp>
        <stp>D</stp>
        <stp>-1</stp>
        <stp>ALL</stp>
        <stp/>
        <stp/>
        <stp>FALSE</stp>
        <stp>T</stp>
        <tr r="K10" s="3"/>
      </tp>
      <tp>
        <v>52.4</v>
        <stp/>
        <stp>ContractData</stp>
        <stp>S.US.JWA</stp>
        <stp>LOw</stp>
        <stp/>
        <stp>T</stp>
        <tr r="N40" s="3"/>
      </tp>
      <tp>
        <v>50.85</v>
        <stp/>
        <stp>ContractData</stp>
        <stp>S.US.NWL</stp>
        <stp>LOw</stp>
        <stp/>
        <stp>T</stp>
        <tr r="N18" s="3"/>
      </tp>
      <tp>
        <v>34.53</v>
        <stp/>
        <stp>ContractData</stp>
        <stp>S.US.NFX</stp>
        <stp>LOw</stp>
        <stp/>
        <stp>T</stp>
        <tr r="N30" s="3"/>
      </tp>
      <tp>
        <v>25.98</v>
        <stp/>
        <stp>ContractData</stp>
        <stp>S.US.MUR</stp>
        <stp>LOw</stp>
        <stp/>
        <stp>T</stp>
        <tr r="N26" s="3"/>
      </tp>
      <tp>
        <v>21.85</v>
        <stp/>
        <stp>ContractData</stp>
        <stp>S.US.MIK</stp>
        <stp>LOw</stp>
        <stp/>
        <stp>T</stp>
        <tr r="N44" s="3"/>
      </tp>
      <tp>
        <v>0.32500000000000001</v>
        <stp/>
        <stp>StudyData</stp>
        <stp>FXI</stp>
        <stp>ATR</stp>
        <stp>MaType=Sim,Period=10</stp>
        <stp>ATR</stp>
        <stp>D</stp>
        <stp>-1</stp>
        <stp>ALL</stp>
        <stp/>
        <stp/>
        <stp>FALSE</stp>
        <stp>T</stp>
        <tr r="K11" s="3"/>
      </tp>
      <tp>
        <v>2571820.1904761898</v>
        <stp/>
        <stp>StudyData</stp>
        <stp>S.US.NFX</stp>
        <stp>MA</stp>
        <stp>InputChoice=Vol,MAType=Sim,Period=21</stp>
        <stp>MA</stp>
        <stp>D</stp>
        <stp>-1</stp>
        <stp>all</stp>
        <stp/>
        <stp/>
        <stp/>
        <stp>T</stp>
        <tr r="Q30" s="3"/>
      </tp>
      <tp>
        <v>2579885.2857142901</v>
        <stp/>
        <stp>StudyData</stp>
        <stp>S.US.CAR</stp>
        <stp>MA</stp>
        <stp>InputChoice=Vol,MAType=Sim,Period=21</stp>
        <stp>MA</stp>
        <stp>D</stp>
        <stp>-1</stp>
        <stp>all</stp>
        <stp/>
        <stp/>
        <stp/>
        <stp>T</stp>
        <tr r="Q48" s="3"/>
      </tp>
      <tp t="s">
        <v/>
        <stp/>
        <stp>StudyData</stp>
        <stp>S.US.VAR</stp>
        <stp>MA</stp>
        <stp>InputChoice=Vol,MAType=Sim,Period=21</stp>
        <stp>MA</stp>
        <stp>D</stp>
        <stp>-1</stp>
        <stp>all</stp>
        <stp/>
        <stp/>
        <stp/>
        <stp>T</stp>
        <tr r="Q21" s="3"/>
      </tp>
      <tp>
        <v>29018050.90476191</v>
        <stp/>
        <stp>StudyData</stp>
        <stp>USO</stp>
        <stp>MA</stp>
        <stp>InputChoice=Vol,MAType=Sim,Period=21</stp>
        <stp>MA</stp>
        <stp>D</stp>
        <stp>-1</stp>
        <stp>all</stp>
        <stp/>
        <stp/>
        <stp/>
        <stp>T</stp>
        <tr r="Q16" s="3"/>
      </tp>
      <tp>
        <v>125.35000000000001</v>
        <stp/>
        <stp>ContractData</stp>
        <stp>S.US.VMC</stp>
        <stp>LastTradeToday</stp>
        <stp/>
        <stp>T</stp>
        <tr r="H37" s="3"/>
      </tp>
      <tp>
        <v>77042842.809523821</v>
        <stp/>
        <stp>StudyData</stp>
        <stp>SPY</stp>
        <stp>MA</stp>
        <stp>InputChoice=Vol,MAType=Sim,Period=21</stp>
        <stp>MA</stp>
        <stp>D</stp>
        <stp>-1</stp>
        <stp>all</stp>
        <stp/>
        <stp/>
        <stp/>
        <stp>T</stp>
        <tr r="Q8" s="3"/>
      </tp>
      <tp>
        <v>51.550000000000004</v>
        <stp/>
        <stp>ContractData</stp>
        <stp>S.US.LB</stp>
        <stp>LastTradeToday</stp>
        <stp/>
        <stp>T</stp>
        <tr r="H29" s="3"/>
      </tp>
      <tp>
        <v>417499.66666667</v>
        <stp/>
        <stp>StudyData</stp>
        <stp>S.US.TCO</stp>
        <stp>MA</stp>
        <stp>InputChoice=Vol,MAType=Sim,Period=21</stp>
        <stp>MA</stp>
        <stp>D</stp>
        <stp>-1</stp>
        <stp>all</stp>
        <stp/>
        <stp/>
        <stp/>
        <stp>T</stp>
        <tr r="Q41" s="3"/>
      </tp>
      <tp>
        <v>20004076.666666672</v>
        <stp/>
        <stp>StudyData</stp>
        <stp>QQQ</stp>
        <stp>MA</stp>
        <stp>InputChoice=Vol,MAType=Sim,Period=21</stp>
        <stp>MA</stp>
        <stp>D</stp>
        <stp>-1</stp>
        <stp>all</stp>
        <stp/>
        <stp/>
        <stp/>
        <stp>T</stp>
        <tr r="Q14" s="3"/>
      </tp>
      <tp>
        <v>24469696</v>
        <stp/>
        <stp>ContractData</stp>
        <stp>S.US.KATE</stp>
        <stp>T_CVol</stp>
        <stp/>
        <stp>T</stp>
        <tr r="O19" s="3"/>
      </tp>
      <tp>
        <v>52.52</v>
        <stp/>
        <stp>ContractData</stp>
        <stp>S.US.JWA</stp>
        <stp>LastTradeToday</stp>
        <stp/>
        <stp>T</stp>
        <tr r="H40" s="3"/>
      </tp>
      <tp>
        <v>-0.23</v>
        <stp/>
        <stp>ContractData</stp>
        <stp>SPY</stp>
        <stp>NetLastTradeToday</stp>
        <stp/>
        <stp>T</stp>
        <tr r="I8" s="3"/>
      </tp>
      <tp>
        <v>2.7170000000000001</v>
        <stp/>
        <stp>StudyData</stp>
        <stp>S.US.VMC</stp>
        <stp>ATR</stp>
        <stp>MaType=Sim,Period=10</stp>
        <stp>ATR</stp>
        <stp>D</stp>
        <stp>-1</stp>
        <stp>ALL</stp>
        <stp/>
        <stp/>
        <stp>FALSE</stp>
        <stp>T</stp>
        <tr r="K37" s="3"/>
      </tp>
      <tp>
        <v>1.5980000000000001</v>
        <stp/>
        <stp>StudyData</stp>
        <stp>S.US.VAR</stp>
        <stp>ATR</stp>
        <stp>MaType=Sim,Period=10</stp>
        <stp>ATR</stp>
        <stp>D</stp>
        <stp>-1</stp>
        <stp>ALL</stp>
        <stp/>
        <stp/>
        <stp>FALSE</stp>
        <stp>T</stp>
        <tr r="K21" s="3"/>
      </tp>
      <tp>
        <v>1183885.0476190499</v>
        <stp/>
        <stp>StudyData</stp>
        <stp>S.US.VMC</stp>
        <stp>MA</stp>
        <stp>InputChoice=Vol,MAType=Sim,Period=21</stp>
        <stp>MA</stp>
        <stp>D</stp>
        <stp>-1</stp>
        <stp>all</stp>
        <stp/>
        <stp/>
        <stp/>
        <stp>T</stp>
        <tr r="Q37" s="3"/>
      </tp>
      <tp>
        <v>-0.03</v>
        <stp/>
        <stp>ContractData</stp>
        <stp>QQQ</stp>
        <stp>NetLastTradeToday</stp>
        <stp/>
        <stp>T</stp>
        <tr r="I14" s="3"/>
      </tp>
      <tp>
        <v>59.89</v>
        <stp/>
        <stp>ContractData</stp>
        <stp>S.US.TCO</stp>
        <stp>LastTradeToday</stp>
        <stp/>
        <stp>T</stp>
        <tr r="H41" s="3"/>
      </tp>
      <tp>
        <v>3894052.2380952402</v>
        <stp/>
        <stp>StudyData</stp>
        <stp>S.US.SLM</stp>
        <stp>MA</stp>
        <stp>InputChoice=Vol,MAType=Sim,Period=21</stp>
        <stp>MA</stp>
        <stp>D</stp>
        <stp>-1</stp>
        <stp>all</stp>
        <stp/>
        <stp/>
        <stp/>
        <stp>T</stp>
        <tr r="Q43" s="3"/>
      </tp>
      <tp>
        <v>0.75600000000000001</v>
        <stp/>
        <stp>StudyData</stp>
        <stp>S.US.WRI</stp>
        <stp>ATR</stp>
        <stp>MaType=Sim,Period=10</stp>
        <stp>ATR</stp>
        <stp>D</stp>
        <stp>-1</stp>
        <stp>ALL</stp>
        <stp/>
        <stp/>
        <stp>FALSE</stp>
        <stp>T</stp>
        <tr r="K38" s="3"/>
      </tp>
      <tp>
        <v>104.58</v>
        <stp/>
        <stp>ContractData</stp>
        <stp>S.US.CSL</stp>
        <stp>LastTradeToday</stp>
        <stp/>
        <stp>T</stp>
        <tr r="H25" s="3"/>
      </tp>
      <tp>
        <v>52.28</v>
        <stp/>
        <stp>ContractData</stp>
        <stp>S.US.NWL</stp>
        <stp>LastTradeToday</stp>
        <stp/>
        <stp>T</stp>
        <tr r="H18" s="3"/>
      </tp>
      <tp>
        <v>1.728</v>
        <stp/>
        <stp>StudyData</stp>
        <stp>S.US.TCO</stp>
        <stp>ATR</stp>
        <stp>MaType=Sim,Period=10</stp>
        <stp>ATR</stp>
        <stp>D</stp>
        <stp>-1</stp>
        <stp>ALL</stp>
        <stp/>
        <stp/>
        <stp>FALSE</stp>
        <stp>T</stp>
        <tr r="K41" s="3"/>
      </tp>
      <tp t="s">
        <v/>
        <stp/>
        <stp>StudyData</stp>
        <stp>S.US.COH</stp>
        <stp>MA</stp>
        <stp>InputChoice=Vol,MAType=Sim,Period=21</stp>
        <stp>MA</stp>
        <stp>D</stp>
        <stp>-1</stp>
        <stp>all</stp>
        <stp/>
        <stp/>
        <stp/>
        <stp>T</stp>
        <tr r="Q20" s="3"/>
      </tp>
      <tp>
        <v>0.05</v>
        <stp/>
        <stp>ContractData</stp>
        <stp>USO</stp>
        <stp>NetLastTradeToday</stp>
        <stp/>
        <stp>T</stp>
        <tr r="I16" s="3"/>
      </tp>
      <tp>
        <v>11.58</v>
        <stp/>
        <stp>ContractData</stp>
        <stp>S.US.SLM</stp>
        <stp>LastTradeToday</stp>
        <stp/>
        <stp>T</stp>
        <tr r="H43" s="3"/>
      </tp>
      <tp>
        <v>52299</v>
        <stp/>
        <stp>ContractData</stp>
        <stp>S.US.TCBI</stp>
        <stp>T_CVol</stp>
        <stp/>
        <stp>T</stp>
        <tr r="O23" s="3"/>
      </tp>
      <tp>
        <v>2.8439999999999999</v>
        <stp/>
        <stp>StudyData</stp>
        <stp>S.US.URI</stp>
        <stp>ATR</stp>
        <stp>MaType=Sim,Period=10</stp>
        <stp>ATR</stp>
        <stp>D</stp>
        <stp>-1</stp>
        <stp>ALL</stp>
        <stp/>
        <stp/>
        <stp>FALSE</stp>
        <stp>T</stp>
        <tr r="K22" s="3"/>
      </tp>
      <tp>
        <v>-0.28860028860028858</v>
        <stp/>
        <stp>ContractData</stp>
        <stp>S.US.YUM</stp>
        <stp>PerCentNetLastTrade</stp>
        <stp/>
        <stp>T</stp>
        <tr r="D561" s="1"/>
      </tp>
      <tp>
        <v>0.34416826003824091</v>
        <stp/>
        <stp>ContractData</stp>
        <stp>S.US.XYL</stp>
        <stp>PerCentNetLastTrade</stp>
        <stp/>
        <stp>T</stp>
        <tr r="D560" s="1"/>
      </tp>
      <tp>
        <v>0.81463009143807152</v>
        <stp/>
        <stp>ContractData</stp>
        <stp>S.US.XEC</stp>
        <stp>PerCentNetLastTrade</stp>
        <stp/>
        <stp>T</stp>
        <tr r="D114" s="1"/>
      </tp>
      <tp>
        <v>-1.1602488649739364</v>
        <stp/>
        <stp>ContractData</stp>
        <stp>S.US.ZTS</stp>
        <stp>PerCentNetLastTrade</stp>
        <stp/>
        <stp>T</stp>
        <tr r="D564" s="1"/>
      </tp>
      <tp>
        <v>6.864595846919512E-2</v>
        <stp/>
        <stp>ContractData</stp>
        <stp>S.US.ZBH</stp>
        <stp>PerCentNetLastTrade</stp>
        <stp/>
        <stp>T</stp>
        <tr r="D563" s="1"/>
      </tp>
      <tp>
        <v>1.9456681350954479</v>
        <stp/>
        <stp>ContractData</stp>
        <stp>S.US.URI</stp>
        <stp>PerCentNetLastTrade</stp>
        <stp/>
        <stp>T</stp>
        <tr r="J22" s="3"/>
        <tr r="J5" s="1"/>
        <tr r="D510" s="1"/>
      </tp>
      <tp>
        <v>-1.9316206297083253E-2</v>
        <stp/>
        <stp>ContractData</stp>
        <stp>S.US.USB</stp>
        <stp>PerCentNetLastTrade</stp>
        <stp/>
        <stp>T</stp>
        <tr r="D517" s="1"/>
      </tp>
      <tp t="e">
        <v>#N/A</v>
        <stp/>
        <stp>ContractData</stp>
        <stp>S.US.USD</stp>
        <stp>PerCentNetLastTrade</stp>
        <stp/>
        <stp>T</stp>
        <tr r="D519" s="1"/>
      </tp>
      <tp>
        <v>-0.4002606348319836</v>
        <stp/>
        <stp>ContractData</stp>
        <stp>S.US.UPS</stp>
        <stp>PerCentNetLastTrade</stp>
        <stp/>
        <stp>T</stp>
        <tr r="D509" s="1"/>
      </tp>
      <tp>
        <v>9.7134531325886356E-2</v>
        <stp/>
        <stp>ContractData</stp>
        <stp>S.US.UAA</stp>
        <stp>PerCentNetLastTrade</stp>
        <stp/>
        <stp>T</stp>
        <tr r="D504" s="1"/>
      </tp>
      <tp>
        <v>-9.2961487383798141E-2</v>
        <stp/>
        <stp>ContractData</stp>
        <stp>S.US.UAL</stp>
        <stp>PerCentNetLastTrade</stp>
        <stp/>
        <stp>T</stp>
        <tr r="D508" s="1"/>
      </tp>
      <tp>
        <v>-0.84254870984728802</v>
        <stp/>
        <stp>ContractData</stp>
        <stp>S.US.UDR</stp>
        <stp>PerCentNetLastTrade</stp>
        <stp/>
        <stp>T</stp>
        <tr r="D500" s="1"/>
      </tp>
      <tp>
        <v>-0.50823838019509793</v>
        <stp/>
        <stp>ContractData</stp>
        <stp>S.US.UHS</stp>
        <stp>PerCentNetLastTrade</stp>
        <stp/>
        <stp>T</stp>
        <tr r="D514" s="1"/>
      </tp>
      <tp>
        <v>-0.31611271676300579</v>
        <stp/>
        <stp>ContractData</stp>
        <stp>S.US.UNP</stp>
        <stp>PerCentNetLastTrade</stp>
        <stp/>
        <stp>T</stp>
        <tr r="D506" s="1"/>
      </tp>
      <tp>
        <v>-0.14357914082242132</v>
        <stp/>
        <stp>ContractData</stp>
        <stp>S.US.UNH</stp>
        <stp>PerCentNetLastTrade</stp>
        <stp/>
        <stp>T</stp>
        <tr r="D512" s="1"/>
      </tp>
      <tp>
        <v>1.1138183083884441</v>
        <stp/>
        <stp>ContractData</stp>
        <stp>S.US.TSS</stp>
        <stp>PerCentNetLastTrade</stp>
        <stp/>
        <stp>T</stp>
        <tr r="D490" s="1"/>
      </tp>
      <tp>
        <v>0.96903307352011792</v>
        <stp/>
        <stp>ContractData</stp>
        <stp>S.US.TPX</stp>
        <stp>PerCentNetLastTrade</stp>
        <stp/>
        <stp>T</stp>
        <tr r="D477" s="1"/>
      </tp>
      <tp>
        <v>-0.18298261665141813</v>
        <stp/>
        <stp>ContractData</stp>
        <stp>S.US.TWX</stp>
        <stp>PerCentNetLastTrade</stp>
        <stp/>
        <stp>T</stp>
        <tr r="D486" s="1"/>
      </tp>
      <tp>
        <v>-0.67496625168741564</v>
        <stp/>
        <stp>ContractData</stp>
        <stp>S.US.TTC</stp>
        <stp>PerCentNetLastTrade</stp>
        <stp/>
        <stp>T</stp>
        <tr r="D489" s="1"/>
      </tp>
      <tp>
        <v>0.37195205951232951</v>
        <stp/>
        <stp>ContractData</stp>
        <stp>S.US.TUP</stp>
        <stp>PerCentNetLastTrade</stp>
        <stp/>
        <stp>T</stp>
        <tr r="D496" s="1"/>
      </tp>
      <tp>
        <v>-6.279040562602034E-2</v>
        <stp/>
        <stp>ContractData</stp>
        <stp>S.US.TXN</stp>
        <stp>PerCentNetLastTrade</stp>
        <stp/>
        <stp>T</stp>
        <tr r="D480" s="1"/>
      </tp>
      <tp>
        <v>-0.52343420973467303</v>
        <stp/>
        <stp>ContractData</stp>
        <stp>S.US.TYL</stp>
        <stp>PerCentNetLastTrade</stp>
        <stp/>
        <stp>T</stp>
        <tr r="D499" s="1"/>
      </tp>
      <tp>
        <v>-2.1245301519856188</v>
        <stp/>
        <stp>ContractData</stp>
        <stp>S.US.TCO</stp>
        <stp>PerCentNetLastTrade</stp>
        <stp/>
        <stp>T</stp>
        <tr r="Z8" s="1"/>
        <tr r="J41" s="3"/>
        <tr r="O8" s="1"/>
        <tr r="D473" s="1"/>
      </tp>
      <tp>
        <v>-1.7620045921932714</v>
        <stp/>
        <stp>ContractData</stp>
        <stp>S.US.TFX</stp>
        <stp>PerCentNetLastTrade</stp>
        <stp/>
        <stp>T</stp>
        <tr r="D476" s="1"/>
      </tp>
      <tp>
        <v>-0.87654684737772537</v>
        <stp/>
        <stp>ContractData</stp>
        <stp>S.US.TDY</stp>
        <stp>PerCentNetLastTrade</stp>
        <stp/>
        <stp>T</stp>
        <tr r="D475" s="1"/>
      </tp>
      <tp>
        <v>-1.1295003529688603</v>
        <stp/>
        <stp>ContractData</stp>
        <stp>S.US.TDG</stp>
        <stp>PerCentNetLastTrade</stp>
        <stp/>
        <stp>T</stp>
        <tr r="D492" s="1"/>
      </tp>
      <tp>
        <v>0.19662921348314608</v>
        <stp/>
        <stp>ContractData</stp>
        <stp>S.US.TER</stp>
        <stp>PerCentNetLastTrade</stp>
        <stp/>
        <stp>T</stp>
        <tr r="D478" s="1"/>
      </tp>
      <tp>
        <v>-0.15904572564612326</v>
        <stp/>
        <stp>ContractData</stp>
        <stp>S.US.TEL</stp>
        <stp>PerCentNetLastTrade</stp>
        <stp/>
        <stp>T</stp>
        <tr r="D474" s="1"/>
      </tp>
      <tp>
        <v>-0.5210318973185919</v>
        <stp/>
        <stp>ContractData</stp>
        <stp>S.US.TJX</stp>
        <stp>PerCentNetLastTrade</stp>
        <stp/>
        <stp>T</stp>
        <tr r="D487" s="1"/>
      </tp>
      <tp>
        <v>-0.40794417606011807</v>
        <stp/>
        <stp>ContractData</stp>
        <stp>S.US.THO</stp>
        <stp>PerCentNetLastTrade</stp>
        <stp/>
        <stp>T</stp>
        <tr r="D484" s="1"/>
      </tp>
      <tp>
        <v>-0.19461563412260785</v>
        <stp/>
        <stp>ContractData</stp>
        <stp>S.US.TIF</stp>
        <stp>PerCentNetLastTrade</stp>
        <stp/>
        <stp>T</stp>
        <tr r="D485" s="1"/>
      </tp>
      <tp>
        <v>0.2981410031567871</v>
        <stp/>
        <stp>ContractData</stp>
        <stp>S.US.TMO</stp>
        <stp>PerCentNetLastTrade</stp>
        <stp/>
        <stp>T</stp>
        <tr r="D483" s="1"/>
      </tp>
      <tp>
        <v>-2.2431039709002727</v>
        <stp/>
        <stp>ContractData</stp>
        <stp>S.US.WRI</stp>
        <stp>PerCentNetLastTrade</stp>
        <stp/>
        <stp>T</stp>
        <tr r="Z5" s="1"/>
        <tr r="J38" s="3"/>
        <tr r="O11" s="1"/>
        <tr r="D542" s="1"/>
      </tp>
      <tp>
        <v>-5.178663904712584E-2</v>
        <stp/>
        <stp>ContractData</stp>
        <stp>S.US.WST</stp>
        <stp>PerCentNetLastTrade</stp>
        <stp/>
        <stp>T</stp>
        <tr r="D546" s="1"/>
      </tp>
      <tp>
        <v>-0.63204769087122026</v>
        <stp/>
        <stp>ContractData</stp>
        <stp>S.US.WSO</stp>
        <stp>PerCentNetLastTrade</stp>
        <stp/>
        <stp>T</stp>
        <tr r="D538" s="1"/>
      </tp>
      <tp>
        <v>0.17079419299743809</v>
        <stp/>
        <stp>ContractData</stp>
        <stp>S.US.WPX</stp>
        <stp>PerCentNetLastTrade</stp>
        <stp/>
        <stp>T</stp>
        <tr r="D555" s="1"/>
      </tp>
      <tp>
        <v>-2.966918854769322E-2</v>
        <stp/>
        <stp>ContractData</stp>
        <stp>S.US.WWD</stp>
        <stp>PerCentNetLastTrade</stp>
        <stp/>
        <stp>T</stp>
        <tr r="D553" s="1"/>
      </tp>
      <tp>
        <v>-0.18656716417910449</v>
        <stp/>
        <stp>ContractData</stp>
        <stp>S.US.WTR</stp>
        <stp>PerCentNetLastTrade</stp>
        <stp/>
        <stp>T</stp>
        <tr r="D50" s="1"/>
      </tp>
      <tp>
        <v>-0.56209014260435097</v>
        <stp/>
        <stp>ContractData</stp>
        <stp>S.US.WYN</stp>
        <stp>PerCentNetLastTrade</stp>
        <stp/>
        <stp>T</stp>
        <tr r="D557" s="1"/>
      </tp>
      <tp>
        <v>-1.0542457350967989</v>
        <stp/>
        <stp>ContractData</stp>
        <stp>S.US.WBS</stp>
        <stp>PerCentNetLastTrade</stp>
        <stp/>
        <stp>T</stp>
        <tr r="D540" s="1"/>
      </tp>
      <tp>
        <v>-0.81938429123258805</v>
        <stp/>
        <stp>ContractData</stp>
        <stp>S.US.WCG</stp>
        <stp>PerCentNetLastTrade</stp>
        <stp/>
        <stp>T</stp>
        <tr r="D543" s="1"/>
      </tp>
      <tp>
        <v>-0.20114942528735633</v>
        <stp/>
        <stp>ContractData</stp>
        <stp>S.US.WAT</stp>
        <stp>PerCentNetLastTrade</stp>
        <stp/>
        <stp>T</stp>
        <tr r="D537" s="1"/>
      </tp>
      <tp>
        <v>-1.1445783132530121</v>
        <stp/>
        <stp>ContractData</stp>
        <stp>S.US.WAB</stp>
        <stp>PerCentNetLastTrade</stp>
        <stp/>
        <stp>T</stp>
        <tr r="D549" s="1"/>
      </tp>
      <tp>
        <v>-0.43425814234016885</v>
        <stp/>
        <stp>ContractData</stp>
        <stp>S.US.WGL</stp>
        <stp>PerCentNetLastTrade</stp>
        <stp/>
        <stp>T</stp>
        <tr r="D551" s="1"/>
      </tp>
      <tp>
        <v>-0.46263703107713972</v>
        <stp/>
        <stp>ContractData</stp>
        <stp>S.US.WEX</stp>
        <stp>PerCentNetLastTrade</stp>
        <stp/>
        <stp>T</stp>
        <tr r="D550" s="1"/>
      </tp>
      <tp>
        <v>-0.4707792207792208</v>
        <stp/>
        <stp>ContractData</stp>
        <stp>S.US.WEC</stp>
        <stp>PerCentNetLastTrade</stp>
        <stp/>
        <stp>T</stp>
        <tr r="D541" s="1"/>
      </tp>
      <tp>
        <v>-0.86035737921906019</v>
        <stp/>
        <stp>ContractData</stp>
        <stp>S.US.WEN</stp>
        <stp>PerCentNetLastTrade</stp>
        <stp/>
        <stp>T</stp>
        <tr r="D545" s="1"/>
      </tp>
      <tp>
        <v>-0.18792576932111815</v>
        <stp/>
        <stp>ContractData</stp>
        <stp>S.US.WOR</stp>
        <stp>PerCentNetLastTrade</stp>
        <stp/>
        <stp>T</stp>
        <tr r="D554" s="1"/>
      </tp>
      <tp>
        <v>0.92561983471074383</v>
        <stp/>
        <stp>ContractData</stp>
        <stp>S.US.WMB</stp>
        <stp>PerCentNetLastTrade</stp>
        <stp/>
        <stp>T</stp>
        <tr r="D552" s="1"/>
      </tp>
      <tp>
        <v>0.19730351857941467</v>
        <stp/>
        <stp>ContractData</stp>
        <stp>S.US.VSM</stp>
        <stp>PerCentNetLastTrade</stp>
        <stp/>
        <stp>T</stp>
        <tr r="D528" s="1"/>
      </tp>
      <tp>
        <v>1.879</v>
        <stp/>
        <stp>StudyData</stp>
        <stp>IWO</stp>
        <stp>ATR</stp>
        <stp>MaType=Sim,Period=10</stp>
        <stp>ATR</stp>
        <stp>D</stp>
        <stp>-1</stp>
        <stp>ALL</stp>
        <stp/>
        <stp/>
        <stp>FALSE</stp>
        <stp>T</stp>
        <tr r="K13" s="3"/>
      </tp>
      <tp>
        <v>1.6919999999999999</v>
        <stp/>
        <stp>StudyData</stp>
        <stp>IWM</stp>
        <stp>ATR</stp>
        <stp>MaType=Sim,Period=10</stp>
        <stp>ATR</stp>
        <stp>D</stp>
        <stp>-1</stp>
        <stp>ALL</stp>
        <stp/>
        <stp/>
        <stp>FALSE</stp>
        <stp>T</stp>
        <tr r="K12" s="3"/>
      </tp>
      <tp>
        <v>-0.53333333333333333</v>
        <stp/>
        <stp>ContractData</stp>
        <stp>S.US.VTR</stp>
        <stp>PerCentNetLastTrade</stp>
        <stp/>
        <stp>T</stp>
        <tr r="D524" s="1"/>
      </tp>
      <tp>
        <v>3.8749592966460438</v>
        <stp/>
        <stp>ContractData</stp>
        <stp>S.US.VAR</stp>
        <stp>PerCentNetLastTrade</stp>
        <stp/>
        <stp>T</stp>
        <tr r="J21" s="3"/>
        <tr r="J4" s="1"/>
        <tr r="D522" s="1"/>
      </tp>
      <tp>
        <v>-2.6671408250355619E-2</v>
        <stp/>
        <stp>ContractData</stp>
        <stp>S.US.VAL</stp>
        <stp>PerCentNetLastTrade</stp>
        <stp/>
        <stp>T</stp>
        <tr r="D521" s="1"/>
      </tp>
      <tp>
        <v>-1.1598746081504703</v>
        <stp/>
        <stp>ContractData</stp>
        <stp>S.US.VNO</stp>
        <stp>PerCentNetLastTrade</stp>
        <stp/>
        <stp>T</stp>
        <tr r="D532" s="1"/>
      </tp>
      <tp>
        <v>-1.8709879442617818</v>
        <stp/>
        <stp>ContractData</stp>
        <stp>S.US.VMC</stp>
        <stp>PerCentNetLastTrade</stp>
        <stp/>
        <stp>T</stp>
        <tr r="J37" s="3"/>
        <tr r="Z4" s="1"/>
        <tr r="O12" s="1"/>
        <tr r="D533" s="1"/>
      </tp>
      <tp>
        <v>-0.49277266754270699</v>
        <stp/>
        <stp>ContractData</stp>
        <stp>S.US.VMI</stp>
        <stp>PerCentNetLastTrade</stp>
        <stp/>
        <stp>T</stp>
        <tr r="D520" s="1"/>
      </tp>
      <tp>
        <v>1.6564952048823016</v>
        <stp/>
        <stp>ContractData</stp>
        <stp>S.US.QEP</stp>
        <stp>PerCentNetLastTrade</stp>
        <stp/>
        <stp>T</stp>
        <tr r="J24" s="3"/>
        <tr r="J7" s="1"/>
        <tr r="D410" s="1"/>
      </tp>
      <tp>
        <v>0.41031652989449002</v>
        <stp/>
        <stp>ContractData</stp>
        <stp>S.US.PRI</stp>
        <stp>PerCentNetLastTrade</stp>
        <stp/>
        <stp>T</stp>
        <tr r="D404" s="1"/>
      </tp>
      <tp>
        <v>-0.42256902761104442</v>
        <stp/>
        <stp>ContractData</stp>
        <stp>S.US.PSA</stp>
        <stp>PerCentNetLastTrade</stp>
        <stp/>
        <stp>T</stp>
        <tr r="D409" s="1"/>
      </tp>
      <tp>
        <v>-1.5828509406657019</v>
        <stp/>
        <stp>ContractData</stp>
        <stp>S.US.PPG</stp>
        <stp>PerCentNetLastTrade</stp>
        <stp/>
        <stp>T</stp>
        <tr r="D401" s="1"/>
      </tp>
      <tp>
        <v>8.6931324253839468E-2</v>
        <stp/>
        <stp>ContractData</stp>
        <stp>S.US.PWR</stp>
        <stp>PerCentNetLastTrade</stp>
        <stp/>
        <stp>T</stp>
        <tr r="D412" s="1"/>
      </tp>
      <tp>
        <v>-0.38645564961354434</v>
        <stp/>
        <stp>ContractData</stp>
        <stp>S.US.PTC</stp>
        <stp>PerCentNetLastTrade</stp>
        <stp/>
        <stp>T</stp>
        <tr r="D408" s="1"/>
      </tp>
      <tp>
        <v>1.0199870290666824</v>
        <stp/>
        <stp>ContractData</stp>
        <stp>S.US.PXD</stp>
        <stp>PerCentNetLastTrade</stp>
        <stp/>
        <stp>T</stp>
        <tr r="J28" s="3"/>
        <tr r="J11" s="1"/>
        <tr r="D395" s="1"/>
      </tp>
      <tp>
        <v>-0.10649627263045794</v>
        <stp/>
        <stp>ContractData</stp>
        <stp>S.US.PBH</stp>
        <stp>PerCentNetLastTrade</stp>
        <stp/>
        <stp>T</stp>
        <tr r="D403" s="1"/>
      </tp>
      <tp>
        <v>-0.17640573318632854</v>
        <stp/>
        <stp>ContractData</stp>
        <stp>S.US.PCH</stp>
        <stp>PerCentNetLastTrade</stp>
        <stp/>
        <stp>T</stp>
        <tr r="D400" s="1"/>
      </tp>
      <tp>
        <v>0.20908004778972522</v>
        <stp/>
        <stp>ContractData</stp>
        <stp>S.US.PFE</stp>
        <stp>PerCentNetLastTrade</stp>
        <stp/>
        <stp>T</stp>
        <tr r="D393" s="1"/>
      </tp>
      <tp>
        <v>-0.29146793852676206</v>
        <stp/>
        <stp>ContractData</stp>
        <stp>S.US.PEP</stp>
        <stp>PerCentNetLastTrade</stp>
        <stp/>
        <stp>T</stp>
        <tr r="D392" s="1"/>
      </tp>
      <tp>
        <v>-0.25440313111545987</v>
        <stp/>
        <stp>ContractData</stp>
        <stp>S.US.PKG</stp>
        <stp>PerCentNetLastTrade</stp>
        <stp/>
        <stp>T</stp>
        <tr r="D384" s="1"/>
      </tp>
      <tp>
        <v>0.79161816065192081</v>
        <stp/>
        <stp>ContractData</stp>
        <stp>S.US.PII</stp>
        <stp>PerCentNetLastTrade</stp>
        <stp/>
        <stp>T</stp>
        <tr r="D397" s="1"/>
      </tp>
      <tp>
        <v>-0.56435463316948842</v>
        <stp/>
        <stp>ContractData</stp>
        <stp>S.US.PLT</stp>
        <stp>PerCentNetLastTrade</stp>
        <stp/>
        <stp>T</stp>
        <tr r="D396" s="1"/>
      </tp>
      <tp>
        <v>-0.14635931211123307</v>
        <stp/>
        <stp>ContractData</stp>
        <stp>S.US.PLD</stp>
        <stp>PerCentNetLastTrade</stp>
        <stp/>
        <stp>T</stp>
        <tr r="D407" s="1"/>
      </tp>
      <tp>
        <v>-1.8903476780938488</v>
        <stp/>
        <stp>ContractData</stp>
        <stp>S.US.SPG</stp>
        <stp>PerCentNetLastTrade</stp>
        <stp/>
        <stp>T</stp>
        <tr r="Z2" s="1"/>
        <tr r="J35" s="3"/>
        <tr r="O14" s="1"/>
        <tr r="D448" s="1"/>
      </tp>
      <tp>
        <v>8.8573959255978746E-2</v>
        <stp/>
        <stp>ContractData</stp>
        <stp>S.US.SPN</stp>
        <stp>PerCentNetLastTrade</stp>
        <stp/>
        <stp>T</stp>
        <tr r="D464" s="1"/>
      </tp>
      <tp>
        <v>-0.76090833432409943</v>
        <stp/>
        <stp>ContractData</stp>
        <stp>S.US.SWX</stp>
        <stp>PerCentNetLastTrade</stp>
        <stp/>
        <stp>T</stp>
        <tr r="D457" s="1"/>
      </tp>
      <tp>
        <v>-0.36793882115287496</v>
        <stp/>
        <stp>ContractData</stp>
        <stp>S.US.SWK</stp>
        <stp>PerCentNetLastTrade</stp>
        <stp/>
        <stp>T</stp>
        <tr r="D460" s="1"/>
      </tp>
      <tp>
        <v>0.1360544217687075</v>
        <stp/>
        <stp>ContractData</stp>
        <stp>S.US.SWN</stp>
        <stp>PerCentNetLastTrade</stp>
        <stp/>
        <stp>T</stp>
        <tr r="D458" s="1"/>
      </tp>
      <tp>
        <v>-0.44255223796986165</v>
        <stp/>
        <stp>ContractData</stp>
        <stp>S.US.STZ</stp>
        <stp>PerCentNetLastTrade</stp>
        <stp/>
        <stp>T</stp>
        <tr r="D135" s="1"/>
      </tp>
      <tp>
        <v>-0.46734718976755629</v>
        <stp/>
        <stp>ContractData</stp>
        <stp>S.US.SXT</stp>
        <stp>PerCentNetLastTrade</stp>
        <stp/>
        <stp>T</stp>
        <tr r="D443" s="1"/>
      </tp>
      <tp>
        <v>0.8859157476044115</v>
        <stp/>
        <stp>ContractData</stp>
        <stp>S.US.SYY</stp>
        <stp>PerCentNetLastTrade</stp>
        <stp/>
        <stp>T</stp>
        <tr r="D469" s="1"/>
      </tp>
      <tp>
        <v>-0.45601647543395119</v>
        <stp/>
        <stp>ContractData</stp>
        <stp>S.US.SYK</stp>
        <stp>PerCentNetLastTrade</stp>
        <stp/>
        <stp>T</stp>
        <tr r="D463" s="1"/>
      </tp>
      <tp>
        <v>5.0352467270896276E-2</v>
        <stp/>
        <stp>ContractData</stp>
        <stp>S.US.SBH</stp>
        <stp>PerCentNetLastTrade</stp>
        <stp/>
        <stp>T</stp>
        <tr r="D436" s="1"/>
      </tp>
      <tp>
        <v>0.34129692832764508</v>
        <stp/>
        <stp>ContractData</stp>
        <stp>S.US.SCI</stp>
        <stp>PerCentNetLastTrade</stp>
        <stp/>
        <stp>T</stp>
        <tr r="D444" s="1"/>
      </tp>
      <tp>
        <v>-0.47830543218312266</v>
        <stp/>
        <stp>ContractData</stp>
        <stp>S.US.SAM</stp>
        <stp>PerCentNetLastTrade</stp>
        <stp/>
        <stp>T</stp>
        <tr r="D72" s="1"/>
      </tp>
      <tp>
        <v>-1.3157894736842106</v>
        <stp/>
        <stp>ContractData</stp>
        <stp>S.US.SFM</stp>
        <stp>PerCentNetLastTrade</stp>
        <stp/>
        <stp>T</stp>
        <tr r="D459" s="1"/>
      </tp>
      <tp>
        <v>0.76435903035597297</v>
        <stp/>
        <stp>ContractData</stp>
        <stp>S.US.SEE</stp>
        <stp>PerCentNetLastTrade</stp>
        <stp/>
        <stp>T</stp>
        <tr r="D441" s="1"/>
      </tp>
      <tp>
        <v>-2.5148445686342997</v>
        <stp/>
        <stp>ContractData</stp>
        <stp>S.US.SKT</stp>
        <stp>PerCentNetLastTrade</stp>
        <stp/>
        <stp>T</stp>
        <tr r="Z9" s="1"/>
        <tr r="J42" s="3"/>
        <tr r="O7" s="1"/>
        <tr r="D472" s="1"/>
      </tp>
      <tp>
        <v>-1.098901098901099</v>
        <stp/>
        <stp>ContractData</stp>
        <stp>S.US.SKX</stp>
        <stp>PerCentNetLastTrade</stp>
        <stp/>
        <stp>T</stp>
        <tr r="D449" s="1"/>
      </tp>
      <tp>
        <v>-0.24243140964995269</v>
        <stp/>
        <stp>ContractData</stp>
        <stp>S.US.SHW</stp>
        <stp>PerCentNetLastTrade</stp>
        <stp/>
        <stp>T</stp>
        <tr r="D445" s="1"/>
      </tp>
      <tp>
        <v>-0.40056550424128179</v>
        <stp/>
        <stp>ContractData</stp>
        <stp>S.US.SNV</stp>
        <stp>PerCentNetLastTrade</stp>
        <stp/>
        <stp>T</stp>
        <tr r="D468" s="1"/>
      </tp>
      <tp>
        <v>0.12907010853622763</v>
        <stp/>
        <stp>ContractData</stp>
        <stp>S.US.SNA</stp>
        <stp>PerCentNetLastTrade</stp>
        <stp/>
        <stp>T</stp>
        <tr r="D453" s="1"/>
      </tp>
      <tp>
        <v>-0.86896551724137927</v>
        <stp/>
        <stp>ContractData</stp>
        <stp>S.US.SNI</stp>
        <stp>PerCentNetLastTrade</stp>
        <stp/>
        <stp>T</stp>
        <tr r="D440" s="1"/>
      </tp>
      <tp>
        <v>-0.66287878787878785</v>
        <stp/>
        <stp>ContractData</stp>
        <stp>S.US.SON</stp>
        <stp>PerCentNetLastTrade</stp>
        <stp/>
        <stp>T</stp>
        <tr r="D454" s="1"/>
      </tp>
      <tp>
        <v>1.208837015423093</v>
        <stp/>
        <stp>ContractData</stp>
        <stp>S.US.SLB</stp>
        <stp>PerCentNetLastTrade</stp>
        <stp/>
        <stp>T</stp>
        <tr r="D437" s="1"/>
      </tp>
      <tp>
        <v>-2.933780385582565</v>
        <stp/>
        <stp>ContractData</stp>
        <stp>S.US.SLM</stp>
        <stp>PerCentNetLastTrade</stp>
        <stp/>
        <stp>T</stp>
        <tr r="J43" s="3"/>
        <tr r="Z10" s="1"/>
        <tr r="O6" s="1"/>
        <tr r="D451" s="1"/>
      </tp>
      <tp>
        <v>-0.83194675540765395</v>
        <stp/>
        <stp>ContractData</stp>
        <stp>S.US.SMG</stp>
        <stp>PerCentNetLastTrade</stp>
        <stp/>
        <stp>T</stp>
        <tr r="D439" s="1"/>
      </tp>
      <tp>
        <v>-0.38138825324180015</v>
        <stp/>
        <stp>ContractData</stp>
        <stp>S.US.RRC</stp>
        <stp>PerCentNetLastTrade</stp>
        <stp/>
        <stp>T</stp>
        <tr r="D414" s="1"/>
      </tp>
      <tp>
        <v>-0.12652222046496917</v>
        <stp/>
        <stp>ContractData</stp>
        <stp>S.US.RSG</stp>
        <stp>PerCentNetLastTrade</stp>
        <stp/>
        <stp>T</stp>
        <tr r="D422" s="1"/>
      </tp>
      <tp>
        <v>-0.87419232231090838</v>
        <stp/>
        <stp>ContractData</stp>
        <stp>S.US.RPM</stp>
        <stp>PerCentNetLastTrade</stp>
        <stp/>
        <stp>T</stp>
        <tr r="D432" s="1"/>
      </tp>
      <tp>
        <v>-6.2731321748949256E-2</v>
        <stp/>
        <stp>ContractData</stp>
        <stp>S.US.RTN</stp>
        <stp>PerCentNetLastTrade</stp>
        <stp/>
        <stp>T</stp>
        <tr r="D417" s="1"/>
      </tp>
      <tp>
        <v>-0.14388489208633093</v>
        <stp/>
        <stp>ContractData</stp>
        <stp>S.US.RYN</stp>
        <stp>PerCentNetLastTrade</stp>
        <stp/>
        <stp>T</stp>
        <tr r="D416" s="1"/>
      </tp>
      <tp>
        <v>-0.46952679064628983</v>
        <stp/>
        <stp>ContractData</stp>
        <stp>S.US.RCL</stp>
        <stp>PerCentNetLastTrade</stp>
        <stp/>
        <stp>T</stp>
        <tr r="D430" s="1"/>
      </tp>
      <tp>
        <v>-7.7196232823838196E-2</v>
        <stp/>
        <stp>ContractData</stp>
        <stp>S.US.RAI</stp>
        <stp>PerCentNetLastTrade</stp>
        <stp/>
        <stp>T</stp>
        <tr r="D424" s="1"/>
      </tp>
      <tp>
        <v>-1.3722674325833732</v>
        <stp/>
        <stp>ContractData</stp>
        <stp>S.US.REG</stp>
        <stp>PerCentNetLastTrade</stp>
        <stp/>
        <stp>T</stp>
        <tr r="D420" s="1"/>
      </tp>
      <tp>
        <v>-0.38157894736842107</v>
        <stp/>
        <stp>ContractData</stp>
        <stp>S.US.RJF</stp>
        <stp>PerCentNetLastTrade</stp>
        <stp/>
        <stp>T</stp>
        <tr r="D415" s="1"/>
      </tp>
      <tp>
        <v>-0.46270172666741904</v>
        <stp/>
        <stp>ContractData</stp>
        <stp>S.US.RHT</stp>
        <stp>PerCentNetLastTrade</stp>
        <stp/>
        <stp>T</stp>
        <tr r="D419" s="1"/>
      </tp>
      <tp>
        <v>0.25803531009506564</v>
        <stp/>
        <stp>ContractData</stp>
        <stp>S.US.ROP</stp>
        <stp>PerCentNetLastTrade</stp>
        <stp/>
        <stp>T</stp>
        <tr r="D428" s="1"/>
      </tp>
      <tp>
        <v>-0.34529061960483409</v>
        <stp/>
        <stp>ContractData</stp>
        <stp>S.US.ROK</stp>
        <stp>PerCentNetLastTrade</stp>
        <stp/>
        <stp>T</stp>
        <tr r="D425" s="1"/>
      </tp>
      <tp>
        <v>-0.9</v>
        <stp/>
        <stp>ContractData</stp>
        <stp>S.US.ROL</stp>
        <stp>PerCentNetLastTrade</stp>
        <stp/>
        <stp>T</stp>
        <tr r="D427" s="1"/>
      </tp>
      <tp>
        <v>-0.85026660902147289</v>
        <stp/>
        <stp>ContractData</stp>
        <stp>S.US.RMD</stp>
        <stp>PerCentNetLastTrade</stp>
        <stp/>
        <stp>T</stp>
        <tr r="D423" s="1"/>
      </tp>
      <tp>
        <v>0.67219008910426759</v>
        <stp/>
        <stp>ContractData</stp>
        <stp>S.US.MRK</stp>
        <stp>PerCentNetLastTrade</stp>
        <stp/>
        <stp>T</stp>
        <tr r="D333" s="1"/>
      </tp>
      <tp>
        <v>-0.61845260633598387</v>
        <stp/>
        <stp>ContractData</stp>
        <stp>S.US.MSA</stp>
        <stp>PerCentNetLastTrade</stp>
        <stp/>
        <stp>T</stp>
        <tr r="D349" s="1"/>
      </tp>
      <tp>
        <v>-0.84083372809095214</v>
        <stp/>
        <stp>ContractData</stp>
        <stp>S.US.MSI</stp>
        <stp>PerCentNetLastTrade</stp>
        <stp/>
        <stp>T</stp>
        <tr r="D348" s="1"/>
      </tp>
      <tp>
        <v>-0.52461212188860362</v>
        <stp/>
        <stp>ContractData</stp>
        <stp>S.US.MSM</stp>
        <stp>PerCentNetLastTrade</stp>
        <stp/>
        <stp>T</stp>
        <tr r="D350" s="1"/>
      </tp>
      <tp>
        <v>-1.8006430868167203</v>
        <stp/>
        <stp>ContractData</stp>
        <stp>S.US.MTX</stp>
        <stp>PerCentNetLastTrade</stp>
        <stp/>
        <stp>T</stp>
        <tr r="D342" s="1"/>
      </tp>
      <tp>
        <v>0.21318043150659757</v>
        <stp/>
        <stp>ContractData</stp>
        <stp>S.US.MTD</stp>
        <stp>PerCentNetLastTrade</stp>
        <stp/>
        <stp>T</stp>
        <tr r="D335" s="1"/>
      </tp>
      <tp>
        <v>1.5660809778456837</v>
        <stp/>
        <stp>ContractData</stp>
        <stp>S.US.MUR</stp>
        <stp>PerCentNetLastTrade</stp>
        <stp/>
        <stp>T</stp>
        <tr r="J26" s="3"/>
        <tr r="J9" s="1"/>
        <tr r="D352" s="1"/>
      </tp>
      <tp>
        <v>-0.15282022784106697</v>
        <stp/>
        <stp>ContractData</stp>
        <stp>S.US.MCD</stp>
        <stp>PerCentNetLastTrade</stp>
        <stp/>
        <stp>T</stp>
        <tr r="D329" s="1"/>
      </tp>
      <tp>
        <v>-1.454791508077476</v>
        <stp/>
        <stp>ContractData</stp>
        <stp>S.US.MCO</stp>
        <stp>PerCentNetLastTrade</stp>
        <stp/>
        <stp>T</stp>
        <tr r="D347" s="1"/>
      </tp>
      <tp>
        <v>-0.40185471406491502</v>
        <stp/>
        <stp>ContractData</stp>
        <stp>S.US.MAR</stp>
        <stp>PerCentNetLastTrade</stp>
        <stp/>
        <stp>T</stp>
        <tr r="D319" s="1"/>
      </tp>
      <tp>
        <v>5.4171180931744313E-2</v>
        <stp/>
        <stp>ContractData</stp>
        <stp>S.US.MAS</stp>
        <stp>PerCentNetLastTrade</stp>
        <stp/>
        <stp>T</stp>
        <tr r="D322" s="1"/>
      </tp>
      <tp>
        <v>-0.40687160940325495</v>
        <stp/>
        <stp>ContractData</stp>
        <stp>S.US.MAT</stp>
        <stp>PerCentNetLastTrade</stp>
        <stp/>
        <stp>T</stp>
        <tr r="D325" s="1"/>
      </tp>
      <tp>
        <v>-0.96951524237881059</v>
        <stp/>
        <stp>ContractData</stp>
        <stp>S.US.MAA</stp>
        <stp>PerCentNetLastTrade</stp>
        <stp/>
        <stp>T</stp>
        <tr r="D341" s="1"/>
      </tp>
      <tp>
        <v>0.61188811188811187</v>
        <stp/>
        <stp>ContractData</stp>
        <stp>S.US.MDP</stp>
        <stp>PerCentNetLastTrade</stp>
        <stp/>
        <stp>T</stp>
        <tr r="D334" s="1"/>
      </tp>
      <tp>
        <v>-0.6891271056661562</v>
        <stp/>
        <stp>ContractData</stp>
        <stp>S.US.MDU</stp>
        <stp>PerCentNetLastTrade</stp>
        <stp/>
        <stp>T</stp>
        <tr r="D330" s="1"/>
      </tp>
      <tp>
        <v>-5.6274620146314014E-2</v>
        <stp/>
        <stp>ContractData</stp>
        <stp>S.US.MJN</stp>
        <stp>PerCentNetLastTrade</stp>
        <stp/>
        <stp>T</stp>
        <tr r="D331" s="1"/>
      </tp>
      <tp>
        <v>0.2795527156549521</v>
        <stp/>
        <stp>ContractData</stp>
        <stp>S.US.MKC</stp>
        <stp>PerCentNetLastTrade</stp>
        <stp/>
        <stp>T</stp>
        <tr r="D328" s="1"/>
      </tp>
      <tp>
        <v>0.43496985357450474</v>
        <stp/>
        <stp>ContractData</stp>
        <stp>S.US.MHK</stp>
        <stp>PerCentNetLastTrade</stp>
        <stp/>
        <stp>T</stp>
        <tr r="D343" s="1"/>
      </tp>
      <tp>
        <v>-2.9320302087960908</v>
        <stp/>
        <stp>ContractData</stp>
        <stp>S.US.MIK</stp>
        <stp>PerCentNetLastTrade</stp>
        <stp/>
        <stp>T</stp>
        <tr r="Z11" s="1"/>
        <tr r="J44" s="3"/>
        <tr r="O5" s="1"/>
        <tr r="D337" s="1"/>
      </tp>
      <tp>
        <v>-0.20654044750430292</v>
        <stp/>
        <stp>ContractData</stp>
        <stp>S.US.MON</stp>
        <stp>PerCentNetLastTrade</stp>
        <stp/>
        <stp>T</stp>
        <tr r="D345" s="1"/>
      </tp>
      <tp>
        <v>-1.6543885497789939</v>
        <stp/>
        <stp>ContractData</stp>
        <stp>S.US.MLM</stp>
        <stp>PerCentNetLastTrade</stp>
        <stp/>
        <stp>T</stp>
        <tr r="D321" s="1"/>
      </tp>
      <tp>
        <v>0.78960355321598952</v>
        <stp/>
        <stp>ContractData</stp>
        <stp>S.US.MMS</stp>
        <stp>PerCentNetLastTrade</stp>
        <stp/>
        <stp>T</stp>
        <tr r="D326" s="1"/>
      </tp>
      <tp>
        <v>-0.120789155818011</v>
        <stp/>
        <stp>ContractData</stp>
        <stp>S.US.MMC</stp>
        <stp>PerCentNetLastTrade</stp>
        <stp/>
        <stp>T</stp>
        <tr r="D320" s="1"/>
      </tp>
      <tp>
        <v>-0.3159478435305918</v>
        <stp/>
        <stp>ContractData</stp>
        <stp>S.US.MMM</stp>
        <stp>PerCentNetLastTrade</stp>
        <stp/>
        <stp>T</stp>
        <tr r="D2" s="1"/>
      </tp>
      <tp>
        <v>-0.19507437210436479</v>
        <stp/>
        <stp>ContractData</stp>
        <stp>S.US.LPT</stp>
        <stp>PerCentNetLastTrade</stp>
        <stp/>
        <stp>T</stp>
        <tr r="D308" s="1"/>
      </tp>
      <tp>
        <v>-0.47945205479452052</v>
        <stp/>
        <stp>ContractData</stp>
        <stp>S.US.LUV</stp>
        <stp>PerCentNetLastTrade</stp>
        <stp/>
        <stp>T</stp>
        <tr r="D456" s="1"/>
      </tp>
      <tp>
        <v>-0.52098408104196814</v>
        <stp/>
        <stp>ContractData</stp>
        <stp>S.US.LYV</stp>
        <stp>PerCentNetLastTrade</stp>
        <stp/>
        <stp>T</stp>
        <tr r="D311" s="1"/>
      </tp>
      <tp>
        <v>-0.48336121955753858</v>
        <stp/>
        <stp>ContractData</stp>
        <stp>S.US.LEG</stp>
        <stp>PerCentNetLastTrade</stp>
        <stp/>
        <stp>T</stp>
        <tr r="D305" s="1"/>
      </tp>
      <tp>
        <v>-0.38071065989847713</v>
        <stp/>
        <stp>ContractData</stp>
        <stp>S.US.LKQ</stp>
        <stp>PerCentNetLastTrade</stp>
        <stp/>
        <stp>T</stp>
        <tr r="D312" s="1"/>
      </tp>
      <tp>
        <v>-0.33958891867739055</v>
        <stp/>
        <stp>ContractData</stp>
        <stp>S.US.LII</stp>
        <stp>PerCentNetLastTrade</stp>
        <stp/>
        <stp>T</stp>
        <tr r="D306" s="1"/>
      </tp>
      <tp>
        <v>-0.74887668497254123</v>
        <stp/>
        <stp>ContractData</stp>
        <stp>S.US.LNT</stp>
        <stp>PerCentNetLastTrade</stp>
        <stp/>
        <stp>T</stp>
        <tr r="D28" s="1"/>
      </tp>
      <tp>
        <v>-4.6511627906976744E-2</v>
        <stp/>
        <stp>ContractData</stp>
        <stp>S.US.LOW</stp>
        <stp>PerCentNetLastTrade</stp>
        <stp/>
        <stp>T</stp>
        <tr r="D315" s="1"/>
      </tp>
      <tp>
        <v>-1.1756150769603684</v>
        <stp/>
        <stp>ContractData</stp>
        <stp>S.US.LLY</stp>
        <stp>PerCentNetLastTrade</stp>
        <stp/>
        <stp>T</stp>
        <tr r="D188" s="1"/>
      </tp>
      <tp>
        <v>-0.69822485207100593</v>
        <stp/>
        <stp>ContractData</stp>
        <stp>S.US.LLL</stp>
        <stp>PerCentNetLastTrade</stp>
        <stp/>
        <stp>T</stp>
        <tr r="D298" s="1"/>
      </tp>
      <tp>
        <v>0.15382924953301835</v>
        <stp/>
        <stp>ContractData</stp>
        <stp>S.US.LMT</stp>
        <stp>PerCentNetLastTrade</stp>
        <stp/>
        <stp>T</stp>
        <tr r="D313" s="1"/>
      </tp>
      <tp>
        <v>-1.0504512501849386</v>
        <stp/>
        <stp>ContractData</stp>
        <stp>S.US.OSK</stp>
        <stp>PerCentNetLastTrade</stp>
        <stp/>
        <stp>T</stp>
        <tr r="D382" s="1"/>
      </tp>
      <tp>
        <v>-4.9668874172185427E-2</v>
        <stp/>
        <stp>ContractData</stp>
        <stp>S.US.OXY</stp>
        <stp>PerCentNetLastTrade</stp>
        <stp/>
        <stp>T</stp>
        <tr r="D376" s="1"/>
      </tp>
      <tp>
        <v>-0.33112582781456956</v>
        <stp/>
        <stp>ContractData</stp>
        <stp>S.US.OFC</stp>
        <stp>PerCentNetLastTrade</stp>
        <stp/>
        <stp>T</stp>
        <tr r="D141" s="1"/>
      </tp>
      <tp>
        <v>0.5726698262243286</v>
        <stp/>
        <stp>ContractData</stp>
        <stp>S.US.OKE</stp>
        <stp>PerCentNetLastTrade</stp>
        <stp/>
        <stp>T</stp>
        <tr r="D379" s="1"/>
      </tp>
      <tp>
        <v>-9.5590871071812647E-2</v>
        <stp/>
        <stp>ContractData</stp>
        <stp>S.US.OMC</stp>
        <stp>PerCentNetLastTrade</stp>
        <stp/>
        <stp>T</stp>
        <tr r="D378" s="1"/>
      </tp>
      <tp>
        <v>0.19920779082719764</v>
        <stp/>
        <stp>ContractData</stp>
        <stp>S.US.NVR</stp>
        <stp>PerCentNetLastTrade</stp>
        <stp/>
        <stp>T</stp>
        <tr r="D375" s="1"/>
      </tp>
      <tp>
        <v>12.696701875404182</v>
        <stp/>
        <stp>ContractData</stp>
        <stp>S.US.NWL</stp>
        <stp>PerCentNetLastTrade</stp>
        <stp/>
        <stp>T</stp>
        <tr r="J18" s="3"/>
        <tr r="J1" s="1"/>
        <tr r="D360" s="1"/>
      </tp>
      <tp>
        <v>0.66871498283029096</v>
        <stp/>
        <stp>ContractData</stp>
        <stp>S.US.NUS</stp>
        <stp>PerCentNetLastTrade</stp>
        <stp/>
        <stp>T</stp>
        <tr r="D371" s="1"/>
      </tp>
      <tp>
        <v>-0.77724491483380187</v>
        <stp/>
        <stp>ContractData</stp>
        <stp>S.US.NUE</stp>
        <stp>PerCentNetLastTrade</stp>
        <stp/>
        <stp>T</stp>
        <tr r="D372" s="1"/>
      </tp>
      <tp>
        <v>0.22558814050918466</v>
        <stp/>
        <stp>ContractData</stp>
        <stp>S.US.NBL</stp>
        <stp>PerCentNetLastTrade</stp>
        <stp/>
        <stp>T</stp>
        <tr r="D367" s="1"/>
      </tp>
      <tp>
        <v>-0.5092592592592593</v>
        <stp/>
        <stp>ContractData</stp>
        <stp>S.US.NCR</stp>
        <stp>PerCentNetLastTrade</stp>
        <stp/>
        <stp>T</stp>
        <tr r="D357" s="1"/>
      </tp>
      <tp>
        <v>1.2142237640936686</v>
        <stp/>
        <stp>ContractData</stp>
        <stp>S.US.NFX</stp>
        <stp>PerCentNetLastTrade</stp>
        <stp/>
        <stp>T</stp>
        <tr r="J30" s="3"/>
        <tr r="J13" s="1"/>
        <tr r="D361" s="1"/>
      </tp>
      <tp>
        <v>0.85268505079825829</v>
        <stp/>
        <stp>ContractData</stp>
        <stp>S.US.NFG</stp>
        <stp>PerCentNetLastTrade</stp>
        <stp/>
        <stp>T</stp>
        <tr r="D354" s="1"/>
      </tp>
      <tp>
        <v>0.15737846286515036</v>
        <stp/>
        <stp>ContractData</stp>
        <stp>S.US.NEU</stp>
        <stp>PerCentNetLastTrade</stp>
        <stp/>
        <stp>T</stp>
        <tr r="D362" s="1"/>
      </tp>
      <tp>
        <v>-5.9554827663217451E-2</v>
        <stp/>
        <stp>ContractData</stp>
        <stp>S.US.NEE</stp>
        <stp>PerCentNetLastTrade</stp>
        <stp/>
        <stp>T</stp>
        <tr r="D364" s="1"/>
      </tp>
      <tp>
        <v>-0.67216620837152463</v>
        <stp/>
        <stp>ContractData</stp>
        <stp>S.US.NEM</stp>
        <stp>PerCentNetLastTrade</stp>
        <stp/>
        <stp>T</stp>
        <tr r="D363" s="1"/>
      </tp>
      <tp>
        <v>9.2678405931417976E-2</v>
        <stp/>
        <stp>ContractData</stp>
        <stp>S.US.NKE</stp>
        <stp>PerCentNetLastTrade</stp>
        <stp/>
        <stp>T</stp>
        <tr r="D366" s="1"/>
      </tp>
      <tp>
        <v>-1.833044339856329</v>
        <stp/>
        <stp>ContractData</stp>
        <stp>S.US.NNN</stp>
        <stp>PerCentNetLastTrade</stp>
        <stp/>
        <stp>T</stp>
        <tr r="D356" s="1"/>
      </tp>
      <tp>
        <v>-0.14463058936965167</v>
        <stp/>
        <stp>ContractData</stp>
        <stp>S.US.NOC</stp>
        <stp>PerCentNetLastTrade</stp>
        <stp/>
        <stp>T</stp>
        <tr r="D370" s="1"/>
      </tp>
      <tp>
        <v>-0.6522972206466251</v>
        <stp/>
        <stp>ContractData</stp>
        <stp>S.US.IRM</stp>
        <stp>PerCentNetLastTrade</stp>
        <stp/>
        <stp>T</stp>
        <tr r="D280" s="1"/>
      </tp>
      <tp>
        <v>-0.20593080724876442</v>
        <stp/>
        <stp>ContractData</stp>
        <stp>S.US.IPG</stp>
        <stp>PerCentNetLastTrade</stp>
        <stp/>
        <stp>T</stp>
        <tr r="D276" s="1"/>
      </tp>
      <tp>
        <v>-0.2148997134670487</v>
        <stp/>
        <stp>ContractData</stp>
        <stp>S.US.ITW</stp>
        <stp>PerCentNetLastTrade</stp>
        <stp/>
        <stp>T</stp>
        <tr r="D263" s="1"/>
      </tp>
      <tp>
        <v>-1.7091260883585939</v>
        <stp/>
        <stp>ContractData</stp>
        <stp>S.US.IBM</stp>
        <stp>PerCentNetLastTrade</stp>
        <stp/>
        <stp>T</stp>
        <tr r="D274" s="1"/>
      </tp>
      <tp>
        <v>-0.62851472047634804</v>
        <stp/>
        <stp>ContractData</stp>
        <stp>S.US.ICE</stp>
        <stp>PerCentNetLastTrade</stp>
        <stp/>
        <stp>T</stp>
        <tr r="D271" s="1"/>
      </tp>
      <tp>
        <v>-0.96934013068141023</v>
        <stp/>
        <stp>ContractData</stp>
        <stp>S.US.IFF</stp>
        <stp>PerCentNetLastTrade</stp>
        <stp/>
        <stp>T</stp>
        <tr r="D275" s="1"/>
      </tp>
      <tp>
        <v>-0.18029986714746632</v>
        <stp/>
        <stp>ContractData</stp>
        <stp>S.US.IEX</stp>
        <stp>PerCentNetLastTrade</stp>
        <stp/>
        <stp>T</stp>
        <tr r="D261" s="1"/>
      </tp>
      <tp>
        <v>1645249.23809524</v>
        <stp/>
        <stp>StudyData</stp>
        <stp>S.US.MIK</stp>
        <stp>MA</stp>
        <stp>InputChoice=Vol,MAType=Sim,Period=21</stp>
        <stp>MA</stp>
        <stp>D</stp>
        <stp>-1</stp>
        <stp>all</stp>
        <stp/>
        <stp/>
        <stp/>
        <stp>T</stp>
        <tr r="Q44" s="3"/>
      </tp>
      <tp>
        <v>-0.54190751445086704</v>
        <stp/>
        <stp>ContractData</stp>
        <stp>S.US.HRS</stp>
        <stp>PerCentNetLastTrade</stp>
        <stp/>
        <stp>T</stp>
        <tr r="D245" s="1"/>
      </tp>
      <tp>
        <v>-0.22315568390653714</v>
        <stp/>
        <stp>ContractData</stp>
        <stp>S.US.HRC</stp>
        <stp>PerCentNetLastTrade</stp>
        <stp/>
        <stp>T</stp>
        <tr r="D252" s="1"/>
      </tp>
      <tp>
        <v>-1.2686155543298401</v>
        <stp/>
        <stp>ContractData</stp>
        <stp>S.US.HST</stp>
        <stp>PerCentNetLastTrade</stp>
        <stp/>
        <stp>T</stp>
        <tr r="D257" s="1"/>
      </tp>
      <tp>
        <v>-0.1487680148768015</v>
        <stp/>
        <stp>ContractData</stp>
        <stp>S.US.HSY</stp>
        <stp>PerCentNetLastTrade</stp>
        <stp/>
        <stp>T</stp>
        <tr r="D250" s="1"/>
      </tp>
      <tp>
        <v>-0.34818941504178275</v>
        <stp/>
        <stp>ContractData</stp>
        <stp>S.US.HUM</stp>
        <stp>PerCentNetLastTrade</stp>
        <stp/>
        <stp>T</stp>
        <tr r="D259" s="1"/>
      </tp>
      <tp>
        <v>0.32618825722273997</v>
        <stp/>
        <stp>ContractData</stp>
        <stp>S.US.HBI</stp>
        <stp>PerCentNetLastTrade</stp>
        <stp/>
        <stp>T</stp>
        <tr r="D243" s="1"/>
      </tp>
      <tp>
        <v>7.1856287425149698E-2</v>
        <stp/>
        <stp>ContractData</stp>
        <stp>S.US.HCA</stp>
        <stp>PerCentNetLastTrade</stp>
        <stp/>
        <stp>T</stp>
        <tr r="D247" s="1"/>
      </tp>
      <tp>
        <v>-0.94555873925501432</v>
        <stp/>
        <stp>ContractData</stp>
        <stp>S.US.HCN</stp>
        <stp>PerCentNetLastTrade</stp>
        <stp/>
        <stp>T</stp>
        <tr r="D544" s="1"/>
      </tp>
      <tp>
        <v>-8.9820359281437126E-2</v>
        <stp/>
        <stp>ContractData</stp>
        <stp>S.US.HAS</stp>
        <stp>PerCentNetLastTrade</stp>
        <stp/>
        <stp>T</stp>
        <tr r="D246" s="1"/>
      </tp>
      <tp>
        <v>0.46072838964458096</v>
        <stp/>
        <stp>ContractData</stp>
        <stp>S.US.HAL</stp>
        <stp>PerCentNetLastTrade</stp>
        <stp/>
        <stp>T</stp>
        <tr r="D242" s="1"/>
      </tp>
      <tp>
        <v>-0.70726915520628686</v>
        <stp/>
        <stp>ContractData</stp>
        <stp>S.US.HIW</stp>
        <stp>PerCentNetLastTrade</stp>
        <stp/>
        <stp>T</stp>
        <tr r="D251" s="1"/>
      </tp>
      <tp>
        <v>-0.16368286445012789</v>
        <stp/>
        <stp>ContractData</stp>
        <stp>S.US.HII</stp>
        <stp>PerCentNetLastTrade</stp>
        <stp/>
        <stp>T</stp>
        <tr r="D260" s="1"/>
      </tp>
      <tp>
        <v>0.2854006586169045</v>
        <stp/>
        <stp>ContractData</stp>
        <stp>S.US.HNI</stp>
        <stp>PerCentNetLastTrade</stp>
        <stp/>
        <stp>T</stp>
        <tr r="D253" s="1"/>
      </tp>
      <tp>
        <v>-0.96102509343299525</v>
        <stp/>
        <stp>ContractData</stp>
        <stp>S.US.HOG</stp>
        <stp>PerCentNetLastTrade</stp>
        <stp/>
        <stp>T</stp>
        <tr r="D244" s="1"/>
      </tp>
      <tp>
        <v>-0.2891712959439921</v>
        <stp/>
        <stp>ContractData</stp>
        <stp>S.US.HON</stp>
        <stp>PerCentNetLastTrade</stp>
        <stp/>
        <stp>T</stp>
        <tr r="D256" s="1"/>
      </tp>
      <tp>
        <v>-0.50547598989048015</v>
        <stp/>
        <stp>ContractData</stp>
        <stp>S.US.HLS</stp>
        <stp>PerCentNetLastTrade</stp>
        <stp/>
        <stp>T</stp>
        <tr r="D249" s="1"/>
      </tp>
      <tp>
        <v>-0.4894420360788701</v>
        <stp/>
        <stp>ContractData</stp>
        <stp>S.US.KRC</stp>
        <stp>PerCentNetLastTrade</stp>
        <stp/>
        <stp>T</stp>
        <tr r="D293" s="1"/>
      </tp>
      <tp>
        <v>-0.21356113187399894</v>
        <stp/>
        <stp>ContractData</stp>
        <stp>S.US.KEY</stp>
        <stp>PerCentNetLastTrade</stp>
        <stp/>
        <stp>T</stp>
        <tr r="D291" s="1"/>
      </tp>
      <tp>
        <v>-2.0561685055165495</v>
        <stp/>
        <stp>ContractData</stp>
        <stp>S.US.KIM</stp>
        <stp>PerCentNetLastTrade</stp>
        <stp/>
        <stp>T</stp>
        <tr r="D295" s="1"/>
      </tp>
      <tp>
        <v>-1.2961116650049851</v>
        <stp/>
        <stp>ContractData</stp>
        <stp>S.US.KMT</stp>
        <stp>PerCentNetLastTrade</stp>
        <stp/>
        <stp>T</stp>
        <tr r="D290" s="1"/>
      </tp>
      <tp>
        <v>0.56941885781276169</v>
        <stp/>
        <stp>ContractData</stp>
        <stp>S.US.KMX</stp>
        <stp>PerCentNetLastTrade</stp>
        <stp/>
        <stp>T</stp>
        <tr r="D91" s="1"/>
      </tp>
      <tp>
        <v>-1.555330896648262E-2</v>
        <stp/>
        <stp>ContractData</stp>
        <stp>S.US.KMB</stp>
        <stp>PerCentNetLastTrade</stp>
        <stp/>
        <stp>T</stp>
        <tr r="D294" s="1"/>
      </tp>
      <tp>
        <v>-2.2883720930232556</v>
        <stp/>
        <stp>ContractData</stp>
        <stp>S.US.JWA</stp>
        <stp>PerCentNetLastTrade</stp>
        <stp/>
        <stp>T</stp>
        <tr r="Z7" s="1"/>
        <tr r="J40" s="3"/>
        <tr r="O9" s="1"/>
        <tr r="D285" s="1"/>
      </tp>
      <tp>
        <v>-6.4772083232126951E-2</v>
        <stp/>
        <stp>ContractData</stp>
        <stp>S.US.JNJ</stp>
        <stp>PerCentNetLastTrade</stp>
        <stp/>
        <stp>T</stp>
        <tr r="D286" s="1"/>
      </tp>
      <tp>
        <v>599357</v>
        <stp/>
        <stp>ContractData</stp>
        <stp>S.US.WYNN</stp>
        <stp>T_CVol</stp>
        <stp/>
        <stp>T</stp>
        <tr r="O36" s="3"/>
      </tp>
      <tp>
        <v>-0.63506011103566717</v>
        <stp/>
        <stp>ContractData</stp>
        <stp>S.US.ESS</stp>
        <stp>PerCentNetLastTrade</stp>
        <stp/>
        <stp>T</stp>
        <tr r="D201" s="1"/>
      </tp>
      <tp>
        <v>-0.4536433229373405</v>
        <stp/>
        <stp>ContractData</stp>
        <stp>S.US.EPR</stp>
        <stp>PerCentNetLastTrade</stp>
        <stp/>
        <stp>T</stp>
        <tr r="D196" s="1"/>
      </tp>
      <tp>
        <v>-0.96197892808062302</v>
        <stp/>
        <stp>ContractData</stp>
        <stp>S.US.EQR</stp>
        <stp>PerCentNetLastTrade</stp>
        <stp/>
        <stp>T</stp>
        <tr r="D200" s="1"/>
      </tp>
      <tp>
        <v>-0.53246307110958435</v>
        <stp/>
        <stp>ContractData</stp>
        <stp>S.US.EQT</stp>
        <stp>PerCentNetLastTrade</stp>
        <stp/>
        <stp>T</stp>
        <tr r="D197" s="1"/>
      </tp>
      <tp>
        <v>-0.98098705501618122</v>
        <stp/>
        <stp>ContractData</stp>
        <stp>S.US.EXP</stp>
        <stp>PerCentNetLastTrade</stp>
        <stp/>
        <stp>T</stp>
        <tr r="D180" s="1"/>
      </tp>
      <tp>
        <v>-0.87205341327156294</v>
        <stp/>
        <stp>ContractData</stp>
        <stp>S.US.EXR</stp>
        <stp>PerCentNetLastTrade</stp>
        <stp/>
        <stp>T</stp>
        <tr r="D205" s="1"/>
      </tp>
      <tp>
        <v>-0.19767533802482803</v>
        <stp/>
        <stp>ContractData</stp>
        <stp>S.US.ECL</stp>
        <stp>PerCentNetLastTrade</stp>
        <stp/>
        <stp>T</stp>
        <tr r="D184" s="1"/>
      </tp>
      <tp>
        <v>0.78232857800276112</v>
        <stp/>
        <stp>ContractData</stp>
        <stp>S.US.EAT</stp>
        <stp>PerCentNetLastTrade</stp>
        <stp/>
        <stp>T</stp>
        <tr r="D75" s="1"/>
      </tp>
      <tp>
        <v>-0.51149052661911965</v>
        <stp/>
        <stp>ContractData</stp>
        <stp>S.US.EFX</stp>
        <stp>PerCentNetLastTrade</stp>
        <stp/>
        <stp>T</stp>
        <tr r="D198" s="1"/>
      </tp>
      <tp>
        <v>1.1242378048780488</v>
        <stp/>
        <stp>ContractData</stp>
        <stp>S.US.EGN</stp>
        <stp>PerCentNetLastTrade</stp>
        <stp/>
        <stp>T</stp>
        <tr r="D191" s="1"/>
      </tp>
      <tp>
        <v>-2.0713162034609334</v>
        <stp/>
        <stp>ContractData</stp>
        <stp>S.US.EDR</stp>
        <stp>PerCentNetLastTrade</stp>
        <stp/>
        <stp>T</stp>
        <tr r="Z1" s="1"/>
        <tr r="J34" s="3"/>
        <tr r="O15" s="1"/>
        <tr r="D185" s="1"/>
      </tp>
      <tp>
        <v>-0.14571948998178508</v>
        <stp/>
        <stp>ContractData</stp>
        <stp>S.US.ENR</stp>
        <stp>PerCentNetLastTrade</stp>
        <stp/>
        <stp>T</stp>
        <tr r="D192" s="1"/>
      </tp>
      <tp>
        <v>-0.30967127203430206</v>
        <stp/>
        <stp>ContractData</stp>
        <stp>S.US.ENS</stp>
        <stp>PerCentNetLastTrade</stp>
        <stp/>
        <stp>T</stp>
        <tr r="D193" s="1"/>
      </tp>
      <tp>
        <v>0.45114436619718312</v>
        <stp/>
        <stp>ContractData</stp>
        <stp>S.US.EOG</stp>
        <stp>PerCentNetLastTrade</stp>
        <stp/>
        <stp>T</stp>
        <tr r="D195" s="1"/>
      </tp>
      <tp>
        <v>-0.44112656939260264</v>
        <stp/>
        <stp>ContractData</stp>
        <stp>S.US.EMR</stp>
        <stp>PerCentNetLastTrade</stp>
        <stp/>
        <stp>T</stp>
        <tr r="D190" s="1"/>
      </tp>
      <tp>
        <v>-1.1020531400966183</v>
        <stp/>
        <stp>ContractData</stp>
        <stp>S.US.EME</stp>
        <stp>PerCentNetLastTrade</stp>
        <stp/>
        <stp>T</stp>
        <tr r="D189" s="1"/>
      </tp>
      <tp>
        <v>0.57409400789379261</v>
        <stp/>
        <stp>ContractData</stp>
        <stp>S.US.DRE</stp>
        <stp>PerCentNetLastTrade</stp>
        <stp/>
        <stp>T</stp>
        <tr r="D173" s="1"/>
      </tp>
      <tp>
        <v>-0.32062292453910457</v>
        <stp/>
        <stp>ContractData</stp>
        <stp>S.US.DRI</stp>
        <stp>PerCentNetLastTrade</stp>
        <stp/>
        <stp>T</stp>
        <tr r="D154" s="1"/>
      </tp>
      <tp>
        <v>-0.38372985418265543</v>
        <stp/>
        <stp>ContractData</stp>
        <stp>S.US.DPS</stp>
        <stp>PerCentNetLastTrade</stp>
        <stp/>
        <stp>T</stp>
        <tr r="D172" s="1"/>
      </tp>
      <tp>
        <v>-0.36246893123446561</v>
        <stp/>
        <stp>ContractData</stp>
        <stp>S.US.DPZ</stp>
        <stp>PerCentNetLastTrade</stp>
        <stp/>
        <stp>T</stp>
        <tr r="D169" s="1"/>
      </tp>
      <tp>
        <v>0.78905839032088376</v>
        <stp/>
        <stp>ContractData</stp>
        <stp>S.US.DVN</stp>
        <stp>PerCentNetLastTrade</stp>
        <stp/>
        <stp>T</stp>
        <tr r="D159" s="1"/>
      </tp>
      <tp>
        <v>-0.88021431305013398</v>
        <stp/>
        <stp>ContractData</stp>
        <stp>S.US.DXC</stp>
        <stp>PerCentNetLastTrade</stp>
        <stp/>
        <stp>T</stp>
        <tr r="D176" s="1"/>
      </tp>
      <tp>
        <v>-0.27179188507086005</v>
        <stp/>
        <stp>ContractData</stp>
        <stp>S.US.DCT</stp>
        <stp>PerCentNetLastTrade</stp>
        <stp/>
        <stp>T</stp>
        <tr r="D155" s="1"/>
      </tp>
      <tp>
        <v>-0.12741558717349755</v>
        <stp/>
        <stp>ContractData</stp>
        <stp>S.US.DCI</stp>
        <stp>PerCentNetLastTrade</stp>
        <stp/>
        <stp>T</stp>
        <tr r="D170" s="1"/>
      </tp>
      <tp>
        <v>8.2918739635157543E-2</v>
        <stp/>
        <stp>ContractData</stp>
        <stp>S.US.DFS</stp>
        <stp>PerCentNetLastTrade</stp>
        <stp/>
        <stp>T</stp>
        <tr r="D162" s="1"/>
      </tp>
      <tp>
        <v>-7.4703520403399004E-2</v>
        <stp/>
        <stp>ContractData</stp>
        <stp>S.US.DGX</stp>
        <stp>PerCentNetLastTrade</stp>
        <stp/>
        <stp>T</stp>
        <tr r="D413" s="1"/>
      </tp>
      <tp>
        <v>0.17636684303350969</v>
        <stp/>
        <stp>ContractData</stp>
        <stp>S.US.DDD</stp>
        <stp>PerCentNetLastTrade</stp>
        <stp/>
        <stp>T</stp>
        <tr r="D1" s="1"/>
      </tp>
      <tp>
        <v>-2.5994281258123211E-2</v>
        <stp/>
        <stp>ContractData</stp>
        <stp>S.US.DEI</stp>
        <stp>PerCentNetLastTrade</stp>
        <stp/>
        <stp>T</stp>
        <tr r="D171" s="1"/>
      </tp>
      <tp>
        <v>-0.21526418786692758</v>
        <stp/>
        <stp>ContractData</stp>
        <stp>S.US.DKS</stp>
        <stp>PerCentNetLastTrade</stp>
        <stp/>
        <stp>T</stp>
        <tr r="D160" s="1"/>
      </tp>
      <tp>
        <v>-0.21464345337467208</v>
        <stp/>
        <stp>ContractData</stp>
        <stp>S.US.DHR</stp>
        <stp>PerCentNetLastTrade</stp>
        <stp/>
        <stp>T</stp>
        <tr r="D153" s="1"/>
      </tp>
      <tp>
        <v>-0.36610411643896779</v>
        <stp/>
        <stp>ContractData</stp>
        <stp>S.US.DIS</stp>
        <stp>PerCentNetLastTrade</stp>
        <stp/>
        <stp>T</stp>
        <tr r="D534" s="1"/>
      </tp>
      <tp>
        <v>-1.0426791552531589</v>
        <stp/>
        <stp>ContractData</stp>
        <stp>S.US.DNB</stp>
        <stp>PerCentNetLastTrade</stp>
        <stp/>
        <stp>T</stp>
        <tr r="D174" s="1"/>
      </tp>
      <tp>
        <v>-0.5008347245409015</v>
        <stp/>
        <stp>ContractData</stp>
        <stp>S.US.DLR</stp>
        <stp>PerCentNetLastTrade</stp>
        <stp/>
        <stp>T</stp>
        <tr r="D161" s="1"/>
      </tp>
      <tp>
        <v>-0.64156206415620642</v>
        <stp/>
        <stp>ContractData</stp>
        <stp>S.US.DLX</stp>
        <stp>PerCentNetLastTrade</stp>
        <stp/>
        <stp>T</stp>
        <tr r="D158" s="1"/>
      </tp>
      <tp>
        <v>0.38340885325897528</v>
        <stp/>
        <stp>ContractData</stp>
        <stp>S.US.GPN</stp>
        <stp>PerCentNetLastTrade</stp>
        <stp/>
        <stp>T</stp>
        <tr r="D237" s="1"/>
      </tp>
      <tp>
        <v>-1.1581545471805581</v>
        <stp/>
        <stp>ContractData</stp>
        <stp>S.US.GVA</stp>
        <stp>PerCentNetLastTrade</stp>
        <stp/>
        <stp>T</stp>
        <tr r="D240" s="1"/>
      </tp>
      <tp>
        <v>-1.1788428726539475</v>
        <stp/>
        <stp>ContractData</stp>
        <stp>S.US.GWR</stp>
        <stp>PerCentNetLastTrade</stp>
        <stp/>
        <stp>T</stp>
        <tr r="D232" s="1"/>
      </tp>
      <tp>
        <v>-4.2276594620303337E-2</v>
        <stp/>
        <stp>ContractData</stp>
        <stp>S.US.GWW</stp>
        <stp>PerCentNetLastTrade</stp>
        <stp/>
        <stp>T</stp>
        <tr r="D556" s="1"/>
      </tp>
      <tp>
        <v>-1.8859452177817693</v>
        <stp/>
        <stp>ContractData</stp>
        <stp>S.US.GGP</stp>
        <stp>PerCentNetLastTrade</stp>
        <stp/>
        <stp>T</stp>
        <tr r="D235" s="1"/>
      </tp>
      <tp>
        <v>0.10913059294288832</v>
        <stp/>
        <stp>ContractData</stp>
        <stp>S.US.GGG</stp>
        <stp>PerCentNetLastTrade</stp>
        <stp/>
        <stp>T</stp>
        <tr r="D239" s="1"/>
      </tp>
      <tp>
        <v>6.2558648733187366E-2</v>
        <stp/>
        <stp>ContractData</stp>
        <stp>S.US.GEO</stp>
        <stp>PerCentNetLastTrade</stp>
        <stp/>
        <stp>T</stp>
        <tr r="D234" s="1"/>
      </tp>
      <tp>
        <v>0.36649214659685864</v>
        <stp/>
        <stp>ContractData</stp>
        <stp>S.US.GIS</stp>
        <stp>PerCentNetLastTrade</stp>
        <stp/>
        <stp>T</stp>
        <tr r="D231" s="1"/>
      </tp>
      <tp>
        <v>0.17295053614666206</v>
        <stp/>
        <stp>ContractData</stp>
        <stp>S.US.GLW</stp>
        <stp>PerCentNetLastTrade</stp>
        <stp/>
        <stp>T</stp>
        <tr r="D140" s="1"/>
      </tp>
      <tp>
        <v>-1.2501882813676759</v>
        <stp/>
        <stp>ContractData</stp>
        <stp>S.US.FRT</stp>
        <stp>PerCentNetLastTrade</stp>
        <stp/>
        <stp>T</stp>
        <tr r="D211" s="1"/>
      </tp>
      <tp>
        <v>1.5837820715869498E-2</v>
        <stp/>
        <stp>ContractData</stp>
        <stp>S.US.FTV</stp>
        <stp>PerCentNetLastTrade</stp>
        <stp/>
        <stp>T</stp>
        <tr r="D222" s="1"/>
      </tp>
      <tp>
        <v>-1.0169491525423728</v>
        <stp/>
        <stp>ContractData</stp>
        <stp>S.US.FCX</stp>
        <stp>PerCentNetLastTrade</stp>
        <stp/>
        <stp>T</stp>
        <tr r="D224" s="1"/>
      </tp>
      <tp>
        <v>-1.2433717315779851</v>
        <stp/>
        <stp>ContractData</stp>
        <stp>S.US.FDS</stp>
        <stp>PerCentNetLastTrade</stp>
        <stp/>
        <stp>T</stp>
        <tr r="D208" s="1"/>
      </tp>
      <tp>
        <v>-0.41056023282403076</v>
        <stp/>
        <stp>ContractData</stp>
        <stp>S.US.FDX</stp>
        <stp>PerCentNetLastTrade</stp>
        <stp/>
        <stp>T</stp>
        <tr r="D213" s="1"/>
      </tp>
      <tp>
        <v>-0.38105606967882416</v>
        <stp/>
        <stp>ContractData</stp>
        <stp>S.US.FHN</stp>
        <stp>PerCentNetLastTrade</stp>
        <stp/>
        <stp>T</stp>
        <tr r="D215" s="1"/>
      </tp>
      <tp>
        <v>-6.0204695966285374E-2</v>
        <stp/>
        <stp>ContractData</stp>
        <stp>S.US.FIS</stp>
        <stp>PerCentNetLastTrade</stp>
        <stp/>
        <stp>T</stp>
        <tr r="D214" s="1"/>
      </tp>
      <tp>
        <v>-0.3103180760279286</v>
        <stp/>
        <stp>ContractData</stp>
        <stp>S.US.FII</stp>
        <stp>PerCentNetLastTrade</stp>
        <stp/>
        <stp>T</stp>
        <tr r="D212" s="1"/>
      </tp>
      <tp>
        <v>-0.80475857242827153</v>
        <stp/>
        <stp>ContractData</stp>
        <stp>S.US.FOX</stp>
        <stp>PerCentNetLastTrade</stp>
        <stp/>
        <stp>T</stp>
        <tr r="D498" s="1"/>
      </tp>
      <tp>
        <v>-1.3098649201801065</v>
        <stp/>
        <stp>ContractData</stp>
        <stp>S.US.FMC</stp>
        <stp>PerCentNetLastTrade</stp>
        <stp/>
        <stp>T</stp>
        <tr r="D219" s="1"/>
      </tp>
      <tp>
        <v>8.7085256466080299E-2</v>
        <stp/>
        <stp>ContractData</stp>
        <stp>S.US.ARE</stp>
        <stp>PerCentNetLastTrade</stp>
        <stp/>
        <stp>T</stp>
        <tr r="D23" s="1"/>
      </tp>
      <tp>
        <v>1.2172854534388313</v>
        <stp/>
        <stp>ContractData</stp>
        <stp>S.US.APA</stp>
        <stp>PerCentNetLastTrade</stp>
        <stp/>
        <stp>T</stp>
        <tr r="D45" s="1"/>
      </tp>
      <tp>
        <v>-1.9015021867275148E-2</v>
        <stp/>
        <stp>ContractData</stp>
        <stp>S.US.APC</stp>
        <stp>PerCentNetLastTrade</stp>
        <stp/>
        <stp>T</stp>
        <tr r="D41" s="1"/>
      </tp>
      <tp>
        <v>-0.44830865371552781</v>
        <stp/>
        <stp>ContractData</stp>
        <stp>S.US.APD</stp>
        <stp>PerCentNetLastTrade</stp>
        <stp/>
        <stp>T</stp>
        <tr r="D17" s="1"/>
      </tp>
      <tp>
        <v>4.1591570774989602E-2</v>
        <stp/>
        <stp>ContractData</stp>
        <stp>S.US.APH</stp>
        <stp>PerCentNetLastTrade</stp>
        <stp/>
        <stp>T</stp>
        <tr r="D40" s="1"/>
      </tp>
      <tp>
        <v>-0.26137578709754067</v>
        <stp/>
        <stp>ContractData</stp>
        <stp>S.US.AVY</stp>
        <stp>PerCentNetLastTrade</stp>
        <stp/>
        <stp>T</stp>
        <tr r="D57" s="1"/>
      </tp>
      <tp>
        <v>-0.75745784695201035</v>
        <stp/>
        <stp>ContractData</stp>
        <stp>S.US.AVB</stp>
        <stp>PerCentNetLastTrade</stp>
        <stp/>
        <stp>T</stp>
        <tr r="D56" s="1"/>
      </tp>
      <tp>
        <v>0.26092628832354858</v>
        <stp/>
        <stp>ContractData</stp>
        <stp>S.US.AWK</stp>
        <stp>PerCentNetLastTrade</stp>
        <stp/>
        <stp>T</stp>
        <tr r="D37" s="1"/>
      </tp>
      <tp>
        <v>3.6625564644121596E-2</v>
        <stp/>
        <stp>ContractData</stp>
        <stp>S.US.ATR</stp>
        <stp>PerCentNetLastTrade</stp>
        <stp/>
        <stp>T</stp>
        <tr r="D49" s="1"/>
      </tp>
      <tp>
        <v>0.67913399781656292</v>
        <stp/>
        <stp>ContractData</stp>
        <stp>S.US.AZO</stp>
        <stp>PerCentNetLastTrade</stp>
        <stp/>
        <stp>T</stp>
        <tr r="D55" s="1"/>
      </tp>
      <tp>
        <v>1.2768130745658836E-2</v>
        <stp/>
        <stp>ContractData</stp>
        <stp>S.US.AXP</stp>
        <stp>PerCentNetLastTrade</stp>
        <stp/>
        <stp>T</stp>
        <tr r="D35" s="1"/>
      </tp>
      <tp>
        <v>0.97192224622030232</v>
        <stp/>
        <stp>ContractData</stp>
        <stp>S.US.AYI</stp>
        <stp>PerCentNetLastTrade</stp>
        <stp/>
        <stp>T</stp>
        <tr r="D10" s="1"/>
      </tp>
      <tp>
        <v>-1.688034188034188</v>
        <stp/>
        <stp>ContractData</stp>
        <stp>S.US.ACC</stp>
        <stp>PerCentNetLastTrade</stp>
        <stp/>
        <stp>T</stp>
        <tr r="D34" s="1"/>
      </tp>
      <tp>
        <v>-0.48551678736010534</v>
        <stp/>
        <stp>ContractData</stp>
        <stp>S.US.ACN</stp>
        <stp>PerCentNetLastTrade</stp>
        <stp/>
        <stp>T</stp>
        <tr r="D7" s="1"/>
      </tp>
      <tp>
        <v>0.29659263346668507</v>
        <stp/>
        <stp>ContractData</stp>
        <stp>S.US.AAP</stp>
        <stp>PerCentNetLastTrade</stp>
        <stp/>
        <stp>T</stp>
        <tr r="D13" s="1"/>
      </tp>
      <tp>
        <v>-0.76543458555745791</v>
        <stp/>
        <stp>ContractData</stp>
        <stp>S.US.ADP</stp>
        <stp>PerCentNetLastTrade</stp>
        <stp/>
        <stp>T</stp>
        <tr r="D54" s="1"/>
      </tp>
      <tp>
        <v>-0.46577165446788527</v>
        <stp/>
        <stp>ContractData</stp>
        <stp>S.US.ADS</stp>
        <stp>PerCentNetLastTrade</stp>
        <stp/>
        <stp>T</stp>
        <tr r="D27" s="1"/>
      </tp>
      <tp>
        <v>-0.38263623169283545</v>
        <stp/>
        <stp>ContractData</stp>
        <stp>S.US.ADI</stp>
        <stp>PerCentNetLastTrade</stp>
        <stp/>
        <stp>T</stp>
        <tr r="D42" s="1"/>
      </tp>
      <tp>
        <v>-2.8415145272430206E-2</v>
        <stp/>
        <stp>ContractData</stp>
        <stp>S.US.AET</stp>
        <stp>PerCentNetLastTrade</stp>
        <stp/>
        <stp>T</stp>
        <tr r="D15" s="1"/>
      </tp>
      <tp>
        <v>0.14360078980434393</v>
        <stp/>
        <stp>ContractData</stp>
        <stp>S.US.AJG</stp>
        <stp>PerCentNetLastTrade</stp>
        <stp/>
        <stp>T</stp>
        <tr r="D52" s="1"/>
      </tp>
      <tp>
        <v>-1.2283894449499546</v>
        <stp/>
        <stp>ContractData</stp>
        <stp>S.US.AIV</stp>
        <stp>PerCentNetLastTrade</stp>
        <stp/>
        <stp>T</stp>
        <tr r="D46" s="1"/>
      </tp>
      <tp>
        <v>-0.45183444785830473</v>
        <stp/>
        <stp>ContractData</stp>
        <stp>S.US.AOS</stp>
        <stp>PerCentNetLastTrade</stp>
        <stp/>
        <stp>T</stp>
        <tr r="D3" s="1"/>
      </tp>
      <tp>
        <v>0.36803794880183199</v>
        <stp/>
        <stp>ContractData</stp>
        <stp>S.US.AON</stp>
        <stp>PerCentNetLastTrade</stp>
        <stp/>
        <stp>T</stp>
        <tr r="D44" s="1"/>
      </tp>
      <tp>
        <v>-0.8271975274975002</v>
        <stp/>
        <stp>ContractData</stp>
        <stp>S.US.ALB</stp>
        <stp>PerCentNetLastTrade</stp>
        <stp/>
        <stp>T</stp>
        <tr r="D21" s="1"/>
      </tp>
      <tp>
        <v>-1.0441107461285781</v>
        <stp/>
        <stp>ContractData</stp>
        <stp>S.US.ALK</stp>
        <stp>PerCentNetLastTrade</stp>
        <stp/>
        <stp>T</stp>
        <tr r="D20" s="1"/>
      </tp>
      <tp>
        <v>-0.42695233659369664</v>
        <stp/>
        <stp>ContractData</stp>
        <stp>S.US.AMP</stp>
        <stp>PerCentNetLastTrade</stp>
        <stp/>
        <stp>T</stp>
        <tr r="D38" s="1"/>
      </tp>
      <tp>
        <v>-0.16318284248970394</v>
        <stp/>
        <stp>ContractData</stp>
        <stp>S.US.AMT</stp>
        <stp>PerCentNetLastTrade</stp>
        <stp/>
        <stp>T</stp>
        <tr r="D36" s="1"/>
      </tp>
      <tp>
        <v>-1.5701668302257115</v>
        <stp/>
        <stp>ContractData</stp>
        <stp>S.US.AMD</stp>
        <stp>PerCentNetLastTrade</stp>
        <stp/>
        <stp>T</stp>
        <tr r="D14" s="1"/>
      </tp>
      <tp>
        <v>-0.22510451280951871</v>
        <stp/>
        <stp>ContractData</stp>
        <stp>S.US.CRI</stp>
        <stp>PerCentNetLastTrade</stp>
        <stp/>
        <stp>T</stp>
        <tr r="D92" s="1"/>
      </tp>
      <tp>
        <v>0.11038745998454576</v>
        <stp/>
        <stp>ContractData</stp>
        <stp>S.US.CRL</stp>
        <stp>PerCentNetLastTrade</stp>
        <stp/>
        <stp>T</stp>
        <tr r="D103" s="1"/>
      </tp>
      <tp>
        <v>-0.18397148441991493</v>
        <stp/>
        <stp>ContractData</stp>
        <stp>S.US.CRM</stp>
        <stp>PerCentNetLastTrade</stp>
        <stp/>
        <stp>T</stp>
        <tr r="D435" s="1"/>
      </tp>
      <tp>
        <v>-1.9047619047619049E-2</v>
        <stp/>
        <stp>ContractData</stp>
        <stp>S.US.CSX</stp>
        <stp>PerCentNetLastTrade</stp>
        <stp/>
        <stp>T</stp>
        <tr r="D147" s="1"/>
      </tp>
      <tp>
        <v>0.99468855625301789</v>
        <stp/>
        <stp>ContractData</stp>
        <stp>S.US.CSL</stp>
        <stp>PerCentNetLastTrade</stp>
        <stp/>
        <stp>T</stp>
        <tr r="J25" s="3"/>
        <tr r="J8" s="1"/>
        <tr r="D90" s="1"/>
      </tp>
      <tp>
        <v>-0.55852355512384655</v>
        <stp/>
        <stp>ContractData</stp>
        <stp>S.US.CPT</stp>
        <stp>PerCentNetLastTrade</stp>
        <stp/>
        <stp>T</stp>
        <tr r="D88" s="1"/>
      </tp>
      <tp>
        <v>1.0104529616724738</v>
        <stp/>
        <stp>ContractData</stp>
        <stp>S.US.CPB</stp>
        <stp>PerCentNetLastTrade</stp>
        <stp/>
        <stp>T</stp>
        <tr r="D89" s="1"/>
      </tp>
      <tp>
        <v>0.13083296990841692</v>
        <stp/>
        <stp>ContractData</stp>
        <stp>S.US.CVG</stp>
        <stp>PerCentNetLastTrade</stp>
        <stp/>
        <stp>T</stp>
        <tr r="D136" s="1"/>
      </tp>
      <tp>
        <v>-0.16207455429497569</v>
        <stp/>
        <stp>ContractData</stp>
        <stp>S.US.CXO</stp>
        <stp>PerCentNetLastTrade</stp>
        <stp/>
        <stp>T</stp>
        <tr r="D134" s="1"/>
      </tp>
      <tp>
        <v>-1.4877300613496933</v>
        <stp/>
        <stp>ContractData</stp>
        <stp>S.US.CBS</stp>
        <stp>PerCentNetLastTrade</stp>
        <stp/>
        <stp>T</stp>
        <tr r="D97" s="1"/>
      </tp>
      <tp>
        <v>-1.4413924394887137</v>
        <stp/>
        <stp>ContractData</stp>
        <stp>S.US.CBG</stp>
        <stp>PerCentNetLastTrade</stp>
        <stp/>
        <stp>T</stp>
        <tr r="D96" s="1"/>
      </tp>
      <tp>
        <v>-0.44829024186822353</v>
        <stp/>
        <stp>ContractData</stp>
        <stp>S.US.CCI</stp>
        <stp>PerCentNetLastTrade</stp>
        <stp/>
        <stp>T</stp>
        <tr r="D145" s="1"/>
      </tp>
      <tp>
        <v>-4.6590141796083726</v>
        <stp/>
        <stp>ContractData</stp>
        <stp>S.US.CAR</stp>
        <stp>PerCentNetLastTrade</stp>
        <stp/>
        <stp>T</stp>
        <tr r="Z15" s="1"/>
        <tr r="J48" s="3"/>
        <tr r="O1" s="1"/>
        <tr r="D58" s="1"/>
      </tp>
      <tp>
        <v>-0.18065034122842233</v>
        <stp/>
        <stp>ContractData</stp>
        <stp>S.US.CAT</stp>
        <stp>PerCentNetLastTrade</stp>
        <stp/>
        <stp>T</stp>
        <tr r="D94" s="1"/>
      </tp>
      <tp>
        <v>0.33807829181494664</v>
        <stp/>
        <stp>ContractData</stp>
        <stp>S.US.CAB</stp>
        <stp>PerCentNetLastTrade</stp>
        <stp/>
        <stp>T</stp>
        <tr r="D84" s="1"/>
      </tp>
      <tp>
        <v>-0.19491066594477532</v>
        <stp/>
        <stp>ContractData</stp>
        <stp>S.US.CFR</stp>
        <stp>PerCentNetLastTrade</stp>
        <stp/>
        <stp>T</stp>
        <tr r="D148" s="1"/>
      </tp>
      <tp>
        <v>0.9467135515282662</v>
        <stp/>
        <stp>ContractData</stp>
        <stp>S.US.CFG</stp>
        <stp>PerCentNetLastTrade</stp>
        <stp/>
        <stp>T</stp>
        <tr r="D119" s="1"/>
      </tp>
      <tp>
        <v>-0.43639890092128658</v>
        <stp/>
        <stp>ContractData</stp>
        <stp>S.US.CDK</stp>
        <stp>PerCentNetLastTrade</stp>
        <stp/>
        <stp>T</stp>
        <tr r="D98" s="1"/>
      </tp>
      <tp>
        <v>0.65837600585223122</v>
        <stp/>
        <stp>ContractData</stp>
        <stp>S.US.CHS</stp>
        <stp>PerCentNetLastTrade</stp>
        <stp/>
        <stp>T</stp>
        <tr r="D110" s="1"/>
      </tp>
      <tp>
        <v>-0.49231981094919258</v>
        <stp/>
        <stp>ContractData</stp>
        <stp>S.US.CHD</stp>
        <stp>PerCentNetLastTrade</stp>
        <stp/>
        <stp>T</stp>
        <tr r="D112" s="1"/>
      </tp>
      <tp>
        <v>1.8315018315018314</v>
        <stp/>
        <stp>ContractData</stp>
        <stp>S.US.CHK</stp>
        <stp>PerCentNetLastTrade</stp>
        <stp/>
        <stp>T</stp>
        <tr r="J27" s="3"/>
        <tr r="J10" s="1"/>
        <tr r="D109" s="1"/>
      </tp>
      <tp>
        <v>-0.64171122994652408</v>
        <stp/>
        <stp>ContractData</stp>
        <stp>S.US.CNP</stp>
        <stp>PerCentNetLastTrade</stp>
        <stp/>
        <stp>T</stp>
        <tr r="D100" s="1"/>
      </tp>
      <tp>
        <v>0.27803521779425394</v>
        <stp/>
        <stp>ContractData</stp>
        <stp>S.US.CNK</stp>
        <stp>PerCentNetLastTrade</stp>
        <stp/>
        <stp>T</stp>
        <tr r="D116" s="1"/>
      </tp>
      <tp>
        <v>-0.99296648738105087</v>
        <stp/>
        <stp>ContractData</stp>
        <stp>S.US.COG</stp>
        <stp>PerCentNetLastTrade</stp>
        <stp/>
        <stp>T</stp>
        <tr r="D86" s="1"/>
      </tp>
      <tp>
        <v>6.2353492733239566</v>
        <stp/>
        <stp>ContractData</stp>
        <stp>S.US.COH</stp>
        <stp>PerCentNetLastTrade</stp>
        <stp/>
        <stp>T</stp>
        <tr r="J20" s="3"/>
        <tr r="J3" s="1"/>
        <tr r="D123" s="1"/>
      </tp>
      <tp>
        <v>-0.34595425715933115</v>
        <stp/>
        <stp>ContractData</stp>
        <stp>S.US.COL</stp>
        <stp>PerCentNetLastTrade</stp>
        <stp/>
        <stp>T</stp>
        <tr r="D426" s="1"/>
      </tp>
      <tp>
        <v>9.7224247727383216E-3</v>
        <stp/>
        <stp>ContractData</stp>
        <stp>S.US.COO</stp>
        <stp>PerCentNetLastTrade</stp>
        <stp/>
        <stp>T</stp>
        <tr r="D137" s="1"/>
      </tp>
      <tp>
        <v>-0.43645120024080064</v>
        <stp/>
        <stp>ContractData</stp>
        <stp>S.US.CLX</stp>
        <stp>PerCentNetLastTrade</stp>
        <stp/>
        <stp>T</stp>
        <tr r="D121" s="1"/>
      </tp>
      <tp>
        <v>-1.2649078424286231</v>
        <stp/>
        <stp>ContractData</stp>
        <stp>S.US.CLI</stp>
        <stp>PerCentNetLastTrade</stp>
        <stp/>
        <stp>T</stp>
        <tr r="D316" s="1"/>
      </tp>
      <tp>
        <v>0.29542097488921715</v>
        <stp/>
        <stp>ContractData</stp>
        <stp>S.US.CMP</stp>
        <stp>PerCentNetLastTrade</stp>
        <stp/>
        <stp>T</stp>
        <tr r="D133" s="1"/>
      </tp>
      <tp>
        <v>0.36312849162011174</v>
        <stp/>
        <stp>ContractData</stp>
        <stp>S.US.CMA</stp>
        <stp>PerCentNetLastTrade</stp>
        <stp/>
        <stp>T</stp>
        <tr r="D130" s="1"/>
      </tp>
      <tp>
        <v>-0.45469855170090939</v>
        <stp/>
        <stp>ContractData</stp>
        <stp>S.US.CME</stp>
        <stp>PerCentNetLastTrade</stp>
        <stp/>
        <stp>T</stp>
        <tr r="D122" s="1"/>
      </tp>
      <tp>
        <v>-0.80159899011150848</v>
        <stp/>
        <stp>ContractData</stp>
        <stp>S.US.CMG</stp>
        <stp>PerCentNetLastTrade</stp>
        <stp/>
        <stp>T</stp>
        <tr r="D111" s="1"/>
      </tp>
      <tp>
        <v>-0.2444044250064317</v>
        <stp/>
        <stp>ContractData</stp>
        <stp>S.US.CMI</stp>
        <stp>PerCentNetLastTrade</stp>
        <stp/>
        <stp>T</stp>
        <tr r="D149" s="1"/>
      </tp>
      <tp>
        <v>0.16248839368616527</v>
        <stp/>
        <stp>ContractData</stp>
        <stp>S.US.BRO</stp>
        <stp>PerCentNetLastTrade</stp>
        <stp/>
        <stp>T</stp>
        <tr r="D80" s="1"/>
      </tp>
      <tp>
        <v>-0.33949453036589966</v>
        <stp/>
        <stp>ContractData</stp>
        <stp>S.US.BSX</stp>
        <stp>PerCentNetLastTrade</stp>
        <stp/>
        <stp>T</stp>
        <tr r="D74" s="1"/>
      </tp>
      <tp>
        <v>-0.62146892655367236</v>
        <stp/>
        <stp>ContractData</stp>
        <stp>S.US.BXP</stp>
        <stp>PerCentNetLastTrade</stp>
        <stp/>
        <stp>T</stp>
        <tr r="D73" s="1"/>
      </tp>
      <tp>
        <v>0.46493607129019759</v>
        <stp/>
        <stp>ContractData</stp>
        <stp>S.US.BBY</stp>
        <stp>PerCentNetLastTrade</stp>
        <stp/>
        <stp>T</stp>
        <tr r="D64" s="1"/>
      </tp>
      <tp>
        <v>-0.37331602012660281</v>
        <stp/>
        <stp>ContractData</stp>
        <stp>S.US.BCR</stp>
        <stp>PerCentNetLastTrade</stp>
        <stp/>
        <stp>T</stp>
        <tr r="D83" s="1"/>
      </tp>
      <tp>
        <v>-0.44888798204448072</v>
        <stp/>
        <stp>ContractData</stp>
        <stp>S.US.BFB</stp>
        <stp>PerCentNetLastTrade</stp>
        <stp/>
        <stp>T</stp>
        <tr r="D81" s="1"/>
      </tp>
      <tp>
        <v>-0.70118662351672056</v>
        <stp/>
        <stp>ContractData</stp>
        <stp>S.US.BDX</stp>
        <stp>PerCentNetLastTrade</stp>
        <stp/>
        <stp>T</stp>
        <tr r="D62" s="1"/>
      </tp>
      <tp>
        <v>-0.80213903743315507</v>
        <stp/>
        <stp>ContractData</stp>
        <stp>S.US.BDC</stp>
        <stp>PerCentNetLastTrade</stp>
        <stp/>
        <stp>T</stp>
        <tr r="D63" s="1"/>
      </tp>
      <tp>
        <v>-7.2202166064981949E-2</v>
        <stp/>
        <stp>ContractData</stp>
        <stp>S.US.BKH</stp>
        <stp>PerCentNetLastTrade</stp>
        <stp/>
        <stp>T</stp>
        <tr r="D69" s="1"/>
      </tp>
      <tp>
        <v>0.65734030001685484</v>
        <stp/>
        <stp>ContractData</stp>
        <stp>S.US.BHI</stp>
        <stp>PerCentNetLastTrade</stp>
        <stp/>
        <stp>T</stp>
        <tr r="D59" s="1"/>
      </tp>
      <tp>
        <v>-0.6670835939128622</v>
        <stp/>
        <stp>ContractData</stp>
        <stp>S.US.BID</stp>
        <stp>PerCentNetLastTrade</stp>
        <stp/>
        <stp>T</stp>
        <tr r="D455" s="1"/>
      </tp>
      <tp>
        <v>-0.3027734043841589</v>
        <stp/>
        <stp>ContractData</stp>
        <stp>S.US.BOH</stp>
        <stp>PerCentNetLastTrade</stp>
        <stp/>
        <stp>T</stp>
        <tr r="D60" s="1"/>
      </tp>
      <tp>
        <v>-0.24233896185115697</v>
        <stp/>
        <stp>ContractData</stp>
        <stp>S.US.BLK</stp>
        <stp>PerCentNetLastTrade</stp>
        <stp/>
        <stp>T</stp>
        <tr r="D70" s="1"/>
      </tp>
      <tp>
        <v>-0.23572076155938351</v>
        <stp/>
        <stp>ContractData</stp>
        <stp>S.US.BMY</stp>
        <stp>PerCentNetLastTrade</stp>
        <stp/>
        <stp>T</stp>
        <tr r="D76" s="1"/>
      </tp>
      <tp>
        <v>0.35199999999999998</v>
        <stp/>
        <stp>StudyData</stp>
        <stp>S.US.SLM</stp>
        <stp>ATR</stp>
        <stp>MaType=Sim,Period=10</stp>
        <stp>ATR</stp>
        <stp>D</stp>
        <stp>-1</stp>
        <stp>ALL</stp>
        <stp/>
        <stp/>
        <stp>FALSE</stp>
        <stp>T</stp>
        <tr r="K43" s="3"/>
      </tp>
      <tp>
        <v>0.96899999999999997</v>
        <stp/>
        <stp>StudyData</stp>
        <stp>S.US.SKT</stp>
        <stp>ATR</stp>
        <stp>MaType=Sim,Period=10</stp>
        <stp>ATR</stp>
        <stp>D</stp>
        <stp>-1</stp>
        <stp>ALL</stp>
        <stp/>
        <stp/>
        <stp>FALSE</stp>
        <stp>T</stp>
        <tr r="K42" s="3"/>
      </tp>
      <tp>
        <v>5.5600000000000005</v>
        <stp/>
        <stp>ContractData</stp>
        <stp>S.US.CHK</stp>
        <stp>LastTradeToday</stp>
        <stp/>
        <stp>T</stp>
        <tr r="H27" s="3"/>
      </tp>
      <tp>
        <v>21.85</v>
        <stp/>
        <stp>ContractData</stp>
        <stp>S.US.MIK</stp>
        <stp>LastTradeToday</stp>
        <stp/>
        <stp>T</stp>
        <tr r="H44" s="3"/>
      </tp>
      <tp>
        <v>42425325.523809522</v>
        <stp/>
        <stp>StudyData</stp>
        <stp>S.US.CHK</stp>
        <stp>MA</stp>
        <stp>InputChoice=Vol,MAType=Sim,Period=21</stp>
        <stp>MA</stp>
        <stp>D</stp>
        <stp>-1</stp>
        <stp>all</stp>
        <stp/>
        <stp/>
        <stp/>
        <stp>T</stp>
        <tr r="Q27" s="3"/>
      </tp>
      <tp>
        <v>3.548</v>
        <stp/>
        <stp>StudyData</stp>
        <stp>S.US.SPG</stp>
        <stp>ATR</stp>
        <stp>MaType=Sim,Period=10</stp>
        <stp>ATR</stp>
        <stp>D</stp>
        <stp>-1</stp>
        <stp>ALL</stp>
        <stp/>
        <stp/>
        <stp>FALSE</stp>
        <stp>T</stp>
        <tr r="K35" s="3"/>
      </tp>
      <tp>
        <v>14319315.66666667</v>
        <stp/>
        <stp>StudyData</stp>
        <stp>FXI</stp>
        <stp>MA</stp>
        <stp>InputChoice=Vol,MAType=Sim,Period=21</stp>
        <stp>MA</stp>
        <stp>D</stp>
        <stp>-1</stp>
        <stp>all</stp>
        <stp/>
        <stp/>
        <stp/>
        <stp>T</stp>
        <tr r="Q11" s="3"/>
      </tp>
      <tp>
        <v>1866580.66666667</v>
        <stp/>
        <stp>StudyData</stp>
        <stp>S.US.SKT</stp>
        <stp>MA</stp>
        <stp>InputChoice=Vol,MAType=Sim,Period=21</stp>
        <stp>MA</stp>
        <stp>D</stp>
        <stp>-1</stp>
        <stp>all</stp>
        <stp/>
        <stp/>
        <stp/>
        <stp>T</stp>
        <tr r="Q42" s="3"/>
      </tp>
      <tp>
        <v>45.32</v>
        <stp/>
        <stp>ContractData</stp>
        <stp>S.US.COH</stp>
        <stp>LastTradeToday</stp>
        <stp/>
        <stp>T</stp>
        <tr r="H20" s="3"/>
      </tp>
      <tp>
        <v>4.3150000000000004</v>
        <stp/>
        <stp>StudyData</stp>
        <stp>S.US.PXD</stp>
        <stp>ATR</stp>
        <stp>MaType=Sim,Period=10</stp>
        <stp>ATR</stp>
        <stp>D</stp>
        <stp>-1</stp>
        <stp>ALL</stp>
        <stp/>
        <stp/>
        <stp>FALSE</stp>
        <stp>T</stp>
        <tr r="K28" s="3"/>
      </tp>
      <tp>
        <v>-0.51</v>
        <stp/>
        <stp>ContractData</stp>
        <stp>IWM</stp>
        <stp>NetLastTradeToday</stp>
        <stp/>
        <stp>T</stp>
        <tr r="I12" s="3"/>
      </tp>
      <tp>
        <v>-0.78</v>
        <stp/>
        <stp>ContractData</stp>
        <stp>IWO</stp>
        <stp>NetLastTradeToday</stp>
        <stp/>
        <stp>T</stp>
        <tr r="I13" s="3"/>
      </tp>
      <tp>
        <v>199350</v>
        <stp/>
        <stp>ContractData</stp>
        <stp>S.US.LOGM</stp>
        <stp>T_CVol</stp>
        <stp/>
        <stp>T</stp>
        <tr r="O47" s="3"/>
      </tp>
      <tp>
        <v>32.25</v>
        <stp/>
        <stp>ContractData</stp>
        <stp>S.US.WRI</stp>
        <stp>LastTradeToday</stp>
        <stp/>
        <stp>T</stp>
        <tr r="H38" s="3"/>
      </tp>
      <tp>
        <v>111.08</v>
        <stp/>
        <stp>ContractData</stp>
        <stp>S.US.URI</stp>
        <stp>LastTradeToday</stp>
        <stp/>
        <stp>T</stp>
        <tr r="H22" s="3"/>
      </tp>
      <tp>
        <v>0.58699999999999997</v>
        <stp/>
        <stp>StudyData</stp>
        <stp>S.US.QEP</stp>
        <stp>ATR</stp>
        <stp>MaType=Sim,Period=10</stp>
        <stp>ATR</stp>
        <stp>D</stp>
        <stp>-1</stp>
        <stp>ALL</stp>
        <stp/>
        <stp/>
        <stp>FALSE</stp>
        <stp>T</stp>
        <tr r="K24" s="3"/>
      </tp>
      <tp>
        <v>891633</v>
        <stp/>
        <stp>ContractData</stp>
        <stp>S.US.AKAM</stp>
        <stp>T_CVol</stp>
        <stp/>
        <stp>T</stp>
        <tr r="O39" s="3"/>
      </tp>
      <tp>
        <v>-0.66246920339447035</v>
        <stp/>
        <stp>ContractData</stp>
        <stp>S.US.SIVB</stp>
        <stp>PerCentNetLastTrade</stp>
        <stp/>
        <stp>T</stp>
        <tr r="D465" s="1"/>
      </tp>
      <tp>
        <v>-0.52504038772213246</v>
        <stp/>
        <stp>ContractData</stp>
        <stp>S.US.SNPS</stp>
        <stp>PerCentNetLastTrade</stp>
        <stp/>
        <stp>T</stp>
        <tr r="D467" s="1"/>
      </tp>
      <tp>
        <v>-0.21126760563380281</v>
        <stp/>
        <stp>ContractData</stp>
        <stp>S.US.SLAB</stp>
        <stp>PerCentNetLastTrade</stp>
        <stp/>
        <stp>T</stp>
        <tr r="D447" s="1"/>
      </tp>
      <tp>
        <v>-0.21328958162428219</v>
        <stp/>
        <stp>ContractData</stp>
        <stp>S.US.SBUX</stp>
        <stp>PerCentNetLastTrade</stp>
        <stp/>
        <stp>T</stp>
        <tr r="D461" s="1"/>
      </tp>
      <tp>
        <v>-8.030369396992261E-2</v>
        <stp/>
        <stp>ContractData</stp>
        <stp>S.US.SBNY</stp>
        <stp>PerCentNetLastTrade</stp>
        <stp/>
        <stp>T</stp>
        <tr r="D446" s="1"/>
      </tp>
      <tp>
        <v>0.124595066035385</v>
        <stp/>
        <stp>ContractData</stp>
        <stp>S.US.SCHW</stp>
        <stp>PerCentNetLastTrade</stp>
        <stp/>
        <stp>T</stp>
        <tr r="D104" s="1"/>
      </tp>
      <tp>
        <v>-0.81004455245038476</v>
        <stp/>
        <stp>ContractData</stp>
        <stp>S.US.SABR</stp>
        <stp>PerCentNetLastTrade</stp>
        <stp/>
        <stp>T</stp>
        <tr r="D434" s="1"/>
      </tp>
      <tp>
        <v>-0.85871461156581241</v>
        <stp/>
        <stp>ContractData</stp>
        <stp>S.US.SAIC</stp>
        <stp>PerCentNetLastTrade</stp>
        <stp/>
        <stp>T</stp>
        <tr r="D438" s="1"/>
      </tp>
      <tp>
        <v>-0.23341762303053881</v>
        <stp/>
        <stp>ContractData</stp>
        <stp>S.US.SEIC</stp>
        <stp>PerCentNetLastTrade</stp>
        <stp/>
        <stp>T</stp>
        <tr r="D442" s="1"/>
      </tp>
      <tp>
        <v>-0.27863777089783281</v>
        <stp/>
        <stp>ContractData</stp>
        <stp>S.US.SYMC</stp>
        <stp>PerCentNetLastTrade</stp>
        <stp/>
        <stp>T</stp>
        <tr r="D466" s="1"/>
      </tp>
      <tp>
        <v>18.39</v>
        <stp/>
        <stp>ContractData</stp>
        <stp>S.US.KATE</stp>
        <stp>HIgh</stp>
        <stp/>
        <stp>T</stp>
        <tr r="M19" s="3"/>
      </tp>
      <tp>
        <v>-0.76335877862595425</v>
        <stp/>
        <stp>ContractData</stp>
        <stp>S.US.SPGI</stp>
        <stp>PerCentNetLastTrade</stp>
        <stp/>
        <stp>T</stp>
        <tr r="D433" s="1"/>
      </tp>
      <tp>
        <v>-0.16755371575004929</v>
        <stp/>
        <stp>ContractData</stp>
        <stp>S.US.SWKS</stp>
        <stp>PerCentNetLastTrade</stp>
        <stp/>
        <stp>T</stp>
        <tr r="D450" s="1"/>
      </tp>
      <tp>
        <v>-1.340033500837521</v>
        <stp/>
        <stp>ContractData</stp>
        <stp>S.US.STLD</stp>
        <stp>PerCentNetLastTrade</stp>
        <stp/>
        <stp>T</stp>
        <tr r="D462" s="1"/>
      </tp>
      <tp>
        <v>4550851</v>
        <stp/>
        <stp>ContractData</stp>
        <stp>S.US.COH</stp>
        <stp>T_CVol</stp>
        <stp/>
        <stp>T</stp>
        <tr r="O20" s="3"/>
      </tp>
      <tp>
        <v>1.1399999999999999</v>
        <stp/>
        <stp>StudyData</stp>
        <stp>S.US.TRIP</stp>
        <stp>ATR</stp>
        <stp>MaType=Sim,Period=10</stp>
        <stp>ATR</stp>
        <stp>D</stp>
        <stp>-1</stp>
        <stp>ALL</stp>
        <stp/>
        <stp/>
        <stp>FALSE</stp>
        <stp>T</stp>
        <tr r="K32" s="3"/>
      </tp>
      <tp>
        <v>-0.26275115919629055</v>
        <stp/>
        <stp>ContractData</stp>
        <stp>S.US.ROST</stp>
        <stp>PerCentNetLastTrade</stp>
        <stp/>
        <stp>T</stp>
        <tr r="D429" s="1"/>
      </tp>
      <tp>
        <v>-0.25747389500786727</v>
        <stp/>
        <stp>ContractData</stp>
        <stp>S.US.RGLD</stp>
        <stp>PerCentNetLastTrade</stp>
        <stp/>
        <stp>T</stp>
        <tr r="D431" s="1"/>
      </tp>
      <tp>
        <v>0.82983682983682983</v>
        <stp/>
        <stp>ContractData</stp>
        <stp>S.US.REGN</stp>
        <stp>PerCentNetLastTrade</stp>
        <stp/>
        <stp>T</stp>
        <tr r="D421" s="1"/>
      </tp>
      <tp>
        <v>305108</v>
        <stp/>
        <stp>ContractData</stp>
        <stp>S.US.URI</stp>
        <stp>T_CVol</stp>
        <stp/>
        <stp>T</stp>
        <tr r="O22" s="3"/>
      </tp>
      <tp>
        <v>78695</v>
        <stp/>
        <stp>ContractData</stp>
        <stp>S.US.WRI</stp>
        <stp>T_CVol</stp>
        <stp/>
        <stp>T</stp>
        <tr r="O38" s="3"/>
      </tp>
      <tp>
        <v>51.24</v>
        <stp/>
        <stp>ContractData</stp>
        <stp>S.US.AKAM</stp>
        <stp>LastTradeToday</stp>
        <stp/>
        <stp>T</stp>
        <tr r="H39" s="3"/>
      </tp>
      <tp>
        <v>116.25</v>
        <stp/>
        <stp>ContractData</stp>
        <stp>S.US.LOGM</stp>
        <stp>LastTradeToday</stp>
        <stp/>
        <stp>T</stp>
        <tr r="H47" s="3"/>
      </tp>
      <tp>
        <v>78</v>
        <stp/>
        <stp>ContractData</stp>
        <stp>S.US.TCBI</stp>
        <stp>HIgh</stp>
        <stp/>
        <stp>T</stp>
        <tr r="M23" s="3"/>
      </tp>
      <tp>
        <v>-0.23666484616785</v>
        <stp/>
        <stp>ContractData</stp>
        <stp>S.US.QCOM</stp>
        <stp>PerCentNetLastTrade</stp>
        <stp/>
        <stp>T</stp>
        <tr r="D411" s="1"/>
      </tp>
      <tp>
        <v>119.8</v>
        <stp/>
        <stp>ContractData</stp>
        <stp>S.US.WYNN</stp>
        <stp>LastTradeToday</stp>
        <stp/>
        <stp>T</stp>
        <tr r="H36" s="3"/>
      </tp>
      <tp>
        <v>-6.0671861029505683E-2</v>
        <stp/>
        <stp>ContractData</stp>
        <stp>S.US.PNRA</stp>
        <stp>PerCentNetLastTrade</stp>
        <stp/>
        <stp>T</stp>
        <tr r="D385" s="1"/>
      </tp>
      <tp>
        <v>0.19699581383895592</v>
        <stp/>
        <stp>ContractData</stp>
        <stp>S.US.POST</stp>
        <stp>PerCentNetLastTrade</stp>
        <stp/>
        <stp>T</stp>
        <tr r="D399" s="1"/>
      </tp>
      <tp>
        <v>8.2101806239737278E-3</v>
        <stp/>
        <stp>ContractData</stp>
        <stp>S.US.POOL</stp>
        <stp>PerCentNetLastTrade</stp>
        <stp/>
        <stp>T</stp>
        <tr r="D398" s="1"/>
      </tp>
      <tp>
        <v>-1.2529832935560858</v>
        <stp/>
        <stp>ContractData</stp>
        <stp>S.US.PCAR</stp>
        <stp>PerCentNetLastTrade</stp>
        <stp/>
        <stp>T</stp>
        <tr r="D383" s="1"/>
      </tp>
      <tp>
        <v>6.8815170855987179E-2</v>
        <stp/>
        <stp>ContractData</stp>
        <stp>S.US.PCLN</stp>
        <stp>PerCentNetLastTrade</stp>
        <stp/>
        <stp>T</stp>
        <tr r="D482" s="1"/>
      </tp>
      <tp>
        <v>-0.73042296585697297</v>
        <stp/>
        <stp>ContractData</stp>
        <stp>S.US.PAYX</stp>
        <stp>PerCentNetLastTrade</stp>
        <stp/>
        <stp>T</stp>
        <tr r="D390" s="1"/>
      </tp>
      <tp>
        <v>-0.80118328608406264</v>
        <stp/>
        <stp>ContractData</stp>
        <stp>S.US.PZZA</stp>
        <stp>PerCentNetLastTrade</stp>
        <stp/>
        <stp>T</stp>
        <tr r="D386" s="1"/>
      </tp>
      <tp>
        <v>-0.44624746450304259</v>
        <stp/>
        <stp>ContractData</stp>
        <stp>S.US.PYPL</stp>
        <stp>PerCentNetLastTrade</stp>
        <stp/>
        <stp>T</stp>
        <tr r="D391" s="1"/>
      </tp>
      <tp>
        <v>-0.55184432181237297</v>
        <stp/>
        <stp>ContractData</stp>
        <stp>S.US.PRXL</stp>
        <stp>PerCentNetLastTrade</stp>
        <stp/>
        <stp>T</stp>
        <tr r="D387" s="1"/>
      </tp>
      <tp>
        <v>-1.5423302598491198</v>
        <stp/>
        <stp>ContractData</stp>
        <stp>S.US.PVTB</stp>
        <stp>PerCentNetLastTrade</stp>
        <stp/>
        <stp>T</stp>
        <tr r="D405" s="1"/>
      </tp>
      <tp>
        <v>-0.96463022508038587</v>
        <stp/>
        <stp>ContractData</stp>
        <stp>S.US.PTEN</stp>
        <stp>PerCentNetLastTrade</stp>
        <stp/>
        <stp>T</stp>
        <tr r="D389" s="1"/>
      </tp>
      <tp>
        <v>9154876</v>
        <stp/>
        <stp>ContractData</stp>
        <stp>S.US.CHK</stp>
        <stp>T_CVol</stp>
        <stp/>
        <stp>T</stp>
        <tr r="O27" s="3"/>
      </tp>
      <tp>
        <v>331549</v>
        <stp/>
        <stp>ContractData</stp>
        <stp>S.US.MIK</stp>
        <stp>T_CVol</stp>
        <stp/>
        <stp>T</stp>
        <tr r="O44" s="3"/>
      </tp>
      <tp>
        <v>4480771.1904761903</v>
        <stp/>
        <stp>StudyData</stp>
        <stp>S.US.LB</stp>
        <stp>MA</stp>
        <stp>InputChoice=Vol,MAType=Sim,Period=21</stp>
        <stp>MA</stp>
        <stp>D</stp>
        <stp>-1</stp>
        <stp>all</stp>
        <stp/>
        <stp/>
        <stp/>
        <stp>T</stp>
        <tr r="Q29" s="3"/>
      </tp>
      <tp>
        <v>-0.10875475802066341</v>
        <stp/>
        <stp>ContractData</stp>
        <stp>S.US.WOOF</stp>
        <stp>PerCentNetLastTrade</stp>
        <stp/>
        <stp>T</stp>
        <tr r="D523" s="1"/>
      </tp>
      <tp>
        <v>-0.70716228467815045</v>
        <stp/>
        <stp>ContractData</stp>
        <stp>S.US.WBMD</stp>
        <stp>PerCentNetLastTrade</stp>
        <stp/>
        <stp>T</stp>
        <tr r="D539" s="1"/>
      </tp>
      <tp>
        <v>-0.29673590504451036</v>
        <stp/>
        <stp>ContractData</stp>
        <stp>S.US.WAFD</stp>
        <stp>PerCentNetLastTrade</stp>
        <stp/>
        <stp>T</stp>
        <tr r="D535" s="1"/>
      </tp>
      <tp>
        <v>-1.9158342885213688</v>
        <stp/>
        <stp>ContractData</stp>
        <stp>S.US.WYNN</stp>
        <stp>PerCentNetLastTrade</stp>
        <stp/>
        <stp>T</stp>
        <tr r="Z3" s="1"/>
        <tr r="J36" s="3"/>
        <tr r="O13" s="1"/>
        <tr r="D558" s="1"/>
      </tp>
      <tp>
        <v>75598</v>
        <stp/>
        <stp>ContractData</stp>
        <stp>S.US.CSL</stp>
        <stp>T_CVol</stp>
        <stp/>
        <stp>T</stp>
        <tr r="O25" s="3"/>
      </tp>
      <tp>
        <v>4613297</v>
        <stp/>
        <stp>ContractData</stp>
        <stp>S.US.NWL</stp>
        <stp>T_CVol</stp>
        <stp/>
        <stp>T</stp>
        <tr r="O18" s="3"/>
      </tp>
      <tp>
        <v>-0.19174229835101622</v>
        <stp/>
        <stp>ContractData</stp>
        <stp>S.US.D</stp>
        <stp>PerCentNetLastTrade</stp>
        <stp/>
        <stp>T</stp>
        <tr r="D168" s="1"/>
      </tp>
      <tp>
        <v>-0.31779661016949151</v>
        <stp/>
        <stp>ContractData</stp>
        <stp>S.US.A</stp>
        <stp>PerCentNetLastTrade</stp>
        <stp/>
        <stp>T</stp>
        <tr r="D16" s="1"/>
      </tp>
      <tp>
        <v>-0.67114093959731547</v>
        <stp/>
        <stp>ContractData</stp>
        <stp>S.US.O</stp>
        <stp>PerCentNetLastTrade</stp>
        <stp/>
        <stp>T</stp>
        <tr r="D418" s="1"/>
      </tp>
      <tp>
        <v>1.1741406139482247</v>
        <stp/>
        <stp>ContractData</stp>
        <stp>S.US.K</stp>
        <stp>PerCentNetLastTrade</stp>
        <stp/>
        <stp>T</stp>
        <tr r="D289" s="1"/>
      </tp>
      <tp>
        <v>-0.33662721250950156</v>
        <stp/>
        <stp>ContractData</stp>
        <stp>S.US.V</stp>
        <stp>PerCentNetLastTrade</stp>
        <stp/>
        <stp>T</stp>
        <tr r="D531" s="1"/>
      </tp>
      <tp>
        <v>-1.4890646812470916</v>
        <stp/>
        <stp>ContractData</stp>
        <stp>S.US.X</stp>
        <stp>PerCentNetLastTrade</stp>
        <stp/>
        <stp>T</stp>
        <tr r="D518" s="1"/>
      </tp>
      <tp>
        <v>63.49</v>
        <stp/>
        <stp>ContractData</stp>
        <stp>S.US.XLNX</stp>
        <stp>LOw</stp>
        <stp/>
        <stp>T</stp>
        <tr r="N31" s="3"/>
      </tp>
      <tp>
        <v>-0.20060180541624875</v>
        <stp/>
        <stp>ContractData</stp>
        <stp>S.US.VRSK</stp>
        <stp>PerCentNetLastTrade</stp>
        <stp/>
        <stp>T</stp>
        <tr r="D526" s="1"/>
      </tp>
      <tp>
        <v>-0.35714285714285715</v>
        <stp/>
        <stp>ContractData</stp>
        <stp>S.US.VRSN</stp>
        <stp>PerCentNetLastTrade</stp>
        <stp/>
        <stp>T</stp>
        <tr r="D525" s="1"/>
      </tp>
      <tp>
        <v>0.42668059909439221</v>
        <stp/>
        <stp>ContractData</stp>
        <stp>S.US.VRTX</stp>
        <stp>PerCentNetLastTrade</stp>
        <stp/>
        <stp>T</stp>
        <tr r="D529" s="1"/>
      </tp>
      <tp>
        <v>0.24431210871888839</v>
        <stp/>
        <stp>ContractData</stp>
        <stp>S.US.VSAT</stp>
        <stp>PerCentNetLastTrade</stp>
        <stp/>
        <stp>T</stp>
        <tr r="D530" s="1"/>
      </tp>
      <tp>
        <v>77.650000000000006</v>
        <stp/>
        <stp>ContractData</stp>
        <stp>S.US.TCBI</stp>
        <stp>OPen</stp>
        <stp/>
        <stp>T</stp>
        <tr r="L23" s="3"/>
      </tp>
      <tp>
        <v>2297277</v>
        <stp/>
        <stp>ContractData</stp>
        <stp>S.US.SLM</stp>
        <stp>T_CVol</stp>
        <stp/>
        <stp>T</stp>
        <tr r="O43" s="3"/>
      </tp>
      <tp>
        <v>77.400000000000006</v>
        <stp/>
        <stp>ContractData</stp>
        <stp>S.US.TCBI</stp>
        <stp>LastTradeToday</stp>
        <stp/>
        <stp>T</stp>
        <tr r="H23" s="3"/>
      </tp>
      <tp>
        <v>0.35516969218626676</v>
        <stp/>
        <stp>ContractData</stp>
        <stp>S.US.UNIT</stp>
        <stp>PerCentNetLastTrade</stp>
        <stp/>
        <stp>T</stp>
        <tr r="D513" s="1"/>
      </tp>
      <tp>
        <v>-1.0542028174269988</v>
        <stp/>
        <stp>ContractData</stp>
        <stp>S.US.ULTI</stp>
        <stp>PerCentNetLastTrade</stp>
        <stp/>
        <stp>T</stp>
        <tr r="D502" s="1"/>
      </tp>
      <tp>
        <v>0.58212339662233048</v>
        <stp/>
        <stp>ContractData</stp>
        <stp>S.US.ULTA</stp>
        <stp>PerCentNetLastTrade</stp>
        <stp/>
        <stp>T</stp>
        <tr r="D501" s="1"/>
      </tp>
      <tp>
        <v>0.39316702819956617</v>
        <stp/>
        <stp>ContractData</stp>
        <stp>S.US.UMBF</stp>
        <stp>PerCentNetLastTrade</stp>
        <stp/>
        <stp>T</stp>
        <tr r="D503" s="1"/>
      </tp>
      <tp>
        <v>-0.37220843672456577</v>
        <stp/>
        <stp>ContractData</stp>
        <stp>S.US.UBSI</stp>
        <stp>PerCentNetLastTrade</stp>
        <stp/>
        <stp>T</stp>
        <tr r="D507" s="1"/>
      </tp>
      <tp>
        <v>4.2390843577787198E-2</v>
        <stp/>
        <stp>ContractData</stp>
        <stp>S.US.URBN</stp>
        <stp>PerCentNetLastTrade</stp>
        <stp/>
        <stp>T</stp>
        <tr r="D516" s="1"/>
      </tp>
      <tp>
        <v>-0.52100293064148484</v>
        <stp/>
        <stp>ContractData</stp>
        <stp>S.US.UTHR</stp>
        <stp>PerCentNetLastTrade</stp>
        <stp/>
        <stp>T</stp>
        <tr r="D511" s="1"/>
      </tp>
      <tp>
        <v>47.58</v>
        <stp/>
        <stp>ContractData</stp>
        <stp>IUSG</stp>
        <stp>LOw</stp>
        <stp/>
        <stp>T</stp>
        <tr r="N7" s="3"/>
      </tp>
      <tp>
        <v>1.7082785808147174</v>
        <stp/>
        <stp>ContractData</stp>
        <stp>S.US.TCBI</stp>
        <stp>PerCentNetLastTrade</stp>
        <stp/>
        <stp>T</stp>
        <tr r="J23" s="3"/>
        <tr r="J6" s="1"/>
        <tr r="D479" s="1"/>
      </tp>
      <tp>
        <v>0.3609131101687269</v>
        <stp/>
        <stp>ContractData</stp>
        <stp>S.US.TECH</stp>
        <stp>PerCentNetLastTrade</stp>
        <stp/>
        <stp>T</stp>
        <tr r="D66" s="1"/>
      </tp>
      <tp>
        <v>18.39</v>
        <stp/>
        <stp>ContractData</stp>
        <stp>S.US.KATE</stp>
        <stp>OPen</stp>
        <stp/>
        <stp>T</stp>
        <tr r="L19" s="3"/>
      </tp>
      <tp>
        <v>-0.3968253968253968</v>
        <stp/>
        <stp>ContractData</stp>
        <stp>S.US.TXRH</stp>
        <stp>PerCentNetLastTrade</stp>
        <stp/>
        <stp>T</stp>
        <tr r="D481" s="1"/>
      </tp>
      <tp>
        <v>1.6244314489928524</v>
        <stp/>
        <stp>ContractData</stp>
        <stp>S.US.TRIP</stp>
        <stp>PerCentNetLastTrade</stp>
        <stp/>
        <stp>T</stp>
        <tr r="J32" s="3"/>
        <tr r="J15" s="1"/>
        <tr r="D494" s="1"/>
      </tp>
      <tp>
        <v>-5.9880239520958084E-2</v>
        <stp/>
        <stp>ContractData</stp>
        <stp>S.US.TRMK</stp>
        <stp>PerCentNetLastTrade</stp>
        <stp/>
        <stp>T</stp>
        <tr r="D495" s="1"/>
      </tp>
      <tp>
        <v>-0.22222222222222221</v>
        <stp/>
        <stp>ContractData</stp>
        <stp>S.US.TRMB</stp>
        <stp>PerCentNetLastTrade</stp>
        <stp/>
        <stp>T</stp>
        <tr r="D493" s="1"/>
      </tp>
      <tp>
        <v>-1.5020862308762171</v>
        <stp/>
        <stp>ContractData</stp>
        <stp>S.US.TROW</stp>
        <stp>PerCentNetLastTrade</stp>
        <stp/>
        <stp>T</stp>
        <tr r="D470" s="1"/>
      </tp>
      <tp>
        <v>-0.43583535108958837</v>
        <stp/>
        <stp>ContractData</stp>
        <stp>S.US.TSCO</stp>
        <stp>PerCentNetLastTrade</stp>
        <stp/>
        <stp>T</stp>
        <tr r="D491" s="1"/>
      </tp>
      <tp>
        <v>-0.41271782329562823</v>
        <stp/>
        <stp>ContractData</stp>
        <stp>S.US.TTWO</stp>
        <stp>PerCentNetLastTrade</stp>
        <stp/>
        <stp>T</stp>
        <tr r="D471" s="1"/>
      </tp>
      <tp>
        <v>79103</v>
        <stp/>
        <stp>ContractData</stp>
        <stp>S.US.TCO</stp>
        <stp>T_CVol</stp>
        <stp/>
        <stp>T</stp>
        <tr r="O41" s="3"/>
      </tp>
      <tp>
        <v>51</v>
        <stp/>
        <stp>ContractData</stp>
        <stp>S.US.LB</stp>
        <stp>LOw</stp>
        <stp/>
        <stp>T</stp>
        <tr r="N29" s="3"/>
      </tp>
      <tp t="e">
        <v>#N/A</v>
        <stp/>
        <stp>ContractData</stp>
        <stp>S.US.INCY</stp>
        <stp>OPen</stp>
        <stp/>
        <stp>T</stp>
        <tr r="L46" s="3"/>
      </tp>
      <tp>
        <v>-0.10497585555322275</v>
        <stp/>
        <stp>ContractData</stp>
        <stp>IUSG</stp>
        <stp>PerCentNetLastTrade</stp>
        <stp/>
        <stp>T</stp>
        <tr r="J7" s="3"/>
      </tp>
      <tp>
        <v>1.4390000000000001</v>
        <stp/>
        <stp>StudyData</stp>
        <stp>S.US.LB</stp>
        <stp>ATR</stp>
        <stp>MaType=Sim,Period=10</stp>
        <stp>ATR</stp>
        <stp>D</stp>
        <stp>-1</stp>
        <stp>ALL</stp>
        <stp/>
        <stp/>
        <stp>FALSE</stp>
        <stp>T</stp>
        <tr r="K29" s="3"/>
      </tp>
      <tp>
        <v>376921</v>
        <stp/>
        <stp>ContractData</stp>
        <stp>S.US.LB</stp>
        <stp>T_CVol</stp>
        <stp/>
        <stp>T</stp>
        <tr r="O29" s="3"/>
      </tp>
      <tp>
        <v>77.100000000000009</v>
        <stp/>
        <stp>ContractData</stp>
        <stp>S.US.TCBI</stp>
        <stp>LOw</stp>
        <stp/>
        <stp>T</stp>
        <tr r="N23" s="3"/>
      </tp>
      <tp>
        <v>-1.0252692626346314</v>
        <stp/>
        <stp>ContractData</stp>
        <stp>S.US.ZBRA</stp>
        <stp>PerCentNetLastTrade</stp>
        <stp/>
        <stp>T</stp>
        <tr r="D562" s="1"/>
      </tp>
      <tp>
        <v>331</v>
        <stp/>
        <stp>ContractData</stp>
        <stp>S.US.CHTR</stp>
        <stp>HIgh</stp>
        <stp/>
        <stp>T</stp>
        <tr r="M45" s="3"/>
      </tp>
      <tp>
        <v>46.03</v>
        <stp/>
        <stp>ContractData</stp>
        <stp>S.US.TRIP</stp>
        <stp>LOw</stp>
        <stp/>
        <stp>T</stp>
        <tr r="N32" s="3"/>
      </tp>
      <tp>
        <v>120.45</v>
        <stp/>
        <stp>ContractData</stp>
        <stp>S.US.LOGM</stp>
        <stp>OPen</stp>
        <stp/>
        <stp>T</stp>
        <tr r="L47" s="3"/>
      </tp>
      <tp>
        <v>24558</v>
        <stp/>
        <stp>ContractData</stp>
        <stp>S.US.JWA</stp>
        <stp>T_CVol</stp>
        <stp/>
        <stp>T</stp>
        <tr r="O40" s="3"/>
      </tp>
      <tp>
        <v>18.350000000000001</v>
        <stp/>
        <stp>ContractData</stp>
        <stp>S.US.KATE</stp>
        <stp>LastTradeToday</stp>
        <stp/>
        <stp>T</stp>
        <tr r="H19" s="3"/>
      </tp>
      <tp>
        <v>-0.61940812112869925</v>
        <stp/>
        <stp>ContractData</stp>
        <stp>S.US.EV</stp>
        <stp>PerCentNetLastTrade</stp>
        <stp/>
        <stp>T</stp>
        <tr r="D182" s="1"/>
      </tp>
      <tp>
        <v>-5.425935973955507E-2</v>
        <stp/>
        <stp>ContractData</stp>
        <stp>S.US.EW</stp>
        <stp>PerCentNetLastTrade</stp>
        <stp/>
        <stp>T</stp>
        <tr r="D186" s="1"/>
      </tp>
      <tp>
        <v>-0.27156883225402129</v>
        <stp/>
        <stp>ContractData</stp>
        <stp>S.US.EA</stp>
        <stp>PerCentNetLastTrade</stp>
        <stp/>
        <stp>T</stp>
        <tr r="D187" s="1"/>
      </tp>
      <tp>
        <v>-0.57075166917940989</v>
        <stp/>
        <stp>ContractData</stp>
        <stp>S.US.EL</stp>
        <stp>PerCentNetLastTrade</stp>
        <stp/>
        <stp>T</stp>
        <tr r="D202" s="1"/>
      </tp>
      <tp>
        <v>0.51928783382789323</v>
        <stp/>
        <stp>ContractData</stp>
        <stp>S.US.DY</stp>
        <stp>PerCentNetLastTrade</stp>
        <stp/>
        <stp>T</stp>
        <tr r="D177" s="1"/>
      </tp>
      <tp>
        <v>-0.13583265417006249</v>
        <stp/>
        <stp>ContractData</stp>
        <stp>S.US.DG</stp>
        <stp>PerCentNetLastTrade</stp>
        <stp/>
        <stp>T</stp>
        <tr r="D166" s="1"/>
      </tp>
      <tp>
        <v>-1.2447621395119546</v>
        <stp/>
        <stp>ContractData</stp>
        <stp>S.US.DD</stp>
        <stp>PerCentNetLastTrade</stp>
        <stp/>
        <stp>T</stp>
        <tr r="D178" s="1"/>
      </tp>
      <tp>
        <v>-0.40668375917248695</v>
        <stp/>
        <stp>ContractData</stp>
        <stp>S.US.DE</stp>
        <stp>PerCentNetLastTrade</stp>
        <stp/>
        <stp>T</stp>
        <tr r="D157" s="1"/>
      </tp>
      <tp>
        <v>-0.32658059907128645</v>
        <stp/>
        <stp>ContractData</stp>
        <stp>S.US.GD</stp>
        <stp>PerCentNetLastTrade</stp>
        <stp/>
        <stp>T</stp>
        <tr r="D229" s="1"/>
      </tp>
      <tp>
        <v>-0.10266940451745379</v>
        <stp/>
        <stp>ContractData</stp>
        <stp>S.US.GE</stp>
        <stp>PerCentNetLastTrade</stp>
        <stp/>
        <stp>T</stp>
        <tr r="D230" s="1"/>
      </tp>
      <tp>
        <v>-3.557452863749555E-2</v>
        <stp/>
        <stp>ContractData</stp>
        <stp>S.US.FR</stp>
        <stp>PerCentNetLastTrade</stp>
        <stp/>
        <stp>T</stp>
        <tr r="D216" s="1"/>
      </tp>
      <tp>
        <v>-2.6624068157614485E-2</v>
        <stp/>
        <stp>ContractData</stp>
        <stp>S.US.FB</stp>
        <stp>PerCentNetLastTrade</stp>
        <stp/>
        <stp>T</stp>
        <tr r="D207" s="1"/>
      </tp>
      <tp>
        <v>-0.49504950495049505</v>
        <stp/>
        <stp>ContractData</stp>
        <stp>S.US.FL</stp>
        <stp>PerCentNetLastTrade</stp>
        <stp/>
        <stp>T</stp>
        <tr r="D220" s="1"/>
      </tp>
      <tp>
        <v>-0.25072082236429738</v>
        <stp/>
        <stp>ContractData</stp>
        <stp>S.US.CR</stp>
        <stp>PerCentNetLastTrade</stp>
        <stp/>
        <stp>T</stp>
        <tr r="D144" s="1"/>
      </tp>
      <tp>
        <v>-1.0003371923120152</v>
        <stp/>
        <stp>ContractData</stp>
        <stp>S.US.CW</stp>
        <stp>PerCentNetLastTrade</stp>
        <stp/>
        <stp>T</stp>
        <tr r="D150" s="1"/>
      </tp>
      <tp>
        <v>-1.2639405204460967</v>
        <stp/>
        <stp>ContractData</stp>
        <stp>S.US.CY</stp>
        <stp>PerCentNetLastTrade</stp>
        <stp/>
        <stp>T</stp>
        <tr r="D151" s="1"/>
      </tp>
      <tp>
        <v>-1.3336566440349176</v>
        <stp/>
        <stp>ContractData</stp>
        <stp>S.US.CC</stp>
        <stp>PerCentNetLastTrade</stp>
        <stp/>
        <stp>T</stp>
        <tr r="D108" s="1"/>
      </tp>
      <tp>
        <v>4.1776911293691689E-2</v>
        <stp/>
        <stp>ContractData</stp>
        <stp>S.US.CL</stp>
        <stp>PerCentNetLastTrade</stp>
        <stp/>
        <stp>T</stp>
        <tr r="D128" s="1"/>
      </tp>
      <tp>
        <v>-0.78363082281236396</v>
        <stp/>
        <stp>ContractData</stp>
        <stp>S.US.BR</stp>
        <stp>PerCentNetLastTrade</stp>
        <stp/>
        <stp>T</stp>
        <tr r="D78" s="1"/>
      </tp>
      <tp>
        <v>5.9456245608345497E-2</v>
        <stp/>
        <stp>ContractData</stp>
        <stp>S.US.BA</stp>
        <stp>PerCentNetLastTrade</stp>
        <stp/>
        <stp>T</stp>
        <tr r="D71" s="1"/>
      </tp>
      <tp>
        <v>-0.68085106382978722</v>
        <stp/>
        <stp>ContractData</stp>
        <stp>S.US.MA</stp>
        <stp>PerCentNetLastTrade</stp>
        <stp/>
        <stp>T</stp>
        <tr r="D324" s="1"/>
      </tp>
      <tp>
        <v>-1.0665220535068691</v>
        <stp/>
        <stp>ContractData</stp>
        <stp>S.US.MD</stp>
        <stp>PerCentNetLastTrade</stp>
        <stp/>
        <stp>T</stp>
        <tr r="D332" s="1"/>
      </tp>
      <tp>
        <v>-0.12690355329949238</v>
        <stp/>
        <stp>ContractData</stp>
        <stp>S.US.MO</stp>
        <stp>PerCentNetLastTrade</stp>
        <stp/>
        <stp>T</stp>
        <tr r="D31" s="1"/>
      </tp>
      <tp>
        <v>-0.89006495068559055</v>
        <stp/>
        <stp>ContractData</stp>
        <stp>S.US.LW</stp>
        <stp>PerCentNetLastTrade</stp>
        <stp/>
        <stp>T</stp>
        <tr r="D302" s="1"/>
      </tp>
      <tp>
        <v>0.92012529365700857</v>
        <stp/>
        <stp>ContractData</stp>
        <stp>S.US.LB</stp>
        <stp>PerCentNetLastTrade</stp>
        <stp/>
        <stp>T</stp>
        <tr r="J29" s="3"/>
        <tr r="J12" s="1"/>
        <tr r="D297" s="1"/>
      </tp>
      <tp>
        <v>-0.53378283466779042</v>
        <stp/>
        <stp>ContractData</stp>
        <stp>S.US.LH</stp>
        <stp>PerCentNetLastTrade</stp>
        <stp/>
        <stp>T</stp>
        <tr r="D299" s="1"/>
      </tp>
      <tp>
        <v>-0.19997778024663926</v>
        <stp/>
        <stp>ContractData</stp>
        <stp>S.US.IR</stp>
        <stp>PerCentNetLastTrade</stp>
        <stp/>
        <stp>T</stp>
        <tr r="D267" s="1"/>
      </tp>
      <tp>
        <v>-0.63593004769475359</v>
        <stp/>
        <stp>ContractData</stp>
        <stp>S.US.IT</stp>
        <stp>PerCentNetLastTrade</stp>
        <stp/>
        <stp>T</stp>
        <tr r="D227" s="1"/>
      </tp>
      <tp>
        <v>-1.0866190624029803</v>
        <stp/>
        <stp>ContractData</stp>
        <stp>S.US.HR</stp>
        <stp>PerCentNetLastTrade</stp>
        <stp/>
        <stp>T</stp>
        <tr r="D248" s="1"/>
      </tp>
      <tp>
        <v>0.18621973929236499</v>
        <stp/>
        <stp>ContractData</stp>
        <stp>S.US.HD</stp>
        <stp>PerCentNetLastTrade</stp>
        <stp/>
        <stp>T</stp>
        <tr r="D255" s="1"/>
      </tp>
      <tp>
        <v>-0.22888532845044632</v>
        <stp/>
        <stp>ContractData</stp>
        <stp>S.US.KO</stp>
        <stp>PerCentNetLastTrade</stp>
        <stp/>
        <stp>T</stp>
        <tr r="D124" s="1"/>
      </tp>
      <tp>
        <v>0.47145102147721318</v>
        <stp/>
        <stp>ContractData</stp>
        <stp>S.US.UA</stp>
        <stp>PerCentNetLastTrade</stp>
        <stp/>
        <stp>T</stp>
        <tr r="D505" s="1"/>
      </tp>
      <tp>
        <v>-1.2509773260359656</v>
        <stp/>
        <stp>ContractData</stp>
        <stp>S.US.UE</stp>
        <stp>PerCentNetLastTrade</stp>
        <stp/>
        <stp>T</stp>
        <tr r="D515" s="1"/>
      </tp>
      <tp>
        <v>0.27359781121751026</v>
        <stp/>
        <stp>ContractData</stp>
        <stp>S.US.TR</stp>
        <stp>PerCentNetLastTrade</stp>
        <stp/>
        <stp>T</stp>
        <tr r="D488" s="1"/>
      </tp>
      <tp>
        <v>-0.6854531607006854</v>
        <stp/>
        <stp>ContractData</stp>
        <stp>S.US.WR</stp>
        <stp>PerCentNetLastTrade</stp>
        <stp/>
        <stp>T</stp>
        <tr r="D547" s="1"/>
      </tp>
      <tp>
        <v>0</v>
        <stp/>
        <stp>ContractData</stp>
        <stp>S.US.WU</stp>
        <stp>PerCentNetLastTrade</stp>
        <stp/>
        <stp>T</stp>
        <tr r="D548" s="1"/>
      </tp>
      <tp>
        <v>-0.20438751873552255</v>
        <stp/>
        <stp>ContractData</stp>
        <stp>S.US.WM</stp>
        <stp>PerCentNetLastTrade</stp>
        <stp/>
        <stp>T</stp>
        <tr r="D536" s="1"/>
      </tp>
      <tp>
        <v>-0.72820732490897411</v>
        <stp/>
        <stp>ContractData</stp>
        <stp>S.US.VZ</stp>
        <stp>PerCentNetLastTrade</stp>
        <stp/>
        <stp>T</stp>
        <tr r="D527" s="1"/>
      </tp>
      <tp>
        <v>-0.83410565338276177</v>
        <stp/>
        <stp>ContractData</stp>
        <stp>S.US.PX</stp>
        <stp>PerCentNetLastTrade</stp>
        <stp/>
        <stp>T</stp>
        <tr r="D402" s="1"/>
      </tp>
      <tp>
        <v>5.7803468208092484E-2</v>
        <stp/>
        <stp>ContractData</stp>
        <stp>S.US.PG</stp>
        <stp>PerCentNetLastTrade</stp>
        <stp/>
        <stp>T</stp>
        <tr r="D406" s="1"/>
      </tp>
      <tp>
        <v>-0.48366834170854273</v>
        <stp/>
        <stp>ContractData</stp>
        <stp>S.US.PH</stp>
        <stp>PerCentNetLastTrade</stp>
        <stp/>
        <stp>T</stp>
        <tr r="D388" s="1"/>
      </tp>
      <tp>
        <v>2.6726057906458798E-2</v>
        <stp/>
        <stp>ContractData</stp>
        <stp>S.US.PM</stp>
        <stp>PerCentNetLastTrade</stp>
        <stp/>
        <stp>T</stp>
        <tr r="D394" s="1"/>
      </tp>
      <tp>
        <v>1.1336797354747283</v>
        <stp/>
        <stp>ContractData</stp>
        <stp>S.US.SM</stp>
        <stp>PerCentNetLastTrade</stp>
        <stp/>
        <stp>T</stp>
        <tr r="D452" s="1"/>
      </tp>
      <tp>
        <v>3.194</v>
        <stp/>
        <stp>StudyData</stp>
        <stp>S.US.WYNN</stp>
        <stp>ATR</stp>
        <stp>MaType=Sim,Period=10</stp>
        <stp>ATR</stp>
        <stp>D</stp>
        <stp>-1</stp>
        <stp>ALL</stp>
        <stp/>
        <stp/>
        <stp>FALSE</stp>
        <stp>T</stp>
        <tr r="K36" s="3"/>
      </tp>
      <tp>
        <v>52.17</v>
        <stp/>
        <stp>ContractData</stp>
        <stp>S.US.AKAM</stp>
        <stp>HIgh</stp>
        <stp/>
        <stp>T</stp>
        <tr r="M39" s="3"/>
      </tp>
      <tp>
        <v>63.59</v>
        <stp/>
        <stp>ContractData</stp>
        <stp>S.US.XLNX</stp>
        <stp>OPen</stp>
        <stp/>
        <stp>T</stp>
        <tr r="L31" s="3"/>
      </tp>
      <tp>
        <v>119.17</v>
        <stp/>
        <stp>ContractData</stp>
        <stp>S.US.WYNN</stp>
        <stp>LOw</stp>
        <stp/>
        <stp>T</stp>
        <tr r="N36" s="3"/>
      </tp>
      <tp>
        <v>0.47000000000000003</v>
        <stp/>
        <stp>ContractData</stp>
        <stp>S.US.LB</stp>
        <stp>NetLastTradeToday</stp>
        <stp/>
        <stp>T</stp>
        <tr r="I29" s="3"/>
      </tp>
      <tp>
        <v>1.545985171162644</v>
        <stp/>
        <stp>ContractData</stp>
        <stp>S.US.XLNX</stp>
        <stp>PerCentNetLastTrade</stp>
        <stp/>
        <stp>T</stp>
        <tr r="J31" s="3"/>
        <tr r="J14" s="1"/>
        <tr r="D559" s="1"/>
      </tp>
      <tp>
        <v>195675</v>
        <stp/>
        <stp>ContractData</stp>
        <stp>S.US.VMC</stp>
        <stp>T_CVol</stp>
        <stp/>
        <stp>T</stp>
        <tr r="O37" s="3"/>
      </tp>
      <tp>
        <v>349547</v>
        <stp/>
        <stp>ContractData</stp>
        <stp>S.US.PXD</stp>
        <stp>T_CVol</stp>
        <stp/>
        <stp>T</stp>
        <tr r="O28" s="3"/>
      </tp>
      <tp>
        <v>64.430000000000007</v>
        <stp/>
        <stp>ContractData</stp>
        <stp>S.US.XLNX</stp>
        <stp>HIgh</stp>
        <stp/>
        <stp>T</stp>
        <tr r="M31" s="3"/>
      </tp>
      <tp>
        <v>52.09</v>
        <stp/>
        <stp>ContractData</stp>
        <stp>S.US.AKAM</stp>
        <stp>OPen</stp>
        <stp/>
        <stp>T</stp>
        <tr r="L39" s="3"/>
      </tp>
      <tp>
        <v>120.45</v>
        <stp/>
        <stp>ContractData</stp>
        <stp>S.US.LOGM</stp>
        <stp>HIgh</stp>
        <stp/>
        <stp>T</stp>
        <tr r="M47" s="3"/>
      </tp>
      <tp>
        <v>329.52</v>
        <stp/>
        <stp>ContractData</stp>
        <stp>S.US.CHTR</stp>
        <stp>OPen</stp>
        <stp/>
        <stp>T</stp>
        <tr r="L45" s="3"/>
      </tp>
      <tp>
        <v>121.8</v>
        <stp/>
        <stp>ContractData</stp>
        <stp>S.US.INCY</stp>
        <stp>HIgh</stp>
        <stp/>
        <stp>T</stp>
        <tr r="M46" s="3"/>
      </tp>
      <tp>
        <v>194939</v>
        <stp/>
        <stp>ContractData</stp>
        <stp>S.US.SPG</stp>
        <stp>T_CVol</stp>
        <stp/>
        <stp>T</stp>
        <tr r="O35" s="3"/>
      </tp>
      <tp>
        <v>2.4769999999999999</v>
        <stp/>
        <stp>StudyData</stp>
        <stp>S.US.TCBI</stp>
        <stp>ATR</stp>
        <stp>MaType=Sim,Period=10</stp>
        <stp>ATR</stp>
        <stp>D</stp>
        <stp>-1</stp>
        <stp>ALL</stp>
        <stp/>
        <stp/>
        <stp>FALSE</stp>
        <stp>T</stp>
        <tr r="K23" s="3"/>
      </tp>
      <tp>
        <v>-1.1179277436946149</v>
        <stp/>
        <stp>ContractData</stp>
        <stp>S.US.CHRW</stp>
        <stp>PerCentNetLastTrade</stp>
        <stp/>
        <stp>T</stp>
        <tr r="D102" s="1"/>
      </tp>
      <tp>
        <v>-2.7122289264591672</v>
        <stp/>
        <stp>ContractData</stp>
        <stp>S.US.CHTR</stp>
        <stp>PerCentNetLastTrade</stp>
        <stp/>
        <stp>T</stp>
        <tr r="J45" s="3"/>
        <tr r="Z12" s="1"/>
        <tr r="O4" s="1"/>
        <tr r="D105" s="1"/>
      </tp>
      <tp>
        <v>-0.13132760267430754</v>
        <stp/>
        <stp>ContractData</stp>
        <stp>S.US.CHDN</stp>
        <stp>PerCentNetLastTrade</stp>
        <stp/>
        <stp>T</stp>
        <tr r="D113" s="1"/>
      </tp>
      <tp>
        <v>0.20316944331572531</v>
        <stp/>
        <stp>ContractData</stp>
        <stp>S.US.CHFC</stp>
        <stp>PerCentNetLastTrade</stp>
        <stp/>
        <stp>T</stp>
        <tr r="D107" s="1"/>
      </tp>
      <tp>
        <v>-0.3106028518989129</v>
        <stp/>
        <stp>ContractData</stp>
        <stp>S.US.CINF</stp>
        <stp>PerCentNetLastTrade</stp>
        <stp/>
        <stp>T</stp>
        <tr r="D115" s="1"/>
      </tp>
      <tp>
        <v>0</v>
        <stp/>
        <stp>ContractData</stp>
        <stp>S.US.COTY</stp>
        <stp>PerCentNetLastTrade</stp>
        <stp/>
        <stp>T</stp>
        <tr r="D142" s="1"/>
      </tp>
      <tp>
        <v>0.10214958251909753</v>
        <stp/>
        <stp>ContractData</stp>
        <stp>S.US.COHR</stp>
        <stp>PerCentNetLastTrade</stp>
        <stp/>
        <stp>T</stp>
        <tr r="D127" s="1"/>
      </tp>
      <tp>
        <v>-0.40050973966866921</v>
        <stp/>
        <stp>ContractData</stp>
        <stp>S.US.CONE</stp>
        <stp>PerCentNetLastTrade</stp>
        <stp/>
        <stp>T</stp>
        <tr r="D152" s="1"/>
      </tp>
      <tp>
        <v>-0.72345390898483075</v>
        <stp/>
        <stp>ContractData</stp>
        <stp>S.US.CLGX</stp>
        <stp>PerCentNetLastTrade</stp>
        <stp/>
        <stp>T</stp>
        <tr r="D139" s="1"/>
      </tp>
      <tp>
        <v>-8.9349535382416009E-2</v>
        <stp/>
        <stp>ContractData</stp>
        <stp>S.US.CBSH</stp>
        <stp>PerCentNetLastTrade</stp>
        <stp/>
        <stp>T</stp>
        <tr r="D131" s="1"/>
      </tp>
      <tp>
        <v>1.8281535648994516E-2</v>
        <stp/>
        <stp>ContractData</stp>
        <stp>S.US.CBRL</stp>
        <stp>PerCentNetLastTrade</stp>
        <stp/>
        <stp>T</stp>
        <tr r="D143" s="1"/>
      </tp>
      <tp>
        <v>-0.99092645654250244</v>
        <stp/>
        <stp>ContractData</stp>
        <stp>S.US.CBOE</stp>
        <stp>PerCentNetLastTrade</stp>
        <stp/>
        <stp>T</stp>
        <tr r="D95" s="1"/>
      </tp>
      <tp>
        <v>-0.59023668639053251</v>
        <stp/>
        <stp>ContractData</stp>
        <stp>S.US.CABO</stp>
        <stp>PerCentNetLastTrade</stp>
        <stp/>
        <stp>T</stp>
        <tr r="D85" s="1"/>
      </tp>
      <tp>
        <v>-0.12684319010623119</v>
        <stp/>
        <stp>ContractData</stp>
        <stp>S.US.CAKE</stp>
        <stp>PerCentNetLastTrade</stp>
        <stp/>
        <stp>T</stp>
        <tr r="D106" s="1"/>
      </tp>
      <tp>
        <v>0.14444444444444443</v>
        <stp/>
        <stp>ContractData</stp>
        <stp>S.US.CGNX</stp>
        <stp>PerCentNetLastTrade</stp>
        <stp/>
        <stp>T</stp>
        <tr r="D125" s="1"/>
      </tp>
      <tp>
        <v>-0.57506053268765134</v>
        <stp/>
        <stp>ContractData</stp>
        <stp>S.US.CDNS</stp>
        <stp>PerCentNetLastTrade</stp>
        <stp/>
        <stp>T</stp>
        <tr r="D87" s="1"/>
      </tp>
      <tp>
        <v>-0.29280320542456467</v>
        <stp/>
        <stp>ContractData</stp>
        <stp>S.US.CERN</stp>
        <stp>PerCentNetLastTrade</stp>
        <stp/>
        <stp>T</stp>
        <tr r="D101" s="1"/>
      </tp>
      <tp>
        <v>-1.3560983579772894</v>
        <stp/>
        <stp>ContractData</stp>
        <stp>S.US.CELG</stp>
        <stp>PerCentNetLastTrade</stp>
        <stp/>
        <stp>T</stp>
        <tr r="D99" s="1"/>
      </tp>
      <tp>
        <v>1.5696123057604771E-2</v>
        <stp/>
        <stp>ContractData</stp>
        <stp>S.US.CRUS</stp>
        <stp>PerCentNetLastTrade</stp>
        <stp/>
        <stp>T</stp>
        <tr r="D118" s="1"/>
      </tp>
      <tp>
        <v>-0.30374620317246037</v>
        <stp/>
        <stp>ContractData</stp>
        <stp>S.US.CSRA</stp>
        <stp>PerCentNetLastTrade</stp>
        <stp/>
        <stp>T</stp>
        <tr r="D146" s="1"/>
      </tp>
      <tp>
        <v>0.19575856443719414</v>
        <stp/>
        <stp>ContractData</stp>
        <stp>S.US.CPRT</stp>
        <stp>PerCentNetLastTrade</stp>
        <stp/>
        <stp>T</stp>
        <tr r="D138" s="1"/>
      </tp>
      <tp>
        <v>0.35429583702391498</v>
        <stp/>
        <stp>ContractData</stp>
        <stp>S.US.CVLT</stp>
        <stp>PerCentNetLastTrade</stp>
        <stp/>
        <stp>T</stp>
        <tr r="D132" s="1"/>
      </tp>
      <tp>
        <v>1.3445112306232205</v>
        <stp/>
        <stp>ContractData</stp>
        <stp>S.US.CTSH</stp>
        <stp>PerCentNetLastTrade</stp>
        <stp/>
        <stp>T</stp>
        <tr r="D126" s="1"/>
      </tp>
      <tp>
        <v>-0.33150434385002286</v>
        <stp/>
        <stp>ContractData</stp>
        <stp>S.US.CTXS</stp>
        <stp>PerCentNetLastTrade</stp>
        <stp/>
        <stp>T</stp>
        <tr r="D120" s="1"/>
      </tp>
      <tp>
        <v>-1.1383039271485487</v>
        <stp/>
        <stp>ContractData</stp>
        <stp>S.US.CTAS</stp>
        <stp>PerCentNetLastTrade</stp>
        <stp/>
        <stp>T</stp>
        <tr r="D117" s="1"/>
      </tp>
      <tp>
        <v>-0.85039370078740162</v>
        <stp/>
        <stp>ContractData</stp>
        <stp>S.US.CTLT</stp>
        <stp>PerCentNetLastTrade</stp>
        <stp/>
        <stp>T</stp>
        <tr r="D93" s="1"/>
      </tp>
      <tp>
        <v>245377</v>
        <stp/>
        <stp>ContractData</stp>
        <stp>S.US.NFX</stp>
        <stp>T_CVol</stp>
        <stp/>
        <stp>T</stp>
        <tr r="O30" s="3"/>
      </tp>
      <tp>
        <v>-0.58697972251867658</v>
        <stp/>
        <stp>ContractData</stp>
        <stp>S.US.BIVV</stp>
        <stp>PerCentNetLastTrade</stp>
        <stp/>
        <stp>T</stp>
        <tr r="D68" s="1"/>
      </tp>
      <tp>
        <v>-0.1068090787716956</v>
        <stp/>
        <stp>ContractData</stp>
        <stp>S.US.BIIB</stp>
        <stp>PerCentNetLastTrade</stp>
        <stp/>
        <stp>T</stp>
        <tr r="D67" s="1"/>
      </tp>
      <tp>
        <v>116</v>
        <stp/>
        <stp>ContractData</stp>
        <stp>S.US.LOGM</stp>
        <stp>LOw</stp>
        <stp/>
        <stp>T</stp>
        <tr r="N47" s="3"/>
      </tp>
      <tp>
        <v>-0.15910898965791567</v>
        <stp/>
        <stp>ContractData</stp>
        <stp>S.US.BRCD</stp>
        <stp>PerCentNetLastTrade</stp>
        <stp/>
        <stp>T</stp>
        <tr r="D79" s="1"/>
      </tp>
      <tp>
        <v>-0.21827252884315559</v>
        <stp/>
        <stp>ContractData</stp>
        <stp>S.US.BWLD</stp>
        <stp>PerCentNetLastTrade</stp>
        <stp/>
        <stp>T</stp>
        <tr r="D82" s="1"/>
      </tp>
      <tp>
        <v>0.53400000000000003</v>
        <stp/>
        <stp>StudyData</stp>
        <stp>S.US.KATE</stp>
        <stp>ATR</stp>
        <stp>MaType=Sim,Period=10</stp>
        <stp>ATR</stp>
        <stp>D</stp>
        <stp>-1</stp>
        <stp>ALL</stp>
        <stp/>
        <stp/>
        <stp>FALSE</stp>
        <stp>T</stp>
        <tr r="K19" s="3"/>
      </tp>
      <tp>
        <v>3.0229746070133012E-2</v>
        <stp/>
        <stp>ContractData</stp>
        <stp>S.US.AKRX</stp>
        <stp>PerCentNetLastTrade</stp>
        <stp/>
        <stp>T</stp>
        <tr r="D19" s="1"/>
      </tp>
      <tp>
        <v>-1.7072702858239017</v>
        <stp/>
        <stp>ContractData</stp>
        <stp>S.US.AKAM</stp>
        <stp>PerCentNetLastTrade</stp>
        <stp/>
        <stp>T</stp>
        <tr r="Z6" s="1"/>
        <tr r="J39" s="3"/>
        <tr r="O10" s="1"/>
        <tr r="D18" s="1"/>
      </tp>
      <tp>
        <v>0.41254125412541254</v>
        <stp/>
        <stp>ContractData</stp>
        <stp>S.US.ANSS</stp>
        <stp>PerCentNetLastTrade</stp>
        <stp/>
        <stp>T</stp>
        <tr r="D43" s="1"/>
      </tp>
      <tp>
        <v>0.47352895513119081</v>
        <stp/>
        <stp>ContractData</stp>
        <stp>S.US.ALXN</stp>
        <stp>PerCentNetLastTrade</stp>
        <stp/>
        <stp>T</stp>
        <tr r="D24" s="1"/>
      </tp>
      <tp>
        <v>-0.71513706793802145</v>
        <stp/>
        <stp>ContractData</stp>
        <stp>S.US.ALEX</stp>
        <stp>PerCentNetLastTrade</stp>
        <stp/>
        <stp>T</stp>
        <tr r="D22" s="1"/>
      </tp>
      <tp>
        <v>-0.5216257335361878</v>
        <stp/>
        <stp>ContractData</stp>
        <stp>S.US.ALGN</stp>
        <stp>PerCentNetLastTrade</stp>
        <stp/>
        <stp>T</stp>
        <tr r="D25" s="1"/>
      </tp>
      <tp>
        <v>-0.85161290322580641</v>
        <stp/>
        <stp>ContractData</stp>
        <stp>S.US.ALLE</stp>
        <stp>PerCentNetLastTrade</stp>
        <stp/>
        <stp>T</stp>
        <tr r="D26" s="1"/>
      </tp>
      <tp>
        <v>1.0212492640368249</v>
        <stp/>
        <stp>ContractData</stp>
        <stp>S.US.AMZN</stp>
        <stp>PerCentNetLastTrade</stp>
        <stp/>
        <stp>T</stp>
        <tr r="D32" s="1"/>
      </tp>
      <tp>
        <v>-0.35859431030360983</v>
        <stp/>
        <stp>ContractData</stp>
        <stp>S.US.AMAT</stp>
        <stp>PerCentNetLastTrade</stp>
        <stp/>
        <stp>T</stp>
        <tr r="D48" s="1"/>
      </tp>
      <tp>
        <v>-1.2101797472859939</v>
        <stp/>
        <stp>ContractData</stp>
        <stp>S.US.AMCX</stp>
        <stp>PerCentNetLastTrade</stp>
        <stp/>
        <stp>T</stp>
        <tr r="D33" s="1"/>
      </tp>
      <tp>
        <v>-0.3357548379219828</v>
        <stp/>
        <stp>ContractData</stp>
        <stp>S.US.AMGN</stp>
        <stp>PerCentNetLastTrade</stp>
        <stp/>
        <stp>T</stp>
        <tr r="D39" s="1"/>
      </tp>
      <tp>
        <v>-0.70159725332139122</v>
        <stp/>
        <stp>ContractData</stp>
        <stp>S.US.ABBV</stp>
        <stp>PerCentNetLastTrade</stp>
        <stp/>
        <stp>T</stp>
        <tr r="D4" s="1"/>
      </tp>
      <tp>
        <v>-1.1275652108546945</v>
        <stp/>
        <stp>ContractData</stp>
        <stp>S.US.ABMD</stp>
        <stp>PerCentNetLastTrade</stp>
        <stp/>
        <stp>T</stp>
        <tr r="D5" s="1"/>
      </tp>
      <tp>
        <v>-0.45029442327675789</v>
        <stp/>
        <stp>ContractData</stp>
        <stp>S.US.ACXM</stp>
        <stp>PerCentNetLastTrade</stp>
        <stp/>
        <stp>T</stp>
        <tr r="D11" s="1"/>
      </tp>
      <tp>
        <v>-0.62945866554762908</v>
        <stp/>
        <stp>ContractData</stp>
        <stp>S.US.ACIW</stp>
        <stp>PerCentNetLastTrade</stp>
        <stp/>
        <stp>T</stp>
        <tr r="D8" s="1"/>
      </tp>
      <tp>
        <v>-1.155812402756168</v>
        <stp/>
        <stp>ContractData</stp>
        <stp>S.US.ACHC</stp>
        <stp>PerCentNetLastTrade</stp>
        <stp/>
        <stp>T</stp>
        <tr r="D6" s="1"/>
      </tp>
      <tp>
        <v>1.248657357679914</v>
        <stp/>
        <stp>ContractData</stp>
        <stp>S.US.AAPL</stp>
        <stp>PerCentNetLastTrade</stp>
        <stp/>
        <stp>T</stp>
        <tr r="D47" s="1"/>
      </tp>
      <tp>
        <v>0.2145002145002145</v>
        <stp/>
        <stp>ContractData</stp>
        <stp>S.US.ADSK</stp>
        <stp>PerCentNetLastTrade</stp>
        <stp/>
        <stp>T</stp>
        <tr r="D53" s="1"/>
      </tp>
      <tp>
        <v>-0.30406407594185703</v>
        <stp/>
        <stp>ContractData</stp>
        <stp>S.US.ADBE</stp>
        <stp>PerCentNetLastTrade</stp>
        <stp/>
        <stp>T</stp>
        <tr r="D12" s="1"/>
      </tp>
      <tp>
        <v>0.10845986984815618</v>
        <stp/>
        <stp>ContractData</stp>
        <stp>S.US.ARRS</stp>
        <stp>PerCentNetLastTrade</stp>
        <stp/>
        <stp>T</stp>
        <tr r="D51" s="1"/>
      </tp>
      <tp>
        <v>-0.11039964672113049</v>
        <stp/>
        <stp>ContractData</stp>
        <stp>S.US.AVGO</stp>
        <stp>PerCentNetLastTrade</stp>
        <stp/>
        <stp>T</stp>
        <tr r="D77" s="1"/>
      </tp>
      <tp>
        <v>-0.78023407022106628</v>
        <stp/>
        <stp>ContractData</stp>
        <stp>S.US.ATVI</stp>
        <stp>PerCentNetLastTrade</stp>
        <stp/>
        <stp>T</stp>
        <tr r="D9" s="1"/>
      </tp>
      <tp>
        <v>47.38</v>
        <stp/>
        <stp>ContractData</stp>
        <stp>S.US.TRIP</stp>
        <stp>HIgh</stp>
        <stp/>
        <stp>T</stp>
        <tr r="M32" s="3"/>
      </tp>
      <tp>
        <v>-0.26548672566371684</v>
        <stp/>
        <stp>ContractData</stp>
        <stp>S.US.GILD</stp>
        <stp>PerCentNetLastTrade</stp>
        <stp/>
        <stp>T</stp>
        <tr r="D236" s="1"/>
      </tp>
      <tp>
        <v>-0.34895314057826521</v>
        <stp/>
        <stp>ContractData</stp>
        <stp>S.US.GNTX</stp>
        <stp>PerCentNetLastTrade</stp>
        <stp/>
        <stp>T</stp>
        <tr r="D233" s="1"/>
      </tp>
      <tp>
        <v>-6.9030233084896406E-2</v>
        <stp/>
        <stp>ContractData</stp>
        <stp>S.US.GOOG</stp>
        <stp>PerCentNetLastTrade</stp>
        <stp/>
        <stp>T</stp>
        <tr r="D30" s="1"/>
      </tp>
      <tp>
        <v>-0.98789037603569152</v>
        <stp/>
        <stp>ContractData</stp>
        <stp>S.US.GMED</stp>
        <stp>PerCentNetLastTrade</stp>
        <stp/>
        <stp>T</stp>
        <tr r="D238" s="1"/>
      </tp>
      <tp>
        <v>118.38</v>
        <stp/>
        <stp>ContractData</stp>
        <stp>S.US.INCY</stp>
        <stp>LOw</stp>
        <stp/>
        <stp>T</stp>
        <tr r="N46" s="3"/>
      </tp>
      <tp>
        <v>-0.65141139134792048</v>
        <stp/>
        <stp>ContractData</stp>
        <stp>S.US.GATX</stp>
        <stp>PerCentNetLastTrade</stp>
        <stp/>
        <stp>T</stp>
        <tr r="D228" s="1"/>
      </tp>
      <tp>
        <v>46.18</v>
        <stp/>
        <stp>ContractData</stp>
        <stp>S.US.TRIP</stp>
        <stp>OPen</stp>
        <stp/>
        <stp>T</stp>
        <tr r="L32" s="3"/>
      </tp>
      <tp>
        <v>-0.87635740140979235</v>
        <stp/>
        <stp>ContractData</stp>
        <stp>S.US.GRMN</stp>
        <stp>PerCentNetLastTrade</stp>
        <stp/>
        <stp>T</stp>
        <tr r="D226" s="1"/>
      </tp>
      <tp>
        <v>1.1472275334608031</v>
        <stp/>
        <stp>ContractData</stp>
        <stp>S.US.GPOR</stp>
        <stp>PerCentNetLastTrade</stp>
        <stp/>
        <stp>T</stp>
        <tr r="D241" s="1"/>
      </tp>
      <tp>
        <v>64.37</v>
        <stp/>
        <stp>ContractData</stp>
        <stp>S.US.XLNX</stp>
        <stp>LastTradeToday</stp>
        <stp/>
        <stp>T</stp>
        <tr r="H31" s="3"/>
      </tp>
      <tp>
        <v>-6.6666666666666666E-2</v>
        <stp/>
        <stp>ContractData</stp>
        <stp>S.US.FISV</stp>
        <stp>PerCentNetLastTrade</stp>
        <stp/>
        <stp>T</stp>
        <tr r="D217" s="1"/>
      </tp>
      <tp>
        <v>-0.56558625190341527</v>
        <stp/>
        <stp>ContractData</stp>
        <stp>S.US.FICO</stp>
        <stp>PerCentNetLastTrade</stp>
        <stp/>
        <stp>T</stp>
        <tr r="D209" s="1"/>
      </tp>
      <tp>
        <v>-1.0295126973232669</v>
        <stp/>
        <stp>ContractData</stp>
        <stp>S.US.FOXA</stp>
        <stp>PerCentNetLastTrade</stp>
        <stp/>
        <stp>T</stp>
        <tr r="D497" s="1"/>
      </tp>
      <tp>
        <v>-5.4127198917456022E-2</v>
        <stp/>
        <stp>ContractData</stp>
        <stp>S.US.FLIR</stp>
        <stp>PerCentNetLastTrade</stp>
        <stp/>
        <stp>T</stp>
        <tr r="D218" s="1"/>
      </tp>
      <tp>
        <v>-1.5752993068683049E-2</v>
        <stp/>
        <stp>ContractData</stp>
        <stp>S.US.FBHS</stp>
        <stp>PerCentNetLastTrade</stp>
        <stp/>
        <stp>T</stp>
        <tr r="D223" s="1"/>
      </tp>
      <tp>
        <v>0.25</v>
        <stp/>
        <stp>StudyData</stp>
        <stp>IUSG</stp>
        <stp>ATR</stp>
        <stp>MaType=Sim,Period=10</stp>
        <stp>ATR</stp>
        <stp>D</stp>
        <stp>-1</stp>
        <stp>ALL</stp>
        <stp/>
        <stp/>
        <stp>FALSE</stp>
        <stp>T</stp>
        <tr r="K7" s="3"/>
      </tp>
      <tp>
        <v>0.10945709281961472</v>
        <stp/>
        <stp>ContractData</stp>
        <stp>S.US.FAST</stp>
        <stp>PerCentNetLastTrade</stp>
        <stp/>
        <stp>T</stp>
        <tr r="D210" s="1"/>
      </tp>
      <tp>
        <v>0.16333514816831299</v>
        <stp/>
        <stp>ContractData</stp>
        <stp>S.US.FFIV</stp>
        <stp>PerCentNetLastTrade</stp>
        <stp/>
        <stp>T</stp>
        <tr r="D206" s="1"/>
      </tp>
      <tp>
        <v>-0.34930139720558884</v>
        <stp/>
        <stp>ContractData</stp>
        <stp>S.US.FTNT</stp>
        <stp>PerCentNetLastTrade</stp>
        <stp/>
        <stp>T</stp>
        <tr r="D221" s="1"/>
      </tp>
      <tp>
        <v>-0.16260162601626016</v>
        <stp/>
        <stp>ContractData</stp>
        <stp>S.US.FULT</stp>
        <stp>PerCentNetLastTrade</stp>
        <stp/>
        <stp>T</stp>
        <tr r="D225" s="1"/>
      </tp>
      <tp>
        <v>119.38</v>
        <stp/>
        <stp>ContractData</stp>
        <stp>S.US.INCY</stp>
        <stp>LastTradeToday</stp>
        <stp/>
        <stp>T</stp>
        <tr r="H46" s="3"/>
      </tp>
      <tp>
        <v>18.34</v>
        <stp/>
        <stp>ContractData</stp>
        <stp>S.US.KATE</stp>
        <stp>LOw</stp>
        <stp/>
        <stp>T</stp>
        <tr r="N19" s="3"/>
      </tp>
      <tp>
        <v>0.23880597014925373</v>
        <stp/>
        <stp>ContractData</stp>
        <stp>S.US.EBAY</stp>
        <stp>PerCentNetLastTrade</stp>
        <stp/>
        <stp>T</stp>
        <tr r="D183" s="1"/>
      </tp>
      <tp>
        <v>-0.84574370288655998</v>
        <stp/>
        <stp>ContractData</stp>
        <stp>S.US.EXPD</stp>
        <stp>PerCentNetLastTrade</stp>
        <stp/>
        <stp>T</stp>
        <tr r="D204" s="1"/>
      </tp>
      <tp>
        <v>-0.61262288075224391</v>
        <stp/>
        <stp>ContractData</stp>
        <stp>S.US.EXPE</stp>
        <stp>PerCentNetLastTrade</stp>
        <stp/>
        <stp>T</stp>
        <tr r="D203" s="1"/>
      </tp>
      <tp>
        <v>2.3460410557184751E-2</v>
        <stp/>
        <stp>ContractData</stp>
        <stp>S.US.EQIX</stp>
        <stp>PerCentNetLastTrade</stp>
        <stp/>
        <stp>T</stp>
        <tr r="D199" s="1"/>
      </tp>
      <tp>
        <v>-1.894005212858384</v>
        <stp/>
        <stp>ContractData</stp>
        <stp>S.US.EVHC</stp>
        <stp>PerCentNetLastTrade</stp>
        <stp/>
        <stp>T</stp>
        <tr r="D194" s="1"/>
      </tp>
      <tp>
        <v>-0.48473967684021546</v>
        <stp/>
        <stp>ContractData</stp>
        <stp>S.US.EWBC</stp>
        <stp>PerCentNetLastTrade</stp>
        <stp/>
        <stp>T</stp>
        <tr r="D181" s="1"/>
      </tp>
      <tp>
        <v>-0.22346368715083798</v>
        <stp/>
        <stp>ContractData</stp>
        <stp>S.US.ETFC</stp>
        <stp>PerCentNetLastTrade</stp>
        <stp/>
        <stp>T</stp>
        <tr r="D179" s="1"/>
      </tp>
      <tp>
        <v>3.2467532467532464E-2</v>
        <stp/>
        <stp>ContractData</stp>
        <stp>S.US.DISH</stp>
        <stp>PerCentNetLastTrade</stp>
        <stp/>
        <stp>T</stp>
        <tr r="D165" s="1"/>
      </tp>
      <tp>
        <v>-1.8581382883687689</v>
        <stp/>
        <stp>ContractData</stp>
        <stp>S.US.DNKN</stp>
        <stp>PerCentNetLastTrade</stp>
        <stp/>
        <stp>T</stp>
        <tr r="D175" s="1"/>
      </tp>
      <tp>
        <v>0.13414634146341464</v>
        <stp/>
        <stp>ContractData</stp>
        <stp>S.US.DLTR</stp>
        <stp>PerCentNetLastTrade</stp>
        <stp/>
        <stp>T</stp>
        <tr r="D167" s="1"/>
      </tp>
      <tp>
        <v>-3.2927230819888048E-2</v>
        <stp/>
        <stp>ContractData</stp>
        <stp>S.US.DECK</stp>
        <stp>PerCentNetLastTrade</stp>
        <stp/>
        <stp>T</stp>
        <tr r="D156" s="1"/>
      </tp>
      <tp>
        <v>-0.05</v>
        <stp/>
        <stp>ContractData</stp>
        <stp>IUSG</stp>
        <stp>NetLastTradeToday</stp>
        <stp/>
        <stp>T</stp>
        <tr r="I7" s="3"/>
      </tp>
      <tp>
        <v>2.2989999999999999</v>
        <stp/>
        <stp>StudyData</stp>
        <stp>S.US.AKAM</stp>
        <stp>ATR</stp>
        <stp>MaType=Sim,Period=10</stp>
        <stp>ATR</stp>
        <stp>D</stp>
        <stp>-1</stp>
        <stp>ALL</stp>
        <stp/>
        <stp/>
        <stp>FALSE</stp>
        <stp>T</stp>
        <tr r="K39" s="3"/>
      </tp>
      <tp>
        <v>0.55118110236220474</v>
        <stp/>
        <stp>ContractData</stp>
        <stp>S.US.KORS</stp>
        <stp>PerCentNetLastTrade</stp>
        <stp/>
        <stp>T</stp>
        <tr r="D336" s="1"/>
      </tp>
      <tp>
        <v>-0.46562314246086783</v>
        <stp/>
        <stp>ContractData</stp>
        <stp>S.US.KLAC</stp>
        <stp>PerCentNetLastTrade</stp>
        <stp/>
        <stp>T</stp>
        <tr r="D296" s="1"/>
      </tp>
      <tp>
        <v>8.1319976428992344</v>
        <stp/>
        <stp>ContractData</stp>
        <stp>S.US.KATE</stp>
        <stp>PerCentNetLastTrade</stp>
        <stp/>
        <stp>T</stp>
        <tr r="J19" s="3"/>
        <tr r="J2" s="1"/>
        <tr r="D288" s="1"/>
      </tp>
      <tp>
        <v>121.62</v>
        <stp/>
        <stp>ContractData</stp>
        <stp>S.US.WYNN</stp>
        <stp>HIgh</stp>
        <stp/>
        <stp>T</stp>
        <tr r="M36" s="3"/>
      </tp>
      <tp>
        <v>0.38540596094552931</v>
        <stp/>
        <stp>ContractData</stp>
        <stp>S.US.KEYS</stp>
        <stp>PerCentNetLastTrade</stp>
        <stp/>
        <stp>T</stp>
        <tr r="D292" s="1"/>
      </tp>
      <tp>
        <v>349474</v>
        <stp/>
        <stp>ContractData</stp>
        <stp>S.US.QEP</stp>
        <stp>T_CVol</stp>
        <stp/>
        <stp>T</stp>
        <tr r="O24" s="3"/>
      </tp>
      <tp>
        <v>-0.48904737646459501</v>
        <stp/>
        <stp>ContractData</stp>
        <stp>S.US.JKHY</stp>
        <stp>PerCentNetLastTrade</stp>
        <stp/>
        <stp>T</stp>
        <tr r="D282" s="1"/>
      </tp>
      <tp>
        <v>-0.19639934533551553</v>
        <stp/>
        <stp>ContractData</stp>
        <stp>S.US.JNPR</stp>
        <stp>PerCentNetLastTrade</stp>
        <stp/>
        <stp>T</stp>
        <tr r="D287" s="1"/>
      </tp>
      <tp>
        <v>-0.87907134002028631</v>
        <stp/>
        <stp>ContractData</stp>
        <stp>S.US.JBHT</stp>
        <stp>PerCentNetLastTrade</stp>
        <stp/>
        <stp>T</stp>
        <tr r="D284" s="1"/>
      </tp>
      <tp>
        <v>-1.236066659309127</v>
        <stp/>
        <stp>ContractData</stp>
        <stp>S.US.JCOM</stp>
        <stp>PerCentNetLastTrade</stp>
        <stp/>
        <stp>T</stp>
        <tr r="D281" s="1"/>
      </tp>
      <tp>
        <v>-0.50028317915801401</v>
        <stp/>
        <stp>ContractData</stp>
        <stp>S.US.JACK</stp>
        <stp>PerCentNetLastTrade</stp>
        <stp/>
        <stp>T</stp>
        <tr r="D283" s="1"/>
      </tp>
      <tp>
        <v>-0.21727322107550245</v>
        <stp/>
        <stp>ContractData</stp>
        <stp>S.US.INTC</stp>
        <stp>PerCentNetLastTrade</stp>
        <stp/>
        <stp>T</stp>
        <tr r="D270" s="1"/>
      </tp>
      <tp>
        <v>-0.23783098144918344</v>
        <stp/>
        <stp>ContractData</stp>
        <stp>S.US.INTU</stp>
        <stp>PerCentNetLastTrade</stp>
        <stp/>
        <stp>T</stp>
        <tr r="D277" s="1"/>
      </tp>
      <tp>
        <v>-2.4752879666693897</v>
        <stp/>
        <stp>ContractData</stp>
        <stp>S.US.INCY</stp>
        <stp>PerCentNetLastTrade</stp>
        <stp/>
        <stp>T</stp>
        <tr r="J46" s="3"/>
        <tr r="Z13" s="1"/>
        <tr r="O3" s="1"/>
        <tr r="D266" s="1"/>
      </tp>
      <tp>
        <v>0.11792452830188679</v>
        <stp/>
        <stp>ContractData</stp>
        <stp>S.US.INCR</stp>
        <stp>PerCentNetLastTrade</stp>
        <stp/>
        <stp>T</stp>
        <tr r="D265" s="1"/>
      </tp>
      <tp>
        <v>-1.0032335627228257</v>
        <stp/>
        <stp>ContractData</stp>
        <stp>S.US.INGR</stp>
        <stp>PerCentNetLastTrade</stp>
        <stp/>
        <stp>T</stp>
        <tr r="D268" s="1"/>
      </tp>
      <tp>
        <v>-1.1435289088383029</v>
        <stp/>
        <stp>ContractData</stp>
        <stp>S.US.ILMN</stp>
        <stp>PerCentNetLastTrade</stp>
        <stp/>
        <stp>T</stp>
        <tr r="D264" s="1"/>
      </tp>
      <tp>
        <v>-0.6775067750677507</v>
        <stp/>
        <stp>ContractData</stp>
        <stp>S.US.IBOC</stp>
        <stp>PerCentNetLastTrade</stp>
        <stp/>
        <stp>T</stp>
        <tr r="D273" s="1"/>
      </tp>
      <tp>
        <v>4.3029259896729774E-2</v>
        <stp/>
        <stp>ContractData</stp>
        <stp>S.US.IDTI</stp>
        <stp>PerCentNetLastTrade</stp>
        <stp/>
        <stp>T</stp>
        <tr r="D269" s="1"/>
      </tp>
      <tp>
        <v>-0.41238382470609958</v>
        <stp/>
        <stp>ContractData</stp>
        <stp>S.US.IDXX</stp>
        <stp>PerCentNetLastTrade</stp>
        <stp/>
        <stp>T</stp>
        <tr r="D262" s="1"/>
      </tp>
      <tp>
        <v>-0.76741440377804016</v>
        <stp/>
        <stp>ContractData</stp>
        <stp>S.US.IDCC</stp>
        <stp>PerCentNetLastTrade</stp>
        <stp/>
        <stp>T</stp>
        <tr r="D272" s="1"/>
      </tp>
      <tp>
        <v>-0.34331130811014177</v>
        <stp/>
        <stp>ContractData</stp>
        <stp>S.US.ISRG</stp>
        <stp>PerCentNetLastTrade</stp>
        <stp/>
        <stp>T</stp>
        <tr r="D278" s="1"/>
      </tp>
      <tp>
        <v>-0.17946608838704853</v>
        <stp/>
        <stp>ContractData</stp>
        <stp>S.US.IPGP</stp>
        <stp>PerCentNetLastTrade</stp>
        <stp/>
        <stp>T</stp>
        <tr r="D279" s="1"/>
      </tp>
      <tp>
        <v>347472</v>
        <stp/>
        <stp>ContractData</stp>
        <stp>S.US.VAR</stp>
        <stp>T_CVol</stp>
        <stp/>
        <stp>T</stp>
        <tr r="O21" s="3"/>
      </tp>
      <tp>
        <v>656188</v>
        <stp/>
        <stp>ContractData</stp>
        <stp>S.US.CAR</stp>
        <stp>T_CVol</stp>
        <stp/>
        <stp>T</stp>
        <tr r="O48" s="3"/>
      </tp>
      <tp>
        <v>67330</v>
        <stp/>
        <stp>ContractData</stp>
        <stp>S.US.EDR</stp>
        <stp>T_CVol</stp>
        <stp/>
        <stp>T</stp>
        <tr r="O34" s="3"/>
      </tp>
      <tp>
        <v>335556</v>
        <stp/>
        <stp>ContractData</stp>
        <stp>S.US.MUR</stp>
        <stp>T_CVol</stp>
        <stp/>
        <stp>T</stp>
        <tr r="O26" s="3"/>
      </tp>
      <tp>
        <v>7.6639999999999997</v>
        <stp/>
        <stp>StudyData</stp>
        <stp>S.US.CHTR</stp>
        <stp>ATR</stp>
        <stp>MaType=Sim,Period=10</stp>
        <stp>ATR</stp>
        <stp>D</stp>
        <stp>-1</stp>
        <stp>ALL</stp>
        <stp/>
        <stp/>
        <stp>FALSE</stp>
        <stp>T</stp>
        <tr r="K45" s="3"/>
      </tp>
      <tp>
        <v>0.15541740674955595</v>
        <stp/>
        <stp>ContractData</stp>
        <stp>S.US.HOLX</stp>
        <stp>PerCentNetLastTrade</stp>
        <stp/>
        <stp>T</stp>
        <tr r="D254" s="1"/>
      </tp>
      <tp>
        <v>-0.26602819898909286</v>
        <stp/>
        <stp>ContractData</stp>
        <stp>S.US.HUBB</stp>
        <stp>PerCentNetLastTrade</stp>
        <stp/>
        <stp>T</stp>
        <tr r="D258" s="1"/>
      </tp>
      <tp>
        <v>3.355</v>
        <stp/>
        <stp>StudyData</stp>
        <stp>S.US.LOGM</stp>
        <stp>ATR</stp>
        <stp>MaType=Sim,Period=10</stp>
        <stp>ATR</stp>
        <stp>D</stp>
        <stp>-1</stp>
        <stp>ALL</stp>
        <stp/>
        <stp/>
        <stp>FALSE</stp>
        <stp>T</stp>
        <tr r="K47" s="3"/>
      </tp>
      <tp>
        <v>-0.98345481892861275</v>
        <stp/>
        <stp>ContractData</stp>
        <stp>S.US.ODFL</stp>
        <stp>PerCentNetLastTrade</stp>
        <stp/>
        <stp>T</stp>
        <tr r="D377" s="1"/>
      </tp>
      <tp>
        <v>51.01</v>
        <stp/>
        <stp>ContractData</stp>
        <stp>S.US.AKAM</stp>
        <stp>LOw</stp>
        <stp/>
        <stp>T</stp>
        <tr r="N39" s="3"/>
      </tp>
      <tp>
        <v>2.070822116380203E-2</v>
        <stp/>
        <stp>ContractData</stp>
        <stp>S.US.OZRK</stp>
        <stp>PerCentNetLastTrade</stp>
        <stp/>
        <stp>T</stp>
        <tr r="D61" s="1"/>
      </tp>
      <tp>
        <v>-0.21939447125932426</v>
        <stp/>
        <stp>ContractData</stp>
        <stp>S.US.ORCL</stp>
        <stp>PerCentNetLastTrade</stp>
        <stp/>
        <stp>T</stp>
        <tr r="D380" s="1"/>
      </tp>
      <tp>
        <v>0.59754649782350611</v>
        <stp/>
        <stp>ContractData</stp>
        <stp>S.US.ORLY</stp>
        <stp>PerCentNetLastTrade</stp>
        <stp/>
        <stp>T</stp>
        <tr r="D381" s="1"/>
      </tp>
      <tp>
        <v>340975</v>
        <stp/>
        <stp>ContractData</stp>
        <stp>S.US.SKT</stp>
        <stp>T_CVol</stp>
        <stp/>
        <stp>T</stp>
        <tr r="O42" s="3"/>
      </tp>
      <tp>
        <v>46.92</v>
        <stp/>
        <stp>ContractData</stp>
        <stp>S.US.TRIP</stp>
        <stp>LastTradeToday</stp>
        <stp/>
        <stp>T</stp>
        <tr r="H32" s="3"/>
      </tp>
      <tp>
        <v>2.6589999999999998</v>
        <stp/>
        <stp>StudyData</stp>
        <stp>S.US.INCY</stp>
        <stp>ATR</stp>
        <stp>MaType=Sim,Period=10</stp>
        <stp>ATR</stp>
        <stp>D</stp>
        <stp>-1</stp>
        <stp>ALL</stp>
        <stp/>
        <stp/>
        <stp>FALSE</stp>
        <stp>T</stp>
        <tr r="K46" s="3"/>
      </tp>
      <tp>
        <v>-0.47263681592039802</v>
        <stp/>
        <stp>ContractData</stp>
        <stp>S.US.NLSN</stp>
        <stp>PerCentNetLastTrade</stp>
        <stp/>
        <stp>T</stp>
        <tr r="D365" s="1"/>
      </tp>
      <tp>
        <v>5.7175528873642079E-2</v>
        <stp/>
        <stp>ContractData</stp>
        <stp>S.US.NATI</stp>
        <stp>PerCentNetLastTrade</stp>
        <stp/>
        <stp>T</stp>
        <tr r="D355" s="1"/>
      </tp>
      <tp>
        <v>-0.30012771392081738</v>
        <stp/>
        <stp>ContractData</stp>
        <stp>S.US.NFLX</stp>
        <stp>PerCentNetLastTrade</stp>
        <stp/>
        <stp>T</stp>
        <tr r="D359" s="1"/>
      </tp>
      <tp>
        <v>-0.30380930123860717</v>
        <stp/>
        <stp>ContractData</stp>
        <stp>S.US.NDSN</stp>
        <stp>PerCentNetLastTrade</stp>
        <stp/>
        <stp>T</stp>
        <tr r="D368" s="1"/>
      </tp>
      <tp>
        <v>-1.0307760270946842</v>
        <stp/>
        <stp>ContractData</stp>
        <stp>S.US.NDAQ</stp>
        <stp>PerCentNetLastTrade</stp>
        <stp/>
        <stp>T</stp>
        <tr r="D353" s="1"/>
      </tp>
      <tp>
        <v>-0.55844405931061047</v>
        <stp/>
        <stp>ContractData</stp>
        <stp>S.US.NVDA</stp>
        <stp>PerCentNetLastTrade</stp>
        <stp/>
        <stp>T</stp>
        <tr r="D374" s="1"/>
      </tp>
      <tp>
        <v>6.6276372473213302E-2</v>
        <stp/>
        <stp>ContractData</stp>
        <stp>S.US.NTRS</stp>
        <stp>PerCentNetLastTrade</stp>
        <stp/>
        <stp>T</stp>
        <tr r="D369" s="1"/>
      </tp>
      <tp>
        <v>-0.2739043824701195</v>
        <stp/>
        <stp>ContractData</stp>
        <stp>S.US.NTAP</stp>
        <stp>PerCentNetLastTrade</stp>
        <stp/>
        <stp>T</stp>
        <tr r="D358" s="1"/>
      </tp>
      <tp>
        <v>-0.34326513799258546</v>
        <stp/>
        <stp>ContractData</stp>
        <stp>S.US.NUVA</stp>
        <stp>PerCentNetLastTrade</stp>
        <stp/>
        <stp>T</stp>
        <tr r="D373" s="1"/>
      </tp>
      <tp>
        <v>-1.4746592844974447</v>
        <stp/>
        <stp>ContractData</stp>
        <stp>S.US.MKTX</stp>
        <stp>PerCentNetLastTrade</stp>
        <stp/>
        <stp>T</stp>
        <tr r="D318" s="1"/>
      </tp>
      <tp>
        <v>0.82191780821917804</v>
        <stp/>
        <stp>ContractData</stp>
        <stp>S.US.MNST</stp>
        <stp>PerCentNetLastTrade</stp>
        <stp/>
        <stp>T</stp>
        <tr r="D346" s="1"/>
      </tp>
      <tp>
        <v>-0.22558087074216107</v>
        <stp/>
        <stp>ContractData</stp>
        <stp>S.US.MBFI</stp>
        <stp>PerCentNetLastTrade</stp>
        <stp/>
        <stp>T</stp>
        <tr r="D327" s="1"/>
      </tp>
      <tp>
        <v>3.9909538379672739E-2</v>
        <stp/>
        <stp>ContractData</stp>
        <stp>S.US.MCHP</stp>
        <stp>PerCentNetLastTrade</stp>
        <stp/>
        <stp>T</stp>
        <tr r="D338" s="1"/>
      </tp>
      <tp>
        <v>-1.4591109602986088</v>
        <stp/>
        <stp>ContractData</stp>
        <stp>S.US.MASI</stp>
        <stp>PerCentNetLastTrade</stp>
        <stp/>
        <stp>T</stp>
        <tr r="D323" s="1"/>
      </tp>
      <tp>
        <v>0.30946065428824049</v>
        <stp/>
        <stp>ContractData</stp>
        <stp>S.US.MANH</stp>
        <stp>PerCentNetLastTrade</stp>
        <stp/>
        <stp>T</stp>
        <tr r="D317" s="1"/>
      </tp>
      <tp>
        <v>325.42</v>
        <stp/>
        <stp>ContractData</stp>
        <stp>S.US.CHTR</stp>
        <stp>LOw</stp>
        <stp/>
        <stp>T</stp>
        <tr r="N45" s="3"/>
      </tp>
      <tp>
        <v>-1.2155917219208359</v>
        <stp/>
        <stp>ContractData</stp>
        <stp>S.US.MSCI</stp>
        <stp>PerCentNetLastTrade</stp>
        <stp/>
        <stp>T</stp>
        <tr r="D351" s="1"/>
      </tp>
      <tp>
        <v>-0.96212896622313204</v>
        <stp/>
        <stp>ContractData</stp>
        <stp>S.US.MSCC</stp>
        <stp>PerCentNetLastTrade</stp>
        <stp/>
        <stp>T</stp>
        <tr r="D339" s="1"/>
      </tp>
      <tp>
        <v>-0.6376811594202898</v>
        <stp/>
        <stp>ContractData</stp>
        <stp>S.US.MSFT</stp>
        <stp>PerCentNetLastTrade</stp>
        <stp/>
        <stp>T</stp>
        <tr r="D340" s="1"/>
      </tp>
      <tp>
        <v>-0.25679435052428845</v>
        <stp/>
        <stp>ContractData</stp>
        <stp>S.US.MPWR</stp>
        <stp>PerCentNetLastTrade</stp>
        <stp/>
        <stp>T</stp>
        <tr r="D344" s="1"/>
      </tp>
      <tp>
        <v>325.7</v>
        <stp/>
        <stp>ContractData</stp>
        <stp>S.US.CHTR</stp>
        <stp>LastTradeToday</stp>
        <stp/>
        <stp>T</stp>
        <tr r="H45" s="3"/>
      </tp>
      <tp>
        <v>1.5580000000000001</v>
        <stp/>
        <stp>StudyData</stp>
        <stp>S.US.XLNX</stp>
        <stp>ATR</stp>
        <stp>MaType=Sim,Period=10</stp>
        <stp>ATR</stp>
        <stp>D</stp>
        <stp>-1</stp>
        <stp>ALL</stp>
        <stp/>
        <stp/>
        <stp>FALSE</stp>
        <stp>T</stp>
        <tr r="K31" s="3"/>
      </tp>
      <tp>
        <v>-3.8859032658123192</v>
        <stp/>
        <stp>ContractData</stp>
        <stp>S.US.LOGM</stp>
        <stp>PerCentNetLastTrade</stp>
        <stp/>
        <stp>T</stp>
        <tr r="Z14" s="1"/>
        <tr r="J47" s="3"/>
        <tr r="O2" s="1"/>
        <tr r="D314" s="1"/>
      </tp>
      <tp>
        <v>0.50427230704580472</v>
        <stp/>
        <stp>ContractData</stp>
        <stp>S.US.LAMR</stp>
        <stp>PerCentNetLastTrade</stp>
        <stp/>
        <stp>T</stp>
        <tr r="D301" s="1"/>
      </tp>
      <tp>
        <v>-2.4307243558580455E-2</v>
        <stp/>
        <stp>ContractData</stp>
        <stp>S.US.LANC</stp>
        <stp>PerCentNetLastTrade</stp>
        <stp/>
        <stp>T</stp>
        <tr r="D303" s="1"/>
      </tp>
      <tp>
        <v>-0.26915485375919612</v>
        <stp/>
        <stp>ContractData</stp>
        <stp>S.US.LFUS</stp>
        <stp>PerCentNetLastTrade</stp>
        <stp/>
        <stp>T</stp>
        <tr r="D310" s="1"/>
      </tp>
      <tp>
        <v>-0.34326209722068429</v>
        <stp/>
        <stp>ContractData</stp>
        <stp>S.US.LECO</stp>
        <stp>PerCentNetLastTrade</stp>
        <stp/>
        <stp>T</stp>
        <tr r="D309" s="1"/>
      </tp>
      <tp>
        <v>120.79</v>
        <stp/>
        <stp>ContractData</stp>
        <stp>S.US.WYNN</stp>
        <stp>OPen</stp>
        <stp/>
        <stp>T</stp>
        <tr r="L36" s="3"/>
      </tp>
      <tp>
        <v>-8.6487924955092804E-2</v>
        <stp/>
        <stp>ContractData</stp>
        <stp>S.US.LRCX</stp>
        <stp>PerCentNetLastTrade</stp>
        <stp/>
        <stp>T</stp>
        <tr r="D300" s="1"/>
      </tp>
      <tp>
        <v>-1.0733452593917709</v>
        <stp/>
        <stp>ContractData</stp>
        <stp>S.US.LSTR</stp>
        <stp>PerCentNetLastTrade</stp>
        <stp/>
        <stp>T</stp>
        <tr r="D304" s="1"/>
      </tp>
      <tp>
        <v>0.26023594725884802</v>
        <stp/>
        <stp>ContractData</stp>
        <stp>S.US.LVLT</stp>
        <stp>PerCentNetLastTrade</stp>
        <stp/>
        <stp>T</stp>
        <tr r="D307" s="1"/>
      </tp>
      <tp t="s">
        <v>Akamai Tech Inc</v>
        <stp/>
        <stp>ContractData</stp>
        <stp>S.US.AKAM</stp>
        <stp>LongDescription</stp>
        <stp/>
        <stp>T</stp>
        <tr r="W6" s="1"/>
        <tr r="C39" s="3"/>
      </tp>
      <tp t="s">
        <v>Charter Communications, Inc. Class A</v>
        <stp/>
        <stp>ContractData</stp>
        <stp>S.US.CHTR</stp>
        <stp>LongDescription</stp>
        <stp/>
        <stp>T</stp>
        <tr r="C45" s="3"/>
        <tr r="W12" s="1"/>
      </tp>
      <tp>
        <v>67.72</v>
        <stp/>
        <stp>ContractData</stp>
        <stp>XLE</stp>
        <stp>LastTradeToday</stp>
        <stp/>
        <stp>T</stp>
        <tr r="H15" s="3"/>
      </tp>
      <tp>
        <v>23.830000000000002</v>
        <stp/>
        <stp>ContractData</stp>
        <stp>XLF</stp>
        <stp>LastTradeToday</stp>
        <stp/>
        <stp>T</stp>
        <tr r="H9" s="3"/>
      </tp>
      <tp>
        <v>37.770000000000003</v>
        <stp/>
        <stp>ContractData</stp>
        <stp>FXI</stp>
        <stp>LastTradeToday</stp>
        <stp/>
        <stp>T</stp>
        <tr r="H11" s="3"/>
      </tp>
      <tp t="s">
        <v>Incyte Corporation</v>
        <stp/>
        <stp>ContractData</stp>
        <stp>S.US.INCY</stp>
        <stp>LongDescription</stp>
        <stp/>
        <stp>T</stp>
        <tr r="C46" s="3"/>
        <tr r="W13" s="1"/>
      </tp>
      <tp t="s">
        <v>Kate Spade Company</v>
        <stp/>
        <stp>ContractData</stp>
        <stp>S.US.KATE</stp>
        <stp>LongDescription</stp>
        <stp/>
        <stp>T</stp>
        <tr r="C19" s="3"/>
        <tr r="S2" s="1"/>
      </tp>
      <tp>
        <v>47.7</v>
        <stp/>
        <stp>ContractData</stp>
        <stp>IUSG</stp>
        <stp>OPen</stp>
        <stp/>
        <stp>T</stp>
        <tr r="L7" s="3"/>
      </tp>
      <tp>
        <v>138.51</v>
        <stp/>
        <stp>ContractData</stp>
        <stp>IWM</stp>
        <stp>LastTradeToday</stp>
        <stp/>
        <stp>T</stp>
        <tr r="H12" s="3"/>
      </tp>
      <tp>
        <v>47.7</v>
        <stp/>
        <stp>ContractData</stp>
        <stp>IUSG</stp>
        <stp>HIgh</stp>
        <stp/>
        <stp>T</stp>
        <tr r="M7" s="3"/>
      </tp>
      <tp t="s">
        <v>LogMein, Inc</v>
        <stp/>
        <stp>ContractData</stp>
        <stp>S.US.LOGM</stp>
        <stp>LongDescription</stp>
        <stp/>
        <stp>T</stp>
        <tr r="W14" s="1"/>
        <tr r="C47" s="3"/>
      </tp>
      <tp>
        <v>164.24</v>
        <stp/>
        <stp>ContractData</stp>
        <stp>IWO</stp>
        <stp>LastTradeToday</stp>
        <stp/>
        <stp>T</stp>
        <tr r="H13" s="3"/>
      </tp>
      <tp>
        <v>9.7100000000000009</v>
        <stp/>
        <stp>ContractData</stp>
        <stp>USO</stp>
        <stp>LastTradeToday</stp>
        <stp/>
        <stp>T</stp>
        <tr r="H16" s="3"/>
      </tp>
      <tp>
        <v>47.58</v>
        <stp/>
        <stp>ContractData</stp>
        <stp>IUSG</stp>
        <stp>LastTradeToday</stp>
        <stp/>
        <stp>T</stp>
        <tr r="H7" s="3"/>
      </tp>
      <tp>
        <v>137.51</v>
        <stp/>
        <stp>ContractData</stp>
        <stp>QQQ</stp>
        <stp>LastTradeToday</stp>
        <stp/>
        <stp>T</stp>
        <tr r="H14" s="3"/>
      </tp>
      <tp>
        <v>732293.47619048005</v>
        <stp/>
        <stp>StudyData</stp>
        <stp>IUSG</stp>
        <stp>MA</stp>
        <stp>InputChoice=Vol,MAType=Sim,Period=21</stp>
        <stp>MA</stp>
        <stp>D</stp>
        <stp>-1</stp>
        <stp>all</stp>
        <stp/>
        <stp/>
        <stp/>
        <stp>T</stp>
        <tr r="Q7" s="3"/>
      </tp>
      <tp t="s">
        <v>TripAdvisor, Inc.</v>
        <stp/>
        <stp>ContractData</stp>
        <stp>S.US.TRIP</stp>
        <stp>LongDescription</stp>
        <stp/>
        <stp>T</stp>
        <tr r="C32" s="3"/>
        <tr r="S15" s="1"/>
      </tp>
      <tp t="s">
        <v>Texas Capital Bancshares Inc</v>
        <stp/>
        <stp>ContractData</stp>
        <stp>S.US.TCBI</stp>
        <stp>LongDescription</stp>
        <stp/>
        <stp>T</stp>
        <tr r="C23" s="3"/>
        <tr r="S6" s="1"/>
      </tp>
      <tp>
        <v>42863.386863425927</v>
        <stp/>
        <stp>SystemInfo</stp>
        <stp>Linetime</stp>
        <tr r="AB2" s="3"/>
      </tp>
      <tp t="s">
        <v>Wynn Resorts Ltd</v>
        <stp/>
        <stp>ContractData</stp>
        <stp>S.US.WYNN</stp>
        <stp>LongDescription</stp>
        <stp/>
        <stp>T</stp>
        <tr r="C36" s="3"/>
        <tr r="W3" s="1"/>
      </tp>
      <tp>
        <v>239.47</v>
        <stp/>
        <stp>ContractData</stp>
        <stp>SPY</stp>
        <stp>LastTradeToday</stp>
        <stp/>
        <stp>T</stp>
        <tr r="H8" s="3"/>
      </tp>
      <tp>
        <v>21.47</v>
        <stp/>
        <stp>ContractData</stp>
        <stp>GDX</stp>
        <stp>LastTradeToday</stp>
        <stp/>
        <stp>T</stp>
        <tr r="H10" s="3"/>
      </tp>
      <tp t="s">
        <v>Xilinx Inc</v>
        <stp/>
        <stp>ContractData</stp>
        <stp>S.US.XLNX</stp>
        <stp>LongDescription</stp>
        <stp/>
        <stp>T</stp>
        <tr r="C31" s="3"/>
        <tr r="S14" s="1"/>
      </tp>
      <tp>
        <v>51.83</v>
        <stp/>
        <stp>ContractData</stp>
        <stp>S.US.LB</stp>
        <stp>HIgh</stp>
        <stp/>
        <stp>T</stp>
        <tr r="M29" s="3"/>
      </tp>
      <tp t="s">
        <v>iShares Core U.S. Growth ETF</v>
        <stp/>
        <stp>ContractData</stp>
        <stp>IUSG</stp>
        <stp>LongDescription</stp>
        <stp/>
        <stp>T</stp>
        <tr r="C7" s="3"/>
      </tp>
      <tp t="s">
        <v>L Brands, Inc.</v>
        <stp/>
        <stp>ContractData</stp>
        <stp>S.US.LB</stp>
        <stp>LongDescription</stp>
        <stp/>
        <stp>T</stp>
        <tr r="C29" s="3"/>
        <tr r="S12" s="1"/>
      </tp>
      <tp>
        <v>51.21</v>
        <stp/>
        <stp>ContractData</stp>
        <stp>S.US.LB</stp>
        <stp>OPen</stp>
        <stp/>
        <stp>T</stp>
        <tr r="L29" s="3"/>
      </tp>
      <tp>
        <v>96.94</v>
        <stp/>
        <stp>ContractData</stp>
        <stp>S.US.VAR</stp>
        <stp>HIgh</stp>
        <stp/>
        <stp>T</stp>
        <tr r="M21" s="3"/>
      </tp>
      <tp>
        <v>127.4</v>
        <stp/>
        <stp>ContractData</stp>
        <stp>S.US.VMC</stp>
        <stp>HIgh</stp>
        <stp/>
        <stp>T</stp>
        <tr r="M37" s="3"/>
      </tp>
      <tp>
        <v>11.36</v>
        <stp/>
        <stp>ContractData</stp>
        <stp>S.US.QEP</stp>
        <stp>OPen</stp>
        <stp/>
        <stp>T</stp>
        <tr r="L24" s="3"/>
      </tp>
      <tp>
        <v>679337.04761905002</v>
        <stp/>
        <stp>StudyData</stp>
        <stp>S.US.LOGM</stp>
        <stp>MA</stp>
        <stp>InputChoice=Vol,MAType=Sim,Period=21</stp>
        <stp>MA</stp>
        <stp>D</stp>
        <stp>-1</stp>
        <stp>all</stp>
        <stp/>
        <stp/>
        <stp/>
        <stp>T</stp>
        <tr r="Q47" s="3"/>
      </tp>
      <tp>
        <v>169.62</v>
        <stp/>
        <stp>ContractData</stp>
        <stp>S.US.PXD</stp>
        <stp>OPen</stp>
        <stp/>
        <stp>T</stp>
        <tr r="L28" s="3"/>
      </tp>
      <tp>
        <v>33.020000000000003</v>
        <stp/>
        <stp>ContractData</stp>
        <stp>S.US.WRI</stp>
        <stp>HIgh</stp>
        <stp/>
        <stp>T</stp>
        <tr r="M38" s="3"/>
      </tp>
      <tp>
        <v>-3.11</v>
        <stp/>
        <stp>ContractData</stp>
        <stp>S.US.SPG</stp>
        <stp>NetLastTradeToday</stp>
        <stp/>
        <stp>T</stp>
        <tr r="I35" s="3"/>
      </tp>
      <tp>
        <v>61.24</v>
        <stp/>
        <stp>ContractData</stp>
        <stp>S.US.TCO</stp>
        <stp>HIgh</stp>
        <stp/>
        <stp>T</stp>
        <tr r="M41" s="3"/>
      </tp>
      <tp>
        <v>164.84</v>
        <stp/>
        <stp>ContractData</stp>
        <stp>S.US.SPG</stp>
        <stp>OPen</stp>
        <stp/>
        <stp>T</stp>
        <tr r="L35" s="3"/>
      </tp>
      <tp>
        <v>28.75</v>
        <stp/>
        <stp>ContractData</stp>
        <stp>S.US.SKT</stp>
        <stp>OPen</stp>
        <stp/>
        <stp>T</stp>
        <tr r="L42" s="3"/>
      </tp>
      <tp>
        <v>11.97</v>
        <stp/>
        <stp>ContractData</stp>
        <stp>S.US.SLM</stp>
        <stp>OPen</stp>
        <stp/>
        <stp>T</stp>
        <tr r="L43" s="3"/>
      </tp>
      <tp>
        <v>37.840000000000003</v>
        <stp/>
        <stp>ContractData</stp>
        <stp>FXI</stp>
        <stp>HIgh</stp>
        <stp/>
        <stp>T</stp>
        <tr r="M11" s="3"/>
      </tp>
      <tp>
        <v>1.03</v>
        <stp/>
        <stp>ContractData</stp>
        <stp>S.US.CSL</stp>
        <stp>NetLastTradeToday</stp>
        <stp/>
        <stp>T</stp>
        <tr r="I25" s="3"/>
      </tp>
      <tp>
        <v>111.98</v>
        <stp/>
        <stp>ContractData</stp>
        <stp>S.US.URI</stp>
        <stp>HIgh</stp>
        <stp/>
        <stp>T</stp>
        <tr r="M22" s="3"/>
      </tp>
      <tp>
        <v>21.59</v>
        <stp/>
        <stp>ContractData</stp>
        <stp>GDX</stp>
        <stp>HIgh</stp>
        <stp/>
        <stp>T</stp>
        <tr r="M10" s="3"/>
      </tp>
      <tp>
        <v>-0.74</v>
        <stp/>
        <stp>ContractData</stp>
        <stp>S.US.WRI</stp>
        <stp>NetLastTradeToday</stp>
        <stp/>
        <stp>T</stp>
        <tr r="I38" s="3"/>
      </tp>
      <tp>
        <v>2.12</v>
        <stp/>
        <stp>ContractData</stp>
        <stp>S.US.URI</stp>
        <stp>NetLastTradeToday</stp>
        <stp/>
        <stp>T</stp>
        <tr r="I22" s="3"/>
      </tp>
      <tp>
        <v>110.74000000000001</v>
        <stp/>
        <stp>ContractData</stp>
        <stp>S.US.URI</stp>
        <stp>OPen</stp>
        <stp/>
        <stp>T</stp>
        <tr r="L22" s="3"/>
      </tp>
      <tp>
        <v>21.580000000000002</v>
        <stp/>
        <stp>ContractData</stp>
        <stp>GDX</stp>
        <stp>OPen</stp>
        <stp/>
        <stp>T</stp>
        <tr r="L10" s="3"/>
      </tp>
      <tp t="s">
        <v/>
        <stp/>
        <stp>StudyData</stp>
        <stp>S.US.INCY</stp>
        <stp>MA</stp>
        <stp>InputChoice=Vol,MAType=Sim,Period=21</stp>
        <stp>MA</stp>
        <stp>D</stp>
        <stp>-1</stp>
        <stp>all</stp>
        <stp/>
        <stp/>
        <stp/>
        <stp>T</stp>
        <tr r="Q46" s="3"/>
      </tp>
      <tp>
        <v>0.41000000000000003</v>
        <stp/>
        <stp>ContractData</stp>
        <stp>S.US.MUR</stp>
        <stp>NetLastTradeToday</stp>
        <stp/>
        <stp>T</stp>
        <tr r="I26" s="3"/>
      </tp>
      <tp>
        <v>29</v>
        <stp/>
        <stp>ContractData</stp>
        <stp>S.US.SKT</stp>
        <stp>HIgh</stp>
        <stp/>
        <stp>T</stp>
        <tr r="M42" s="3"/>
      </tp>
      <tp>
        <v>12.05</v>
        <stp/>
        <stp>ContractData</stp>
        <stp>S.US.SLM</stp>
        <stp>HIgh</stp>
        <stp/>
        <stp>T</stp>
        <tr r="M43" s="3"/>
      </tp>
      <tp>
        <v>164.99</v>
        <stp/>
        <stp>ContractData</stp>
        <stp>S.US.SPG</stp>
        <stp>HIgh</stp>
        <stp/>
        <stp>T</stp>
        <tr r="M35" s="3"/>
      </tp>
      <tp>
        <v>61.17</v>
        <stp/>
        <stp>ContractData</stp>
        <stp>S.US.TCO</stp>
        <stp>OPen</stp>
        <stp/>
        <stp>T</stp>
        <tr r="L41" s="3"/>
      </tp>
      <tp>
        <v>37.78</v>
        <stp/>
        <stp>ContractData</stp>
        <stp>FXI</stp>
        <stp>OPen</stp>
        <stp/>
        <stp>T</stp>
        <tr r="L11" s="3"/>
      </tp>
      <tp>
        <v>712921.61904761998</v>
        <stp/>
        <stp>StudyData</stp>
        <stp>S.US.TCBI</stp>
        <stp>MA</stp>
        <stp>InputChoice=Vol,MAType=Sim,Period=21</stp>
        <stp>MA</stp>
        <stp>D</stp>
        <stp>-1</stp>
        <stp>all</stp>
        <stp/>
        <stp/>
        <stp/>
        <stp>T</stp>
        <tr r="Q23" s="3"/>
      </tp>
      <tp>
        <v>7159384</v>
        <stp/>
        <stp>ContractData</stp>
        <stp>SPY</stp>
        <stp>T_CVol</stp>
        <stp/>
        <stp>T</stp>
        <tr r="O8" s="3"/>
      </tp>
      <tp>
        <v>32.99</v>
        <stp/>
        <stp>ContractData</stp>
        <stp>S.US.WRI</stp>
        <stp>OPen</stp>
        <stp/>
        <stp>T</stp>
        <tr r="L38" s="3"/>
      </tp>
      <tp>
        <v>172.05</v>
        <stp/>
        <stp>ContractData</stp>
        <stp>S.US.PXD</stp>
        <stp>HIgh</stp>
        <stp/>
        <stp>T</stp>
        <tr r="M28" s="3"/>
      </tp>
      <tp>
        <v>-9.08</v>
        <stp/>
        <stp>ContractData</stp>
        <stp>S.US.CHTR</stp>
        <stp>NetLastTradeToday</stp>
        <stp/>
        <stp>T</stp>
        <tr r="I45" s="3"/>
      </tp>
      <tp>
        <v>1.3800000000000001</v>
        <stp/>
        <stp>ContractData</stp>
        <stp>S.US.KATE</stp>
        <stp>NetLastTradeToday</stp>
        <stp/>
        <stp>T</stp>
        <tr r="I19" s="3"/>
      </tp>
      <tp>
        <v>2691362.1904761898</v>
        <stp/>
        <stp>StudyData</stp>
        <stp>S.US.AKAM</stp>
        <stp>MA</stp>
        <stp>InputChoice=Vol,MAType=Sim,Period=21</stp>
        <stp>MA</stp>
        <stp>D</stp>
        <stp>-1</stp>
        <stp>all</stp>
        <stp/>
        <stp/>
        <stp/>
        <stp>T</stp>
        <tr r="Q39" s="3"/>
      </tp>
      <tp>
        <v>5.89</v>
        <stp/>
        <stp>ContractData</stp>
        <stp>S.US.NWL</stp>
        <stp>NetLastTradeToday</stp>
        <stp/>
        <stp>T</stp>
        <tr r="I18" s="3"/>
      </tp>
      <tp>
        <v>-1.23</v>
        <stp/>
        <stp>ContractData</stp>
        <stp>S.US.JWA</stp>
        <stp>NetLastTradeToday</stp>
        <stp/>
        <stp>T</stp>
        <tr r="I40" s="3"/>
      </tp>
      <tp>
        <v>4771804</v>
        <stp/>
        <stp>ContractData</stp>
        <stp>GDX</stp>
        <stp>T_CVol</stp>
        <stp/>
        <stp>T</stp>
        <tr r="O10" s="3"/>
      </tp>
      <tp>
        <v>11.700000000000001</v>
        <stp/>
        <stp>ContractData</stp>
        <stp>S.US.QEP</stp>
        <stp>HIgh</stp>
        <stp/>
        <stp>T</stp>
        <tr r="M24" s="3"/>
      </tp>
      <tp>
        <v>127.4</v>
        <stp/>
        <stp>ContractData</stp>
        <stp>S.US.VMC</stp>
        <stp>OPen</stp>
        <stp/>
        <stp>T</stp>
        <tr r="L37" s="3"/>
      </tp>
      <tp>
        <v>96.45</v>
        <stp/>
        <stp>ContractData</stp>
        <stp>S.US.VAR</stp>
        <stp>OPen</stp>
        <stp/>
        <stp>T</stp>
        <tr r="L21" s="3"/>
      </tp>
      <tp>
        <v>-0.12817226352217381</v>
        <stp/>
        <stp>ContractData</stp>
        <stp>S.US.CMCSA</stp>
        <stp>PerCentNetLastTrade</stp>
        <stp/>
        <stp>T</stp>
        <tr r="D129" s="1"/>
      </tp>
      <tp>
        <v>3503776.6190476199</v>
        <stp/>
        <stp>StudyData</stp>
        <stp>S.US.XLNX</stp>
        <stp>MA</stp>
        <stp>InputChoice=Vol,MAType=Sim,Period=21</stp>
        <stp>MA</stp>
        <stp>D</stp>
        <stp>-1</stp>
        <stp>all</stp>
        <stp/>
        <stp/>
        <stp/>
        <stp>T</stp>
        <tr r="Q31" s="3"/>
      </tp>
      <tp>
        <v>2365175.5238095201</v>
        <stp/>
        <stp>StudyData</stp>
        <stp>S.US.WYNN</stp>
        <stp>MA</stp>
        <stp>InputChoice=Vol,MAType=Sim,Period=21</stp>
        <stp>MA</stp>
        <stp>D</stp>
        <stp>-1</stp>
        <stp>all</stp>
        <stp/>
        <stp/>
        <stp/>
        <stp>T</stp>
        <tr r="Q36" s="3"/>
      </tp>
      <tp>
        <v>1.73</v>
        <stp/>
        <stp>ContractData</stp>
        <stp>S.US.PXD</stp>
        <stp>NetLastTradeToday</stp>
        <stp/>
        <stp>T</stp>
        <tr r="I28" s="3"/>
      </tp>
      <tp>
        <v>138.66</v>
        <stp/>
        <stp>ContractData</stp>
        <stp>IWM</stp>
        <stp>OPen</stp>
        <stp/>
        <stp>T</stp>
        <tr r="L12" s="3"/>
      </tp>
      <tp>
        <v>164.62</v>
        <stp/>
        <stp>ContractData</stp>
        <stp>IWO</stp>
        <stp>OPen</stp>
        <stp/>
        <stp>T</stp>
        <tr r="L13" s="3"/>
      </tp>
      <tp>
        <v>-2.9464999789535717E-2</v>
        <stp/>
        <stp>ContractData</stp>
        <stp>S.US.GOOGL</stp>
        <stp>PerCentNetLastTrade</stp>
        <stp/>
        <stp>T</stp>
        <tr r="D29" s="1"/>
      </tp>
      <tp t="e">
        <v>#N/A</v>
        <stp/>
        <stp>ContractData</stp>
        <stp>S.US.BIOCA</stp>
        <stp>PerCentNetLastTrade</stp>
        <stp/>
        <stp>T</stp>
        <tr r="D65" s="1"/>
      </tp>
      <tp>
        <v>-0.22148394241417496</v>
        <stp/>
        <stp>ContractData</stp>
        <stp>S.US.DISCA</stp>
        <stp>PerCentNetLastTrade</stp>
        <stp/>
        <stp>T</stp>
        <tr r="D163" s="1"/>
      </tp>
      <tp>
        <v>-0.22675736961451248</v>
        <stp/>
        <stp>ContractData</stp>
        <stp>S.US.DISCK</stp>
        <stp>PerCentNetLastTrade</stp>
        <stp/>
        <stp>T</stp>
        <tr r="D164" s="1"/>
      </tp>
      <tp>
        <v>164.78</v>
        <stp/>
        <stp>ContractData</stp>
        <stp>IWO</stp>
        <stp>HIgh</stp>
        <stp/>
        <stp>T</stp>
        <tr r="M13" s="3"/>
      </tp>
      <tp>
        <v>138.97999999999999</v>
        <stp/>
        <stp>ContractData</stp>
        <stp>IWM</stp>
        <stp>HIgh</stp>
        <stp/>
        <stp>T</stp>
        <tr r="M12" s="3"/>
      </tp>
      <tp t="s">
        <v>Murphy Oil Corp</v>
        <stp/>
        <stp>ContractData</stp>
        <stp>S.US.MUR</stp>
        <stp>LongDescription</stp>
        <stp/>
        <stp>T</stp>
        <tr r="C26" s="3"/>
        <tr r="S9" s="1"/>
      </tp>
      <tp t="s">
        <v>The Michaels Companies, Inc.</v>
        <stp/>
        <stp>ContractData</stp>
        <stp>S.US.MIK</stp>
        <stp>LongDescription</stp>
        <stp/>
        <stp>T</stp>
        <tr r="C44" s="3"/>
        <tr r="W11" s="1"/>
      </tp>
      <tp t="s">
        <v>Newell Brands Inc.</v>
        <stp/>
        <stp>ContractData</stp>
        <stp>S.US.NWL</stp>
        <stp>LongDescription</stp>
        <stp/>
        <stp>T</stp>
        <tr r="C18" s="3"/>
        <tr r="S1" s="1"/>
      </tp>
      <tp t="s">
        <v>Newfield Exploration Co</v>
        <stp/>
        <stp>ContractData</stp>
        <stp>S.US.NFX</stp>
        <stp>LongDescription</stp>
        <stp/>
        <stp>T</stp>
        <tr r="C30" s="3"/>
        <tr r="S13" s="1"/>
      </tp>
      <tp>
        <v>2316043</v>
        <stp/>
        <stp>ContractData</stp>
        <stp>QQQ</stp>
        <stp>T_CVol</stp>
        <stp/>
        <stp>T</stp>
        <tr r="O14" s="3"/>
      </tp>
      <tp t="s">
        <v>John Wiley/Sons Inc</v>
        <stp/>
        <stp>ContractData</stp>
        <stp>S.US.JWA</stp>
        <stp>LongDescription</stp>
        <stp/>
        <stp>T</stp>
        <tr r="W7" s="1"/>
        <tr r="C40" s="3"/>
      </tp>
      <tp t="s">
        <v>Education Realty Trust Inc</v>
        <stp/>
        <stp>ContractData</stp>
        <stp>S.US.EDR</stp>
        <stp>LongDescription</stp>
        <stp/>
        <stp>T</stp>
        <tr r="C34" s="3"/>
        <tr r="W1" s="1"/>
      </tp>
      <tp t="s">
        <v>Carlisle Cos Inc</v>
        <stp/>
        <stp>ContractData</stp>
        <stp>S.US.CSL</stp>
        <stp>LongDescription</stp>
        <stp/>
        <stp>T</stp>
        <tr r="C25" s="3"/>
        <tr r="S8" s="1"/>
      </tp>
      <tp t="s">
        <v>AVIS Budget Group Inc</v>
        <stp/>
        <stp>ContractData</stp>
        <stp>S.US.CAR</stp>
        <stp>LongDescription</stp>
        <stp/>
        <stp>T</stp>
        <tr r="W15" s="1"/>
        <tr r="C48" s="3"/>
      </tp>
      <tp t="s">
        <v>Chesapeake Energy Corp</v>
        <stp/>
        <stp>ContractData</stp>
        <stp>S.US.CHK</stp>
        <stp>LongDescription</stp>
        <stp/>
        <stp>T</stp>
        <tr r="C27" s="3"/>
        <tr r="S10" s="1"/>
      </tp>
      <tp t="s">
        <v>COACH INC</v>
        <stp/>
        <stp>ContractData</stp>
        <stp>S.US.COH</stp>
        <stp>LongDescription</stp>
        <stp/>
        <stp>T</stp>
        <tr r="C20" s="3"/>
        <tr r="S3" s="1"/>
      </tp>
      <tp t="s">
        <v>Taubman Centers Inc</v>
        <stp/>
        <stp>ContractData</stp>
        <stp>S.US.TCO</stp>
        <stp>LongDescription</stp>
        <stp/>
        <stp>T</stp>
        <tr r="C41" s="3"/>
        <tr r="W8" s="1"/>
      </tp>
      <tp t="s">
        <v>United Rentals Inc</v>
        <stp/>
        <stp>ContractData</stp>
        <stp>S.US.URI</stp>
        <stp>LongDescription</stp>
        <stp/>
        <stp>T</stp>
        <tr r="C22" s="3"/>
        <tr r="S5" s="1"/>
      </tp>
      <tp t="s">
        <v>Varian Medical Systems Inc</v>
        <stp/>
        <stp>ContractData</stp>
        <stp>S.US.VAR</stp>
        <stp>LongDescription</stp>
        <stp/>
        <stp>T</stp>
        <tr r="C21" s="3"/>
        <tr r="S4" s="1"/>
      </tp>
      <tp t="s">
        <v>Vulcan Material Co</v>
        <stp/>
        <stp>ContractData</stp>
        <stp>S.US.VMC</stp>
        <stp>LongDescription</stp>
        <stp/>
        <stp>T</stp>
        <tr r="C37" s="3"/>
        <tr r="W4" s="1"/>
      </tp>
      <tp t="s">
        <v>Weingarten Realty Investors</v>
        <stp/>
        <stp>ContractData</stp>
        <stp>S.US.WRI</stp>
        <stp>LongDescription</stp>
        <stp/>
        <stp>T</stp>
        <tr r="C38" s="3"/>
        <tr r="W5" s="1"/>
      </tp>
      <tp t="s">
        <v>Pioneer Natural Resources</v>
        <stp/>
        <stp>ContractData</stp>
        <stp>S.US.PXD</stp>
        <stp>LongDescription</stp>
        <stp/>
        <stp>T</stp>
        <tr r="C28" s="3"/>
        <tr r="S11" s="1"/>
      </tp>
      <tp t="s">
        <v>QEP Resources, Inc.</v>
        <stp/>
        <stp>ContractData</stp>
        <stp>S.US.QEP</stp>
        <stp>LongDescription</stp>
        <stp/>
        <stp>T</stp>
        <tr r="C24" s="3"/>
        <tr r="S7" s="1"/>
      </tp>
      <tp t="s">
        <v>Simon Property Grp</v>
        <stp/>
        <stp>ContractData</stp>
        <stp>S.US.SPG</stp>
        <stp>LongDescription</stp>
        <stp/>
        <stp>T</stp>
        <tr r="C35" s="3"/>
        <tr r="W2" s="1"/>
      </tp>
      <tp t="s">
        <v>Tanger Factory Outlet Centers, Inc.</v>
        <stp/>
        <stp>ContractData</stp>
        <stp>S.US.SKT</stp>
        <stp>LongDescription</stp>
        <stp/>
        <stp>T</stp>
        <tr r="C42" s="3"/>
        <tr r="W9" s="1"/>
      </tp>
      <tp t="s">
        <v>SLM Corporation</v>
        <stp/>
        <stp>ContractData</stp>
        <stp>S.US.SLM</stp>
        <stp>LongDescription</stp>
        <stp/>
        <stp>T</stp>
        <tr r="C43" s="3"/>
        <tr r="W10" s="1"/>
      </tp>
      <tp t="s">
        <v/>
        <stp/>
        <stp>StudyData</stp>
        <stp>S.US.TRIP</stp>
        <stp>MA</stp>
        <stp>InputChoice=Vol,MAType=Sim,Period=21</stp>
        <stp>MA</stp>
        <stp>D</stp>
        <stp>-1</stp>
        <stp>all</stp>
        <stp/>
        <stp/>
        <stp/>
        <stp>T</stp>
        <tr r="Q32" s="3"/>
      </tp>
      <tp>
        <v>26997</v>
        <stp/>
        <stp>ContractData</stp>
        <stp>IWO</stp>
        <stp>T_CVol</stp>
        <stp/>
        <stp>T</stp>
        <tr r="O13" s="3"/>
      </tp>
      <tp>
        <v>5329049</v>
        <stp/>
        <stp>ContractData</stp>
        <stp>USO</stp>
        <stp>T_CVol</stp>
        <stp/>
        <stp>T</stp>
        <tr r="O16" s="3"/>
      </tp>
      <tp>
        <v>239.75</v>
        <stp/>
        <stp>ContractData</stp>
        <stp>SPY</stp>
        <stp>OPen</stp>
        <stp/>
        <stp>T</stp>
        <tr r="L8" s="3"/>
      </tp>
      <tp>
        <v>1.3</v>
        <stp/>
        <stp>ContractData</stp>
        <stp>S.US.TCBI</stp>
        <stp>NetLastTradeToday</stp>
        <stp/>
        <stp>T</stp>
        <tr r="I23" s="3"/>
      </tp>
      <tp>
        <v>21.400000000000002</v>
        <stp/>
        <stp>ContractData</stp>
        <stp>GDX</stp>
        <stp>LOw</stp>
        <stp/>
        <stp>T</stp>
        <tr r="N10" s="3"/>
      </tp>
      <tp>
        <v>37.730000000000004</v>
        <stp/>
        <stp>ContractData</stp>
        <stp>FXI</stp>
        <stp>LOw</stp>
        <stp/>
        <stp>T</stp>
        <tr r="N11" s="3"/>
      </tp>
      <tp>
        <v>164.21</v>
        <stp/>
        <stp>ContractData</stp>
        <stp>IWO</stp>
        <stp>LOw</stp>
        <stp/>
        <stp>T</stp>
        <tr r="N13" s="3"/>
      </tp>
      <tp>
        <v>138.44</v>
        <stp/>
        <stp>ContractData</stp>
        <stp>IWM</stp>
        <stp>LOw</stp>
        <stp/>
        <stp>T</stp>
        <tr r="N12" s="3"/>
      </tp>
      <tp>
        <v>137.4</v>
        <stp/>
        <stp>ContractData</stp>
        <stp>QQQ</stp>
        <stp>LOw</stp>
        <stp/>
        <stp>T</stp>
        <tr r="N14" s="3"/>
      </tp>
      <tp>
        <v>239.41</v>
        <stp/>
        <stp>ContractData</stp>
        <stp>SPY</stp>
        <stp>LOw</stp>
        <stp/>
        <stp>T</stp>
        <tr r="N8" s="3"/>
      </tp>
      <tp>
        <v>9.56</v>
        <stp/>
        <stp>ContractData</stp>
        <stp>USO</stp>
        <stp>LOw</stp>
        <stp/>
        <stp>T</stp>
        <tr r="N16" s="3"/>
      </tp>
      <tp>
        <v>26912</v>
        <stp/>
        <stp>ContractData</stp>
        <stp>IUSG</stp>
        <stp>T_CVol</stp>
        <stp/>
        <stp>T</stp>
        <tr r="O7" s="3"/>
      </tp>
      <tp>
        <v>-1.3800000000000001</v>
        <stp/>
        <stp>ContractData</stp>
        <stp>S.US.CAR</stp>
        <stp>NetLastTradeToday</stp>
        <stp/>
        <stp>T</stp>
        <tr r="I48" s="3"/>
      </tp>
      <tp>
        <v>3.5700000000000003</v>
        <stp/>
        <stp>ContractData</stp>
        <stp>S.US.VAR</stp>
        <stp>NetLastTradeToday</stp>
        <stp/>
        <stp>T</stp>
        <tr r="I21" s="3"/>
      </tp>
      <tp>
        <v>23.8</v>
        <stp/>
        <stp>ContractData</stp>
        <stp>XLF</stp>
        <stp>LOw</stp>
        <stp/>
        <stp>T</stp>
        <tr r="N9" s="3"/>
      </tp>
      <tp>
        <v>67.290000000000006</v>
        <stp/>
        <stp>ContractData</stp>
        <stp>XLE</stp>
        <stp>LOw</stp>
        <stp/>
        <stp>T</stp>
        <tr r="N15" s="3"/>
      </tp>
      <tp>
        <v>-3.0300000000000002</v>
        <stp/>
        <stp>ContractData</stp>
        <stp>S.US.INCY</stp>
        <stp>NetLastTradeToday</stp>
        <stp/>
        <stp>T</stp>
        <tr r="I46" s="3"/>
      </tp>
      <tp>
        <v>9.7100000000000009</v>
        <stp/>
        <stp>ContractData</stp>
        <stp>USO</stp>
        <stp>HIgh</stp>
        <stp/>
        <stp>T</stp>
        <tr r="M16" s="3"/>
      </tp>
      <tp>
        <v>2548195</v>
        <stp/>
        <stp>ContractData</stp>
        <stp>IWM</stp>
        <stp>T_CVol</stp>
        <stp/>
        <stp>T</stp>
        <tr r="O12" s="3"/>
      </tp>
      <tp>
        <v>103.21000000000001</v>
        <stp/>
        <stp>ContractData</stp>
        <stp>S.US.CSL</stp>
        <stp>OPen</stp>
        <stp/>
        <stp>T</stp>
        <tr r="L25" s="3"/>
      </tp>
      <tp>
        <v>5.43</v>
        <stp/>
        <stp>ContractData</stp>
        <stp>S.US.CHK</stp>
        <stp>OPen</stp>
        <stp/>
        <stp>T</stp>
        <tr r="L27" s="3"/>
      </tp>
      <tp>
        <v>45.61</v>
        <stp/>
        <stp>ContractData</stp>
        <stp>S.US.COH</stp>
        <stp>OPen</stp>
        <stp/>
        <stp>T</stp>
        <tr r="L20" s="3"/>
      </tp>
      <tp>
        <v>29.060000000000002</v>
        <stp/>
        <stp>ContractData</stp>
        <stp>S.US.CAR</stp>
        <stp>OPen</stp>
        <stp/>
        <stp>T</stp>
        <tr r="L48" s="3"/>
      </tp>
      <tp>
        <v>137.61000000000001</v>
        <stp/>
        <stp>ContractData</stp>
        <stp>QQQ</stp>
        <stp>OPen</stp>
        <stp/>
        <stp>T</stp>
        <tr r="L14" s="3"/>
      </tp>
      <tp>
        <v>-1.3</v>
        <stp/>
        <stp>ContractData</stp>
        <stp>S.US.TCO</stp>
        <stp>NetLastTradeToday</stp>
        <stp/>
        <stp>T</stp>
        <tr r="I41" s="3"/>
      </tp>
      <tp>
        <v>38.18</v>
        <stp/>
        <stp>ContractData</stp>
        <stp>S.US.EDR</stp>
        <stp>HIgh</stp>
        <stp/>
        <stp>T</stp>
        <tr r="M34" s="3"/>
      </tp>
      <tp>
        <v>1425122.90476191</v>
        <stp/>
        <stp>StudyData</stp>
        <stp>S.US.CHTR</stp>
        <stp>MA</stp>
        <stp>InputChoice=Vol,MAType=Sim,Period=21</stp>
        <stp>MA</stp>
        <stp>D</stp>
        <stp>-1</stp>
        <stp>all</stp>
        <stp/>
        <stp/>
        <stp/>
        <stp>T</stp>
        <tr r="Q45" s="3"/>
      </tp>
      <tp t="s">
        <v/>
        <stp/>
        <stp>StudyData</stp>
        <stp>S.US.KATE</stp>
        <stp>MA</stp>
        <stp>InputChoice=Vol,MAType=Sim,Period=21</stp>
        <stp>MA</stp>
        <stp>D</stp>
        <stp>-1</stp>
        <stp>all</stp>
        <stp/>
        <stp/>
        <stp/>
        <stp>T</stp>
        <tr r="Q19" s="3"/>
      </tp>
      <tp>
        <v>-0.89</v>
        <stp/>
        <stp>ContractData</stp>
        <stp>S.US.AKAM</stp>
        <stp>NetLastTradeToday</stp>
        <stp/>
        <stp>T</stp>
        <tr r="I39" s="3"/>
      </tp>
      <tp>
        <v>38.15</v>
        <stp/>
        <stp>ContractData</stp>
        <stp>S.US.EDR</stp>
        <stp>OPen</stp>
        <stp/>
        <stp>T</stp>
        <tr r="L34" s="3"/>
      </tp>
      <tp>
        <v>0.19</v>
        <stp/>
        <stp>ContractData</stp>
        <stp>S.US.QEP</stp>
        <stp>NetLastTradeToday</stp>
        <stp/>
        <stp>T</stp>
        <tr r="I24" s="3"/>
      </tp>
      <tp>
        <v>29.47</v>
        <stp/>
        <stp>ContractData</stp>
        <stp>S.US.CAR</stp>
        <stp>HIgh</stp>
        <stp/>
        <stp>T</stp>
        <tr r="M48" s="3"/>
      </tp>
      <tp>
        <v>5.58</v>
        <stp/>
        <stp>ContractData</stp>
        <stp>S.US.CHK</stp>
        <stp>HIgh</stp>
        <stp/>
        <stp>T</stp>
        <tr r="M27" s="3"/>
      </tp>
      <tp>
        <v>46.56</v>
        <stp/>
        <stp>ContractData</stp>
        <stp>S.US.COH</stp>
        <stp>HIgh</stp>
        <stp/>
        <stp>T</stp>
        <tr r="M20" s="3"/>
      </tp>
      <tp>
        <v>105.24000000000001</v>
        <stp/>
        <stp>ContractData</stp>
        <stp>S.US.CSL</stp>
        <stp>HIgh</stp>
        <stp/>
        <stp>T</stp>
        <tr r="M25" s="3"/>
      </tp>
      <tp>
        <v>137.72999999999999</v>
        <stp/>
        <stp>ContractData</stp>
        <stp>QQQ</stp>
        <stp>HIgh</stp>
        <stp/>
        <stp>T</stp>
        <tr r="M14" s="3"/>
      </tp>
      <tp>
        <v>-4.7</v>
        <stp/>
        <stp>ContractData</stp>
        <stp>S.US.LOGM</stp>
        <stp>NetLastTradeToday</stp>
        <stp/>
        <stp>T</stp>
        <tr r="I47" s="3"/>
      </tp>
      <tp>
        <v>-0.79</v>
        <stp/>
        <stp>ContractData</stp>
        <stp>S.US.EDR</stp>
        <stp>NetLastTradeToday</stp>
        <stp/>
        <stp>T</stp>
        <tr r="I34" s="3"/>
      </tp>
      <tp>
        <v>2998975</v>
        <stp/>
        <stp>ContractData</stp>
        <stp>FXI</stp>
        <stp>T_CVol</stp>
        <stp/>
        <stp>T</stp>
        <tr r="O11" s="3"/>
      </tp>
      <tp>
        <v>9.58</v>
        <stp/>
        <stp>ContractData</stp>
        <stp>USO</stp>
        <stp>OPen</stp>
        <stp/>
        <stp>T</stp>
        <tr r="L16" s="3"/>
      </tp>
      <tp>
        <v>239.92000000000002</v>
        <stp/>
        <stp>ContractData</stp>
        <stp>SPY</stp>
        <stp>HIgh</stp>
        <stp/>
        <stp>T</stp>
        <tr r="M8" s="3"/>
      </tp>
      <tp>
        <v>0.42</v>
        <stp/>
        <stp>ContractData</stp>
        <stp>S.US.NFX</stp>
        <stp>NetLastTradeToday</stp>
        <stp/>
        <stp>T</stp>
        <tr r="I30" s="3"/>
      </tp>
      <tp>
        <v>35.17</v>
        <stp/>
        <stp>ContractData</stp>
        <stp>S.US.NFX</stp>
        <stp>HIgh</stp>
        <stp/>
        <stp>T</stp>
        <tr r="M30" s="3"/>
      </tp>
      <tp>
        <v>52.870000000000005</v>
        <stp/>
        <stp>ContractData</stp>
        <stp>S.US.NWL</stp>
        <stp>HIgh</stp>
        <stp/>
        <stp>T</stp>
        <tr r="M18" s="3"/>
      </tp>
      <tp>
        <v>-0.66</v>
        <stp/>
        <stp>ContractData</stp>
        <stp>S.US.MIK</stp>
        <stp>NetLastTradeToday</stp>
        <stp/>
        <stp>T</stp>
        <tr r="I44" s="3"/>
      </tp>
      <tp>
        <v>9991909</v>
        <stp/>
        <stp>ContractData</stp>
        <stp>XLF</stp>
        <stp>T_CVol</stp>
        <stp/>
        <stp>T</stp>
        <tr r="O9" s="3"/>
      </tp>
      <tp>
        <v>0.1</v>
        <stp/>
        <stp>ContractData</stp>
        <stp>S.US.CHK</stp>
        <stp>NetLastTradeToday</stp>
        <stp/>
        <stp>T</stp>
        <tr r="I27" s="3"/>
      </tp>
      <tp>
        <v>2532862</v>
        <stp/>
        <stp>ContractData</stp>
        <stp>XLE</stp>
        <stp>T_CVol</stp>
        <stp/>
        <stp>T</stp>
        <tr r="O15" s="3"/>
      </tp>
      <tp>
        <v>-0.72</v>
        <stp/>
        <stp>ContractData</stp>
        <stp>S.US.SKT</stp>
        <stp>NetLastTradeToday</stp>
        <stp/>
        <stp>T</stp>
        <tr r="I42" s="3"/>
      </tp>
      <tp>
        <v>22.5</v>
        <stp/>
        <stp>ContractData</stp>
        <stp>S.US.MIK</stp>
        <stp>HIgh</stp>
        <stp/>
        <stp>T</stp>
        <tr r="M44" s="3"/>
      </tp>
      <tp>
        <v>53.35</v>
        <stp/>
        <stp>ContractData</stp>
        <stp>S.US.JWA</stp>
        <stp>OPen</stp>
        <stp/>
        <stp>T</stp>
        <tr r="L40" s="3"/>
      </tp>
      <tp>
        <v>26.61</v>
        <stp/>
        <stp>ContractData</stp>
        <stp>S.US.MUR</stp>
        <stp>HIgh</stp>
        <stp/>
        <stp>T</stp>
        <tr r="M26" s="3"/>
      </tp>
      <tp>
        <v>0.75</v>
        <stp/>
        <stp>ContractData</stp>
        <stp>S.US.TRIP</stp>
        <stp>NetLastTradeToday</stp>
        <stp/>
        <stp>T</stp>
        <tr r="I32" s="3"/>
      </tp>
      <tp>
        <v>67.3</v>
        <stp/>
        <stp>ContractData</stp>
        <stp>XLE</stp>
        <stp>OPen</stp>
        <stp/>
        <stp>T</stp>
        <tr r="L15" s="3"/>
      </tp>
      <tp>
        <v>23.87</v>
        <stp/>
        <stp>ContractData</stp>
        <stp>XLF</stp>
        <stp>OPen</stp>
        <stp/>
        <stp>T</stp>
        <tr r="L9" s="3"/>
      </tp>
      <tp>
        <v>26.11</v>
        <stp/>
        <stp>ContractData</stp>
        <stp>S.US.MUR</stp>
        <stp>OPen</stp>
        <stp/>
        <stp>T</stp>
        <tr r="L26" s="3"/>
      </tp>
      <tp>
        <v>22.5</v>
        <stp/>
        <stp>ContractData</stp>
        <stp>S.US.MIK</stp>
        <stp>OPen</stp>
        <stp/>
        <stp>T</stp>
        <tr r="L44" s="3"/>
      </tp>
      <tp>
        <v>53.5</v>
        <stp/>
        <stp>ContractData</stp>
        <stp>S.US.JWA</stp>
        <stp>HIgh</stp>
        <stp/>
        <stp>T</stp>
        <tr r="M40" s="3"/>
      </tp>
      <tp>
        <v>0.98</v>
        <stp/>
        <stp>ContractData</stp>
        <stp>S.US.XLNX</stp>
        <stp>NetLastTradeToday</stp>
        <stp/>
        <stp>T</stp>
        <tr r="I31" s="3"/>
      </tp>
      <tp>
        <v>23.91</v>
        <stp/>
        <stp>ContractData</stp>
        <stp>XLF</stp>
        <stp>HIgh</stp>
        <stp/>
        <stp>T</stp>
        <tr r="M9" s="3"/>
      </tp>
      <tp>
        <v>67.8</v>
        <stp/>
        <stp>ContractData</stp>
        <stp>XLE</stp>
        <stp>HIgh</stp>
        <stp/>
        <stp>T</stp>
        <tr r="M15" s="3"/>
      </tp>
      <tp>
        <v>-2.34</v>
        <stp/>
        <stp>ContractData</stp>
        <stp>S.US.WYNN</stp>
        <stp>NetLastTradeToday</stp>
        <stp/>
        <stp>T</stp>
        <tr r="I36" s="3"/>
      </tp>
      <tp>
        <v>-2.39</v>
        <stp/>
        <stp>ContractData</stp>
        <stp>S.US.VMC</stp>
        <stp>NetLastTradeToday</stp>
        <stp/>
        <stp>T</stp>
        <tr r="I37" s="3"/>
      </tp>
      <tp>
        <v>-0.35000000000000003</v>
        <stp/>
        <stp>ContractData</stp>
        <stp>S.US.SLM</stp>
        <stp>NetLastTradeToday</stp>
        <stp/>
        <stp>T</stp>
        <tr r="I43" s="3"/>
      </tp>
      <tp>
        <v>2.66</v>
        <stp/>
        <stp>ContractData</stp>
        <stp>S.US.COH</stp>
        <stp>NetLastTradeToday</stp>
        <stp/>
        <stp>T</stp>
        <tr r="I20" s="3"/>
      </tp>
      <tp>
        <v>-0.47266997939643679</v>
        <stp/>
        <stp>ContractData</stp>
        <stp>IWO</stp>
        <stp>PerCentNetLastTrade</stp>
        <stp/>
        <stp>T</stp>
        <tr r="J13" s="3"/>
      </tp>
      <tp>
        <v>-0.36688008056974319</v>
        <stp/>
        <stp>ContractData</stp>
        <stp>IWM</stp>
        <stp>PerCentNetLastTrade</stp>
        <stp/>
        <stp>T</stp>
        <tr r="J12" s="3"/>
      </tp>
      <tp>
        <v>-0.37122969837587005</v>
        <stp/>
        <stp>ContractData</stp>
        <stp>GDX</stp>
        <stp>PerCentNetLastTrade</stp>
        <stp/>
        <stp>T</stp>
        <tr r="J10" s="3"/>
      </tp>
      <tp>
        <v>0</v>
        <stp/>
        <stp>ContractData</stp>
        <stp>FXI</stp>
        <stp>PerCentNetLastTrade</stp>
        <stp/>
        <stp>T</stp>
        <tr r="J11" s="3"/>
      </tp>
      <tp>
        <v>-4.1946308724832217E-2</v>
        <stp/>
        <stp>ContractData</stp>
        <stp>XLF</stp>
        <stp>PerCentNetLastTrade</stp>
        <stp/>
        <stp>T</stp>
        <tr r="J9" s="3"/>
      </tp>
      <tp>
        <v>0.60912197296092707</v>
        <stp/>
        <stp>ContractData</stp>
        <stp>XLE</stp>
        <stp>PerCentNetLastTrade</stp>
        <stp/>
        <stp>T</stp>
        <tr r="J15" s="3"/>
      </tp>
      <tp>
        <v>0.51759834368530022</v>
        <stp/>
        <stp>ContractData</stp>
        <stp>USO</stp>
        <stp>PerCentNetLastTrade</stp>
        <stp/>
        <stp>T</stp>
        <tr r="J16" s="3"/>
      </tp>
      <tp>
        <v>-9.5953274926992072E-2</v>
        <stp/>
        <stp>ContractData</stp>
        <stp>SPY</stp>
        <stp>PerCentNetLastTrade</stp>
        <stp/>
        <stp>T</stp>
        <tr r="J8" s="3"/>
      </tp>
      <tp>
        <v>-2.181183655663807E-2</v>
        <stp/>
        <stp>ContractData</stp>
        <stp>QQQ</stp>
        <stp>PerCentNetLastTrade</stp>
        <stp/>
        <stp>T</stp>
        <tr r="J14" s="3"/>
      </tp>
      <tp>
        <v>51.2</v>
        <stp/>
        <stp>ContractData</stp>
        <stp>S.US.NWL</stp>
        <stp>OPen</stp>
        <stp/>
        <stp>T</stp>
        <tr r="L18" s="3"/>
      </tp>
      <tp>
        <v>34.82</v>
        <stp/>
        <stp>ContractData</stp>
        <stp>S.US.NFX</stp>
        <stp>OPen</stp>
        <stp/>
        <stp>T</stp>
        <tr r="L30" s="3"/>
      </tp>
    </main>
  </volType>
</volType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volatileDependencies" Target="volatileDependencies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microsoft.com/office/2006/relationships/vbaProject" Target="vbaProject.bin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6906307903565033"/>
          <c:y val="9.2122682777860312E-3"/>
          <c:w val="0.6074864681649893"/>
          <c:h val="0.9808538587848934"/>
        </c:manualLayout>
      </c:layout>
      <c:barChart>
        <c:barDir val="bar"/>
        <c:grouping val="clustered"/>
        <c:varyColors val="0"/>
        <c:ser>
          <c:idx val="0"/>
          <c:order val="0"/>
          <c:spPr>
            <a:gradFill>
              <a:gsLst>
                <a:gs pos="0">
                  <a:schemeClr val="accent1">
                    <a:lumMod val="5000"/>
                    <a:lumOff val="95000"/>
                  </a:schemeClr>
                </a:gs>
                <a:gs pos="74000">
                  <a:schemeClr val="accent1">
                    <a:lumMod val="45000"/>
                    <a:lumOff val="55000"/>
                  </a:schemeClr>
                </a:gs>
                <a:gs pos="83000">
                  <a:schemeClr val="accent1">
                    <a:lumMod val="45000"/>
                    <a:lumOff val="55000"/>
                  </a:schemeClr>
                </a:gs>
                <a:gs pos="100000">
                  <a:schemeClr val="accent1">
                    <a:lumMod val="30000"/>
                    <a:lumOff val="70000"/>
                  </a:schemeClr>
                </a:gs>
              </a:gsLst>
              <a:lin ang="5400000" scaled="1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IUSG!$S$1:$S$15</c:f>
              <c:strCache>
                <c:ptCount val="15"/>
                <c:pt idx="0">
                  <c:v>Newell Brands Inc.</c:v>
                </c:pt>
                <c:pt idx="1">
                  <c:v>Kate Spade Company</c:v>
                </c:pt>
                <c:pt idx="2">
                  <c:v>COACH INC</c:v>
                </c:pt>
                <c:pt idx="3">
                  <c:v>Varian Medical Systems Inc</c:v>
                </c:pt>
                <c:pt idx="4">
                  <c:v>United Rentals Inc</c:v>
                </c:pt>
                <c:pt idx="5">
                  <c:v>Texas Capital Bancshares Inc</c:v>
                </c:pt>
                <c:pt idx="6">
                  <c:v>QEP Resources, Inc.</c:v>
                </c:pt>
                <c:pt idx="7">
                  <c:v>Carlisle Cos Inc</c:v>
                </c:pt>
                <c:pt idx="8">
                  <c:v>Murphy Oil Corp</c:v>
                </c:pt>
                <c:pt idx="9">
                  <c:v>Chesapeake Energy Corp</c:v>
                </c:pt>
                <c:pt idx="10">
                  <c:v>Pioneer Natural Resources</c:v>
                </c:pt>
                <c:pt idx="11">
                  <c:v>L Brands, Inc.</c:v>
                </c:pt>
                <c:pt idx="12">
                  <c:v>Newfield Exploration Co</c:v>
                </c:pt>
                <c:pt idx="13">
                  <c:v>Xilinx Inc</c:v>
                </c:pt>
                <c:pt idx="14">
                  <c:v>TripAdvisor, Inc.</c:v>
                </c:pt>
              </c:strCache>
            </c:strRef>
          </c:cat>
          <c:val>
            <c:numRef>
              <c:f>IUSG!$J$1:$J$15</c:f>
              <c:numCache>
                <c:formatCode>0.00%</c:formatCode>
                <c:ptCount val="15"/>
                <c:pt idx="0">
                  <c:v>0.12696701875404182</c:v>
                </c:pt>
                <c:pt idx="1">
                  <c:v>8.1319976428992344E-2</c:v>
                </c:pt>
                <c:pt idx="2">
                  <c:v>6.2353492733239563E-2</c:v>
                </c:pt>
                <c:pt idx="3">
                  <c:v>3.8749592966460439E-2</c:v>
                </c:pt>
                <c:pt idx="4">
                  <c:v>1.9456681350954477E-2</c:v>
                </c:pt>
                <c:pt idx="5">
                  <c:v>1.7082785808147174E-2</c:v>
                </c:pt>
                <c:pt idx="6">
                  <c:v>1.6564952048823016E-2</c:v>
                </c:pt>
                <c:pt idx="7">
                  <c:v>9.9468855625301795E-3</c:v>
                </c:pt>
                <c:pt idx="8">
                  <c:v>1.5660809778456838E-2</c:v>
                </c:pt>
                <c:pt idx="9">
                  <c:v>1.8315018315018316E-2</c:v>
                </c:pt>
                <c:pt idx="10">
                  <c:v>1.0199870290666824E-2</c:v>
                </c:pt>
                <c:pt idx="11">
                  <c:v>9.2012529365700854E-3</c:v>
                </c:pt>
                <c:pt idx="12">
                  <c:v>1.2142237640936686E-2</c:v>
                </c:pt>
                <c:pt idx="13">
                  <c:v>1.545985171162644E-2</c:v>
                </c:pt>
                <c:pt idx="14">
                  <c:v>1.6244314489928524E-2</c:v>
                </c:pt>
              </c:numCache>
            </c:numRef>
          </c:val>
          <c:extLst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64"/>
        <c:axId val="228203248"/>
        <c:axId val="228203808"/>
      </c:barChart>
      <c:catAx>
        <c:axId val="22820324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00206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bg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228203808"/>
        <c:crosses val="autoZero"/>
        <c:auto val="1"/>
        <c:lblAlgn val="ctr"/>
        <c:lblOffset val="100"/>
        <c:noMultiLvlLbl val="0"/>
      </c:catAx>
      <c:valAx>
        <c:axId val="228203808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rgbClr val="002060"/>
              </a:solidFill>
              <a:prstDash val="sysDash"/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2282032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6829832598002998"/>
          <c:y val="9.2122682777860312E-3"/>
          <c:w val="0.60825103966561822"/>
          <c:h val="0.9808538587848934"/>
        </c:manualLayout>
      </c:layout>
      <c:barChart>
        <c:barDir val="bar"/>
        <c:grouping val="clustered"/>
        <c:varyColors val="0"/>
        <c:ser>
          <c:idx val="0"/>
          <c:order val="0"/>
          <c:spPr>
            <a:gradFill flip="none" rotWithShape="1">
              <a:gsLst>
                <a:gs pos="0">
                  <a:srgbClr val="FF0000"/>
                </a:gs>
                <a:gs pos="48000">
                  <a:srgbClr val="FF0000"/>
                </a:gs>
                <a:gs pos="100000">
                  <a:schemeClr val="accent2">
                    <a:lumMod val="60000"/>
                    <a:lumOff val="40000"/>
                  </a:schemeClr>
                </a:gs>
              </a:gsLst>
              <a:lin ang="16200000" scaled="1"/>
              <a:tileRect/>
            </a:gradFill>
            <a:ln>
              <a:noFill/>
            </a:ln>
            <a:effectLst/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fld id="{AC0736F2-5DC7-459A-B4C7-9796C8E8F74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D68BA401-DD2B-4A61-995F-E24A18A0191D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584CB7A4-B8E2-403D-B869-68A5118AB23D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78393ED4-CAC5-432C-B101-6E86AB5B61E4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9F4D077A-7577-48AC-89EC-4FD1917E9E31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fld id="{E9F11051-2303-46F5-ADEF-529D771CD3E8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fld id="{98F588CE-D31D-4CF9-B40B-C78895CC986B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fld id="{3B369FE5-40B4-4EAE-A237-905718327BD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8"/>
              <c:layout/>
              <c:tx>
                <c:rich>
                  <a:bodyPr/>
                  <a:lstStyle/>
                  <a:p>
                    <a:fld id="{353C8478-C04F-4FE9-B39D-88A08A4CC7C4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9"/>
              <c:layout/>
              <c:tx>
                <c:rich>
                  <a:bodyPr/>
                  <a:lstStyle/>
                  <a:p>
                    <a:fld id="{D756041F-C2F5-49EF-9933-A535FA6E0A7B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0"/>
              <c:layout/>
              <c:tx>
                <c:rich>
                  <a:bodyPr/>
                  <a:lstStyle/>
                  <a:p>
                    <a:fld id="{421DD2AF-A44C-4C39-8F63-5D4AFDF42A5D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1"/>
              <c:layout/>
              <c:tx>
                <c:rich>
                  <a:bodyPr/>
                  <a:lstStyle/>
                  <a:p>
                    <a:fld id="{FA97B1C7-ACB8-44D0-B08C-505A1107723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2"/>
              <c:layout/>
              <c:tx>
                <c:rich>
                  <a:bodyPr/>
                  <a:lstStyle/>
                  <a:p>
                    <a:fld id="{84D28C91-7A67-4AF9-A4D0-064296ACAA1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3"/>
              <c:layout/>
              <c:tx>
                <c:rich>
                  <a:bodyPr/>
                  <a:lstStyle/>
                  <a:p>
                    <a:fld id="{EC48CBD1-DCBB-47FC-9FA3-C9DE3FCEE761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4"/>
              <c:layout/>
              <c:tx>
                <c:rich>
                  <a:bodyPr/>
                  <a:lstStyle/>
                  <a:p>
                    <a:fld id="{3BD81697-BD89-49C1-9F8D-D234C9EABAB8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IUSG!$W$1:$W$15</c:f>
              <c:strCache>
                <c:ptCount val="15"/>
                <c:pt idx="0">
                  <c:v>Education Realty Trust Inc</c:v>
                </c:pt>
                <c:pt idx="1">
                  <c:v>Simon Property Grp</c:v>
                </c:pt>
                <c:pt idx="2">
                  <c:v>Wynn Resorts Ltd</c:v>
                </c:pt>
                <c:pt idx="3">
                  <c:v>Vulcan Material Co</c:v>
                </c:pt>
                <c:pt idx="4">
                  <c:v>Weingarten Realty Investors</c:v>
                </c:pt>
                <c:pt idx="5">
                  <c:v>Akamai Tech Inc</c:v>
                </c:pt>
                <c:pt idx="6">
                  <c:v>John Wiley/Sons Inc</c:v>
                </c:pt>
                <c:pt idx="7">
                  <c:v>Taubman Centers Inc</c:v>
                </c:pt>
                <c:pt idx="8">
                  <c:v>Tanger Factory Outlet Centers, Inc.</c:v>
                </c:pt>
                <c:pt idx="9">
                  <c:v>SLM Corporation</c:v>
                </c:pt>
                <c:pt idx="10">
                  <c:v>The Michaels Companies, Inc.</c:v>
                </c:pt>
                <c:pt idx="11">
                  <c:v>Charter Communications, Inc. Class A</c:v>
                </c:pt>
                <c:pt idx="12">
                  <c:v>Incyte Corporation</c:v>
                </c:pt>
                <c:pt idx="13">
                  <c:v>LogMein, Inc</c:v>
                </c:pt>
                <c:pt idx="14">
                  <c:v>AVIS Budget Group Inc</c:v>
                </c:pt>
              </c:strCache>
            </c:strRef>
          </c:cat>
          <c:val>
            <c:numRef>
              <c:f>IUSG!$AA$1:$AA$15</c:f>
              <c:numCache>
                <c:formatCode>0.00%</c:formatCode>
                <c:ptCount val="15"/>
                <c:pt idx="0">
                  <c:v>2.0713162034609333E-2</c:v>
                </c:pt>
                <c:pt idx="1">
                  <c:v>1.890347678093849E-2</c:v>
                </c:pt>
                <c:pt idx="2">
                  <c:v>1.9158342885213689E-2</c:v>
                </c:pt>
                <c:pt idx="3">
                  <c:v>1.870987944261782E-2</c:v>
                </c:pt>
                <c:pt idx="4">
                  <c:v>2.2431039709002728E-2</c:v>
                </c:pt>
                <c:pt idx="5">
                  <c:v>1.7072702858239017E-2</c:v>
                </c:pt>
                <c:pt idx="6">
                  <c:v>2.2883720930232557E-2</c:v>
                </c:pt>
                <c:pt idx="7">
                  <c:v>2.1245301519856187E-2</c:v>
                </c:pt>
                <c:pt idx="8">
                  <c:v>2.5148445686342998E-2</c:v>
                </c:pt>
                <c:pt idx="9">
                  <c:v>2.9337803855825649E-2</c:v>
                </c:pt>
                <c:pt idx="10">
                  <c:v>2.9320302087960909E-2</c:v>
                </c:pt>
                <c:pt idx="11">
                  <c:v>2.7122289264591672E-2</c:v>
                </c:pt>
                <c:pt idx="12">
                  <c:v>2.4752879666693896E-2</c:v>
                </c:pt>
                <c:pt idx="13">
                  <c:v>3.885903265812319E-2</c:v>
                </c:pt>
                <c:pt idx="14">
                  <c:v>4.6590141796083728E-2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IUSG!$Z$1:$Z$15</c15:f>
                <c15:dlblRangeCache>
                  <c:ptCount val="15"/>
                  <c:pt idx="0">
                    <c:v>-2.07%</c:v>
                  </c:pt>
                  <c:pt idx="1">
                    <c:v>-1.89%</c:v>
                  </c:pt>
                  <c:pt idx="2">
                    <c:v>-1.92%</c:v>
                  </c:pt>
                  <c:pt idx="3">
                    <c:v>-1.87%</c:v>
                  </c:pt>
                  <c:pt idx="4">
                    <c:v>-2.24%</c:v>
                  </c:pt>
                  <c:pt idx="5">
                    <c:v>-1.71%</c:v>
                  </c:pt>
                  <c:pt idx="6">
                    <c:v>-2.29%</c:v>
                  </c:pt>
                  <c:pt idx="7">
                    <c:v>-2.12%</c:v>
                  </c:pt>
                  <c:pt idx="8">
                    <c:v>-2.51%</c:v>
                  </c:pt>
                  <c:pt idx="9">
                    <c:v>-2.93%</c:v>
                  </c:pt>
                  <c:pt idx="10">
                    <c:v>-2.93%</c:v>
                  </c:pt>
                  <c:pt idx="11">
                    <c:v>-2.71%</c:v>
                  </c:pt>
                  <c:pt idx="12">
                    <c:v>-2.48%</c:v>
                  </c:pt>
                  <c:pt idx="13">
                    <c:v>-3.89%</c:v>
                  </c:pt>
                  <c:pt idx="14">
                    <c:v>-4.66%</c:v>
                  </c:pt>
                </c15:dlblRangeCache>
              </c15:datalabelsRang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64"/>
        <c:axId val="228208288"/>
        <c:axId val="228208848"/>
      </c:barChart>
      <c:catAx>
        <c:axId val="22820828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00206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bg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228208848"/>
        <c:crosses val="autoZero"/>
        <c:auto val="1"/>
        <c:lblAlgn val="ctr"/>
        <c:lblOffset val="100"/>
        <c:noMultiLvlLbl val="0"/>
      </c:catAx>
      <c:valAx>
        <c:axId val="228208848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rgbClr val="002060"/>
              </a:solidFill>
              <a:prstDash val="sysDash"/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2282082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85725</xdr:colOff>
      <xdr:row>1</xdr:row>
      <xdr:rowOff>114301</xdr:rowOff>
    </xdr:from>
    <xdr:to>
      <xdr:col>4</xdr:col>
      <xdr:colOff>145705</xdr:colOff>
      <xdr:row>2</xdr:row>
      <xdr:rowOff>149297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5825" y="152401"/>
          <a:ext cx="1222030" cy="282646"/>
        </a:xfrm>
        <a:prstGeom prst="rect">
          <a:avLst/>
        </a:prstGeom>
      </xdr:spPr>
    </xdr:pic>
    <xdr:clientData/>
  </xdr:twoCellAnchor>
  <xdr:twoCellAnchor>
    <xdr:from>
      <xdr:col>17</xdr:col>
      <xdr:colOff>161925</xdr:colOff>
      <xdr:row>5</xdr:row>
      <xdr:rowOff>85725</xdr:rowOff>
    </xdr:from>
    <xdr:to>
      <xdr:col>30</xdr:col>
      <xdr:colOff>428625</xdr:colOff>
      <xdr:row>25</xdr:row>
      <xdr:rowOff>171450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19050</xdr:colOff>
      <xdr:row>27</xdr:row>
      <xdr:rowOff>28575</xdr:rowOff>
    </xdr:from>
    <xdr:to>
      <xdr:col>30</xdr:col>
      <xdr:colOff>381000</xdr:colOff>
      <xdr:row>47</xdr:row>
      <xdr:rowOff>142875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16</xdr:row>
          <xdr:rowOff>9525</xdr:rowOff>
        </xdr:from>
        <xdr:to>
          <xdr:col>1</xdr:col>
          <xdr:colOff>609600</xdr:colOff>
          <xdr:row>17</xdr:row>
          <xdr:rowOff>9525</xdr:rowOff>
        </xdr:to>
        <xdr:sp macro="" textlink="">
          <xdr:nvSpPr>
            <xdr:cNvPr id="1025" name="CommandButton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finance.yahoo.com/quote/XLNX" TargetMode="External"/><Relationship Id="rId18" Type="http://schemas.openxmlformats.org/officeDocument/2006/relationships/hyperlink" Target="https://finance.yahoo.com/quote/EDR" TargetMode="External"/><Relationship Id="rId26" Type="http://schemas.openxmlformats.org/officeDocument/2006/relationships/hyperlink" Target="https://finance.yahoo.com/quote/CHTR" TargetMode="External"/><Relationship Id="rId21" Type="http://schemas.openxmlformats.org/officeDocument/2006/relationships/hyperlink" Target="https://finance.yahoo.com/quote/VMC" TargetMode="External"/><Relationship Id="rId34" Type="http://schemas.openxmlformats.org/officeDocument/2006/relationships/vmlDrawing" Target="../drawings/vmlDrawing1.vml"/><Relationship Id="rId7" Type="http://schemas.openxmlformats.org/officeDocument/2006/relationships/hyperlink" Target="https://finance.yahoo.com/quote/QEP" TargetMode="External"/><Relationship Id="rId12" Type="http://schemas.openxmlformats.org/officeDocument/2006/relationships/hyperlink" Target="https://finance.yahoo.com/quote/PXD" TargetMode="External"/><Relationship Id="rId17" Type="http://schemas.openxmlformats.org/officeDocument/2006/relationships/hyperlink" Target="https://finance.yahoo.com/quote/SPG" TargetMode="External"/><Relationship Id="rId25" Type="http://schemas.openxmlformats.org/officeDocument/2006/relationships/hyperlink" Target="https://finance.yahoo.com/quote/INCY" TargetMode="External"/><Relationship Id="rId33" Type="http://schemas.openxmlformats.org/officeDocument/2006/relationships/drawing" Target="../drawings/drawing1.xml"/><Relationship Id="rId2" Type="http://schemas.openxmlformats.org/officeDocument/2006/relationships/hyperlink" Target="https://finance.yahoo.com/quote/KATE" TargetMode="External"/><Relationship Id="rId16" Type="http://schemas.openxmlformats.org/officeDocument/2006/relationships/hyperlink" Target="https://finance.yahoo.com/quote/WYNN" TargetMode="External"/><Relationship Id="rId20" Type="http://schemas.openxmlformats.org/officeDocument/2006/relationships/hyperlink" Target="https://finance.yahoo.com/quote/WRI" TargetMode="External"/><Relationship Id="rId29" Type="http://schemas.openxmlformats.org/officeDocument/2006/relationships/hyperlink" Target="https://finance.yahoo.com/quote/TCO" TargetMode="External"/><Relationship Id="rId1" Type="http://schemas.openxmlformats.org/officeDocument/2006/relationships/hyperlink" Target="https://finance.yahoo.com/quote/NWL" TargetMode="External"/><Relationship Id="rId6" Type="http://schemas.openxmlformats.org/officeDocument/2006/relationships/hyperlink" Target="https://finance.yahoo.com/quote/TCBI" TargetMode="External"/><Relationship Id="rId11" Type="http://schemas.openxmlformats.org/officeDocument/2006/relationships/hyperlink" Target="https://finance.yahoo.com/quote/TRIP" TargetMode="External"/><Relationship Id="rId24" Type="http://schemas.openxmlformats.org/officeDocument/2006/relationships/hyperlink" Target="https://finance.yahoo.com/quote/LOGM" TargetMode="External"/><Relationship Id="rId32" Type="http://schemas.openxmlformats.org/officeDocument/2006/relationships/printerSettings" Target="../printerSettings/printerSettings1.bin"/><Relationship Id="rId37" Type="http://schemas.openxmlformats.org/officeDocument/2006/relationships/image" Target="../media/image2.emf"/><Relationship Id="rId5" Type="http://schemas.openxmlformats.org/officeDocument/2006/relationships/hyperlink" Target="https://finance.yahoo.com/quote/URI" TargetMode="External"/><Relationship Id="rId15" Type="http://schemas.openxmlformats.org/officeDocument/2006/relationships/hyperlink" Target="https://finance.yahoo.com/quote/LB" TargetMode="External"/><Relationship Id="rId23" Type="http://schemas.openxmlformats.org/officeDocument/2006/relationships/hyperlink" Target="https://finance.yahoo.com/quote/CAR" TargetMode="External"/><Relationship Id="rId28" Type="http://schemas.openxmlformats.org/officeDocument/2006/relationships/hyperlink" Target="https://finance.yahoo.com/quote/SKT" TargetMode="External"/><Relationship Id="rId36" Type="http://schemas.openxmlformats.org/officeDocument/2006/relationships/control" Target="../activeX/activeX1.xml"/><Relationship Id="rId10" Type="http://schemas.openxmlformats.org/officeDocument/2006/relationships/hyperlink" Target="https://finance.yahoo.com/quote/CHK" TargetMode="External"/><Relationship Id="rId19" Type="http://schemas.openxmlformats.org/officeDocument/2006/relationships/hyperlink" Target="https://finance.yahoo.com/quote/AKAM" TargetMode="External"/><Relationship Id="rId31" Type="http://schemas.openxmlformats.org/officeDocument/2006/relationships/hyperlink" Target="https://finance.yahoo.com/quote/TSS" TargetMode="External"/><Relationship Id="rId4" Type="http://schemas.openxmlformats.org/officeDocument/2006/relationships/hyperlink" Target="https://finance.yahoo.com/quote/VAR" TargetMode="External"/><Relationship Id="rId9" Type="http://schemas.openxmlformats.org/officeDocument/2006/relationships/hyperlink" Target="https://finance.yahoo.com/quote/MUR" TargetMode="External"/><Relationship Id="rId14" Type="http://schemas.openxmlformats.org/officeDocument/2006/relationships/hyperlink" Target="https://finance.yahoo.com/quote/NFX" TargetMode="External"/><Relationship Id="rId22" Type="http://schemas.openxmlformats.org/officeDocument/2006/relationships/hyperlink" Target="https://finance.yahoo.com/quote/SLM" TargetMode="External"/><Relationship Id="rId27" Type="http://schemas.openxmlformats.org/officeDocument/2006/relationships/hyperlink" Target="https://finance.yahoo.com/quote/MIK" TargetMode="External"/><Relationship Id="rId30" Type="http://schemas.openxmlformats.org/officeDocument/2006/relationships/hyperlink" Target="https://finance.yahoo.com/quote/JWA" TargetMode="External"/><Relationship Id="rId35" Type="http://schemas.openxmlformats.org/officeDocument/2006/relationships/image" Target="../media/image1.jpeg"/><Relationship Id="rId8" Type="http://schemas.openxmlformats.org/officeDocument/2006/relationships/hyperlink" Target="https://finance.yahoo.com/quote/CSL" TargetMode="External"/><Relationship Id="rId3" Type="http://schemas.openxmlformats.org/officeDocument/2006/relationships/hyperlink" Target="https://finance.yahoo.com/quote/COH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AH81"/>
  <sheetViews>
    <sheetView showGridLines="0" showRowColHeaders="0" tabSelected="1" workbookViewId="0">
      <selection activeCell="B7" sqref="B7"/>
    </sheetView>
  </sheetViews>
  <sheetFormatPr defaultRowHeight="16.5" x14ac:dyDescent="0.3"/>
  <cols>
    <col min="1" max="1" width="1.5" style="1" customWidth="1"/>
    <col min="2" max="2" width="9" style="1"/>
    <col min="3" max="7" width="7.625" style="1" customWidth="1"/>
    <col min="8" max="14" width="9" style="1"/>
    <col min="15" max="16" width="7.625" style="1" customWidth="1"/>
    <col min="17" max="17" width="8.75" style="1" bestFit="1" customWidth="1"/>
    <col min="18" max="18" width="2.375" style="1" customWidth="1"/>
    <col min="19" max="31" width="7.375" style="1" customWidth="1"/>
    <col min="32" max="16384" width="9" style="1"/>
  </cols>
  <sheetData>
    <row r="1" spans="2:34" ht="3" customHeight="1" x14ac:dyDescent="0.3"/>
    <row r="2" spans="2:34" ht="20.100000000000001" customHeight="1" x14ac:dyDescent="0.3">
      <c r="B2" s="55"/>
      <c r="C2" s="56"/>
      <c r="D2" s="56"/>
      <c r="E2" s="56"/>
      <c r="F2" s="59" t="s">
        <v>1159</v>
      </c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61">
        <f>RTD("cqg.rtd", ,"SystemInfo", "Linetime")</f>
        <v>42863.386863425927</v>
      </c>
      <c r="AC2" s="61"/>
      <c r="AD2" s="61"/>
      <c r="AE2" s="62"/>
    </row>
    <row r="3" spans="2:34" ht="20.100000000000001" customHeight="1" x14ac:dyDescent="0.3">
      <c r="B3" s="57"/>
      <c r="C3" s="58"/>
      <c r="D3" s="58"/>
      <c r="E3" s="58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3"/>
      <c r="AC3" s="63"/>
      <c r="AD3" s="63"/>
      <c r="AE3" s="64"/>
    </row>
    <row r="4" spans="2:34" ht="12" customHeight="1" x14ac:dyDescent="0.3">
      <c r="B4" s="2"/>
      <c r="C4" s="2"/>
      <c r="D4" s="2"/>
      <c r="E4" s="2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4"/>
      <c r="AC4" s="4"/>
      <c r="AD4" s="4"/>
      <c r="AE4" s="4"/>
    </row>
    <row r="5" spans="2:34" ht="16.350000000000001" customHeight="1" x14ac:dyDescent="0.3">
      <c r="B5" s="65" t="s">
        <v>564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"/>
      <c r="S5" s="54" t="s">
        <v>565</v>
      </c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66"/>
    </row>
    <row r="6" spans="2:34" ht="16.350000000000001" customHeight="1" x14ac:dyDescent="0.3">
      <c r="B6" s="6" t="s">
        <v>566</v>
      </c>
      <c r="C6" s="54" t="s">
        <v>567</v>
      </c>
      <c r="D6" s="54"/>
      <c r="E6" s="54"/>
      <c r="F6" s="54"/>
      <c r="G6" s="54"/>
      <c r="H6" s="7" t="s">
        <v>568</v>
      </c>
      <c r="I6" s="7" t="s">
        <v>569</v>
      </c>
      <c r="J6" s="7" t="s">
        <v>570</v>
      </c>
      <c r="K6" s="7" t="s">
        <v>571</v>
      </c>
      <c r="L6" s="7" t="s">
        <v>572</v>
      </c>
      <c r="M6" s="7" t="s">
        <v>573</v>
      </c>
      <c r="N6" s="7" t="s">
        <v>574</v>
      </c>
      <c r="O6" s="54" t="s">
        <v>575</v>
      </c>
      <c r="P6" s="54"/>
      <c r="Q6" s="8" t="s">
        <v>576</v>
      </c>
      <c r="R6" s="45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8"/>
      <c r="AH6" s="30"/>
    </row>
    <row r="7" spans="2:34" ht="16.350000000000001" customHeight="1" x14ac:dyDescent="0.3">
      <c r="B7" s="9" t="s">
        <v>593</v>
      </c>
      <c r="C7" s="67" t="str">
        <f>RTD("cqg.rtd", ,"ContractData",B7, "LongDescription",, "T")</f>
        <v>iShares Core U.S. Growth ETF</v>
      </c>
      <c r="D7" s="68"/>
      <c r="E7" s="68"/>
      <c r="F7" s="68"/>
      <c r="G7" s="69"/>
      <c r="H7" s="31">
        <f>RTD("cqg.rtd", ,"ContractData",B7, "LastTradeToday",, "T")</f>
        <v>47.58</v>
      </c>
      <c r="I7" s="31">
        <f>RTD("cqg.rtd", ,"ContractData",B7, "NetLastTradeToday",, "T")</f>
        <v>-0.05</v>
      </c>
      <c r="J7" s="32">
        <f>RTD("cqg.rtd", ,"ContractData",B7, "PerCentNetLastTrade",, "T")/100</f>
        <v>-1.0497585555322275E-3</v>
      </c>
      <c r="K7" s="32">
        <f xml:space="preserve"> I7/RTD("cqg.rtd",,"StudyData",B7, "ATR", "MaType=Sim,Period=10", "ATR","D","-1","ALL",,,"FALSE","T")/100</f>
        <v>-2E-3</v>
      </c>
      <c r="L7" s="31">
        <f>RTD("cqg.rtd", ,"ContractData",B7, "OPen",, "T")</f>
        <v>47.7</v>
      </c>
      <c r="M7" s="31">
        <f>RTD("cqg.rtd", ,"ContractData", B7, "HIgh",, "T")</f>
        <v>47.7</v>
      </c>
      <c r="N7" s="31">
        <f>RTD("cqg.rtd", ,"ContractData",B7, "LOw",, "T")</f>
        <v>47.58</v>
      </c>
      <c r="O7" s="70">
        <f>RTD("cqg.rtd", ,"ContractData",B7, "T_CVol",, "T")</f>
        <v>26912</v>
      </c>
      <c r="P7" s="71"/>
      <c r="Q7" s="33">
        <f xml:space="preserve"> IFERROR(O7/RTD("cqg.rtd",,"StudyData",B7, "MA", "InputChoice=Vol,MAType=Sim,Period=21", "MA","D","-1","all",,,,"T"),"")</f>
        <v>3.6750293256743151E-2</v>
      </c>
      <c r="R7" s="46"/>
      <c r="S7" s="47"/>
      <c r="T7" s="47"/>
      <c r="U7" s="47"/>
      <c r="V7" s="47"/>
      <c r="W7" s="47"/>
      <c r="X7" s="47"/>
      <c r="Y7" s="47"/>
      <c r="Z7" s="47"/>
      <c r="AA7" s="47"/>
      <c r="AB7" s="47"/>
      <c r="AC7" s="47"/>
      <c r="AD7" s="47"/>
      <c r="AE7" s="48"/>
      <c r="AH7" s="30"/>
    </row>
    <row r="8" spans="2:34" ht="16.350000000000001" customHeight="1" x14ac:dyDescent="0.3">
      <c r="B8" s="10" t="s">
        <v>577</v>
      </c>
      <c r="C8" s="68" t="str">
        <f>RTD("cqg.rtd", ,"ContractData",B8, "LongDescription",, "T")</f>
        <v>SPDR S&amp;P 500</v>
      </c>
      <c r="D8" s="68"/>
      <c r="E8" s="68"/>
      <c r="F8" s="68"/>
      <c r="G8" s="69"/>
      <c r="H8" s="31">
        <f>RTD("cqg.rtd", ,"ContractData",B8, "LastTradeToday",, "T")</f>
        <v>239.47</v>
      </c>
      <c r="I8" s="31">
        <f>RTD("cqg.rtd", ,"ContractData",B8, "NetLastTradeToday",, "T")</f>
        <v>-0.23</v>
      </c>
      <c r="J8" s="32">
        <f>RTD("cqg.rtd", ,"ContractData",B8, "PerCentNetLastTrade",, "T")/100</f>
        <v>-9.5953274926992077E-4</v>
      </c>
      <c r="K8" s="32">
        <f xml:space="preserve"> I8/RTD("cqg.rtd",,"StudyData",B8, "ATR", "MaType=Sim,Period=10", "ATR","D","-1","ALL",,,"FALSE","T")/100</f>
        <v>-1.776061776061776E-3</v>
      </c>
      <c r="L8" s="31">
        <f>RTD("cqg.rtd", ,"ContractData",B8, "OPen",, "T")</f>
        <v>239.75</v>
      </c>
      <c r="M8" s="31">
        <f>RTD("cqg.rtd", ,"ContractData", B8, "HIgh",, "T")</f>
        <v>239.92000000000002</v>
      </c>
      <c r="N8" s="31">
        <f>RTD("cqg.rtd", ,"ContractData",B8, "LOw",, "T")</f>
        <v>239.41</v>
      </c>
      <c r="O8" s="72">
        <f>RTD("cqg.rtd", ,"ContractData",B8, "T_CVol",, "T")</f>
        <v>7159384</v>
      </c>
      <c r="P8" s="73"/>
      <c r="Q8" s="33">
        <f xml:space="preserve"> IFERROR(O8/RTD("cqg.rtd",,"StudyData",B8, "MA", "InputChoice=Vol,MAType=Sim,Period=21", "MA","D","-1","all",,,,"T"),"")</f>
        <v>9.2927308221224886E-2</v>
      </c>
      <c r="R8" s="46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8"/>
      <c r="AH8" s="30"/>
    </row>
    <row r="9" spans="2:34" ht="16.350000000000001" customHeight="1" x14ac:dyDescent="0.3">
      <c r="B9" s="10" t="s">
        <v>578</v>
      </c>
      <c r="C9" s="68" t="str">
        <f>RTD("cqg.rtd", ,"ContractData",B9, "LongDescription",, "T")</f>
        <v>Financial Select Sector SPDR</v>
      </c>
      <c r="D9" s="68"/>
      <c r="E9" s="68"/>
      <c r="F9" s="68"/>
      <c r="G9" s="69"/>
      <c r="H9" s="31">
        <f>RTD("cqg.rtd", ,"ContractData",B9, "LastTradeToday",, "T")</f>
        <v>23.830000000000002</v>
      </c>
      <c r="I9" s="31">
        <f>RTD("cqg.rtd", ,"ContractData",B9, "NetLastTradeToday",, "T")</f>
        <v>-0.01</v>
      </c>
      <c r="J9" s="32">
        <f>RTD("cqg.rtd", ,"ContractData",B9, "PerCentNetLastTrade",, "T")/100</f>
        <v>-4.1946308724832219E-4</v>
      </c>
      <c r="K9" s="32">
        <f xml:space="preserve"> I9/RTD("cqg.rtd",,"StudyData",B9, "ATR", "MaType=Sim,Period=10", "ATR","D","-1","ALL",,,"FALSE","T")/100</f>
        <v>-3.2786885245901639E-4</v>
      </c>
      <c r="L9" s="31">
        <f>RTD("cqg.rtd", ,"ContractData",B9, "OPen",, "T")</f>
        <v>23.87</v>
      </c>
      <c r="M9" s="31">
        <f>RTD("cqg.rtd", ,"ContractData", B9, "HIgh",, "T")</f>
        <v>23.91</v>
      </c>
      <c r="N9" s="31">
        <f>RTD("cqg.rtd", ,"ContractData",B9, "LOw",, "T")</f>
        <v>23.8</v>
      </c>
      <c r="O9" s="72">
        <f>RTD("cqg.rtd", ,"ContractData",B9, "T_CVol",, "T")</f>
        <v>9991909</v>
      </c>
      <c r="P9" s="73"/>
      <c r="Q9" s="33">
        <f xml:space="preserve"> IFERROR(O9/RTD("cqg.rtd",,"StudyData",B9, "MA", "InputChoice=Vol,MAType=Sim,Period=21", "MA","D","-1","all",,,,"T"),"")</f>
        <v>0.13215787455471159</v>
      </c>
      <c r="R9" s="46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8"/>
      <c r="AH9" s="30"/>
    </row>
    <row r="10" spans="2:34" ht="16.350000000000001" customHeight="1" x14ac:dyDescent="0.3">
      <c r="B10" s="10" t="s">
        <v>579</v>
      </c>
      <c r="C10" s="68" t="str">
        <f>RTD("cqg.rtd", ,"ContractData",B10, "LongDescription",, "T")</f>
        <v>Market Vectors Gold Miners ETF</v>
      </c>
      <c r="D10" s="68"/>
      <c r="E10" s="68"/>
      <c r="F10" s="68"/>
      <c r="G10" s="69"/>
      <c r="H10" s="31">
        <f>RTD("cqg.rtd", ,"ContractData",B10, "LastTradeToday",, "T")</f>
        <v>21.47</v>
      </c>
      <c r="I10" s="31">
        <f>RTD("cqg.rtd", ,"ContractData",B10, "NetLastTradeToday",, "T")</f>
        <v>-0.08</v>
      </c>
      <c r="J10" s="32">
        <f>RTD("cqg.rtd", ,"ContractData",B10, "PerCentNetLastTrade",, "T")/100</f>
        <v>-3.7122969837587007E-3</v>
      </c>
      <c r="K10" s="32">
        <f xml:space="preserve"> I10/RTD("cqg.rtd",,"StudyData",B10, "ATR", "MaType=Sim,Period=10", "ATR","D","-1","ALL",,,"FALSE","T")/100</f>
        <v>-1.1644832605531294E-3</v>
      </c>
      <c r="L10" s="31">
        <f>RTD("cqg.rtd", ,"ContractData",B10, "OPen",, "T")</f>
        <v>21.580000000000002</v>
      </c>
      <c r="M10" s="31">
        <f>RTD("cqg.rtd", ,"ContractData", B10, "HIgh",, "T")</f>
        <v>21.59</v>
      </c>
      <c r="N10" s="31">
        <f>RTD("cqg.rtd", ,"ContractData",B10, "LOw",, "T")</f>
        <v>21.400000000000002</v>
      </c>
      <c r="O10" s="72">
        <f>RTD("cqg.rtd", ,"ContractData",B10, "T_CVol",, "T")</f>
        <v>4771804</v>
      </c>
      <c r="P10" s="73"/>
      <c r="Q10" s="33">
        <f xml:space="preserve"> IFERROR(O10/RTD("cqg.rtd",,"StudyData",B10, "MA", "InputChoice=Vol,MAType=Sim,Period=21", "MA","D","-1","all",,,,"T"),"")</f>
        <v>7.271699456458848E-2</v>
      </c>
      <c r="R10" s="46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8"/>
      <c r="AH10" s="30"/>
    </row>
    <row r="11" spans="2:34" ht="16.350000000000001" customHeight="1" x14ac:dyDescent="0.3">
      <c r="B11" s="10" t="s">
        <v>580</v>
      </c>
      <c r="C11" s="68" t="str">
        <f>RTD("cqg.rtd", ,"ContractData",B11, "LongDescription",, "T")</f>
        <v>iShares China Large-Cap ETF</v>
      </c>
      <c r="D11" s="68"/>
      <c r="E11" s="68"/>
      <c r="F11" s="68"/>
      <c r="G11" s="69"/>
      <c r="H11" s="31">
        <f>RTD("cqg.rtd", ,"ContractData",B11, "LastTradeToday",, "T")</f>
        <v>37.770000000000003</v>
      </c>
      <c r="I11" s="31">
        <f>RTD("cqg.rtd", ,"ContractData",B11, "NetLastTradeToday",, "T")</f>
        <v>0</v>
      </c>
      <c r="J11" s="32">
        <f>RTD("cqg.rtd", ,"ContractData",B11, "PerCentNetLastTrade",, "T")/100</f>
        <v>0</v>
      </c>
      <c r="K11" s="32">
        <f xml:space="preserve"> I11/RTD("cqg.rtd",,"StudyData",B11, "ATR", "MaType=Sim,Period=10", "ATR","D","-1","ALL",,,"FALSE","T")/100</f>
        <v>0</v>
      </c>
      <c r="L11" s="31">
        <f>RTD("cqg.rtd", ,"ContractData",B11, "OPen",, "T")</f>
        <v>37.78</v>
      </c>
      <c r="M11" s="31">
        <f>RTD("cqg.rtd", ,"ContractData", B11, "HIgh",, "T")</f>
        <v>37.840000000000003</v>
      </c>
      <c r="N11" s="31">
        <f>RTD("cqg.rtd", ,"ContractData",B11, "LOw",, "T")</f>
        <v>37.730000000000004</v>
      </c>
      <c r="O11" s="72">
        <f>RTD("cqg.rtd", ,"ContractData",B11, "T_CVol",, "T")</f>
        <v>2998975</v>
      </c>
      <c r="P11" s="73"/>
      <c r="Q11" s="33">
        <f xml:space="preserve"> IFERROR(O11/RTD("cqg.rtd",,"StudyData",B11, "MA", "InputChoice=Vol,MAType=Sim,Period=21", "MA","D","-1","all",,,,"T"),"")</f>
        <v>0.20943563713601113</v>
      </c>
      <c r="R11" s="46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8"/>
      <c r="AH11" s="30"/>
    </row>
    <row r="12" spans="2:34" ht="16.350000000000001" customHeight="1" x14ac:dyDescent="0.3">
      <c r="B12" s="10" t="s">
        <v>581</v>
      </c>
      <c r="C12" s="68" t="str">
        <f>RTD("cqg.rtd", ,"ContractData",B12, "LongDescription",, "T")</f>
        <v>iShares Russell 2000 ETF</v>
      </c>
      <c r="D12" s="68"/>
      <c r="E12" s="68"/>
      <c r="F12" s="68"/>
      <c r="G12" s="69"/>
      <c r="H12" s="31">
        <f>RTD("cqg.rtd", ,"ContractData",B12, "LastTradeToday",, "T")</f>
        <v>138.51</v>
      </c>
      <c r="I12" s="31">
        <f>RTD("cqg.rtd", ,"ContractData",B12, "NetLastTradeToday",, "T")</f>
        <v>-0.51</v>
      </c>
      <c r="J12" s="32">
        <f>RTD("cqg.rtd", ,"ContractData",B12, "PerCentNetLastTrade",, "T")/100</f>
        <v>-3.6688008056974318E-3</v>
      </c>
      <c r="K12" s="32">
        <f xml:space="preserve"> I12/RTD("cqg.rtd",,"StudyData",B12, "ATR", "MaType=Sim,Period=10", "ATR","D","-1","ALL",,,"FALSE","T")/100</f>
        <v>-3.0141843971631206E-3</v>
      </c>
      <c r="L12" s="31">
        <f>RTD("cqg.rtd", ,"ContractData",B12, "OPen",, "T")</f>
        <v>138.66</v>
      </c>
      <c r="M12" s="31">
        <f>RTD("cqg.rtd", ,"ContractData", B12, "HIgh",, "T")</f>
        <v>138.97999999999999</v>
      </c>
      <c r="N12" s="31">
        <f>RTD("cqg.rtd", ,"ContractData",B12, "LOw",, "T")</f>
        <v>138.44</v>
      </c>
      <c r="O12" s="72">
        <f>RTD("cqg.rtd", ,"ContractData",B12, "T_CVol",, "T")</f>
        <v>2548195</v>
      </c>
      <c r="P12" s="73"/>
      <c r="Q12" s="33">
        <f xml:space="preserve"> IFERROR(O12/RTD("cqg.rtd",,"StudyData",B12, "MA", "InputChoice=Vol,MAType=Sim,Period=21", "MA","D","-1","all",,,,"T"),"")</f>
        <v>9.0207925189779353E-2</v>
      </c>
      <c r="R12" s="46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8"/>
      <c r="AH12" s="30"/>
    </row>
    <row r="13" spans="2:34" ht="16.350000000000001" customHeight="1" x14ac:dyDescent="0.3">
      <c r="B13" s="10" t="s">
        <v>582</v>
      </c>
      <c r="C13" s="68" t="str">
        <f>RTD("cqg.rtd", ,"ContractData",B13, "LongDescription",, "T")</f>
        <v>iShares Russell 2000 Growth ETF</v>
      </c>
      <c r="D13" s="68"/>
      <c r="E13" s="68"/>
      <c r="F13" s="68"/>
      <c r="G13" s="69"/>
      <c r="H13" s="31">
        <f>RTD("cqg.rtd", ,"ContractData",B13, "LastTradeToday",, "T")</f>
        <v>164.24</v>
      </c>
      <c r="I13" s="31">
        <f>RTD("cqg.rtd", ,"ContractData",B13, "NetLastTradeToday",, "T")</f>
        <v>-0.78</v>
      </c>
      <c r="J13" s="32">
        <f>RTD("cqg.rtd", ,"ContractData",B13, "PerCentNetLastTrade",, "T")/100</f>
        <v>-4.7266997939643682E-3</v>
      </c>
      <c r="K13" s="32">
        <f xml:space="preserve"> I13/RTD("cqg.rtd",,"StudyData",B13, "ATR", "MaType=Sim,Period=10", "ATR","D","-1","ALL",,,"FALSE","T")/100</f>
        <v>-4.1511442256519423E-3</v>
      </c>
      <c r="L13" s="31">
        <f>RTD("cqg.rtd", ,"ContractData",B13, "OPen",, "T")</f>
        <v>164.62</v>
      </c>
      <c r="M13" s="31">
        <f>RTD("cqg.rtd", ,"ContractData", B13, "HIgh",, "T")</f>
        <v>164.78</v>
      </c>
      <c r="N13" s="31">
        <f>RTD("cqg.rtd", ,"ContractData",B13, "LOw",, "T")</f>
        <v>164.21</v>
      </c>
      <c r="O13" s="72">
        <f>RTD("cqg.rtd", ,"ContractData",B13, "T_CVol",, "T")</f>
        <v>26997</v>
      </c>
      <c r="P13" s="73"/>
      <c r="Q13" s="33">
        <f xml:space="preserve"> IFERROR(O13/RTD("cqg.rtd",,"StudyData",B13, "MA", "InputChoice=Vol,MAType=Sim,Period=21", "MA","D","-1","all",,,,"T"),"")</f>
        <v>5.3804342255659922E-2</v>
      </c>
      <c r="R13" s="46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8"/>
      <c r="AH13" s="30"/>
    </row>
    <row r="14" spans="2:34" ht="16.350000000000001" customHeight="1" x14ac:dyDescent="0.3">
      <c r="B14" s="10" t="s">
        <v>583</v>
      </c>
      <c r="C14" s="68" t="str">
        <f>RTD("cqg.rtd", ,"ContractData",B14, "LongDescription",, "T")</f>
        <v>Powershares QQQ Trust</v>
      </c>
      <c r="D14" s="68"/>
      <c r="E14" s="68"/>
      <c r="F14" s="68"/>
      <c r="G14" s="69"/>
      <c r="H14" s="31">
        <f>RTD("cqg.rtd", ,"ContractData",B14, "LastTradeToday",, "T")</f>
        <v>137.51</v>
      </c>
      <c r="I14" s="31">
        <f>RTD("cqg.rtd", ,"ContractData",B14, "NetLastTradeToday",, "T")</f>
        <v>-0.03</v>
      </c>
      <c r="J14" s="32">
        <f>RTD("cqg.rtd", ,"ContractData",B14, "PerCentNetLastTrade",, "T")/100</f>
        <v>-2.1811836556638069E-4</v>
      </c>
      <c r="K14" s="32">
        <f xml:space="preserve"> I14/RTD("cqg.rtd",,"StudyData",B14, "ATR", "MaType=Sim,Period=10", "ATR","D","-1","ALL",,,"FALSE","T")/100</f>
        <v>-3.0241935483870964E-4</v>
      </c>
      <c r="L14" s="31">
        <f>RTD("cqg.rtd", ,"ContractData",B14, "OPen",, "T")</f>
        <v>137.61000000000001</v>
      </c>
      <c r="M14" s="31">
        <f>RTD("cqg.rtd", ,"ContractData", B14, "HIgh",, "T")</f>
        <v>137.72999999999999</v>
      </c>
      <c r="N14" s="31">
        <f>RTD("cqg.rtd", ,"ContractData",B14, "LOw",, "T")</f>
        <v>137.4</v>
      </c>
      <c r="O14" s="72">
        <f>RTD("cqg.rtd", ,"ContractData",B14, "T_CVol",, "T")</f>
        <v>2316043</v>
      </c>
      <c r="P14" s="73"/>
      <c r="Q14" s="33">
        <f xml:space="preserve"> IFERROR(O14/RTD("cqg.rtd",,"StudyData",B14, "MA", "InputChoice=Vol,MAType=Sim,Period=21", "MA","D","-1","all",,,,"T"),"")</f>
        <v>0.11577855047212873</v>
      </c>
      <c r="R14" s="46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8"/>
      <c r="AH14" s="30"/>
    </row>
    <row r="15" spans="2:34" ht="16.350000000000001" customHeight="1" x14ac:dyDescent="0.3">
      <c r="B15" s="10" t="s">
        <v>584</v>
      </c>
      <c r="C15" s="68" t="str">
        <f>RTD("cqg.rtd", ,"ContractData",B15, "LongDescription",, "T")</f>
        <v>Energy Select Sector SPDR</v>
      </c>
      <c r="D15" s="68"/>
      <c r="E15" s="68"/>
      <c r="F15" s="68"/>
      <c r="G15" s="69"/>
      <c r="H15" s="31">
        <f>RTD("cqg.rtd", ,"ContractData",B15, "LastTradeToday",, "T")</f>
        <v>67.72</v>
      </c>
      <c r="I15" s="31">
        <f>RTD("cqg.rtd", ,"ContractData",B15, "NetLastTradeToday",, "T")</f>
        <v>0.41000000000000003</v>
      </c>
      <c r="J15" s="32">
        <f>RTD("cqg.rtd", ,"ContractData",B15, "PerCentNetLastTrade",, "T")/100</f>
        <v>6.0912197296092707E-3</v>
      </c>
      <c r="K15" s="32">
        <f xml:space="preserve"> I15/RTD("cqg.rtd",,"StudyData",B15, "ATR", "MaType=Sim,Period=10", "ATR","D","-1","ALL",,,"FALSE","T")/100</f>
        <v>4.1582150101419886E-3</v>
      </c>
      <c r="L15" s="31">
        <f>RTD("cqg.rtd", ,"ContractData",B15, "OPen",, "T")</f>
        <v>67.3</v>
      </c>
      <c r="M15" s="31">
        <f>RTD("cqg.rtd", ,"ContractData", B15, "HIgh",, "T")</f>
        <v>67.8</v>
      </c>
      <c r="N15" s="31">
        <f>RTD("cqg.rtd", ,"ContractData",B15, "LOw",, "T")</f>
        <v>67.290000000000006</v>
      </c>
      <c r="O15" s="72">
        <f>RTD("cqg.rtd", ,"ContractData",B15, "T_CVol",, "T")</f>
        <v>2532862</v>
      </c>
      <c r="P15" s="73"/>
      <c r="Q15" s="33">
        <f xml:space="preserve"> IFERROR(O15/RTD("cqg.rtd",,"StudyData",B15, "MA", "InputChoice=Vol,MAType=Sim,Period=21", "MA","D","-1","all",,,,"T"),"")</f>
        <v>0.1617371975720894</v>
      </c>
      <c r="R15" s="46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8"/>
      <c r="AH15" s="30"/>
    </row>
    <row r="16" spans="2:34" ht="16.350000000000001" customHeight="1" x14ac:dyDescent="0.3">
      <c r="B16" s="11" t="s">
        <v>585</v>
      </c>
      <c r="C16" s="74" t="str">
        <f>RTD("cqg.rtd", ,"ContractData",B16, "LongDescription",, "T")</f>
        <v>United States Oil Fund</v>
      </c>
      <c r="D16" s="75"/>
      <c r="E16" s="75"/>
      <c r="F16" s="75"/>
      <c r="G16" s="76"/>
      <c r="H16" s="34">
        <f>RTD("cqg.rtd", ,"ContractData",B16, "LastTradeToday",, "T")</f>
        <v>9.7100000000000009</v>
      </c>
      <c r="I16" s="34">
        <f>RTD("cqg.rtd", ,"ContractData",B16, "NetLastTradeToday",, "T")</f>
        <v>0.05</v>
      </c>
      <c r="J16" s="35">
        <f>RTD("cqg.rtd", ,"ContractData",B16, "PerCentNetLastTrade",, "T")/100</f>
        <v>5.175983436853002E-3</v>
      </c>
      <c r="K16" s="36">
        <f xml:space="preserve"> I16/RTD("cqg.rtd",,"StudyData",B16, "ATR", "MaType=Sim,Period=10", "ATR","D","-1","ALL",,,"FALSE","T")/100</f>
        <v>2.1551724137931034E-3</v>
      </c>
      <c r="L16" s="34">
        <f>RTD("cqg.rtd", ,"ContractData",B16, "OPen",, "T")</f>
        <v>9.58</v>
      </c>
      <c r="M16" s="34">
        <f>RTD("cqg.rtd", ,"ContractData", B16, "HIgh",, "T")</f>
        <v>9.7100000000000009</v>
      </c>
      <c r="N16" s="34">
        <f>RTD("cqg.rtd", ,"ContractData",B16, "LOw",, "T")</f>
        <v>9.56</v>
      </c>
      <c r="O16" s="77">
        <f>RTD("cqg.rtd", ,"ContractData",B16, "T_CVol",, "T")</f>
        <v>5329049</v>
      </c>
      <c r="P16" s="78"/>
      <c r="Q16" s="37">
        <f xml:space="preserve"> IFERROR(O16/RTD("cqg.rtd",,"StudyData",B16, "MA", "InputChoice=Vol,MAType=Sim,Period=21", "MA","D","-1","all",,,,"T"),"")</f>
        <v>0.18364600081136029</v>
      </c>
      <c r="R16" s="46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8"/>
      <c r="AH16" s="30"/>
    </row>
    <row r="17" spans="1:34" ht="18.95" customHeight="1" x14ac:dyDescent="0.3">
      <c r="B17" s="12"/>
      <c r="C17" s="54" t="s">
        <v>586</v>
      </c>
      <c r="D17" s="54"/>
      <c r="E17" s="54"/>
      <c r="F17" s="54"/>
      <c r="G17" s="54"/>
      <c r="H17" s="13" t="s">
        <v>568</v>
      </c>
      <c r="I17" s="13" t="s">
        <v>569</v>
      </c>
      <c r="J17" s="13" t="s">
        <v>570</v>
      </c>
      <c r="K17" s="13" t="s">
        <v>571</v>
      </c>
      <c r="L17" s="13" t="s">
        <v>572</v>
      </c>
      <c r="M17" s="13" t="s">
        <v>573</v>
      </c>
      <c r="N17" s="13" t="s">
        <v>574</v>
      </c>
      <c r="O17" s="79" t="s">
        <v>575</v>
      </c>
      <c r="P17" s="79"/>
      <c r="Q17" s="8" t="s">
        <v>576</v>
      </c>
      <c r="R17" s="46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8"/>
      <c r="AH17" s="30"/>
    </row>
    <row r="18" spans="1:34" ht="16.350000000000001" customHeight="1" x14ac:dyDescent="0.3">
      <c r="A18" s="14" t="str">
        <f>TRIM(IUSG!I1)</f>
        <v>S.US.NWL</v>
      </c>
      <c r="B18" s="15" t="s">
        <v>587</v>
      </c>
      <c r="C18" s="80" t="str">
        <f>RTD("cqg.rtd", ,"ContractData",A18, "LongDescription",, "T")&amp;" ("&amp;RIGHT(A18,LEN(A18)-5)&amp;")"</f>
        <v>Newell Brands Inc. (NWL)</v>
      </c>
      <c r="D18" s="80"/>
      <c r="E18" s="80"/>
      <c r="F18" s="80"/>
      <c r="G18" s="80"/>
      <c r="H18" s="38">
        <f>RTD("cqg.rtd", ,"ContractData",A18, "LastTradeToday",, "T")</f>
        <v>52.28</v>
      </c>
      <c r="I18" s="38">
        <f>RTD("cqg.rtd", ,"ContractData",A18, "NetLastTradeToday",, "T")</f>
        <v>5.89</v>
      </c>
      <c r="J18" s="39">
        <f>RTD("cqg.rtd", ,"ContractData",A18, "PerCentNetLastTrade",, "T")/100</f>
        <v>0.12696701875404182</v>
      </c>
      <c r="K18" s="39">
        <f xml:space="preserve"> I18/RTD("cqg.rtd",,"StudyData",A18, "ATR", "MaType=Sim,Period=10", "ATR","D","-1","ALL",,,"FALSE","T")/100</f>
        <v>6.2927350427350412E-2</v>
      </c>
      <c r="L18" s="38">
        <f>RTD("cqg.rtd", ,"ContractData",A18, "OPen",, "T")</f>
        <v>51.2</v>
      </c>
      <c r="M18" s="38">
        <f>RTD("cqg.rtd", ,"ContractData", A18, "HIgh",, "T")</f>
        <v>52.870000000000005</v>
      </c>
      <c r="N18" s="38">
        <f>RTD("cqg.rtd", ,"ContractData",A18, "LOw",, "T")</f>
        <v>50.85</v>
      </c>
      <c r="O18" s="81">
        <f>RTD("cqg.rtd", ,"ContractData",A18, "T_CVol",, "T")</f>
        <v>4613297</v>
      </c>
      <c r="P18" s="81"/>
      <c r="Q18" s="40" t="str">
        <f xml:space="preserve"> IFERROR(O18/RTD("cqg.rtd",,"StudyData",A18, "MA", "InputChoice=Vol,MAType=Sim,Period=21", "MA","D","-1","all",,,,"T"),"")</f>
        <v/>
      </c>
      <c r="R18" s="46" t="str">
        <f>IUSG!Q1</f>
        <v>https://finance.yahoo.com/quote/NWL</v>
      </c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8"/>
      <c r="AH18" s="30"/>
    </row>
    <row r="19" spans="1:34" ht="16.350000000000001" customHeight="1" x14ac:dyDescent="0.3">
      <c r="A19" s="14" t="str">
        <f>TRIM(IUSG!I2)</f>
        <v>S.US.KATE</v>
      </c>
      <c r="B19" s="16" t="s">
        <v>587</v>
      </c>
      <c r="C19" s="80" t="str">
        <f>RTD("cqg.rtd", ,"ContractData",A19, "LongDescription",, "T")&amp;" ("&amp;RIGHT(A19,LEN(A19)-5)&amp;")"</f>
        <v>Kate Spade Company (KATE)</v>
      </c>
      <c r="D19" s="80"/>
      <c r="E19" s="80"/>
      <c r="F19" s="80"/>
      <c r="G19" s="80"/>
      <c r="H19" s="41">
        <f>RTD("cqg.rtd", ,"ContractData",A19, "LastTradeToday",, "T")</f>
        <v>18.350000000000001</v>
      </c>
      <c r="I19" s="41">
        <f>RTD("cqg.rtd", ,"ContractData",A19, "NetLastTradeToday",, "T")</f>
        <v>1.3800000000000001</v>
      </c>
      <c r="J19" s="42">
        <f>RTD("cqg.rtd", ,"ContractData",A19, "PerCentNetLastTrade",, "T")/100</f>
        <v>8.1319976428992344E-2</v>
      </c>
      <c r="K19" s="42">
        <f xml:space="preserve"> I19/RTD("cqg.rtd",,"StudyData",A19, "ATR", "MaType=Sim,Period=10", "ATR","D","-1","ALL",,,"FALSE","T")/100</f>
        <v>2.5842696629213485E-2</v>
      </c>
      <c r="L19" s="41">
        <f>RTD("cqg.rtd", ,"ContractData",A19, "OPen",, "T")</f>
        <v>18.39</v>
      </c>
      <c r="M19" s="41">
        <f>RTD("cqg.rtd", ,"ContractData", A19, "HIgh",, "T")</f>
        <v>18.39</v>
      </c>
      <c r="N19" s="41">
        <f>RTD("cqg.rtd", ,"ContractData",A19, "LOw",, "T")</f>
        <v>18.34</v>
      </c>
      <c r="O19" s="82">
        <f>RTD("cqg.rtd", ,"ContractData",A19, "T_CVol",, "T")</f>
        <v>24469696</v>
      </c>
      <c r="P19" s="82"/>
      <c r="Q19" s="33" t="str">
        <f xml:space="preserve"> IFERROR(O19/RTD("cqg.rtd",,"StudyData",A19, "MA", "InputChoice=Vol,MAType=Sim,Period=21", "MA","D","-1","all",,,,"T"),"")</f>
        <v/>
      </c>
      <c r="R19" s="46" t="str">
        <f>IUSG!Q2</f>
        <v>https://finance.yahoo.com/quote/KATE</v>
      </c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8"/>
      <c r="AH19" s="30"/>
    </row>
    <row r="20" spans="1:34" ht="16.350000000000001" customHeight="1" x14ac:dyDescent="0.3">
      <c r="A20" s="14" t="str">
        <f>TRIM(IUSG!I3)</f>
        <v>S.US.COH</v>
      </c>
      <c r="B20" s="16" t="s">
        <v>587</v>
      </c>
      <c r="C20" s="80" t="str">
        <f>RTD("cqg.rtd", ,"ContractData",A20, "LongDescription",, "T")&amp;" ("&amp;RIGHT(A20,LEN(A20)-5)&amp;")"</f>
        <v>COACH INC (COH)</v>
      </c>
      <c r="D20" s="80"/>
      <c r="E20" s="80"/>
      <c r="F20" s="80"/>
      <c r="G20" s="80"/>
      <c r="H20" s="41">
        <f>RTD("cqg.rtd", ,"ContractData",A20, "LastTradeToday",, "T")</f>
        <v>45.32</v>
      </c>
      <c r="I20" s="41">
        <f>RTD("cqg.rtd", ,"ContractData",A20, "NetLastTradeToday",, "T")</f>
        <v>2.66</v>
      </c>
      <c r="J20" s="42">
        <f>RTD("cqg.rtd", ,"ContractData",A20, "PerCentNetLastTrade",, "T")/100</f>
        <v>6.2353492733239563E-2</v>
      </c>
      <c r="K20" s="42">
        <f xml:space="preserve"> I20/RTD("cqg.rtd",,"StudyData",A20, "ATR", "MaType=Sim,Period=10", "ATR","D","-1","ALL",,,"FALSE","T")/100</f>
        <v>2.3581560283687946E-2</v>
      </c>
      <c r="L20" s="41">
        <f>RTD("cqg.rtd", ,"ContractData",A20, "OPen",, "T")</f>
        <v>45.61</v>
      </c>
      <c r="M20" s="41">
        <f>RTD("cqg.rtd", ,"ContractData", A20, "HIgh",, "T")</f>
        <v>46.56</v>
      </c>
      <c r="N20" s="41">
        <f>RTD("cqg.rtd", ,"ContractData",A20, "LOw",, "T")</f>
        <v>45</v>
      </c>
      <c r="O20" s="82">
        <f>RTD("cqg.rtd", ,"ContractData",A20, "T_CVol",, "T")</f>
        <v>4550851</v>
      </c>
      <c r="P20" s="82"/>
      <c r="Q20" s="33" t="str">
        <f xml:space="preserve"> IFERROR(O20/RTD("cqg.rtd",,"StudyData",A20, "MA", "InputChoice=Vol,MAType=Sim,Period=21", "MA","D","-1","all",,,,"T"),"")</f>
        <v/>
      </c>
      <c r="R20" s="46" t="str">
        <f>IUSG!Q3</f>
        <v>https://finance.yahoo.com/quote/COH</v>
      </c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8"/>
      <c r="AH20" s="30"/>
    </row>
    <row r="21" spans="1:34" ht="16.350000000000001" customHeight="1" x14ac:dyDescent="0.3">
      <c r="A21" s="14" t="str">
        <f>TRIM(IUSG!I4)</f>
        <v>S.US.VAR</v>
      </c>
      <c r="B21" s="16" t="s">
        <v>587</v>
      </c>
      <c r="C21" s="80" t="str">
        <f>RTD("cqg.rtd", ,"ContractData",A21, "LongDescription",, "T")&amp;" ("&amp;RIGHT(A21,LEN(A21)-5)&amp;")"</f>
        <v>Varian Medical Systems Inc (VAR)</v>
      </c>
      <c r="D21" s="80"/>
      <c r="E21" s="80"/>
      <c r="F21" s="80"/>
      <c r="G21" s="80"/>
      <c r="H21" s="41">
        <f>RTD("cqg.rtd", ,"ContractData",A21, "LastTradeToday",, "T")</f>
        <v>95.7</v>
      </c>
      <c r="I21" s="41">
        <f>RTD("cqg.rtd", ,"ContractData",A21, "NetLastTradeToday",, "T")</f>
        <v>3.5700000000000003</v>
      </c>
      <c r="J21" s="42">
        <f>RTD("cqg.rtd", ,"ContractData",A21, "PerCentNetLastTrade",, "T")/100</f>
        <v>3.8749592966460439E-2</v>
      </c>
      <c r="K21" s="42">
        <f xml:space="preserve"> I21/RTD("cqg.rtd",,"StudyData",A21, "ATR", "MaType=Sim,Period=10", "ATR","D","-1","ALL",,,"FALSE","T")/100</f>
        <v>2.2340425531914895E-2</v>
      </c>
      <c r="L21" s="41">
        <f>RTD("cqg.rtd", ,"ContractData",A21, "OPen",, "T")</f>
        <v>96.45</v>
      </c>
      <c r="M21" s="41">
        <f>RTD("cqg.rtd", ,"ContractData", A21, "HIgh",, "T")</f>
        <v>96.94</v>
      </c>
      <c r="N21" s="41">
        <f>RTD("cqg.rtd", ,"ContractData",A21, "LOw",, "T")</f>
        <v>95.51</v>
      </c>
      <c r="O21" s="82">
        <f>RTD("cqg.rtd", ,"ContractData",A21, "T_CVol",, "T")</f>
        <v>347472</v>
      </c>
      <c r="P21" s="82"/>
      <c r="Q21" s="33" t="str">
        <f xml:space="preserve"> IFERROR(O21/RTD("cqg.rtd",,"StudyData",A21, "MA", "InputChoice=Vol,MAType=Sim,Period=21", "MA","D","-1","all",,,,"T"),"")</f>
        <v/>
      </c>
      <c r="R21" s="46" t="str">
        <f>IUSG!Q4</f>
        <v>https://finance.yahoo.com/quote/VAR</v>
      </c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8"/>
      <c r="AH21" s="30"/>
    </row>
    <row r="22" spans="1:34" ht="16.350000000000001" customHeight="1" x14ac:dyDescent="0.3">
      <c r="A22" s="14" t="str">
        <f>TRIM(IUSG!I5)</f>
        <v>S.US.URI</v>
      </c>
      <c r="B22" s="16" t="s">
        <v>587</v>
      </c>
      <c r="C22" s="80" t="str">
        <f>RTD("cqg.rtd", ,"ContractData",A22, "LongDescription",, "T")&amp;" ("&amp;RIGHT(A22,LEN(A22)-5)&amp;")"</f>
        <v>United Rentals Inc (URI)</v>
      </c>
      <c r="D22" s="80"/>
      <c r="E22" s="80"/>
      <c r="F22" s="80"/>
      <c r="G22" s="80"/>
      <c r="H22" s="41">
        <f>RTD("cqg.rtd", ,"ContractData",A22, "LastTradeToday",, "T")</f>
        <v>111.08</v>
      </c>
      <c r="I22" s="41">
        <f>RTD("cqg.rtd", ,"ContractData",A22, "NetLastTradeToday",, "T")</f>
        <v>2.12</v>
      </c>
      <c r="J22" s="42">
        <f>RTD("cqg.rtd", ,"ContractData",A22, "PerCentNetLastTrade",, "T")/100</f>
        <v>1.9456681350954477E-2</v>
      </c>
      <c r="K22" s="42">
        <f xml:space="preserve"> I22/RTD("cqg.rtd",,"StudyData",A22, "ATR", "MaType=Sim,Period=10", "ATR","D","-1","ALL",,,"FALSE","T")/100</f>
        <v>7.4542897327707462E-3</v>
      </c>
      <c r="L22" s="41">
        <f>RTD("cqg.rtd", ,"ContractData",A22, "OPen",, "T")</f>
        <v>110.74000000000001</v>
      </c>
      <c r="M22" s="41">
        <f>RTD("cqg.rtd", ,"ContractData", A22, "HIgh",, "T")</f>
        <v>111.98</v>
      </c>
      <c r="N22" s="41">
        <f>RTD("cqg.rtd", ,"ContractData",A22, "LOw",, "T")</f>
        <v>110.68</v>
      </c>
      <c r="O22" s="82">
        <f>RTD("cqg.rtd", ,"ContractData",A22, "T_CVol",, "T")</f>
        <v>305108</v>
      </c>
      <c r="P22" s="82"/>
      <c r="Q22" s="33" t="str">
        <f xml:space="preserve"> IFERROR(O22/RTD("cqg.rtd",,"StudyData",A22, "MA", "InputChoice=Vol,MAType=Sim,Period=21", "MA","D","-1","all",,,,"T"),"")</f>
        <v/>
      </c>
      <c r="R22" s="46" t="str">
        <f>IUSG!Q5</f>
        <v>https://finance.yahoo.com/quote/URI</v>
      </c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8"/>
      <c r="AH22" s="30"/>
    </row>
    <row r="23" spans="1:34" ht="16.350000000000001" customHeight="1" x14ac:dyDescent="0.3">
      <c r="A23" s="14" t="str">
        <f>TRIM(IUSG!I6)</f>
        <v>S.US.TCBI</v>
      </c>
      <c r="B23" s="16" t="s">
        <v>587</v>
      </c>
      <c r="C23" s="80" t="str">
        <f>RTD("cqg.rtd", ,"ContractData",A23, "LongDescription",, "T")&amp;" ("&amp;RIGHT(A23,LEN(A23)-5)&amp;")"</f>
        <v>Texas Capital Bancshares Inc (TCBI)</v>
      </c>
      <c r="D23" s="80"/>
      <c r="E23" s="80"/>
      <c r="F23" s="80"/>
      <c r="G23" s="80"/>
      <c r="H23" s="41">
        <f>RTD("cqg.rtd", ,"ContractData",A23, "LastTradeToday",, "T")</f>
        <v>77.400000000000006</v>
      </c>
      <c r="I23" s="41">
        <f>RTD("cqg.rtd", ,"ContractData",A23, "NetLastTradeToday",, "T")</f>
        <v>1.3</v>
      </c>
      <c r="J23" s="42">
        <f>RTD("cqg.rtd", ,"ContractData",A23, "PerCentNetLastTrade",, "T")/100</f>
        <v>1.7082785808147174E-2</v>
      </c>
      <c r="K23" s="42">
        <f xml:space="preserve"> I23/RTD("cqg.rtd",,"StudyData",A23, "ATR", "MaType=Sim,Period=10", "ATR","D","-1","ALL",,,"FALSE","T")/100</f>
        <v>5.248284214775939E-3</v>
      </c>
      <c r="L23" s="41">
        <f>RTD("cqg.rtd", ,"ContractData",A23, "OPen",, "T")</f>
        <v>77.650000000000006</v>
      </c>
      <c r="M23" s="41">
        <f>RTD("cqg.rtd", ,"ContractData", A23, "HIgh",, "T")</f>
        <v>78</v>
      </c>
      <c r="N23" s="41">
        <f>RTD("cqg.rtd", ,"ContractData",A23, "LOw",, "T")</f>
        <v>77.100000000000009</v>
      </c>
      <c r="O23" s="82">
        <f>RTD("cqg.rtd", ,"ContractData",A23, "T_CVol",, "T")</f>
        <v>52299</v>
      </c>
      <c r="P23" s="82"/>
      <c r="Q23" s="33">
        <f xml:space="preserve"> IFERROR(O23/RTD("cqg.rtd",,"StudyData",A23, "MA", "InputChoice=Vol,MAType=Sim,Period=21", "MA","D","-1","all",,,,"T"),"")</f>
        <v>7.3358695546174288E-2</v>
      </c>
      <c r="R23" s="46" t="str">
        <f>IUSG!Q6</f>
        <v>https://finance.yahoo.com/quote/TCBI</v>
      </c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8"/>
      <c r="AH23" s="30"/>
    </row>
    <row r="24" spans="1:34" ht="16.350000000000001" customHeight="1" x14ac:dyDescent="0.3">
      <c r="A24" s="14" t="str">
        <f>TRIM(IUSG!I7)</f>
        <v>S.US.QEP</v>
      </c>
      <c r="B24" s="16" t="s">
        <v>587</v>
      </c>
      <c r="C24" s="80" t="str">
        <f>RTD("cqg.rtd", ,"ContractData",A24, "LongDescription",, "T")&amp;" ("&amp;RIGHT(A24,LEN(A24)-5)&amp;")"</f>
        <v>QEP Resources, Inc. (QEP)</v>
      </c>
      <c r="D24" s="80"/>
      <c r="E24" s="80"/>
      <c r="F24" s="80"/>
      <c r="G24" s="80"/>
      <c r="H24" s="41">
        <f>RTD("cqg.rtd", ,"ContractData",A24, "LastTradeToday",, "T")</f>
        <v>11.66</v>
      </c>
      <c r="I24" s="41">
        <f>RTD("cqg.rtd", ,"ContractData",A24, "NetLastTradeToday",, "T")</f>
        <v>0.19</v>
      </c>
      <c r="J24" s="42">
        <f>RTD("cqg.rtd", ,"ContractData",A24, "PerCentNetLastTrade",, "T")/100</f>
        <v>1.6564952048823016E-2</v>
      </c>
      <c r="K24" s="42">
        <f xml:space="preserve"> I24/RTD("cqg.rtd",,"StudyData",A24, "ATR", "MaType=Sim,Period=10", "ATR","D","-1","ALL",,,"FALSE","T")/100</f>
        <v>3.23679727427598E-3</v>
      </c>
      <c r="L24" s="41">
        <f>RTD("cqg.rtd", ,"ContractData",A24, "OPen",, "T")</f>
        <v>11.36</v>
      </c>
      <c r="M24" s="41">
        <f>RTD("cqg.rtd", ,"ContractData", A24, "HIgh",, "T")</f>
        <v>11.700000000000001</v>
      </c>
      <c r="N24" s="41">
        <f>RTD("cqg.rtd", ,"ContractData",A24, "LOw",, "T")</f>
        <v>11.36</v>
      </c>
      <c r="O24" s="82">
        <f>RTD("cqg.rtd", ,"ContractData",A24, "T_CVol",, "T")</f>
        <v>349474</v>
      </c>
      <c r="P24" s="82"/>
      <c r="Q24" s="33">
        <f xml:space="preserve"> IFERROR(O24/RTD("cqg.rtd",,"StudyData",A24, "MA", "InputChoice=Vol,MAType=Sim,Period=21", "MA","D","-1","all",,,,"T"),"")</f>
        <v>6.305078283978377E-2</v>
      </c>
      <c r="R24" s="46" t="str">
        <f>IUSG!Q7</f>
        <v>https://finance.yahoo.com/quote/QEP</v>
      </c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8"/>
      <c r="AH24" s="30"/>
    </row>
    <row r="25" spans="1:34" ht="16.350000000000001" customHeight="1" x14ac:dyDescent="0.3">
      <c r="A25" s="14" t="str">
        <f>TRIM(IUSG!I8)</f>
        <v>S.US.CSL</v>
      </c>
      <c r="B25" s="16" t="s">
        <v>587</v>
      </c>
      <c r="C25" s="80" t="str">
        <f>RTD("cqg.rtd", ,"ContractData",A25, "LongDescription",, "T")&amp;" ("&amp;RIGHT(A25,LEN(A25)-5)&amp;")"</f>
        <v>Carlisle Cos Inc (CSL)</v>
      </c>
      <c r="D25" s="80"/>
      <c r="E25" s="80"/>
      <c r="F25" s="80"/>
      <c r="G25" s="80"/>
      <c r="H25" s="41">
        <f>RTD("cqg.rtd", ,"ContractData",A25, "LastTradeToday",, "T")</f>
        <v>104.58</v>
      </c>
      <c r="I25" s="41">
        <f>RTD("cqg.rtd", ,"ContractData",A25, "NetLastTradeToday",, "T")</f>
        <v>1.03</v>
      </c>
      <c r="J25" s="42">
        <f>RTD("cqg.rtd", ,"ContractData",A25, "PerCentNetLastTrade",, "T")/100</f>
        <v>9.9468855625301795E-3</v>
      </c>
      <c r="K25" s="42">
        <f xml:space="preserve"> I25/RTD("cqg.rtd",,"StudyData",A25, "ATR", "MaType=Sim,Period=10", "ATR","D","-1","ALL",,,"FALSE","T")/100</f>
        <v>4.2703150912106139E-3</v>
      </c>
      <c r="L25" s="41">
        <f>RTD("cqg.rtd", ,"ContractData",A25, "OPen",, "T")</f>
        <v>103.21000000000001</v>
      </c>
      <c r="M25" s="41">
        <f>RTD("cqg.rtd", ,"ContractData", A25, "HIgh",, "T")</f>
        <v>105.24000000000001</v>
      </c>
      <c r="N25" s="41">
        <f>RTD("cqg.rtd", ,"ContractData",A25, "LOw",, "T")</f>
        <v>103.21000000000001</v>
      </c>
      <c r="O25" s="82">
        <f>RTD("cqg.rtd", ,"ContractData",A25, "T_CVol",, "T")</f>
        <v>75598</v>
      </c>
      <c r="P25" s="82"/>
      <c r="Q25" s="33">
        <f xml:space="preserve"> IFERROR(O25/RTD("cqg.rtd",,"StudyData",A25, "MA", "InputChoice=Vol,MAType=Sim,Period=21", "MA","D","-1","all",,,,"T"),"")</f>
        <v>0.12493828077670327</v>
      </c>
      <c r="R25" s="46" t="str">
        <f>IUSG!Q8</f>
        <v>https://finance.yahoo.com/quote/CSL</v>
      </c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8"/>
      <c r="AH25" s="30"/>
    </row>
    <row r="26" spans="1:34" ht="16.350000000000001" customHeight="1" x14ac:dyDescent="0.3">
      <c r="A26" s="14" t="str">
        <f>TRIM(IUSG!I9)</f>
        <v>S.US.MUR</v>
      </c>
      <c r="B26" s="16" t="s">
        <v>587</v>
      </c>
      <c r="C26" s="80" t="str">
        <f>RTD("cqg.rtd", ,"ContractData",A26, "LongDescription",, "T")&amp;" ("&amp;RIGHT(A26,LEN(A26)-5)&amp;")"</f>
        <v>Murphy Oil Corp (MUR)</v>
      </c>
      <c r="D26" s="80"/>
      <c r="E26" s="80"/>
      <c r="F26" s="80"/>
      <c r="G26" s="80"/>
      <c r="H26" s="41">
        <f>RTD("cqg.rtd", ,"ContractData",A26, "LastTradeToday",, "T")</f>
        <v>26.59</v>
      </c>
      <c r="I26" s="41">
        <f>RTD("cqg.rtd", ,"ContractData",A26, "NetLastTradeToday",, "T")</f>
        <v>0.41000000000000003</v>
      </c>
      <c r="J26" s="42">
        <f>RTD("cqg.rtd", ,"ContractData",A26, "PerCentNetLastTrade",, "T")/100</f>
        <v>1.5660809778456838E-2</v>
      </c>
      <c r="K26" s="42">
        <f xml:space="preserve"> I26/RTD("cqg.rtd",,"StudyData",A26, "ATR", "MaType=Sim,Period=10", "ATR","D","-1","ALL",,,"FALSE","T")/100</f>
        <v>4.3850267379679144E-3</v>
      </c>
      <c r="L26" s="41">
        <f>RTD("cqg.rtd", ,"ContractData",A26, "OPen",, "T")</f>
        <v>26.11</v>
      </c>
      <c r="M26" s="41">
        <f>RTD("cqg.rtd", ,"ContractData", A26, "HIgh",, "T")</f>
        <v>26.61</v>
      </c>
      <c r="N26" s="41">
        <f>RTD("cqg.rtd", ,"ContractData",A26, "LOw",, "T")</f>
        <v>25.98</v>
      </c>
      <c r="O26" s="82">
        <f>RTD("cqg.rtd", ,"ContractData",A26, "T_CVol",, "T")</f>
        <v>335556</v>
      </c>
      <c r="P26" s="82"/>
      <c r="Q26" s="33">
        <f xml:space="preserve"> IFERROR(O26/RTD("cqg.rtd",,"StudyData",A26, "MA", "InputChoice=Vol,MAType=Sim,Period=21", "MA","D","-1","all",,,,"T"),"")</f>
        <v>0.11395060845986754</v>
      </c>
      <c r="R26" s="46" t="str">
        <f>IUSG!Q9</f>
        <v>https://finance.yahoo.com/quote/MUR</v>
      </c>
      <c r="S26" s="49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1"/>
      <c r="AH26" s="30"/>
    </row>
    <row r="27" spans="1:34" ht="16.350000000000001" customHeight="1" x14ac:dyDescent="0.3">
      <c r="A27" s="14" t="str">
        <f>TRIM(IUSG!I10)</f>
        <v>S.US.CHK</v>
      </c>
      <c r="B27" s="16" t="s">
        <v>587</v>
      </c>
      <c r="C27" s="80" t="str">
        <f>RTD("cqg.rtd", ,"ContractData",A27, "LongDescription",, "T")&amp;" ("&amp;RIGHT(A27,LEN(A27)-5)&amp;")"</f>
        <v>Chesapeake Energy Corp (CHK)</v>
      </c>
      <c r="D27" s="80"/>
      <c r="E27" s="80"/>
      <c r="F27" s="80"/>
      <c r="G27" s="80"/>
      <c r="H27" s="41">
        <f>RTD("cqg.rtd", ,"ContractData",A27, "LastTradeToday",, "T")</f>
        <v>5.5600000000000005</v>
      </c>
      <c r="I27" s="41">
        <f>RTD("cqg.rtd", ,"ContractData",A27, "NetLastTradeToday",, "T")</f>
        <v>0.1</v>
      </c>
      <c r="J27" s="42">
        <f>RTD("cqg.rtd", ,"ContractData",A27, "PerCentNetLastTrade",, "T")/100</f>
        <v>1.8315018315018316E-2</v>
      </c>
      <c r="K27" s="42">
        <f xml:space="preserve"> I27/RTD("cqg.rtd",,"StudyData",A27, "ATR", "MaType=Sim,Period=10", "ATR","D","-1","ALL",,,"FALSE","T")/100</f>
        <v>3.4965034965034969E-3</v>
      </c>
      <c r="L27" s="41">
        <f>RTD("cqg.rtd", ,"ContractData",A27, "OPen",, "T")</f>
        <v>5.43</v>
      </c>
      <c r="M27" s="41">
        <f>RTD("cqg.rtd", ,"ContractData", A27, "HIgh",, "T")</f>
        <v>5.58</v>
      </c>
      <c r="N27" s="41">
        <f>RTD("cqg.rtd", ,"ContractData",A27, "LOw",, "T")</f>
        <v>5.37</v>
      </c>
      <c r="O27" s="82">
        <f>RTD("cqg.rtd", ,"ContractData",A27, "T_CVol",, "T")</f>
        <v>9154876</v>
      </c>
      <c r="P27" s="82"/>
      <c r="Q27" s="33">
        <f xml:space="preserve"> IFERROR(O27/RTD("cqg.rtd",,"StudyData",A27, "MA", "InputChoice=Vol,MAType=Sim,Period=21", "MA","D","-1","all",,,,"T"),"")</f>
        <v>0.2157879966026941</v>
      </c>
      <c r="R27" s="46" t="str">
        <f>IUSG!Q10</f>
        <v>https://finance.yahoo.com/quote/CHK</v>
      </c>
      <c r="S27" s="54" t="s">
        <v>588</v>
      </c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66"/>
    </row>
    <row r="28" spans="1:34" ht="16.350000000000001" customHeight="1" x14ac:dyDescent="0.3">
      <c r="A28" s="14" t="str">
        <f>TRIM(IUSG!I11)</f>
        <v>S.US.PXD</v>
      </c>
      <c r="B28" s="16" t="s">
        <v>587</v>
      </c>
      <c r="C28" s="80" t="str">
        <f>RTD("cqg.rtd", ,"ContractData",A28, "LongDescription",, "T")&amp;" ("&amp;RIGHT(A28,LEN(A28)-5)&amp;")"</f>
        <v>Pioneer Natural Resources (PXD)</v>
      </c>
      <c r="D28" s="80"/>
      <c r="E28" s="80"/>
      <c r="F28" s="80"/>
      <c r="G28" s="80"/>
      <c r="H28" s="41">
        <f>RTD("cqg.rtd", ,"ContractData",A28, "LastTradeToday",, "T")</f>
        <v>171.34</v>
      </c>
      <c r="I28" s="41">
        <f>RTD("cqg.rtd", ,"ContractData",A28, "NetLastTradeToday",, "T")</f>
        <v>1.73</v>
      </c>
      <c r="J28" s="42">
        <f>RTD("cqg.rtd", ,"ContractData",A28, "PerCentNetLastTrade",, "T")/100</f>
        <v>1.0199870290666824E-2</v>
      </c>
      <c r="K28" s="42">
        <f xml:space="preserve"> I28/RTD("cqg.rtd",,"StudyData",A28, "ATR", "MaType=Sim,Period=10", "ATR","D","-1","ALL",,,"FALSE","T")/100</f>
        <v>4.0092699884125135E-3</v>
      </c>
      <c r="L28" s="41">
        <f>RTD("cqg.rtd", ,"ContractData",A28, "OPen",, "T")</f>
        <v>169.62</v>
      </c>
      <c r="M28" s="41">
        <f>RTD("cqg.rtd", ,"ContractData", A28, "HIgh",, "T")</f>
        <v>172.05</v>
      </c>
      <c r="N28" s="41">
        <f>RTD("cqg.rtd", ,"ContractData",A28, "LOw",, "T")</f>
        <v>169.18</v>
      </c>
      <c r="O28" s="82">
        <f>RTD("cqg.rtd", ,"ContractData",A28, "T_CVol",, "T")</f>
        <v>349547</v>
      </c>
      <c r="P28" s="82"/>
      <c r="Q28" s="33">
        <f xml:space="preserve"> IFERROR(O28/RTD("cqg.rtd",,"StudyData",A28, "MA", "InputChoice=Vol,MAType=Sim,Period=21", "MA","D","-1","all",,,,"T"),"")</f>
        <v>0.19848627750434392</v>
      </c>
      <c r="R28" s="46" t="str">
        <f>IUSG!Q11</f>
        <v>https://finance.yahoo.com/quote/PXD</v>
      </c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3"/>
    </row>
    <row r="29" spans="1:34" ht="16.350000000000001" customHeight="1" x14ac:dyDescent="0.3">
      <c r="A29" s="14" t="str">
        <f>TRIM(IUSG!I12)</f>
        <v>S.US.LB</v>
      </c>
      <c r="B29" s="16" t="s">
        <v>587</v>
      </c>
      <c r="C29" s="80" t="str">
        <f>RTD("cqg.rtd", ,"ContractData",A29, "LongDescription",, "T")&amp;" ("&amp;RIGHT(A29,LEN(A29)-5)&amp;")"</f>
        <v>L Brands, Inc. (LB)</v>
      </c>
      <c r="D29" s="80"/>
      <c r="E29" s="80"/>
      <c r="F29" s="80"/>
      <c r="G29" s="80"/>
      <c r="H29" s="41">
        <f>RTD("cqg.rtd", ,"ContractData",A29, "LastTradeToday",, "T")</f>
        <v>51.550000000000004</v>
      </c>
      <c r="I29" s="41">
        <f>RTD("cqg.rtd", ,"ContractData",A29, "NetLastTradeToday",, "T")</f>
        <v>0.47000000000000003</v>
      </c>
      <c r="J29" s="42">
        <f>RTD("cqg.rtd", ,"ContractData",A29, "PerCentNetLastTrade",, "T")/100</f>
        <v>9.2012529365700854E-3</v>
      </c>
      <c r="K29" s="42">
        <f xml:space="preserve"> I29/RTD("cqg.rtd",,"StudyData",A29, "ATR", "MaType=Sim,Period=10", "ATR","D","-1","ALL",,,"FALSE","T")/100</f>
        <v>3.2661570535093814E-3</v>
      </c>
      <c r="L29" s="41">
        <f>RTD("cqg.rtd", ,"ContractData",A29, "OPen",, "T")</f>
        <v>51.21</v>
      </c>
      <c r="M29" s="41">
        <f>RTD("cqg.rtd", ,"ContractData", A29, "HIgh",, "T")</f>
        <v>51.83</v>
      </c>
      <c r="N29" s="41">
        <f>RTD("cqg.rtd", ,"ContractData",A29, "LOw",, "T")</f>
        <v>51</v>
      </c>
      <c r="O29" s="82">
        <f>RTD("cqg.rtd", ,"ContractData",A29, "T_CVol",, "T")</f>
        <v>376921</v>
      </c>
      <c r="P29" s="82"/>
      <c r="Q29" s="33">
        <f xml:space="preserve"> IFERROR(O29/RTD("cqg.rtd",,"StudyData",A29, "MA", "InputChoice=Vol,MAType=Sim,Period=21", "MA","D","-1","all",,,,"T"),"")</f>
        <v>8.4119671363969611E-2</v>
      </c>
      <c r="R29" s="46" t="str">
        <f>IUSG!Q12</f>
        <v>https://finance.yahoo.com/quote/LB</v>
      </c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8"/>
    </row>
    <row r="30" spans="1:34" ht="16.350000000000001" customHeight="1" x14ac:dyDescent="0.3">
      <c r="A30" s="14" t="str">
        <f>TRIM(IUSG!I13)</f>
        <v>S.US.NFX</v>
      </c>
      <c r="B30" s="16" t="s">
        <v>587</v>
      </c>
      <c r="C30" s="80" t="str">
        <f>RTD("cqg.rtd", ,"ContractData",A30, "LongDescription",, "T")&amp;" ("&amp;RIGHT(A30,LEN(A30)-5)&amp;")"</f>
        <v>Newfield Exploration Co (NFX)</v>
      </c>
      <c r="D30" s="80"/>
      <c r="E30" s="80"/>
      <c r="F30" s="80"/>
      <c r="G30" s="80"/>
      <c r="H30" s="41">
        <f>RTD("cqg.rtd", ,"ContractData",A30, "LastTradeToday",, "T")</f>
        <v>35.01</v>
      </c>
      <c r="I30" s="41">
        <f>RTD("cqg.rtd", ,"ContractData",A30, "NetLastTradeToday",, "T")</f>
        <v>0.42</v>
      </c>
      <c r="J30" s="42">
        <f>RTD("cqg.rtd", ,"ContractData",A30, "PerCentNetLastTrade",, "T")/100</f>
        <v>1.2142237640936686E-2</v>
      </c>
      <c r="K30" s="42">
        <f xml:space="preserve"> I30/RTD("cqg.rtd",,"StudyData",A30, "ATR", "MaType=Sim,Period=10", "ATR","D","-1","ALL",,,"FALSE","T")/100</f>
        <v>3.0390738060781476E-3</v>
      </c>
      <c r="L30" s="41">
        <f>RTD("cqg.rtd", ,"ContractData",A30, "OPen",, "T")</f>
        <v>34.82</v>
      </c>
      <c r="M30" s="41">
        <f>RTD("cqg.rtd", ,"ContractData", A30, "HIgh",, "T")</f>
        <v>35.17</v>
      </c>
      <c r="N30" s="41">
        <f>RTD("cqg.rtd", ,"ContractData",A30, "LOw",, "T")</f>
        <v>34.53</v>
      </c>
      <c r="O30" s="82">
        <f>RTD("cqg.rtd", ,"ContractData",A30, "T_CVol",, "T")</f>
        <v>245377</v>
      </c>
      <c r="P30" s="82"/>
      <c r="Q30" s="33">
        <f xml:space="preserve"> IFERROR(O30/RTD("cqg.rtd",,"StudyData",A30, "MA", "InputChoice=Vol,MAType=Sim,Period=21", "MA","D","-1","all",,,,"T"),"")</f>
        <v>9.5409858320836496E-2</v>
      </c>
      <c r="R30" s="46" t="str">
        <f>IUSG!Q13</f>
        <v>https://finance.yahoo.com/quote/NFX</v>
      </c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8"/>
    </row>
    <row r="31" spans="1:34" ht="16.350000000000001" customHeight="1" x14ac:dyDescent="0.3">
      <c r="A31" s="14" t="str">
        <f>TRIM(IUSG!I14)</f>
        <v>S.US.XLNX</v>
      </c>
      <c r="B31" s="16" t="s">
        <v>587</v>
      </c>
      <c r="C31" s="80" t="str">
        <f>RTD("cqg.rtd", ,"ContractData",A31, "LongDescription",, "T")&amp;" ("&amp;RIGHT(A31,LEN(A31)-5)&amp;")"</f>
        <v>Xilinx Inc (XLNX)</v>
      </c>
      <c r="D31" s="80"/>
      <c r="E31" s="80"/>
      <c r="F31" s="80"/>
      <c r="G31" s="80"/>
      <c r="H31" s="41">
        <f>RTD("cqg.rtd", ,"ContractData",A31, "LastTradeToday",, "T")</f>
        <v>64.37</v>
      </c>
      <c r="I31" s="41">
        <f>RTD("cqg.rtd", ,"ContractData",A31, "NetLastTradeToday",, "T")</f>
        <v>0.98</v>
      </c>
      <c r="J31" s="42">
        <f>RTD("cqg.rtd", ,"ContractData",A31, "PerCentNetLastTrade",, "T")/100</f>
        <v>1.545985171162644E-2</v>
      </c>
      <c r="K31" s="42">
        <f xml:space="preserve"> I31/RTD("cqg.rtd",,"StudyData",A31, "ATR", "MaType=Sim,Period=10", "ATR","D","-1","ALL",,,"FALSE","T")/100</f>
        <v>6.290115532734274E-3</v>
      </c>
      <c r="L31" s="41">
        <f>RTD("cqg.rtd", ,"ContractData",A31, "OPen",, "T")</f>
        <v>63.59</v>
      </c>
      <c r="M31" s="41">
        <f>RTD("cqg.rtd", ,"ContractData", A31, "HIgh",, "T")</f>
        <v>64.430000000000007</v>
      </c>
      <c r="N31" s="41">
        <f>RTD("cqg.rtd", ,"ContractData",A31, "LOw",, "T")</f>
        <v>63.49</v>
      </c>
      <c r="O31" s="82">
        <f>RTD("cqg.rtd", ,"ContractData",A31, "T_CVol",, "T")</f>
        <v>911606</v>
      </c>
      <c r="P31" s="82"/>
      <c r="Q31" s="33">
        <f xml:space="preserve"> IFERROR(O31/RTD("cqg.rtd",,"StudyData",A31, "MA", "InputChoice=Vol,MAType=Sim,Period=21", "MA","D","-1","all",,,,"T"),"")</f>
        <v>0.26017811610598296</v>
      </c>
      <c r="R31" s="46" t="str">
        <f>IUSG!Q14</f>
        <v>https://finance.yahoo.com/quote/XLNX</v>
      </c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8"/>
    </row>
    <row r="32" spans="1:34" ht="16.350000000000001" customHeight="1" x14ac:dyDescent="0.3">
      <c r="A32" s="14" t="str">
        <f>TRIM(IUSG!I15)</f>
        <v>S.US.TRIP</v>
      </c>
      <c r="B32" s="17" t="s">
        <v>587</v>
      </c>
      <c r="C32" s="83" t="str">
        <f>RTD("cqg.rtd", ,"ContractData",A32, "LongDescription",, "T")&amp;" ("&amp;RIGHT(A32,LEN(A32)-5)&amp;")"</f>
        <v>TripAdvisor, Inc. (TRIP)</v>
      </c>
      <c r="D32" s="83"/>
      <c r="E32" s="83"/>
      <c r="F32" s="83"/>
      <c r="G32" s="83"/>
      <c r="H32" s="43">
        <f>RTD("cqg.rtd", ,"ContractData",A32, "LastTradeToday",, "T")</f>
        <v>46.92</v>
      </c>
      <c r="I32" s="43">
        <f>RTD("cqg.rtd", ,"ContractData",A32, "NetLastTradeToday",, "T")</f>
        <v>0.75</v>
      </c>
      <c r="J32" s="36">
        <f>RTD("cqg.rtd", ,"ContractData",A32, "PerCentNetLastTrade",, "T")/100</f>
        <v>1.6244314489928524E-2</v>
      </c>
      <c r="K32" s="36">
        <f xml:space="preserve"> I32/RTD("cqg.rtd",,"StudyData",A32, "ATR", "MaType=Sim,Period=10", "ATR","D","-1","ALL",,,"FALSE","T")/100</f>
        <v>6.5789473684210531E-3</v>
      </c>
      <c r="L32" s="43">
        <f>RTD("cqg.rtd", ,"ContractData",A32, "OPen",, "T")</f>
        <v>46.18</v>
      </c>
      <c r="M32" s="43">
        <f>RTD("cqg.rtd", ,"ContractData", A32, "HIgh",, "T")</f>
        <v>47.38</v>
      </c>
      <c r="N32" s="43">
        <f>RTD("cqg.rtd", ,"ContractData",A32, "LOw",, "T")</f>
        <v>46.03</v>
      </c>
      <c r="O32" s="84">
        <f>RTD("cqg.rtd", ,"ContractData",A32, "T_CVol",, "T")</f>
        <v>867261</v>
      </c>
      <c r="P32" s="84"/>
      <c r="Q32" s="37" t="str">
        <f xml:space="preserve"> IFERROR(O32/RTD("cqg.rtd",,"StudyData",A32, "MA", "InputChoice=Vol,MAType=Sim,Period=21", "MA","D","-1","all",,,,"T"),"")</f>
        <v/>
      </c>
      <c r="R32" s="46" t="str">
        <f>IUSG!Q15</f>
        <v>https://finance.yahoo.com/quote/TRIP</v>
      </c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8"/>
    </row>
    <row r="33" spans="1:31" ht="18.95" customHeight="1" x14ac:dyDescent="0.3">
      <c r="A33" s="14"/>
      <c r="B33" s="12"/>
      <c r="C33" s="54" t="s">
        <v>589</v>
      </c>
      <c r="D33" s="54"/>
      <c r="E33" s="54"/>
      <c r="F33" s="54"/>
      <c r="G33" s="54"/>
      <c r="H33" s="13" t="s">
        <v>568</v>
      </c>
      <c r="I33" s="13" t="s">
        <v>569</v>
      </c>
      <c r="J33" s="13" t="s">
        <v>570</v>
      </c>
      <c r="K33" s="13" t="s">
        <v>571</v>
      </c>
      <c r="L33" s="13" t="s">
        <v>572</v>
      </c>
      <c r="M33" s="13" t="s">
        <v>573</v>
      </c>
      <c r="N33" s="13" t="s">
        <v>574</v>
      </c>
      <c r="O33" s="79" t="s">
        <v>575</v>
      </c>
      <c r="P33" s="79"/>
      <c r="Q33" s="8" t="s">
        <v>576</v>
      </c>
      <c r="R33" s="46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8"/>
    </row>
    <row r="34" spans="1:31" ht="16.350000000000001" customHeight="1" x14ac:dyDescent="0.3">
      <c r="A34" s="14" t="str">
        <f>TRIM(IUSG!N15)</f>
        <v>S.US.EDR</v>
      </c>
      <c r="B34" s="15" t="s">
        <v>587</v>
      </c>
      <c r="C34" s="80" t="str">
        <f>RTD("cqg.rtd", ,"ContractData",A34, "LongDescription",, "T")&amp;" ("&amp;RIGHT(A34,LEN(A34)-5)&amp;")"</f>
        <v>Education Realty Trust Inc (EDR)</v>
      </c>
      <c r="D34" s="80"/>
      <c r="E34" s="80"/>
      <c r="F34" s="80"/>
      <c r="G34" s="80"/>
      <c r="H34" s="38">
        <f>RTD("cqg.rtd", ,"ContractData",A34, "LastTradeToday",, "T")</f>
        <v>37.35</v>
      </c>
      <c r="I34" s="38">
        <f>RTD("cqg.rtd", ,"ContractData",A34, "NetLastTradeToday",, "T")</f>
        <v>-0.79</v>
      </c>
      <c r="J34" s="39">
        <f>RTD("cqg.rtd", ,"ContractData",A34, "PerCentNetLastTrade",, "T")/100</f>
        <v>-2.0713162034609333E-2</v>
      </c>
      <c r="K34" s="39">
        <f xml:space="preserve"> I34/RTD("cqg.rtd",,"StudyData",A34, "ATR", "MaType=Sim,Period=10", "ATR","D","-1","ALL",,,"FALSE","T")/100</f>
        <v>-9.7170971709717117E-3</v>
      </c>
      <c r="L34" s="38">
        <f>RTD("cqg.rtd", ,"ContractData",A34, "OPen",, "T")</f>
        <v>38.15</v>
      </c>
      <c r="M34" s="38">
        <f>RTD("cqg.rtd", ,"ContractData", A34, "HIgh",, "T")</f>
        <v>38.18</v>
      </c>
      <c r="N34" s="38">
        <f>RTD("cqg.rtd", ,"ContractData",A34, "LOw",, "T")</f>
        <v>37.33</v>
      </c>
      <c r="O34" s="81">
        <f>RTD("cqg.rtd", ,"ContractData",A34, "T_CVol",, "T")</f>
        <v>67330</v>
      </c>
      <c r="P34" s="81"/>
      <c r="Q34" s="40">
        <f xml:space="preserve"> IFERROR(O34/RTD("cqg.rtd",,"StudyData",A34, "MA", "InputChoice=Vol,MAType=Sim,Period=21", "MA","D","-1","all",,,,"T"),"")</f>
        <v>0.12656241608335181</v>
      </c>
      <c r="R34" s="46" t="str">
        <f>IUSG!AB1</f>
        <v>https://finance.yahoo.com/quote/EDR</v>
      </c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8"/>
    </row>
    <row r="35" spans="1:31" ht="16.350000000000001" customHeight="1" x14ac:dyDescent="0.3">
      <c r="A35" s="14" t="str">
        <f>TRIM(IUSG!N14)</f>
        <v>S.US.SPG</v>
      </c>
      <c r="B35" s="16" t="s">
        <v>587</v>
      </c>
      <c r="C35" s="80" t="str">
        <f>RTD("cqg.rtd", ,"ContractData",A35, "LongDescription",, "T")&amp;" ("&amp;RIGHT(A35,LEN(A35)-5)&amp;")"</f>
        <v>Simon Property Grp (SPG)</v>
      </c>
      <c r="D35" s="80"/>
      <c r="E35" s="80"/>
      <c r="F35" s="80"/>
      <c r="G35" s="80"/>
      <c r="H35" s="41">
        <f>RTD("cqg.rtd", ,"ContractData",A35, "LastTradeToday",, "T")</f>
        <v>161.41</v>
      </c>
      <c r="I35" s="41">
        <f>RTD("cqg.rtd", ,"ContractData",A35, "NetLastTradeToday",, "T")</f>
        <v>-3.11</v>
      </c>
      <c r="J35" s="42">
        <f>RTD("cqg.rtd", ,"ContractData",A35, "PerCentNetLastTrade",, "T")/100</f>
        <v>-1.890347678093849E-2</v>
      </c>
      <c r="K35" s="42">
        <f xml:space="preserve"> I35/RTD("cqg.rtd",,"StudyData",A35, "ATR", "MaType=Sim,Period=10", "ATR","D","-1","ALL",,,"FALSE","T")/100</f>
        <v>-8.7655016910935732E-3</v>
      </c>
      <c r="L35" s="41">
        <f>RTD("cqg.rtd", ,"ContractData",A35, "OPen",, "T")</f>
        <v>164.84</v>
      </c>
      <c r="M35" s="41">
        <f>RTD("cqg.rtd", ,"ContractData", A35, "HIgh",, "T")</f>
        <v>164.99</v>
      </c>
      <c r="N35" s="41">
        <f>RTD("cqg.rtd", ,"ContractData",A35, "LOw",, "T")</f>
        <v>161.29</v>
      </c>
      <c r="O35" s="82">
        <f>RTD("cqg.rtd", ,"ContractData",A35, "T_CVol",, "T")</f>
        <v>194939</v>
      </c>
      <c r="P35" s="82"/>
      <c r="Q35" s="33">
        <f xml:space="preserve"> IFERROR(O35/RTD("cqg.rtd",,"StudyData",A35, "MA", "InputChoice=Vol,MAType=Sim,Period=21", "MA","D","-1","all",,,,"T"),"")</f>
        <v>0.11027992604326348</v>
      </c>
      <c r="R35" s="46" t="str">
        <f>IUSG!AB2</f>
        <v>https://finance.yahoo.com/quote/SPG</v>
      </c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8"/>
    </row>
    <row r="36" spans="1:31" ht="16.350000000000001" customHeight="1" x14ac:dyDescent="0.3">
      <c r="A36" s="14" t="str">
        <f>TRIM(IUSG!N13)</f>
        <v>S.US.WYNN</v>
      </c>
      <c r="B36" s="16" t="s">
        <v>587</v>
      </c>
      <c r="C36" s="80" t="str">
        <f>RTD("cqg.rtd", ,"ContractData",A36, "LongDescription",, "T")&amp;" ("&amp;RIGHT(A36,LEN(A36)-5)&amp;")"</f>
        <v>Wynn Resorts Ltd (WYNN)</v>
      </c>
      <c r="D36" s="80"/>
      <c r="E36" s="80"/>
      <c r="F36" s="80"/>
      <c r="G36" s="80"/>
      <c r="H36" s="41">
        <f>RTD("cqg.rtd", ,"ContractData",A36, "LastTradeToday",, "T")</f>
        <v>119.8</v>
      </c>
      <c r="I36" s="41">
        <f>RTD("cqg.rtd", ,"ContractData",A36, "NetLastTradeToday",, "T")</f>
        <v>-2.34</v>
      </c>
      <c r="J36" s="42">
        <f>RTD("cqg.rtd", ,"ContractData",A36, "PerCentNetLastTrade",, "T")/100</f>
        <v>-1.9158342885213689E-2</v>
      </c>
      <c r="K36" s="42">
        <f xml:space="preserve"> I36/RTD("cqg.rtd",,"StudyData",A36, "ATR", "MaType=Sim,Period=10", "ATR","D","-1","ALL",,,"FALSE","T")/100</f>
        <v>-7.326236693800876E-3</v>
      </c>
      <c r="L36" s="41">
        <f>RTD("cqg.rtd", ,"ContractData",A36, "OPen",, "T")</f>
        <v>120.79</v>
      </c>
      <c r="M36" s="41">
        <f>RTD("cqg.rtd", ,"ContractData", A36, "HIgh",, "T")</f>
        <v>121.62</v>
      </c>
      <c r="N36" s="41">
        <f>RTD("cqg.rtd", ,"ContractData",A36, "LOw",, "T")</f>
        <v>119.17</v>
      </c>
      <c r="O36" s="82">
        <f>RTD("cqg.rtd", ,"ContractData",A36, "T_CVol",, "T")</f>
        <v>599357</v>
      </c>
      <c r="P36" s="82"/>
      <c r="Q36" s="33">
        <f xml:space="preserve"> IFERROR(O36/RTD("cqg.rtd",,"StudyData",A36, "MA", "InputChoice=Vol,MAType=Sim,Period=21", "MA","D","-1","all",,,,"T"),"")</f>
        <v>0.25340909964882141</v>
      </c>
      <c r="R36" s="46" t="str">
        <f>IUSG!AB3</f>
        <v>https://finance.yahoo.com/quote/WYNN</v>
      </c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8"/>
    </row>
    <row r="37" spans="1:31" ht="16.350000000000001" customHeight="1" x14ac:dyDescent="0.3">
      <c r="A37" s="14" t="str">
        <f>TRIM(IUSG!N12)</f>
        <v>S.US.VMC</v>
      </c>
      <c r="B37" s="16" t="s">
        <v>587</v>
      </c>
      <c r="C37" s="80" t="str">
        <f>RTD("cqg.rtd", ,"ContractData",A37, "LongDescription",, "T")&amp;" ("&amp;RIGHT(A37,LEN(A37)-5)&amp;")"</f>
        <v>Vulcan Material Co (VMC)</v>
      </c>
      <c r="D37" s="80"/>
      <c r="E37" s="80"/>
      <c r="F37" s="80"/>
      <c r="G37" s="80"/>
      <c r="H37" s="41">
        <f>RTD("cqg.rtd", ,"ContractData",A37, "LastTradeToday",, "T")</f>
        <v>125.35000000000001</v>
      </c>
      <c r="I37" s="41">
        <f>RTD("cqg.rtd", ,"ContractData",A37, "NetLastTradeToday",, "T")</f>
        <v>-2.39</v>
      </c>
      <c r="J37" s="42">
        <f>RTD("cqg.rtd", ,"ContractData",A37, "PerCentNetLastTrade",, "T")/100</f>
        <v>-1.870987944261782E-2</v>
      </c>
      <c r="K37" s="42">
        <f xml:space="preserve"> I37/RTD("cqg.rtd",,"StudyData",A37, "ATR", "MaType=Sim,Period=10", "ATR","D","-1","ALL",,,"FALSE","T")/100</f>
        <v>-8.7964666912035347E-3</v>
      </c>
      <c r="L37" s="41">
        <f>RTD("cqg.rtd", ,"ContractData",A37, "OPen",, "T")</f>
        <v>127.4</v>
      </c>
      <c r="M37" s="41">
        <f>RTD("cqg.rtd", ,"ContractData", A37, "HIgh",, "T")</f>
        <v>127.4</v>
      </c>
      <c r="N37" s="41">
        <f>RTD("cqg.rtd", ,"ContractData",A37, "LOw",, "T")</f>
        <v>125.2</v>
      </c>
      <c r="O37" s="82">
        <f>RTD("cqg.rtd", ,"ContractData",A37, "T_CVol",, "T")</f>
        <v>195675</v>
      </c>
      <c r="P37" s="82"/>
      <c r="Q37" s="33">
        <f xml:space="preserve"> IFERROR(O37/RTD("cqg.rtd",,"StudyData",A37, "MA", "InputChoice=Vol,MAType=Sim,Period=21", "MA","D","-1","all",,,,"T"),"")</f>
        <v>0.16528209423163881</v>
      </c>
      <c r="R37" s="46" t="str">
        <f>IUSG!AB4</f>
        <v>https://finance.yahoo.com/quote/VMC</v>
      </c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8"/>
    </row>
    <row r="38" spans="1:31" ht="16.350000000000001" customHeight="1" x14ac:dyDescent="0.3">
      <c r="A38" s="14" t="str">
        <f>TRIM(IUSG!N11)</f>
        <v>S.US.WRI</v>
      </c>
      <c r="B38" s="16" t="s">
        <v>587</v>
      </c>
      <c r="C38" s="80" t="str">
        <f>RTD("cqg.rtd", ,"ContractData",A38, "LongDescription",, "T")&amp;" ("&amp;RIGHT(A38,LEN(A38)-5)&amp;")"</f>
        <v>Weingarten Realty Investors (WRI)</v>
      </c>
      <c r="D38" s="80"/>
      <c r="E38" s="80"/>
      <c r="F38" s="80"/>
      <c r="G38" s="80"/>
      <c r="H38" s="41">
        <f>RTD("cqg.rtd", ,"ContractData",A38, "LastTradeToday",, "T")</f>
        <v>32.25</v>
      </c>
      <c r="I38" s="41">
        <f>RTD("cqg.rtd", ,"ContractData",A38, "NetLastTradeToday",, "T")</f>
        <v>-0.74</v>
      </c>
      <c r="J38" s="42">
        <f>RTD("cqg.rtd", ,"ContractData",A38, "PerCentNetLastTrade",, "T")/100</f>
        <v>-2.2431039709002728E-2</v>
      </c>
      <c r="K38" s="42">
        <f xml:space="preserve"> I38/RTD("cqg.rtd",,"StudyData",A38, "ATR", "MaType=Sim,Period=10", "ATR","D","-1","ALL",,,"FALSE","T")/100</f>
        <v>-9.7883597883597889E-3</v>
      </c>
      <c r="L38" s="41">
        <f>RTD("cqg.rtd", ,"ContractData",A38, "OPen",, "T")</f>
        <v>32.99</v>
      </c>
      <c r="M38" s="41">
        <f>RTD("cqg.rtd", ,"ContractData", A38, "HIgh",, "T")</f>
        <v>33.020000000000003</v>
      </c>
      <c r="N38" s="41">
        <f>RTD("cqg.rtd", ,"ContractData",A38, "LOw",, "T")</f>
        <v>32.21</v>
      </c>
      <c r="O38" s="82">
        <f>RTD("cqg.rtd", ,"ContractData",A38, "T_CVol",, "T")</f>
        <v>78695</v>
      </c>
      <c r="P38" s="82"/>
      <c r="Q38" s="33">
        <f xml:space="preserve"> IFERROR(O38/RTD("cqg.rtd",,"StudyData",A38, "MA", "InputChoice=Vol,MAType=Sim,Period=21", "MA","D","-1","all",,,,"T"),"")</f>
        <v>7.5565902344927591E-2</v>
      </c>
      <c r="R38" s="46" t="str">
        <f>IUSG!AB5</f>
        <v>https://finance.yahoo.com/quote/WRI</v>
      </c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7"/>
      <c r="AE38" s="48"/>
    </row>
    <row r="39" spans="1:31" ht="16.350000000000001" customHeight="1" x14ac:dyDescent="0.3">
      <c r="A39" s="14" t="str">
        <f>TRIM(IUSG!N10)</f>
        <v>S.US.AKAM</v>
      </c>
      <c r="B39" s="16" t="s">
        <v>587</v>
      </c>
      <c r="C39" s="80" t="str">
        <f>RTD("cqg.rtd", ,"ContractData",A39, "LongDescription",, "T")&amp;" ("&amp;RIGHT(A39,LEN(A39)-5)&amp;")"</f>
        <v>Akamai Tech Inc (AKAM)</v>
      </c>
      <c r="D39" s="80"/>
      <c r="E39" s="80"/>
      <c r="F39" s="80"/>
      <c r="G39" s="80"/>
      <c r="H39" s="41">
        <f>RTD("cqg.rtd", ,"ContractData",A39, "LastTradeToday",, "T")</f>
        <v>51.24</v>
      </c>
      <c r="I39" s="41">
        <f>RTD("cqg.rtd", ,"ContractData",A39, "NetLastTradeToday",, "T")</f>
        <v>-0.89</v>
      </c>
      <c r="J39" s="42">
        <f>RTD("cqg.rtd", ,"ContractData",A39, "PerCentNetLastTrade",, "T")/100</f>
        <v>-1.7072702858239017E-2</v>
      </c>
      <c r="K39" s="42">
        <f xml:space="preserve"> I39/RTD("cqg.rtd",,"StudyData",A39, "ATR", "MaType=Sim,Period=10", "ATR","D","-1","ALL",,,"FALSE","T")/100</f>
        <v>-3.8712483688560246E-3</v>
      </c>
      <c r="L39" s="41">
        <f>RTD("cqg.rtd", ,"ContractData",A39, "OPen",, "T")</f>
        <v>52.09</v>
      </c>
      <c r="M39" s="41">
        <f>RTD("cqg.rtd", ,"ContractData", A39, "HIgh",, "T")</f>
        <v>52.17</v>
      </c>
      <c r="N39" s="41">
        <f>RTD("cqg.rtd", ,"ContractData",A39, "LOw",, "T")</f>
        <v>51.01</v>
      </c>
      <c r="O39" s="82">
        <f>RTD("cqg.rtd", ,"ContractData",A39, "T_CVol",, "T")</f>
        <v>891633</v>
      </c>
      <c r="P39" s="82"/>
      <c r="Q39" s="33">
        <f xml:space="preserve"> IFERROR(O39/RTD("cqg.rtd",,"StudyData",A39, "MA", "InputChoice=Vol,MAType=Sim,Period=21", "MA","D","-1","all",,,,"T"),"")</f>
        <v>0.33129431748546673</v>
      </c>
      <c r="R39" s="46" t="str">
        <f>IUSG!AB6</f>
        <v>https://finance.yahoo.com/quote/AKAM</v>
      </c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8"/>
    </row>
    <row r="40" spans="1:31" ht="16.350000000000001" customHeight="1" x14ac:dyDescent="0.3">
      <c r="A40" s="14" t="str">
        <f>TRIM(IUSG!N9)</f>
        <v>S.US.JWA</v>
      </c>
      <c r="B40" s="16" t="s">
        <v>587</v>
      </c>
      <c r="C40" s="80" t="str">
        <f>RTD("cqg.rtd", ,"ContractData",A40, "LongDescription",, "T")&amp;" ("&amp;RIGHT(A40,LEN(A40)-5)&amp;")"</f>
        <v>John Wiley/Sons Inc (JWA)</v>
      </c>
      <c r="D40" s="80"/>
      <c r="E40" s="80"/>
      <c r="F40" s="80"/>
      <c r="G40" s="80"/>
      <c r="H40" s="41">
        <f>RTD("cqg.rtd", ,"ContractData",A40, "LastTradeToday",, "T")</f>
        <v>52.52</v>
      </c>
      <c r="I40" s="41">
        <f>RTD("cqg.rtd", ,"ContractData",A40, "NetLastTradeToday",, "T")</f>
        <v>-1.23</v>
      </c>
      <c r="J40" s="42">
        <f>RTD("cqg.rtd", ,"ContractData",A40, "PerCentNetLastTrade",, "T")/100</f>
        <v>-2.2883720930232557E-2</v>
      </c>
      <c r="K40" s="42">
        <f xml:space="preserve"> I40/RTD("cqg.rtd",,"StudyData",A40, "ATR", "MaType=Sim,Period=10", "ATR","D","-1","ALL",,,"FALSE","T")/100</f>
        <v>-1.1603773584905658E-2</v>
      </c>
      <c r="L40" s="41">
        <f>RTD("cqg.rtd", ,"ContractData",A40, "OPen",, "T")</f>
        <v>53.35</v>
      </c>
      <c r="M40" s="41">
        <f>RTD("cqg.rtd", ,"ContractData", A40, "HIgh",, "T")</f>
        <v>53.5</v>
      </c>
      <c r="N40" s="41">
        <f>RTD("cqg.rtd", ,"ContractData",A40, "LOw",, "T")</f>
        <v>52.4</v>
      </c>
      <c r="O40" s="82">
        <f>RTD("cqg.rtd", ,"ContractData",A40, "T_CVol",, "T")</f>
        <v>24558</v>
      </c>
      <c r="P40" s="82"/>
      <c r="Q40" s="33">
        <f xml:space="preserve"> IFERROR(O40/RTD("cqg.rtd",,"StudyData",A40, "MA", "InputChoice=Vol,MAType=Sim,Period=21", "MA","D","-1","all",,,,"T"),"")</f>
        <v>0.13178646584647252</v>
      </c>
      <c r="R40" s="46" t="str">
        <f>IUSG!AB7</f>
        <v>https://finance.yahoo.com/quote/JWA</v>
      </c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8"/>
    </row>
    <row r="41" spans="1:31" ht="16.350000000000001" customHeight="1" x14ac:dyDescent="0.3">
      <c r="A41" s="14" t="str">
        <f>TRIM(IUSG!N8)</f>
        <v>S.US.TCO</v>
      </c>
      <c r="B41" s="16" t="s">
        <v>587</v>
      </c>
      <c r="C41" s="80" t="str">
        <f>RTD("cqg.rtd", ,"ContractData",A41, "LongDescription",, "T")&amp;" ("&amp;RIGHT(A41,LEN(A41)-5)&amp;")"</f>
        <v>Taubman Centers Inc (TCO)</v>
      </c>
      <c r="D41" s="80"/>
      <c r="E41" s="80"/>
      <c r="F41" s="80"/>
      <c r="G41" s="80"/>
      <c r="H41" s="41">
        <f>RTD("cqg.rtd", ,"ContractData",A41, "LastTradeToday",, "T")</f>
        <v>59.89</v>
      </c>
      <c r="I41" s="41">
        <f>RTD("cqg.rtd", ,"ContractData",A41, "NetLastTradeToday",, "T")</f>
        <v>-1.3</v>
      </c>
      <c r="J41" s="42">
        <f>RTD("cqg.rtd", ,"ContractData",A41, "PerCentNetLastTrade",, "T")/100</f>
        <v>-2.1245301519856187E-2</v>
      </c>
      <c r="K41" s="42">
        <f xml:space="preserve"> I41/RTD("cqg.rtd",,"StudyData",A41, "ATR", "MaType=Sim,Period=10", "ATR","D","-1","ALL",,,"FALSE","T")/100</f>
        <v>-7.5231481481481486E-3</v>
      </c>
      <c r="L41" s="41">
        <f>RTD("cqg.rtd", ,"ContractData",A41, "OPen",, "T")</f>
        <v>61.17</v>
      </c>
      <c r="M41" s="41">
        <f>RTD("cqg.rtd", ,"ContractData", A41, "HIgh",, "T")</f>
        <v>61.24</v>
      </c>
      <c r="N41" s="41">
        <f>RTD("cqg.rtd", ,"ContractData",A41, "LOw",, "T")</f>
        <v>59.68</v>
      </c>
      <c r="O41" s="82">
        <f>RTD("cqg.rtd", ,"ContractData",A41, "T_CVol",, "T")</f>
        <v>79103</v>
      </c>
      <c r="P41" s="82"/>
      <c r="Q41" s="33">
        <f xml:space="preserve"> IFERROR(O41/RTD("cqg.rtd",,"StudyData",A41, "MA", "InputChoice=Vol,MAType=Sim,Period=21", "MA","D","-1","all",,,,"T"),"")</f>
        <v>0.18946841474523979</v>
      </c>
      <c r="R41" s="46" t="str">
        <f>IUSG!AB8</f>
        <v>https://finance.yahoo.com/quote/TCO</v>
      </c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8"/>
    </row>
    <row r="42" spans="1:31" ht="16.350000000000001" customHeight="1" x14ac:dyDescent="0.3">
      <c r="A42" s="14" t="str">
        <f>TRIM(IUSG!N7)</f>
        <v>S.US.SKT</v>
      </c>
      <c r="B42" s="16" t="s">
        <v>587</v>
      </c>
      <c r="C42" s="80" t="str">
        <f>RTD("cqg.rtd", ,"ContractData",A42, "LongDescription",, "T")&amp;" ("&amp;RIGHT(A42,LEN(A42)-5)&amp;")"</f>
        <v>Tanger Factory Outlet Centers, Inc. (SKT)</v>
      </c>
      <c r="D42" s="80"/>
      <c r="E42" s="80"/>
      <c r="F42" s="80"/>
      <c r="G42" s="80"/>
      <c r="H42" s="41">
        <f>RTD("cqg.rtd", ,"ContractData",A42, "LastTradeToday",, "T")</f>
        <v>27.91</v>
      </c>
      <c r="I42" s="41">
        <f>RTD("cqg.rtd", ,"ContractData",A42, "NetLastTradeToday",, "T")</f>
        <v>-0.72</v>
      </c>
      <c r="J42" s="42">
        <f>RTD("cqg.rtd", ,"ContractData",A42, "PerCentNetLastTrade",, "T")/100</f>
        <v>-2.5148445686342998E-2</v>
      </c>
      <c r="K42" s="42">
        <f xml:space="preserve"> I42/RTD("cqg.rtd",,"StudyData",A42, "ATR", "MaType=Sim,Period=10", "ATR","D","-1","ALL",,,"FALSE","T")/100</f>
        <v>-7.4303405572755422E-3</v>
      </c>
      <c r="L42" s="41">
        <f>RTD("cqg.rtd", ,"ContractData",A42, "OPen",, "T")</f>
        <v>28.75</v>
      </c>
      <c r="M42" s="41">
        <f>RTD("cqg.rtd", ,"ContractData", A42, "HIgh",, "T")</f>
        <v>29</v>
      </c>
      <c r="N42" s="41">
        <f>RTD("cqg.rtd", ,"ContractData",A42, "LOw",, "T")</f>
        <v>27.89</v>
      </c>
      <c r="O42" s="82">
        <f>RTD("cqg.rtd", ,"ContractData",A42, "T_CVol",, "T")</f>
        <v>340975</v>
      </c>
      <c r="P42" s="82"/>
      <c r="Q42" s="33">
        <f xml:space="preserve"> IFERROR(O42/RTD("cqg.rtd",,"StudyData",A42, "MA", "InputChoice=Vol,MAType=Sim,Period=21", "MA","D","-1","all",,,,"T"),"")</f>
        <v>0.18267359460489396</v>
      </c>
      <c r="R42" s="46" t="str">
        <f>IUSG!AB9</f>
        <v>https://finance.yahoo.com/quote/SKT</v>
      </c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8"/>
    </row>
    <row r="43" spans="1:31" ht="16.350000000000001" customHeight="1" x14ac:dyDescent="0.3">
      <c r="A43" s="14" t="str">
        <f>TRIM(IUSG!N6)</f>
        <v>S.US.SLM</v>
      </c>
      <c r="B43" s="16" t="s">
        <v>587</v>
      </c>
      <c r="C43" s="80" t="str">
        <f>RTD("cqg.rtd", ,"ContractData",A43, "LongDescription",, "T")&amp;" ("&amp;RIGHT(A43,LEN(A43)-5)&amp;")"</f>
        <v>SLM Corporation (SLM)</v>
      </c>
      <c r="D43" s="80"/>
      <c r="E43" s="80"/>
      <c r="F43" s="80"/>
      <c r="G43" s="80"/>
      <c r="H43" s="41">
        <f>RTD("cqg.rtd", ,"ContractData",A43, "LastTradeToday",, "T")</f>
        <v>11.58</v>
      </c>
      <c r="I43" s="41">
        <f>RTD("cqg.rtd", ,"ContractData",A43, "NetLastTradeToday",, "T")</f>
        <v>-0.35000000000000003</v>
      </c>
      <c r="J43" s="42">
        <f>RTD("cqg.rtd", ,"ContractData",A43, "PerCentNetLastTrade",, "T")/100</f>
        <v>-2.9337803855825649E-2</v>
      </c>
      <c r="K43" s="42">
        <f xml:space="preserve"> I43/RTD("cqg.rtd",,"StudyData",A43, "ATR", "MaType=Sim,Period=10", "ATR","D","-1","ALL",,,"FALSE","T")/100</f>
        <v>-9.9431818181818198E-3</v>
      </c>
      <c r="L43" s="41">
        <f>RTD("cqg.rtd", ,"ContractData",A43, "OPen",, "T")</f>
        <v>11.97</v>
      </c>
      <c r="M43" s="41">
        <f>RTD("cqg.rtd", ,"ContractData", A43, "HIgh",, "T")</f>
        <v>12.05</v>
      </c>
      <c r="N43" s="41">
        <f>RTD("cqg.rtd", ,"ContractData",A43, "LOw",, "T")</f>
        <v>11.44</v>
      </c>
      <c r="O43" s="82">
        <f>RTD("cqg.rtd", ,"ContractData",A43, "T_CVol",, "T")</f>
        <v>2297277</v>
      </c>
      <c r="P43" s="82"/>
      <c r="Q43" s="33">
        <f xml:space="preserve"> IFERROR(O43/RTD("cqg.rtd",,"StudyData",A43, "MA", "InputChoice=Vol,MAType=Sim,Period=21", "MA","D","-1","all",,,,"T"),"")</f>
        <v>0.58994509049619315</v>
      </c>
      <c r="R43" s="46" t="str">
        <f>IUSG!AB10</f>
        <v>https://finance.yahoo.com/quote/SLM</v>
      </c>
      <c r="S43" s="47"/>
      <c r="T43" s="47"/>
      <c r="U43" s="47"/>
      <c r="V43" s="47"/>
      <c r="W43" s="47"/>
      <c r="X43" s="47"/>
      <c r="Y43" s="47"/>
      <c r="Z43" s="47"/>
      <c r="AA43" s="47"/>
      <c r="AB43" s="47"/>
      <c r="AC43" s="47"/>
      <c r="AD43" s="47"/>
      <c r="AE43" s="48"/>
    </row>
    <row r="44" spans="1:31" ht="16.350000000000001" customHeight="1" x14ac:dyDescent="0.3">
      <c r="A44" s="14" t="str">
        <f>TRIM(IUSG!N5)</f>
        <v>S.US.MIK</v>
      </c>
      <c r="B44" s="16" t="s">
        <v>587</v>
      </c>
      <c r="C44" s="80" t="str">
        <f>RTD("cqg.rtd", ,"ContractData",A44, "LongDescription",, "T")&amp;" ("&amp;RIGHT(A44,LEN(A44)-5)&amp;")"</f>
        <v>The Michaels Companies, Inc. (MIK)</v>
      </c>
      <c r="D44" s="80"/>
      <c r="E44" s="80"/>
      <c r="F44" s="80"/>
      <c r="G44" s="80"/>
      <c r="H44" s="41">
        <f>RTD("cqg.rtd", ,"ContractData",A44, "LastTradeToday",, "T")</f>
        <v>21.85</v>
      </c>
      <c r="I44" s="41">
        <f>RTD("cqg.rtd", ,"ContractData",A44, "NetLastTradeToday",, "T")</f>
        <v>-0.66</v>
      </c>
      <c r="J44" s="42">
        <f>RTD("cqg.rtd", ,"ContractData",A44, "PerCentNetLastTrade",, "T")/100</f>
        <v>-2.9320302087960909E-2</v>
      </c>
      <c r="K44" s="42">
        <f xml:space="preserve"> I44/RTD("cqg.rtd",,"StudyData",A44, "ATR", "MaType=Sim,Period=10", "ATR","D","-1","ALL",,,"FALSE","T")/100</f>
        <v>-1.264367816091954E-2</v>
      </c>
      <c r="L44" s="41">
        <f>RTD("cqg.rtd", ,"ContractData",A44, "OPen",, "T")</f>
        <v>22.5</v>
      </c>
      <c r="M44" s="41">
        <f>RTD("cqg.rtd", ,"ContractData", A44, "HIgh",, "T")</f>
        <v>22.5</v>
      </c>
      <c r="N44" s="41">
        <f>RTD("cqg.rtd", ,"ContractData",A44, "LOw",, "T")</f>
        <v>21.85</v>
      </c>
      <c r="O44" s="82">
        <f>RTD("cqg.rtd", ,"ContractData",A44, "T_CVol",, "T")</f>
        <v>331549</v>
      </c>
      <c r="P44" s="82"/>
      <c r="Q44" s="33">
        <f xml:space="preserve"> IFERROR(O44/RTD("cqg.rtd",,"StudyData",A44, "MA", "InputChoice=Vol,MAType=Sim,Period=21", "MA","D","-1","all",,,,"T"),"")</f>
        <v>0.20151901141971981</v>
      </c>
      <c r="R44" s="46" t="str">
        <f>IUSG!AB11</f>
        <v>https://finance.yahoo.com/quote/MIK</v>
      </c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48"/>
    </row>
    <row r="45" spans="1:31" ht="16.350000000000001" customHeight="1" x14ac:dyDescent="0.3">
      <c r="A45" s="14" t="str">
        <f>TRIM(IUSG!N4)</f>
        <v>S.US.CHTR</v>
      </c>
      <c r="B45" s="16" t="s">
        <v>587</v>
      </c>
      <c r="C45" s="80" t="str">
        <f>RTD("cqg.rtd", ,"ContractData",A45, "LongDescription",, "T")&amp;" ("&amp;RIGHT(A45,LEN(A45)-5)&amp;")"</f>
        <v>Charter Communications, Inc. Class A (CHTR)</v>
      </c>
      <c r="D45" s="80"/>
      <c r="E45" s="80"/>
      <c r="F45" s="80"/>
      <c r="G45" s="80"/>
      <c r="H45" s="41">
        <f>RTD("cqg.rtd", ,"ContractData",A45, "LastTradeToday",, "T")</f>
        <v>325.7</v>
      </c>
      <c r="I45" s="41">
        <f>RTD("cqg.rtd", ,"ContractData",A45, "NetLastTradeToday",, "T")</f>
        <v>-9.08</v>
      </c>
      <c r="J45" s="42">
        <f>RTD("cqg.rtd", ,"ContractData",A45, "PerCentNetLastTrade",, "T")/100</f>
        <v>-2.7122289264591672E-2</v>
      </c>
      <c r="K45" s="42">
        <f xml:space="preserve"> I45/RTD("cqg.rtd",,"StudyData",A45, "ATR", "MaType=Sim,Period=10", "ATR","D","-1","ALL",,,"FALSE","T")/100</f>
        <v>-1.1847599164926932E-2</v>
      </c>
      <c r="L45" s="41">
        <f>RTD("cqg.rtd", ,"ContractData",A45, "OPen",, "T")</f>
        <v>329.52</v>
      </c>
      <c r="M45" s="41">
        <f>RTD("cqg.rtd", ,"ContractData", A45, "HIgh",, "T")</f>
        <v>331</v>
      </c>
      <c r="N45" s="41">
        <f>RTD("cqg.rtd", ,"ContractData",A45, "LOw",, "T")</f>
        <v>325.42</v>
      </c>
      <c r="O45" s="82">
        <f>RTD("cqg.rtd", ,"ContractData",A45, "T_CVol",, "T")</f>
        <v>482277</v>
      </c>
      <c r="P45" s="82"/>
      <c r="Q45" s="33">
        <f xml:space="preserve"> IFERROR(O45/RTD("cqg.rtd",,"StudyData",A45, "MA", "InputChoice=Vol,MAType=Sim,Period=21", "MA","D","-1","all",,,,"T"),"")</f>
        <v>0.33841081242082222</v>
      </c>
      <c r="R45" s="46" t="str">
        <f>IUSG!AB12</f>
        <v>https://finance.yahoo.com/quote/CHTR</v>
      </c>
      <c r="S45" s="47"/>
      <c r="T45" s="47"/>
      <c r="U45" s="47"/>
      <c r="V45" s="47"/>
      <c r="W45" s="47"/>
      <c r="X45" s="47"/>
      <c r="Y45" s="47"/>
      <c r="Z45" s="47"/>
      <c r="AA45" s="47"/>
      <c r="AB45" s="47"/>
      <c r="AC45" s="47"/>
      <c r="AD45" s="47"/>
      <c r="AE45" s="48"/>
    </row>
    <row r="46" spans="1:31" ht="16.350000000000001" customHeight="1" x14ac:dyDescent="0.3">
      <c r="A46" s="14" t="str">
        <f>TRIM(IUSG!N3)</f>
        <v>S.US.INCY</v>
      </c>
      <c r="B46" s="16" t="s">
        <v>587</v>
      </c>
      <c r="C46" s="80" t="str">
        <f>RTD("cqg.rtd", ,"ContractData",A46, "LongDescription",, "T")&amp;" ("&amp;RIGHT(A46,LEN(A46)-5)&amp;")"</f>
        <v>Incyte Corporation (INCY)</v>
      </c>
      <c r="D46" s="80"/>
      <c r="E46" s="80"/>
      <c r="F46" s="80"/>
      <c r="G46" s="80"/>
      <c r="H46" s="41">
        <f>RTD("cqg.rtd", ,"ContractData",A46, "LastTradeToday",, "T")</f>
        <v>119.38</v>
      </c>
      <c r="I46" s="41">
        <f>RTD("cqg.rtd", ,"ContractData",A46, "NetLastTradeToday",, "T")</f>
        <v>-3.0300000000000002</v>
      </c>
      <c r="J46" s="42">
        <f>RTD("cqg.rtd", ,"ContractData",A46, "PerCentNetLastTrade",, "T")/100</f>
        <v>-2.4752879666693896E-2</v>
      </c>
      <c r="K46" s="42">
        <f xml:space="preserve"> I46/RTD("cqg.rtd",,"StudyData",A46, "ATR", "MaType=Sim,Period=10", "ATR","D","-1","ALL",,,"FALSE","T")/100</f>
        <v>-1.1395261376457317E-2</v>
      </c>
      <c r="L46" s="41" t="e">
        <f>RTD("cqg.rtd", ,"ContractData",A46, "OPen",, "T")</f>
        <v>#N/A</v>
      </c>
      <c r="M46" s="41">
        <f>RTD("cqg.rtd", ,"ContractData", A46, "HIgh",, "T")</f>
        <v>121.8</v>
      </c>
      <c r="N46" s="41">
        <f>RTD("cqg.rtd", ,"ContractData",A46, "LOw",, "T")</f>
        <v>118.38</v>
      </c>
      <c r="O46" s="82">
        <f>RTD("cqg.rtd", ,"ContractData",A46, "T_CVol",, "T")</f>
        <v>355975</v>
      </c>
      <c r="P46" s="82"/>
      <c r="Q46" s="33" t="str">
        <f xml:space="preserve"> IFERROR(O46/RTD("cqg.rtd",,"StudyData",A46, "MA", "InputChoice=Vol,MAType=Sim,Period=21", "MA","D","-1","all",,,,"T"),"")</f>
        <v/>
      </c>
      <c r="R46" s="46" t="str">
        <f>IUSG!AB13</f>
        <v>https://finance.yahoo.com/quote/INCY</v>
      </c>
      <c r="S46" s="47"/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47"/>
      <c r="AE46" s="48"/>
    </row>
    <row r="47" spans="1:31" ht="16.350000000000001" customHeight="1" x14ac:dyDescent="0.3">
      <c r="A47" s="14" t="str">
        <f>TRIM(IUSG!N2)</f>
        <v>S.US.LOGM</v>
      </c>
      <c r="B47" s="16" t="s">
        <v>587</v>
      </c>
      <c r="C47" s="80" t="str">
        <f>RTD("cqg.rtd", ,"ContractData",A47, "LongDescription",, "T")&amp;" ("&amp;RIGHT(A47,LEN(A47)-5)&amp;")"</f>
        <v>LogMein, Inc (LOGM)</v>
      </c>
      <c r="D47" s="80"/>
      <c r="E47" s="80"/>
      <c r="F47" s="80"/>
      <c r="G47" s="80"/>
      <c r="H47" s="41">
        <f>RTD("cqg.rtd", ,"ContractData",A47, "LastTradeToday",, "T")</f>
        <v>116.25</v>
      </c>
      <c r="I47" s="41">
        <f>RTD("cqg.rtd", ,"ContractData",A47, "NetLastTradeToday",, "T")</f>
        <v>-4.7</v>
      </c>
      <c r="J47" s="42">
        <f>RTD("cqg.rtd", ,"ContractData",A47, "PerCentNetLastTrade",, "T")/100</f>
        <v>-3.885903265812319E-2</v>
      </c>
      <c r="K47" s="42">
        <f xml:space="preserve"> I47/RTD("cqg.rtd",,"StudyData",A47, "ATR", "MaType=Sim,Period=10", "ATR","D","-1","ALL",,,"FALSE","T")/100</f>
        <v>-1.4008941877794336E-2</v>
      </c>
      <c r="L47" s="41">
        <f>RTD("cqg.rtd", ,"ContractData",A47, "OPen",, "T")</f>
        <v>120.45</v>
      </c>
      <c r="M47" s="41">
        <f>RTD("cqg.rtd", ,"ContractData", A47, "HIgh",, "T")</f>
        <v>120.45</v>
      </c>
      <c r="N47" s="41">
        <f>RTD("cqg.rtd", ,"ContractData",A47, "LOw",, "T")</f>
        <v>116</v>
      </c>
      <c r="O47" s="82">
        <f>RTD("cqg.rtd", ,"ContractData",A47, "T_CVol",, "T")</f>
        <v>199350</v>
      </c>
      <c r="P47" s="82"/>
      <c r="Q47" s="33">
        <f xml:space="preserve"> IFERROR(O47/RTD("cqg.rtd",,"StudyData",A47, "MA", "InputChoice=Vol,MAType=Sim,Period=21", "MA","D","-1","all",,,,"T"),"")</f>
        <v>0.29344785581573191</v>
      </c>
      <c r="R47" s="46" t="str">
        <f>IUSG!AB14</f>
        <v>https://finance.yahoo.com/quote/LOGM</v>
      </c>
      <c r="S47" s="47"/>
      <c r="T47" s="47"/>
      <c r="U47" s="47"/>
      <c r="V47" s="47"/>
      <c r="W47" s="47"/>
      <c r="X47" s="47"/>
      <c r="Y47" s="47"/>
      <c r="Z47" s="47"/>
      <c r="AA47" s="47"/>
      <c r="AB47" s="47"/>
      <c r="AC47" s="47"/>
      <c r="AD47" s="47"/>
      <c r="AE47" s="48"/>
    </row>
    <row r="48" spans="1:31" ht="16.350000000000001" customHeight="1" x14ac:dyDescent="0.3">
      <c r="A48" s="14" t="str">
        <f>TRIM(IUSG!N1)</f>
        <v>S.US.CAR</v>
      </c>
      <c r="B48" s="17" t="s">
        <v>587</v>
      </c>
      <c r="C48" s="83" t="str">
        <f>RTD("cqg.rtd", ,"ContractData",A48, "LongDescription",, "T")&amp;" ("&amp;RIGHT(A48,LEN(A48)-5)&amp;")"</f>
        <v>AVIS Budget Group Inc (CAR)</v>
      </c>
      <c r="D48" s="83"/>
      <c r="E48" s="83"/>
      <c r="F48" s="83"/>
      <c r="G48" s="83"/>
      <c r="H48" s="43">
        <f>RTD("cqg.rtd", ,"ContractData",A48, "LastTradeToday",, "T")</f>
        <v>28.240000000000002</v>
      </c>
      <c r="I48" s="43">
        <f>RTD("cqg.rtd", ,"ContractData",A48, "NetLastTradeToday",, "T")</f>
        <v>-1.3800000000000001</v>
      </c>
      <c r="J48" s="36">
        <f>RTD("cqg.rtd", ,"ContractData",A48, "PerCentNetLastTrade",, "T")/100</f>
        <v>-4.6590141796083728E-2</v>
      </c>
      <c r="K48" s="36">
        <f xml:space="preserve"> I48/RTD("cqg.rtd",,"StudyData",A48, "ATR", "MaType=Sim,Period=10", "ATR","D","-1","ALL",,,"FALSE","T")/100</f>
        <v>-1.0214655810510733E-2</v>
      </c>
      <c r="L48" s="43">
        <f>RTD("cqg.rtd", ,"ContractData",A48, "OPen",, "T")</f>
        <v>29.060000000000002</v>
      </c>
      <c r="M48" s="43">
        <f>RTD("cqg.rtd", ,"ContractData", A48, "HIgh",, "T")</f>
        <v>29.47</v>
      </c>
      <c r="N48" s="43">
        <f>RTD("cqg.rtd", ,"ContractData",A48, "LOw",, "T")</f>
        <v>28.16</v>
      </c>
      <c r="O48" s="84">
        <f>RTD("cqg.rtd", ,"ContractData",A48, "T_CVol",, "T")</f>
        <v>656188</v>
      </c>
      <c r="P48" s="84"/>
      <c r="Q48" s="44">
        <f xml:space="preserve"> IFERROR(O48/RTD("cqg.rtd",,"StudyData",A48, "MA", "InputChoice=Vol,MAType=Sim,Period=21", "MA","D","-1","all",,,,"T"),"")</f>
        <v>0.25434774314716163</v>
      </c>
      <c r="R48" s="46" t="str">
        <f>IUSG!AB15</f>
        <v>https://finance.yahoo.com/quote/CAR</v>
      </c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1"/>
    </row>
    <row r="49" spans="2:31" ht="16.5" customHeight="1" x14ac:dyDescent="0.3">
      <c r="B49" s="18"/>
      <c r="C49" s="19" t="s">
        <v>590</v>
      </c>
      <c r="D49" s="19"/>
      <c r="E49" s="19"/>
      <c r="F49" s="19"/>
      <c r="G49" s="19" t="s">
        <v>591</v>
      </c>
      <c r="H49" s="19"/>
      <c r="I49" s="19"/>
      <c r="J49" s="85" t="s">
        <v>1160</v>
      </c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21">
        <f>IUSG!B565</f>
        <v>0.28014184397163122</v>
      </c>
      <c r="X49" s="20" t="s">
        <v>592</v>
      </c>
      <c r="Y49" s="20"/>
      <c r="Z49" s="20"/>
      <c r="AA49" s="20"/>
      <c r="AB49" s="20"/>
      <c r="AC49" s="20"/>
      <c r="AD49" s="20"/>
      <c r="AE49" s="22"/>
    </row>
    <row r="50" spans="2:31" ht="16.5" customHeight="1" x14ac:dyDescent="0.3"/>
    <row r="51" spans="2:31" ht="16.5" customHeight="1" x14ac:dyDescent="0.3"/>
    <row r="52" spans="2:31" ht="16.5" customHeight="1" x14ac:dyDescent="0.3"/>
    <row r="53" spans="2:31" ht="16.5" customHeight="1" x14ac:dyDescent="0.3"/>
    <row r="54" spans="2:31" ht="16.5" customHeight="1" x14ac:dyDescent="0.3"/>
    <row r="55" spans="2:31" ht="16.5" customHeight="1" x14ac:dyDescent="0.3"/>
    <row r="56" spans="2:31" ht="16.5" customHeight="1" x14ac:dyDescent="0.3"/>
    <row r="57" spans="2:31" ht="16.5" customHeight="1" x14ac:dyDescent="0.3"/>
    <row r="58" spans="2:31" ht="16.5" customHeight="1" x14ac:dyDescent="0.3"/>
    <row r="59" spans="2:31" ht="16.5" customHeight="1" x14ac:dyDescent="0.3"/>
    <row r="60" spans="2:31" ht="16.5" customHeight="1" x14ac:dyDescent="0.3"/>
    <row r="61" spans="2:31" ht="16.5" customHeight="1" x14ac:dyDescent="0.3"/>
    <row r="62" spans="2:31" ht="16.5" customHeight="1" x14ac:dyDescent="0.3"/>
    <row r="63" spans="2:31" ht="16.5" customHeight="1" x14ac:dyDescent="0.3"/>
    <row r="64" spans="2:31" ht="16.5" customHeight="1" x14ac:dyDescent="0.3"/>
    <row r="65" ht="16.5" customHeight="1" x14ac:dyDescent="0.3"/>
    <row r="66" ht="16.5" customHeight="1" x14ac:dyDescent="0.3"/>
    <row r="67" ht="16.5" customHeight="1" x14ac:dyDescent="0.3"/>
    <row r="68" ht="16.5" customHeight="1" x14ac:dyDescent="0.3"/>
    <row r="69" ht="16.5" customHeight="1" x14ac:dyDescent="0.3"/>
    <row r="70" ht="16.5" customHeight="1" x14ac:dyDescent="0.3"/>
    <row r="71" ht="16.5" customHeight="1" x14ac:dyDescent="0.3"/>
    <row r="72" ht="16.5" customHeight="1" x14ac:dyDescent="0.3"/>
    <row r="73" ht="16.5" customHeight="1" x14ac:dyDescent="0.3"/>
    <row r="74" ht="16.5" customHeight="1" x14ac:dyDescent="0.3"/>
    <row r="75" ht="16.5" customHeight="1" x14ac:dyDescent="0.3"/>
    <row r="76" ht="16.5" customHeight="1" x14ac:dyDescent="0.3"/>
    <row r="77" ht="16.5" customHeight="1" x14ac:dyDescent="0.3"/>
    <row r="78" ht="16.5" customHeight="1" x14ac:dyDescent="0.3"/>
    <row r="79" ht="16.5" customHeight="1" x14ac:dyDescent="0.3"/>
    <row r="80" ht="16.5" customHeight="1" x14ac:dyDescent="0.3"/>
    <row r="81" ht="16.5" customHeight="1" x14ac:dyDescent="0.3"/>
  </sheetData>
  <sheetProtection algorithmName="SHA-512" hashValue="fmWfBzlFrMTBEHeVbt2XjX2ToPA4FN/GHWVddLy7sKC/S8gJvjsxdPpWNVrfNJzIq7k+9QLspJFCXlYARXiLcQ==" saltValue="7kWmgk0oQyk1122frvnGtQ==" spinCount="100000" sheet="1" objects="1" scenarios="1" selectLockedCells="1"/>
  <mergeCells count="93">
    <mergeCell ref="J49:V49"/>
    <mergeCell ref="C46:G46"/>
    <mergeCell ref="O46:P46"/>
    <mergeCell ref="C47:G47"/>
    <mergeCell ref="O47:P47"/>
    <mergeCell ref="C48:G48"/>
    <mergeCell ref="O48:P48"/>
    <mergeCell ref="C43:G43"/>
    <mergeCell ref="O43:P43"/>
    <mergeCell ref="C44:G44"/>
    <mergeCell ref="O44:P44"/>
    <mergeCell ref="C45:G45"/>
    <mergeCell ref="O45:P45"/>
    <mergeCell ref="C40:G40"/>
    <mergeCell ref="O40:P40"/>
    <mergeCell ref="C41:G41"/>
    <mergeCell ref="O41:P41"/>
    <mergeCell ref="C42:G42"/>
    <mergeCell ref="O42:P42"/>
    <mergeCell ref="C37:G37"/>
    <mergeCell ref="O37:P37"/>
    <mergeCell ref="C38:G38"/>
    <mergeCell ref="O38:P38"/>
    <mergeCell ref="C39:G39"/>
    <mergeCell ref="O39:P39"/>
    <mergeCell ref="C34:G34"/>
    <mergeCell ref="O34:P34"/>
    <mergeCell ref="C35:G35"/>
    <mergeCell ref="O35:P35"/>
    <mergeCell ref="C36:G36"/>
    <mergeCell ref="O36:P36"/>
    <mergeCell ref="C31:G31"/>
    <mergeCell ref="O31:P31"/>
    <mergeCell ref="C32:G32"/>
    <mergeCell ref="O32:P32"/>
    <mergeCell ref="C33:G33"/>
    <mergeCell ref="O33:P33"/>
    <mergeCell ref="S27:AE27"/>
    <mergeCell ref="C28:G28"/>
    <mergeCell ref="O28:P28"/>
    <mergeCell ref="C29:G29"/>
    <mergeCell ref="O29:P29"/>
    <mergeCell ref="C30:G30"/>
    <mergeCell ref="O30:P30"/>
    <mergeCell ref="C25:G25"/>
    <mergeCell ref="O25:P25"/>
    <mergeCell ref="C26:G26"/>
    <mergeCell ref="O26:P26"/>
    <mergeCell ref="C27:G27"/>
    <mergeCell ref="O27:P27"/>
    <mergeCell ref="C22:G22"/>
    <mergeCell ref="O22:P22"/>
    <mergeCell ref="C23:G23"/>
    <mergeCell ref="O23:P23"/>
    <mergeCell ref="C24:G24"/>
    <mergeCell ref="O24:P24"/>
    <mergeCell ref="C19:G19"/>
    <mergeCell ref="O19:P19"/>
    <mergeCell ref="C20:G20"/>
    <mergeCell ref="O20:P20"/>
    <mergeCell ref="C21:G21"/>
    <mergeCell ref="O21:P21"/>
    <mergeCell ref="C16:G16"/>
    <mergeCell ref="O16:P16"/>
    <mergeCell ref="C17:G17"/>
    <mergeCell ref="O17:P17"/>
    <mergeCell ref="C18:G18"/>
    <mergeCell ref="O18:P18"/>
    <mergeCell ref="C13:G13"/>
    <mergeCell ref="O13:P13"/>
    <mergeCell ref="C14:G14"/>
    <mergeCell ref="O14:P14"/>
    <mergeCell ref="C15:G15"/>
    <mergeCell ref="O15:P15"/>
    <mergeCell ref="C10:G10"/>
    <mergeCell ref="O10:P10"/>
    <mergeCell ref="C11:G11"/>
    <mergeCell ref="O11:P11"/>
    <mergeCell ref="C12:G12"/>
    <mergeCell ref="O12:P12"/>
    <mergeCell ref="C7:G7"/>
    <mergeCell ref="O7:P7"/>
    <mergeCell ref="C8:G8"/>
    <mergeCell ref="O8:P8"/>
    <mergeCell ref="C9:G9"/>
    <mergeCell ref="O9:P9"/>
    <mergeCell ref="C6:G6"/>
    <mergeCell ref="O6:P6"/>
    <mergeCell ref="B2:E3"/>
    <mergeCell ref="F2:AA3"/>
    <mergeCell ref="AB2:AE3"/>
    <mergeCell ref="B5:Q5"/>
    <mergeCell ref="S5:AE5"/>
  </mergeCells>
  <conditionalFormatting sqref="Q7:Q16">
    <cfRule type="colorScale" priority="6">
      <colorScale>
        <cfvo type="min"/>
        <cfvo type="max"/>
        <color rgb="FF00000F"/>
        <color rgb="FF00B050"/>
      </colorScale>
    </cfRule>
  </conditionalFormatting>
  <conditionalFormatting sqref="Q18:Q32">
    <cfRule type="colorScale" priority="5">
      <colorScale>
        <cfvo type="min"/>
        <cfvo type="max"/>
        <color rgb="FF00000F"/>
        <color rgb="FF00B050"/>
      </colorScale>
    </cfRule>
  </conditionalFormatting>
  <conditionalFormatting sqref="K7:K16">
    <cfRule type="colorScale" priority="4">
      <colorScale>
        <cfvo type="min"/>
        <cfvo type="num" val="0"/>
        <cfvo type="max"/>
        <color rgb="FFFF0000"/>
        <color rgb="FF00000F"/>
        <color rgb="FF00B050"/>
      </colorScale>
    </cfRule>
  </conditionalFormatting>
  <conditionalFormatting sqref="K18:K32">
    <cfRule type="colorScale" priority="3">
      <colorScale>
        <cfvo type="min"/>
        <cfvo type="num" val="0"/>
        <cfvo type="max"/>
        <color rgb="FFFF0000"/>
        <color rgb="FF00000F"/>
        <color rgb="FF00B050"/>
      </colorScale>
    </cfRule>
  </conditionalFormatting>
  <conditionalFormatting sqref="K34:K48">
    <cfRule type="colorScale" priority="2">
      <colorScale>
        <cfvo type="min"/>
        <cfvo type="num" val="0"/>
        <cfvo type="max"/>
        <color rgb="FFFF0000"/>
        <color rgb="FF00000F"/>
        <color rgb="FF00B050"/>
      </colorScale>
    </cfRule>
  </conditionalFormatting>
  <conditionalFormatting sqref="Q34:Q48">
    <cfRule type="colorScale" priority="1">
      <colorScale>
        <cfvo type="min"/>
        <cfvo type="max"/>
        <color rgb="FF00000F"/>
        <color rgb="FF00B050"/>
      </colorScale>
    </cfRule>
  </conditionalFormatting>
  <hyperlinks>
    <hyperlink ref="B18" r:id="rId1"/>
    <hyperlink ref="B19" r:id="rId2"/>
    <hyperlink ref="B20" r:id="rId3"/>
    <hyperlink ref="B21" r:id="rId4"/>
    <hyperlink ref="B22" r:id="rId5"/>
    <hyperlink ref="B23" r:id="rId6"/>
    <hyperlink ref="B24" r:id="rId7"/>
    <hyperlink ref="B25" r:id="rId8"/>
    <hyperlink ref="B26" r:id="rId9"/>
    <hyperlink ref="B27" r:id="rId10"/>
    <hyperlink ref="B29" r:id="rId11"/>
    <hyperlink ref="B28" r:id="rId12"/>
    <hyperlink ref="B32" r:id="rId13"/>
    <hyperlink ref="B31" r:id="rId14"/>
    <hyperlink ref="B30" r:id="rId15"/>
    <hyperlink ref="B36" r:id="rId16"/>
    <hyperlink ref="B35" r:id="rId17"/>
    <hyperlink ref="B34" r:id="rId18"/>
    <hyperlink ref="B39" r:id="rId19"/>
    <hyperlink ref="B38" r:id="rId20"/>
    <hyperlink ref="B37" r:id="rId21"/>
    <hyperlink ref="B43" r:id="rId22"/>
    <hyperlink ref="B48" r:id="rId23"/>
    <hyperlink ref="B47" r:id="rId24"/>
    <hyperlink ref="B46" r:id="rId25"/>
    <hyperlink ref="B45" r:id="rId26"/>
    <hyperlink ref="B44" r:id="rId27"/>
    <hyperlink ref="B42" r:id="rId28"/>
    <hyperlink ref="B41" r:id="rId29"/>
    <hyperlink ref="B40" r:id="rId30"/>
    <hyperlink ref="B3" r:id="rId31" display="News"/>
  </hyperlinks>
  <pageMargins left="0.7" right="0.7" top="0.75" bottom="0.75" header="0.3" footer="0.3"/>
  <pageSetup orientation="portrait" r:id="rId32"/>
  <drawing r:id="rId33"/>
  <legacyDrawing r:id="rId34"/>
  <picture r:id="rId35"/>
  <controls>
    <mc:AlternateContent xmlns:mc="http://schemas.openxmlformats.org/markup-compatibility/2006">
      <mc:Choice Requires="x14">
        <control shapeId="1025" r:id="rId36" name="CommandButton1">
          <controlPr defaultSize="0" autoLine="0" r:id="rId37">
            <anchor moveWithCells="1">
              <from>
                <xdr:col>1</xdr:col>
                <xdr:colOff>9525</xdr:colOff>
                <xdr:row>16</xdr:row>
                <xdr:rowOff>9525</xdr:rowOff>
              </from>
              <to>
                <xdr:col>1</xdr:col>
                <xdr:colOff>609600</xdr:colOff>
                <xdr:row>17</xdr:row>
                <xdr:rowOff>9525</xdr:rowOff>
              </to>
            </anchor>
          </controlPr>
        </control>
      </mc:Choice>
      <mc:Fallback>
        <control shapeId="1025" r:id="rId36" name="CommandButton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E564"/>
  <sheetViews>
    <sheetView workbookViewId="0">
      <selection activeCell="A18" sqref="A18"/>
    </sheetView>
  </sheetViews>
  <sheetFormatPr defaultRowHeight="16.5" x14ac:dyDescent="0.3"/>
  <cols>
    <col min="1" max="1" width="47.875" style="24" bestFit="1" customWidth="1"/>
    <col min="2" max="2" width="21.875" style="24" customWidth="1"/>
    <col min="3" max="16384" width="9" style="24"/>
  </cols>
  <sheetData>
    <row r="1" spans="1:5" x14ac:dyDescent="0.3">
      <c r="A1" s="29" t="s">
        <v>595</v>
      </c>
      <c r="B1" s="29" t="s">
        <v>53</v>
      </c>
      <c r="E1" s="24" t="e">
        <v>#N/A</v>
      </c>
    </row>
    <row r="2" spans="1:5" x14ac:dyDescent="0.3">
      <c r="A2" s="29" t="s">
        <v>596</v>
      </c>
      <c r="B2" s="29" t="s">
        <v>54</v>
      </c>
      <c r="E2" s="24" t="e">
        <v>#N/A</v>
      </c>
    </row>
    <row r="3" spans="1:5" x14ac:dyDescent="0.3">
      <c r="A3" s="29" t="s">
        <v>597</v>
      </c>
      <c r="B3" s="29" t="s">
        <v>55</v>
      </c>
      <c r="E3" s="24" t="e">
        <v>#N/A</v>
      </c>
    </row>
    <row r="4" spans="1:5" x14ac:dyDescent="0.3">
      <c r="A4" s="29" t="s">
        <v>598</v>
      </c>
      <c r="B4" s="29" t="s">
        <v>0</v>
      </c>
      <c r="E4" s="24" t="e">
        <v>#N/A</v>
      </c>
    </row>
    <row r="5" spans="1:5" x14ac:dyDescent="0.3">
      <c r="A5" s="29" t="s">
        <v>599</v>
      </c>
      <c r="B5" s="29" t="s">
        <v>56</v>
      </c>
      <c r="E5" s="24" t="e">
        <v>#N/A</v>
      </c>
    </row>
    <row r="6" spans="1:5" x14ac:dyDescent="0.3">
      <c r="A6" s="29" t="s">
        <v>600</v>
      </c>
      <c r="B6" s="29" t="s">
        <v>57</v>
      </c>
      <c r="E6" s="24" t="e">
        <v>#N/A</v>
      </c>
    </row>
    <row r="7" spans="1:5" x14ac:dyDescent="0.3">
      <c r="A7" s="29" t="s">
        <v>601</v>
      </c>
      <c r="B7" s="29" t="s">
        <v>58</v>
      </c>
      <c r="E7" s="24" t="e">
        <v>#N/A</v>
      </c>
    </row>
    <row r="8" spans="1:5" x14ac:dyDescent="0.3">
      <c r="A8" s="29" t="s">
        <v>602</v>
      </c>
      <c r="B8" s="29" t="s">
        <v>59</v>
      </c>
      <c r="E8" s="24" t="e">
        <v>#N/A</v>
      </c>
    </row>
    <row r="9" spans="1:5" x14ac:dyDescent="0.3">
      <c r="A9" s="29" t="s">
        <v>603</v>
      </c>
      <c r="B9" s="29" t="s">
        <v>60</v>
      </c>
      <c r="E9" s="24" t="e">
        <v>#N/A</v>
      </c>
    </row>
    <row r="10" spans="1:5" x14ac:dyDescent="0.3">
      <c r="A10" s="29" t="s">
        <v>604</v>
      </c>
      <c r="B10" s="29" t="s">
        <v>61</v>
      </c>
      <c r="E10" s="24" t="e">
        <v>#N/A</v>
      </c>
    </row>
    <row r="11" spans="1:5" x14ac:dyDescent="0.3">
      <c r="A11" s="29" t="s">
        <v>605</v>
      </c>
      <c r="B11" s="29" t="s">
        <v>62</v>
      </c>
      <c r="E11" s="24" t="e">
        <v>#N/A</v>
      </c>
    </row>
    <row r="12" spans="1:5" x14ac:dyDescent="0.3">
      <c r="A12" s="29" t="s">
        <v>606</v>
      </c>
      <c r="B12" s="29" t="s">
        <v>63</v>
      </c>
      <c r="E12" s="24" t="e">
        <v>#N/A</v>
      </c>
    </row>
    <row r="13" spans="1:5" x14ac:dyDescent="0.3">
      <c r="A13" s="29" t="s">
        <v>607</v>
      </c>
      <c r="B13" s="29" t="s">
        <v>64</v>
      </c>
      <c r="E13" s="24" t="e">
        <v>#N/A</v>
      </c>
    </row>
    <row r="14" spans="1:5" x14ac:dyDescent="0.3">
      <c r="A14" s="29" t="s">
        <v>608</v>
      </c>
      <c r="B14" s="29" t="s">
        <v>65</v>
      </c>
      <c r="E14" s="24" t="e">
        <v>#N/A</v>
      </c>
    </row>
    <row r="15" spans="1:5" x14ac:dyDescent="0.3">
      <c r="A15" s="29" t="s">
        <v>609</v>
      </c>
      <c r="B15" s="29" t="s">
        <v>66</v>
      </c>
      <c r="E15" s="24" t="e">
        <v>#N/A</v>
      </c>
    </row>
    <row r="16" spans="1:5" x14ac:dyDescent="0.3">
      <c r="A16" s="29" t="s">
        <v>610</v>
      </c>
      <c r="B16" s="29" t="s">
        <v>67</v>
      </c>
      <c r="E16" s="24" t="e">
        <v>#N/A</v>
      </c>
    </row>
    <row r="17" spans="1:5" x14ac:dyDescent="0.3">
      <c r="A17" s="29" t="s">
        <v>611</v>
      </c>
      <c r="B17" s="29" t="s">
        <v>68</v>
      </c>
      <c r="E17" s="24" t="e">
        <v>#N/A</v>
      </c>
    </row>
    <row r="18" spans="1:5" x14ac:dyDescent="0.3">
      <c r="A18" s="29" t="s">
        <v>612</v>
      </c>
      <c r="B18" s="29" t="s">
        <v>69</v>
      </c>
      <c r="E18" s="24" t="e">
        <v>#N/A</v>
      </c>
    </row>
    <row r="19" spans="1:5" x14ac:dyDescent="0.3">
      <c r="A19" s="29" t="s">
        <v>613</v>
      </c>
      <c r="B19" s="29" t="s">
        <v>70</v>
      </c>
      <c r="E19" s="24" t="e">
        <v>#N/A</v>
      </c>
    </row>
    <row r="20" spans="1:5" x14ac:dyDescent="0.3">
      <c r="A20" s="29" t="s">
        <v>614</v>
      </c>
      <c r="B20" s="29" t="s">
        <v>71</v>
      </c>
      <c r="E20" s="24" t="e">
        <v>#N/A</v>
      </c>
    </row>
    <row r="21" spans="1:5" x14ac:dyDescent="0.3">
      <c r="A21" s="29" t="s">
        <v>615</v>
      </c>
      <c r="B21" s="29" t="s">
        <v>72</v>
      </c>
      <c r="E21" s="24" t="e">
        <v>#N/A</v>
      </c>
    </row>
    <row r="22" spans="1:5" x14ac:dyDescent="0.3">
      <c r="A22" s="29" t="s">
        <v>616</v>
      </c>
      <c r="B22" s="29" t="s">
        <v>73</v>
      </c>
      <c r="E22" s="24" t="e">
        <v>#N/A</v>
      </c>
    </row>
    <row r="23" spans="1:5" x14ac:dyDescent="0.3">
      <c r="A23" s="29" t="s">
        <v>617</v>
      </c>
      <c r="B23" s="29" t="s">
        <v>74</v>
      </c>
      <c r="E23" s="24" t="e">
        <v>#N/A</v>
      </c>
    </row>
    <row r="24" spans="1:5" x14ac:dyDescent="0.3">
      <c r="A24" s="29" t="s">
        <v>618</v>
      </c>
      <c r="B24" s="29" t="s">
        <v>75</v>
      </c>
      <c r="E24" s="24" t="e">
        <v>#N/A</v>
      </c>
    </row>
    <row r="25" spans="1:5" x14ac:dyDescent="0.3">
      <c r="A25" s="29" t="s">
        <v>619</v>
      </c>
      <c r="B25" s="29" t="s">
        <v>76</v>
      </c>
      <c r="E25" s="24" t="e">
        <v>#N/A</v>
      </c>
    </row>
    <row r="26" spans="1:5" x14ac:dyDescent="0.3">
      <c r="A26" s="29" t="s">
        <v>620</v>
      </c>
      <c r="B26" s="29" t="s">
        <v>1</v>
      </c>
      <c r="E26" s="24" t="e">
        <v>#N/A</v>
      </c>
    </row>
    <row r="27" spans="1:5" x14ac:dyDescent="0.3">
      <c r="A27" s="29" t="s">
        <v>621</v>
      </c>
      <c r="B27" s="29" t="s">
        <v>77</v>
      </c>
      <c r="E27" s="24" t="e">
        <v>#N/A</v>
      </c>
    </row>
    <row r="28" spans="1:5" x14ac:dyDescent="0.3">
      <c r="A28" s="29" t="s">
        <v>622</v>
      </c>
      <c r="B28" s="29" t="s">
        <v>78</v>
      </c>
      <c r="E28" s="24" t="e">
        <v>#N/A</v>
      </c>
    </row>
    <row r="29" spans="1:5" x14ac:dyDescent="0.3">
      <c r="A29" s="29" t="s">
        <v>623</v>
      </c>
      <c r="B29" s="29" t="s">
        <v>25</v>
      </c>
      <c r="E29" s="24" t="e">
        <v>#N/A</v>
      </c>
    </row>
    <row r="30" spans="1:5" x14ac:dyDescent="0.3">
      <c r="A30" s="29" t="s">
        <v>624</v>
      </c>
      <c r="B30" s="29" t="s">
        <v>24</v>
      </c>
      <c r="E30" s="24" t="e">
        <v>#N/A</v>
      </c>
    </row>
    <row r="31" spans="1:5" x14ac:dyDescent="0.3">
      <c r="A31" s="29" t="s">
        <v>625</v>
      </c>
      <c r="B31" s="29" t="s">
        <v>79</v>
      </c>
      <c r="E31" s="24" t="e">
        <v>#N/A</v>
      </c>
    </row>
    <row r="32" spans="1:5" x14ac:dyDescent="0.3">
      <c r="A32" s="29" t="s">
        <v>626</v>
      </c>
      <c r="B32" s="29" t="s">
        <v>80</v>
      </c>
      <c r="E32" s="24" t="e">
        <v>#N/A</v>
      </c>
    </row>
    <row r="33" spans="1:5" x14ac:dyDescent="0.3">
      <c r="A33" s="29" t="s">
        <v>627</v>
      </c>
      <c r="B33" s="29" t="s">
        <v>81</v>
      </c>
      <c r="E33" s="24" t="e">
        <v>#N/A</v>
      </c>
    </row>
    <row r="34" spans="1:5" x14ac:dyDescent="0.3">
      <c r="A34" s="29" t="s">
        <v>628</v>
      </c>
      <c r="B34" s="29" t="s">
        <v>82</v>
      </c>
      <c r="E34" s="24" t="e">
        <v>#N/A</v>
      </c>
    </row>
    <row r="35" spans="1:5" x14ac:dyDescent="0.3">
      <c r="A35" s="29" t="s">
        <v>629</v>
      </c>
      <c r="B35" s="29" t="s">
        <v>83</v>
      </c>
      <c r="E35" s="24" t="e">
        <v>#N/A</v>
      </c>
    </row>
    <row r="36" spans="1:5" x14ac:dyDescent="0.3">
      <c r="A36" s="29" t="s">
        <v>630</v>
      </c>
      <c r="B36" s="29" t="s">
        <v>2</v>
      </c>
      <c r="E36" s="24" t="e">
        <v>#N/A</v>
      </c>
    </row>
    <row r="37" spans="1:5" x14ac:dyDescent="0.3">
      <c r="A37" s="29" t="s">
        <v>631</v>
      </c>
      <c r="B37" s="29" t="s">
        <v>84</v>
      </c>
      <c r="E37" s="24" t="e">
        <v>#N/A</v>
      </c>
    </row>
    <row r="38" spans="1:5" x14ac:dyDescent="0.3">
      <c r="A38" s="29" t="s">
        <v>632</v>
      </c>
      <c r="B38" s="29" t="s">
        <v>85</v>
      </c>
      <c r="E38" s="24" t="e">
        <v>#N/A</v>
      </c>
    </row>
    <row r="39" spans="1:5" x14ac:dyDescent="0.3">
      <c r="A39" s="29" t="s">
        <v>633</v>
      </c>
      <c r="B39" s="29" t="s">
        <v>86</v>
      </c>
      <c r="E39" s="24" t="e">
        <v>#N/A</v>
      </c>
    </row>
    <row r="40" spans="1:5" x14ac:dyDescent="0.3">
      <c r="A40" s="29" t="s">
        <v>634</v>
      </c>
      <c r="B40" s="29" t="s">
        <v>87</v>
      </c>
      <c r="E40" s="24" t="e">
        <v>#N/A</v>
      </c>
    </row>
    <row r="41" spans="1:5" x14ac:dyDescent="0.3">
      <c r="A41" s="29" t="s">
        <v>635</v>
      </c>
      <c r="B41" s="29" t="s">
        <v>88</v>
      </c>
      <c r="E41" s="24" t="e">
        <v>#N/A</v>
      </c>
    </row>
    <row r="42" spans="1:5" x14ac:dyDescent="0.3">
      <c r="A42" s="29" t="s">
        <v>636</v>
      </c>
      <c r="B42" s="29" t="s">
        <v>89</v>
      </c>
      <c r="E42" s="24" t="e">
        <v>#N/A</v>
      </c>
    </row>
    <row r="43" spans="1:5" x14ac:dyDescent="0.3">
      <c r="A43" s="29" t="s">
        <v>637</v>
      </c>
      <c r="B43" s="29" t="s">
        <v>90</v>
      </c>
      <c r="E43" s="24" t="e">
        <v>#N/A</v>
      </c>
    </row>
    <row r="44" spans="1:5" x14ac:dyDescent="0.3">
      <c r="A44" s="29" t="s">
        <v>638</v>
      </c>
      <c r="B44" s="29" t="s">
        <v>3</v>
      </c>
      <c r="E44" s="24" t="e">
        <v>#N/A</v>
      </c>
    </row>
    <row r="45" spans="1:5" x14ac:dyDescent="0.3">
      <c r="A45" s="29" t="s">
        <v>639</v>
      </c>
      <c r="B45" s="29" t="s">
        <v>91</v>
      </c>
      <c r="E45" s="24" t="e">
        <v>#N/A</v>
      </c>
    </row>
    <row r="46" spans="1:5" x14ac:dyDescent="0.3">
      <c r="A46" s="29" t="s">
        <v>640</v>
      </c>
      <c r="B46" s="29" t="s">
        <v>92</v>
      </c>
      <c r="E46" s="24" t="e">
        <v>#N/A</v>
      </c>
    </row>
    <row r="47" spans="1:5" x14ac:dyDescent="0.3">
      <c r="A47" s="29" t="s">
        <v>641</v>
      </c>
      <c r="B47" s="29" t="s">
        <v>93</v>
      </c>
      <c r="E47" s="24" t="e">
        <v>#N/A</v>
      </c>
    </row>
    <row r="48" spans="1:5" x14ac:dyDescent="0.3">
      <c r="A48" s="29" t="s">
        <v>642</v>
      </c>
      <c r="B48" s="29" t="s">
        <v>94</v>
      </c>
      <c r="E48" s="24" t="e">
        <v>#N/A</v>
      </c>
    </row>
    <row r="49" spans="1:5" x14ac:dyDescent="0.3">
      <c r="A49" s="29" t="s">
        <v>643</v>
      </c>
      <c r="B49" s="29" t="s">
        <v>95</v>
      </c>
      <c r="E49" s="24" t="e">
        <v>#N/A</v>
      </c>
    </row>
    <row r="50" spans="1:5" x14ac:dyDescent="0.3">
      <c r="A50" s="29" t="s">
        <v>644</v>
      </c>
      <c r="B50" s="29" t="s">
        <v>96</v>
      </c>
      <c r="E50" s="24" t="e">
        <v>#N/A</v>
      </c>
    </row>
    <row r="51" spans="1:5" x14ac:dyDescent="0.3">
      <c r="A51" s="29" t="s">
        <v>645</v>
      </c>
      <c r="B51" s="29" t="s">
        <v>97</v>
      </c>
      <c r="E51" s="24" t="e">
        <v>#N/A</v>
      </c>
    </row>
    <row r="52" spans="1:5" x14ac:dyDescent="0.3">
      <c r="A52" s="29" t="s">
        <v>646</v>
      </c>
      <c r="B52" s="29" t="s">
        <v>98</v>
      </c>
      <c r="E52" s="24" t="e">
        <v>#N/A</v>
      </c>
    </row>
    <row r="53" spans="1:5" x14ac:dyDescent="0.3">
      <c r="A53" s="29" t="s">
        <v>647</v>
      </c>
      <c r="B53" s="29" t="s">
        <v>99</v>
      </c>
      <c r="E53" s="24" t="e">
        <v>#N/A</v>
      </c>
    </row>
    <row r="54" spans="1:5" x14ac:dyDescent="0.3">
      <c r="A54" s="29" t="s">
        <v>648</v>
      </c>
      <c r="B54" s="29" t="s">
        <v>100</v>
      </c>
      <c r="E54" s="24" t="e">
        <v>#N/A</v>
      </c>
    </row>
    <row r="55" spans="1:5" x14ac:dyDescent="0.3">
      <c r="A55" s="29" t="s">
        <v>649</v>
      </c>
      <c r="B55" s="29" t="s">
        <v>101</v>
      </c>
      <c r="E55" s="24" t="e">
        <v>#N/A</v>
      </c>
    </row>
    <row r="56" spans="1:5" x14ac:dyDescent="0.3">
      <c r="A56" s="29" t="s">
        <v>650</v>
      </c>
      <c r="B56" s="29" t="s">
        <v>102</v>
      </c>
      <c r="E56" s="24" t="e">
        <v>#N/A</v>
      </c>
    </row>
    <row r="57" spans="1:5" x14ac:dyDescent="0.3">
      <c r="A57" s="29" t="s">
        <v>651</v>
      </c>
      <c r="B57" s="29" t="s">
        <v>103</v>
      </c>
      <c r="E57" s="24" t="e">
        <v>#N/A</v>
      </c>
    </row>
    <row r="58" spans="1:5" x14ac:dyDescent="0.3">
      <c r="A58" s="29" t="s">
        <v>652</v>
      </c>
      <c r="B58" s="29" t="s">
        <v>104</v>
      </c>
      <c r="E58" s="24" t="e">
        <v>#N/A</v>
      </c>
    </row>
    <row r="59" spans="1:5" x14ac:dyDescent="0.3">
      <c r="A59" s="29" t="s">
        <v>653</v>
      </c>
      <c r="B59" s="29" t="s">
        <v>105</v>
      </c>
      <c r="E59" s="24" t="e">
        <v>#N/A</v>
      </c>
    </row>
    <row r="60" spans="1:5" x14ac:dyDescent="0.3">
      <c r="A60" s="29" t="s">
        <v>654</v>
      </c>
      <c r="B60" s="29" t="s">
        <v>106</v>
      </c>
      <c r="E60" s="24" t="e">
        <v>#N/A</v>
      </c>
    </row>
    <row r="61" spans="1:5" x14ac:dyDescent="0.3">
      <c r="A61" s="29" t="s">
        <v>655</v>
      </c>
      <c r="B61" s="29" t="s">
        <v>107</v>
      </c>
      <c r="E61" s="24" t="e">
        <v>#N/A</v>
      </c>
    </row>
    <row r="62" spans="1:5" x14ac:dyDescent="0.3">
      <c r="A62" s="29" t="s">
        <v>656</v>
      </c>
      <c r="B62" s="29" t="s">
        <v>108</v>
      </c>
      <c r="E62" s="24" t="e">
        <v>#N/A</v>
      </c>
    </row>
    <row r="63" spans="1:5" x14ac:dyDescent="0.3">
      <c r="A63" s="29" t="s">
        <v>657</v>
      </c>
      <c r="B63" s="29" t="s">
        <v>109</v>
      </c>
      <c r="E63" s="24" t="e">
        <v>#N/A</v>
      </c>
    </row>
    <row r="64" spans="1:5" x14ac:dyDescent="0.3">
      <c r="A64" s="29" t="s">
        <v>658</v>
      </c>
      <c r="B64" s="29" t="s">
        <v>110</v>
      </c>
      <c r="E64" s="24" t="e">
        <v>#N/A</v>
      </c>
    </row>
    <row r="65" spans="1:5" x14ac:dyDescent="0.3">
      <c r="A65" s="29" t="s">
        <v>659</v>
      </c>
      <c r="B65" s="29" t="s">
        <v>594</v>
      </c>
      <c r="E65" s="24" t="e">
        <v>#N/A</v>
      </c>
    </row>
    <row r="66" spans="1:5" x14ac:dyDescent="0.3">
      <c r="A66" s="29" t="s">
        <v>660</v>
      </c>
      <c r="B66" s="29" t="s">
        <v>111</v>
      </c>
      <c r="E66" s="24" t="e">
        <v>#N/A</v>
      </c>
    </row>
    <row r="67" spans="1:5" x14ac:dyDescent="0.3">
      <c r="A67" s="29" t="s">
        <v>661</v>
      </c>
      <c r="B67" s="29" t="s">
        <v>112</v>
      </c>
      <c r="E67" s="24" t="e">
        <v>#N/A</v>
      </c>
    </row>
    <row r="68" spans="1:5" x14ac:dyDescent="0.3">
      <c r="A68" s="29" t="s">
        <v>662</v>
      </c>
      <c r="B68" s="29" t="s">
        <v>113</v>
      </c>
      <c r="E68" s="24" t="e">
        <v>#N/A</v>
      </c>
    </row>
    <row r="69" spans="1:5" x14ac:dyDescent="0.3">
      <c r="A69" s="29" t="s">
        <v>663</v>
      </c>
      <c r="B69" s="29" t="s">
        <v>114</v>
      </c>
      <c r="E69" s="24" t="e">
        <v>#N/A</v>
      </c>
    </row>
    <row r="70" spans="1:5" x14ac:dyDescent="0.3">
      <c r="A70" s="29" t="s">
        <v>664</v>
      </c>
      <c r="B70" s="29" t="s">
        <v>115</v>
      </c>
      <c r="E70" s="24" t="e">
        <v>#N/A</v>
      </c>
    </row>
    <row r="71" spans="1:5" x14ac:dyDescent="0.3">
      <c r="A71" s="29" t="s">
        <v>665</v>
      </c>
      <c r="B71" s="29" t="s">
        <v>116</v>
      </c>
      <c r="E71" s="24" t="e">
        <v>#N/A</v>
      </c>
    </row>
    <row r="72" spans="1:5" x14ac:dyDescent="0.3">
      <c r="A72" s="29" t="s">
        <v>666</v>
      </c>
      <c r="B72" s="29" t="s">
        <v>117</v>
      </c>
      <c r="E72" s="24" t="e">
        <v>#N/A</v>
      </c>
    </row>
    <row r="73" spans="1:5" x14ac:dyDescent="0.3">
      <c r="A73" s="29" t="s">
        <v>667</v>
      </c>
      <c r="B73" s="29" t="s">
        <v>118</v>
      </c>
      <c r="E73" s="24" t="e">
        <v>#N/A</v>
      </c>
    </row>
    <row r="74" spans="1:5" x14ac:dyDescent="0.3">
      <c r="A74" s="29" t="s">
        <v>668</v>
      </c>
      <c r="B74" s="29" t="s">
        <v>119</v>
      </c>
      <c r="E74" s="24" t="e">
        <v>#N/A</v>
      </c>
    </row>
    <row r="75" spans="1:5" x14ac:dyDescent="0.3">
      <c r="A75" s="29" t="s">
        <v>669</v>
      </c>
      <c r="B75" s="29" t="s">
        <v>120</v>
      </c>
      <c r="E75" s="24" t="e">
        <v>#N/A</v>
      </c>
    </row>
    <row r="76" spans="1:5" x14ac:dyDescent="0.3">
      <c r="A76" s="29" t="s">
        <v>670</v>
      </c>
      <c r="B76" s="29" t="s">
        <v>121</v>
      </c>
      <c r="E76" s="24" t="e">
        <v>#N/A</v>
      </c>
    </row>
    <row r="77" spans="1:5" x14ac:dyDescent="0.3">
      <c r="A77" s="29" t="s">
        <v>671</v>
      </c>
      <c r="B77" s="29" t="s">
        <v>4</v>
      </c>
      <c r="E77" s="24" t="e">
        <v>#N/A</v>
      </c>
    </row>
    <row r="78" spans="1:5" x14ac:dyDescent="0.3">
      <c r="A78" s="29" t="s">
        <v>672</v>
      </c>
      <c r="B78" s="29" t="s">
        <v>122</v>
      </c>
      <c r="E78" s="24" t="e">
        <v>#N/A</v>
      </c>
    </row>
    <row r="79" spans="1:5" x14ac:dyDescent="0.3">
      <c r="A79" s="29" t="s">
        <v>673</v>
      </c>
      <c r="B79" s="29" t="s">
        <v>123</v>
      </c>
      <c r="E79" s="24" t="e">
        <v>#N/A</v>
      </c>
    </row>
    <row r="80" spans="1:5" x14ac:dyDescent="0.3">
      <c r="A80" s="29" t="s">
        <v>674</v>
      </c>
      <c r="B80" s="29" t="s">
        <v>124</v>
      </c>
      <c r="E80" s="24" t="e">
        <v>#N/A</v>
      </c>
    </row>
    <row r="81" spans="1:5" x14ac:dyDescent="0.3">
      <c r="A81" s="29" t="s">
        <v>675</v>
      </c>
      <c r="B81" s="29" t="s">
        <v>5</v>
      </c>
      <c r="E81" s="24" t="e">
        <v>#N/A</v>
      </c>
    </row>
    <row r="82" spans="1:5" x14ac:dyDescent="0.3">
      <c r="A82" s="29" t="s">
        <v>676</v>
      </c>
      <c r="B82" s="29" t="s">
        <v>125</v>
      </c>
      <c r="E82" s="24" t="e">
        <v>#N/A</v>
      </c>
    </row>
    <row r="83" spans="1:5" x14ac:dyDescent="0.3">
      <c r="A83" s="29" t="s">
        <v>677</v>
      </c>
      <c r="B83" s="29" t="s">
        <v>126</v>
      </c>
      <c r="E83" s="24" t="e">
        <v>#N/A</v>
      </c>
    </row>
    <row r="84" spans="1:5" x14ac:dyDescent="0.3">
      <c r="A84" s="29" t="s">
        <v>678</v>
      </c>
      <c r="B84" s="29" t="s">
        <v>127</v>
      </c>
      <c r="E84" s="24" t="e">
        <v>#N/A</v>
      </c>
    </row>
    <row r="85" spans="1:5" x14ac:dyDescent="0.3">
      <c r="A85" s="29" t="s">
        <v>679</v>
      </c>
      <c r="B85" s="29" t="s">
        <v>128</v>
      </c>
      <c r="E85" s="24" t="e">
        <v>#N/A</v>
      </c>
    </row>
    <row r="86" spans="1:5" x14ac:dyDescent="0.3">
      <c r="A86" s="29" t="s">
        <v>680</v>
      </c>
      <c r="B86" s="29" t="s">
        <v>129</v>
      </c>
      <c r="E86" s="24" t="e">
        <v>#N/A</v>
      </c>
    </row>
    <row r="87" spans="1:5" x14ac:dyDescent="0.3">
      <c r="A87" s="29" t="s">
        <v>681</v>
      </c>
      <c r="B87" s="29" t="s">
        <v>130</v>
      </c>
      <c r="E87" s="24" t="e">
        <v>#N/A</v>
      </c>
    </row>
    <row r="88" spans="1:5" x14ac:dyDescent="0.3">
      <c r="A88" s="29" t="s">
        <v>682</v>
      </c>
      <c r="B88" s="29" t="s">
        <v>131</v>
      </c>
      <c r="E88" s="24" t="e">
        <v>#N/A</v>
      </c>
    </row>
    <row r="89" spans="1:5" x14ac:dyDescent="0.3">
      <c r="A89" s="29" t="s">
        <v>683</v>
      </c>
      <c r="B89" s="29" t="s">
        <v>132</v>
      </c>
      <c r="E89" s="24" t="e">
        <v>#N/A</v>
      </c>
    </row>
    <row r="90" spans="1:5" x14ac:dyDescent="0.3">
      <c r="A90" s="29" t="s">
        <v>684</v>
      </c>
      <c r="B90" s="29" t="s">
        <v>133</v>
      </c>
      <c r="E90" s="24" t="e">
        <v>#N/A</v>
      </c>
    </row>
    <row r="91" spans="1:5" x14ac:dyDescent="0.3">
      <c r="A91" s="29" t="s">
        <v>685</v>
      </c>
      <c r="B91" s="29" t="s">
        <v>134</v>
      </c>
      <c r="E91" s="24" t="e">
        <v>#N/A</v>
      </c>
    </row>
    <row r="92" spans="1:5" x14ac:dyDescent="0.3">
      <c r="A92" s="29" t="s">
        <v>686</v>
      </c>
      <c r="B92" s="29" t="s">
        <v>135</v>
      </c>
      <c r="E92" s="24" t="e">
        <v>#N/A</v>
      </c>
    </row>
    <row r="93" spans="1:5" x14ac:dyDescent="0.3">
      <c r="A93" s="29" t="s">
        <v>687</v>
      </c>
      <c r="B93" s="29" t="s">
        <v>136</v>
      </c>
      <c r="E93" s="24" t="e">
        <v>#N/A</v>
      </c>
    </row>
    <row r="94" spans="1:5" x14ac:dyDescent="0.3">
      <c r="A94" s="29" t="s">
        <v>688</v>
      </c>
      <c r="B94" s="29" t="s">
        <v>137</v>
      </c>
      <c r="E94" s="24" t="e">
        <v>#N/A</v>
      </c>
    </row>
    <row r="95" spans="1:5" x14ac:dyDescent="0.3">
      <c r="A95" s="29" t="s">
        <v>689</v>
      </c>
      <c r="B95" s="29" t="s">
        <v>138</v>
      </c>
      <c r="E95" s="24" t="e">
        <v>#N/A</v>
      </c>
    </row>
    <row r="96" spans="1:5" x14ac:dyDescent="0.3">
      <c r="A96" s="29" t="s">
        <v>690</v>
      </c>
      <c r="B96" s="29" t="s">
        <v>6</v>
      </c>
      <c r="E96" s="24" t="e">
        <v>#N/A</v>
      </c>
    </row>
    <row r="97" spans="1:5" x14ac:dyDescent="0.3">
      <c r="A97" s="29" t="s">
        <v>691</v>
      </c>
      <c r="B97" s="29" t="s">
        <v>139</v>
      </c>
      <c r="E97" s="24" t="e">
        <v>#N/A</v>
      </c>
    </row>
    <row r="98" spans="1:5" x14ac:dyDescent="0.3">
      <c r="A98" s="29" t="s">
        <v>692</v>
      </c>
      <c r="B98" s="29" t="s">
        <v>140</v>
      </c>
      <c r="E98" s="24" t="e">
        <v>#N/A</v>
      </c>
    </row>
    <row r="99" spans="1:5" x14ac:dyDescent="0.3">
      <c r="A99" s="29" t="s">
        <v>693</v>
      </c>
      <c r="B99" s="29" t="s">
        <v>141</v>
      </c>
      <c r="E99" s="24" t="e">
        <v>#N/A</v>
      </c>
    </row>
    <row r="100" spans="1:5" x14ac:dyDescent="0.3">
      <c r="A100" s="29" t="s">
        <v>694</v>
      </c>
      <c r="B100" s="29" t="s">
        <v>142</v>
      </c>
      <c r="E100" s="24" t="e">
        <v>#N/A</v>
      </c>
    </row>
    <row r="101" spans="1:5" x14ac:dyDescent="0.3">
      <c r="A101" s="29" t="s">
        <v>695</v>
      </c>
      <c r="B101" s="29" t="s">
        <v>143</v>
      </c>
      <c r="E101" s="24" t="e">
        <v>#N/A</v>
      </c>
    </row>
    <row r="102" spans="1:5" x14ac:dyDescent="0.3">
      <c r="A102" s="29" t="s">
        <v>696</v>
      </c>
      <c r="B102" s="29" t="s">
        <v>144</v>
      </c>
      <c r="E102" s="24" t="e">
        <v>#N/A</v>
      </c>
    </row>
    <row r="103" spans="1:5" x14ac:dyDescent="0.3">
      <c r="A103" s="29" t="s">
        <v>697</v>
      </c>
      <c r="B103" s="29" t="s">
        <v>145</v>
      </c>
      <c r="E103" s="24" t="e">
        <v>#N/A</v>
      </c>
    </row>
    <row r="104" spans="1:5" x14ac:dyDescent="0.3">
      <c r="A104" s="29" t="s">
        <v>698</v>
      </c>
      <c r="B104" s="29" t="s">
        <v>146</v>
      </c>
      <c r="E104" s="24" t="e">
        <v>#N/A</v>
      </c>
    </row>
    <row r="105" spans="1:5" x14ac:dyDescent="0.3">
      <c r="A105" s="29" t="s">
        <v>699</v>
      </c>
      <c r="B105" s="29" t="s">
        <v>9</v>
      </c>
      <c r="E105" s="24" t="e">
        <v>#N/A</v>
      </c>
    </row>
    <row r="106" spans="1:5" x14ac:dyDescent="0.3">
      <c r="A106" s="29" t="s">
        <v>700</v>
      </c>
      <c r="B106" s="29" t="s">
        <v>147</v>
      </c>
      <c r="E106" s="24" t="e">
        <v>#N/A</v>
      </c>
    </row>
    <row r="107" spans="1:5" x14ac:dyDescent="0.3">
      <c r="A107" s="29" t="s">
        <v>701</v>
      </c>
      <c r="B107" s="29" t="s">
        <v>148</v>
      </c>
      <c r="E107" s="24" t="e">
        <v>#N/A</v>
      </c>
    </row>
    <row r="108" spans="1:5" x14ac:dyDescent="0.3">
      <c r="A108" s="29" t="s">
        <v>702</v>
      </c>
      <c r="B108" s="29" t="s">
        <v>149</v>
      </c>
      <c r="E108" s="24" t="e">
        <v>#N/A</v>
      </c>
    </row>
    <row r="109" spans="1:5" x14ac:dyDescent="0.3">
      <c r="A109" s="29" t="s">
        <v>703</v>
      </c>
      <c r="B109" s="29" t="s">
        <v>150</v>
      </c>
      <c r="E109" s="24" t="e">
        <v>#N/A</v>
      </c>
    </row>
    <row r="110" spans="1:5" x14ac:dyDescent="0.3">
      <c r="A110" s="29" t="s">
        <v>704</v>
      </c>
      <c r="B110" s="29" t="s">
        <v>151</v>
      </c>
      <c r="E110" s="24" t="e">
        <v>#N/A</v>
      </c>
    </row>
    <row r="111" spans="1:5" x14ac:dyDescent="0.3">
      <c r="A111" s="29" t="s">
        <v>705</v>
      </c>
      <c r="B111" s="29" t="s">
        <v>152</v>
      </c>
      <c r="E111" s="24" t="e">
        <v>#N/A</v>
      </c>
    </row>
    <row r="112" spans="1:5" x14ac:dyDescent="0.3">
      <c r="A112" s="29" t="s">
        <v>706</v>
      </c>
      <c r="B112" s="29" t="s">
        <v>153</v>
      </c>
      <c r="E112" s="24" t="e">
        <v>#N/A</v>
      </c>
    </row>
    <row r="113" spans="1:5" x14ac:dyDescent="0.3">
      <c r="A113" s="29" t="s">
        <v>707</v>
      </c>
      <c r="B113" s="29" t="s">
        <v>154</v>
      </c>
      <c r="E113" s="24" t="e">
        <v>#N/A</v>
      </c>
    </row>
    <row r="114" spans="1:5" x14ac:dyDescent="0.3">
      <c r="A114" s="29" t="s">
        <v>708</v>
      </c>
      <c r="B114" s="29" t="s">
        <v>155</v>
      </c>
      <c r="E114" s="24" t="e">
        <v>#N/A</v>
      </c>
    </row>
    <row r="115" spans="1:5" x14ac:dyDescent="0.3">
      <c r="A115" s="29" t="s">
        <v>709</v>
      </c>
      <c r="B115" s="29" t="s">
        <v>156</v>
      </c>
      <c r="E115" s="24" t="e">
        <v>#N/A</v>
      </c>
    </row>
    <row r="116" spans="1:5" x14ac:dyDescent="0.3">
      <c r="A116" s="29" t="s">
        <v>710</v>
      </c>
      <c r="B116" s="29" t="s">
        <v>157</v>
      </c>
      <c r="E116" s="24" t="e">
        <v>#N/A</v>
      </c>
    </row>
    <row r="117" spans="1:5" x14ac:dyDescent="0.3">
      <c r="A117" s="29" t="s">
        <v>711</v>
      </c>
      <c r="B117" s="29" t="s">
        <v>158</v>
      </c>
      <c r="E117" s="24" t="e">
        <v>#N/A</v>
      </c>
    </row>
    <row r="118" spans="1:5" x14ac:dyDescent="0.3">
      <c r="A118" s="29" t="s">
        <v>712</v>
      </c>
      <c r="B118" s="29" t="s">
        <v>159</v>
      </c>
      <c r="E118" s="24" t="e">
        <v>#N/A</v>
      </c>
    </row>
    <row r="119" spans="1:5" x14ac:dyDescent="0.3">
      <c r="A119" s="29" t="s">
        <v>713</v>
      </c>
      <c r="B119" s="29" t="s">
        <v>8</v>
      </c>
      <c r="E119" s="24" t="e">
        <v>#N/A</v>
      </c>
    </row>
    <row r="120" spans="1:5" x14ac:dyDescent="0.3">
      <c r="A120" s="29" t="s">
        <v>714</v>
      </c>
      <c r="B120" s="29" t="s">
        <v>160</v>
      </c>
      <c r="E120" s="24" t="e">
        <v>#N/A</v>
      </c>
    </row>
    <row r="121" spans="1:5" x14ac:dyDescent="0.3">
      <c r="A121" s="29" t="s">
        <v>715</v>
      </c>
      <c r="B121" s="29" t="s">
        <v>161</v>
      </c>
      <c r="E121" s="24" t="e">
        <v>#N/A</v>
      </c>
    </row>
    <row r="122" spans="1:5" x14ac:dyDescent="0.3">
      <c r="A122" s="29" t="s">
        <v>716</v>
      </c>
      <c r="B122" s="29" t="s">
        <v>162</v>
      </c>
      <c r="E122" s="24" t="e">
        <v>#N/A</v>
      </c>
    </row>
    <row r="123" spans="1:5" x14ac:dyDescent="0.3">
      <c r="A123" s="29" t="s">
        <v>717</v>
      </c>
      <c r="B123" s="29" t="s">
        <v>163</v>
      </c>
      <c r="E123" s="24" t="e">
        <v>#N/A</v>
      </c>
    </row>
    <row r="124" spans="1:5" x14ac:dyDescent="0.3">
      <c r="A124" s="29" t="s">
        <v>718</v>
      </c>
      <c r="B124" s="29" t="s">
        <v>164</v>
      </c>
      <c r="E124" s="24" t="e">
        <v>#N/A</v>
      </c>
    </row>
    <row r="125" spans="1:5" x14ac:dyDescent="0.3">
      <c r="A125" s="29" t="s">
        <v>719</v>
      </c>
      <c r="B125" s="29" t="s">
        <v>165</v>
      </c>
      <c r="E125" s="24" t="e">
        <v>#N/A</v>
      </c>
    </row>
    <row r="126" spans="1:5" x14ac:dyDescent="0.3">
      <c r="A126" s="29" t="s">
        <v>720</v>
      </c>
      <c r="B126" s="29" t="s">
        <v>166</v>
      </c>
      <c r="E126" s="24" t="e">
        <v>#N/A</v>
      </c>
    </row>
    <row r="127" spans="1:5" x14ac:dyDescent="0.3">
      <c r="A127" s="29" t="s">
        <v>721</v>
      </c>
      <c r="B127" s="29" t="s">
        <v>167</v>
      </c>
      <c r="E127" s="24" t="e">
        <v>#N/A</v>
      </c>
    </row>
    <row r="128" spans="1:5" x14ac:dyDescent="0.3">
      <c r="A128" s="29" t="s">
        <v>722</v>
      </c>
      <c r="B128" s="29" t="s">
        <v>168</v>
      </c>
      <c r="E128" s="24" t="e">
        <v>#N/A</v>
      </c>
    </row>
    <row r="129" spans="1:5" x14ac:dyDescent="0.3">
      <c r="A129" s="29" t="s">
        <v>723</v>
      </c>
      <c r="B129" s="29" t="s">
        <v>169</v>
      </c>
      <c r="E129" s="24" t="e">
        <v>#N/A</v>
      </c>
    </row>
    <row r="130" spans="1:5" x14ac:dyDescent="0.3">
      <c r="A130" s="29" t="s">
        <v>724</v>
      </c>
      <c r="B130" s="29" t="s">
        <v>170</v>
      </c>
      <c r="E130" s="24" t="e">
        <v>#N/A</v>
      </c>
    </row>
    <row r="131" spans="1:5" x14ac:dyDescent="0.3">
      <c r="A131" s="29" t="s">
        <v>725</v>
      </c>
      <c r="B131" s="29" t="s">
        <v>171</v>
      </c>
      <c r="E131" s="24" t="e">
        <v>#N/A</v>
      </c>
    </row>
    <row r="132" spans="1:5" x14ac:dyDescent="0.3">
      <c r="A132" s="29" t="s">
        <v>726</v>
      </c>
      <c r="B132" s="29" t="s">
        <v>172</v>
      </c>
      <c r="E132" s="24" t="e">
        <v>#N/A</v>
      </c>
    </row>
    <row r="133" spans="1:5" x14ac:dyDescent="0.3">
      <c r="A133" s="29" t="s">
        <v>727</v>
      </c>
      <c r="B133" s="29" t="s">
        <v>173</v>
      </c>
      <c r="E133" s="24" t="e">
        <v>#N/A</v>
      </c>
    </row>
    <row r="134" spans="1:5" x14ac:dyDescent="0.3">
      <c r="A134" s="29" t="s">
        <v>728</v>
      </c>
      <c r="B134" s="29" t="s">
        <v>174</v>
      </c>
      <c r="E134" s="24" t="e">
        <v>#N/A</v>
      </c>
    </row>
    <row r="135" spans="1:5" x14ac:dyDescent="0.3">
      <c r="A135" s="29" t="s">
        <v>729</v>
      </c>
      <c r="B135" s="29" t="s">
        <v>175</v>
      </c>
      <c r="E135" s="24" t="e">
        <v>#N/A</v>
      </c>
    </row>
    <row r="136" spans="1:5" x14ac:dyDescent="0.3">
      <c r="A136" s="29" t="s">
        <v>730</v>
      </c>
      <c r="B136" s="29" t="s">
        <v>176</v>
      </c>
      <c r="E136" s="24" t="e">
        <v>#N/A</v>
      </c>
    </row>
    <row r="137" spans="1:5" x14ac:dyDescent="0.3">
      <c r="A137" s="29" t="s">
        <v>731</v>
      </c>
      <c r="B137" s="29" t="s">
        <v>177</v>
      </c>
      <c r="E137" s="24" t="e">
        <v>#N/A</v>
      </c>
    </row>
    <row r="138" spans="1:5" x14ac:dyDescent="0.3">
      <c r="A138" s="29" t="s">
        <v>732</v>
      </c>
      <c r="B138" s="29" t="s">
        <v>178</v>
      </c>
      <c r="E138" s="24" t="e">
        <v>#N/A</v>
      </c>
    </row>
    <row r="139" spans="1:5" x14ac:dyDescent="0.3">
      <c r="A139" s="29" t="s">
        <v>733</v>
      </c>
      <c r="B139" s="29" t="s">
        <v>179</v>
      </c>
      <c r="E139" s="24" t="e">
        <v>#N/A</v>
      </c>
    </row>
    <row r="140" spans="1:5" x14ac:dyDescent="0.3">
      <c r="A140" s="29" t="s">
        <v>734</v>
      </c>
      <c r="B140" s="29" t="s">
        <v>180</v>
      </c>
      <c r="E140" s="24" t="e">
        <v>#N/A</v>
      </c>
    </row>
    <row r="141" spans="1:5" x14ac:dyDescent="0.3">
      <c r="A141" s="29" t="s">
        <v>735</v>
      </c>
      <c r="B141" s="29" t="s">
        <v>181</v>
      </c>
      <c r="E141" s="24" t="e">
        <v>#N/A</v>
      </c>
    </row>
    <row r="142" spans="1:5" x14ac:dyDescent="0.3">
      <c r="A142" s="29" t="s">
        <v>736</v>
      </c>
      <c r="B142" s="29" t="s">
        <v>10</v>
      </c>
      <c r="E142" s="24" t="e">
        <v>#N/A</v>
      </c>
    </row>
    <row r="143" spans="1:5" x14ac:dyDescent="0.3">
      <c r="A143" s="29" t="s">
        <v>737</v>
      </c>
      <c r="B143" s="29" t="s">
        <v>182</v>
      </c>
      <c r="E143" s="24" t="e">
        <v>#N/A</v>
      </c>
    </row>
    <row r="144" spans="1:5" x14ac:dyDescent="0.3">
      <c r="A144" s="29" t="s">
        <v>738</v>
      </c>
      <c r="B144" s="29" t="s">
        <v>183</v>
      </c>
      <c r="E144" s="24" t="e">
        <v>#N/A</v>
      </c>
    </row>
    <row r="145" spans="1:5" x14ac:dyDescent="0.3">
      <c r="A145" s="29" t="s">
        <v>739</v>
      </c>
      <c r="B145" s="29" t="s">
        <v>7</v>
      </c>
      <c r="E145" s="24" t="e">
        <v>#N/A</v>
      </c>
    </row>
    <row r="146" spans="1:5" x14ac:dyDescent="0.3">
      <c r="A146" s="29" t="s">
        <v>740</v>
      </c>
      <c r="B146" s="29" t="s">
        <v>11</v>
      </c>
      <c r="E146" s="24" t="e">
        <v>#N/A</v>
      </c>
    </row>
    <row r="147" spans="1:5" x14ac:dyDescent="0.3">
      <c r="A147" s="29" t="s">
        <v>741</v>
      </c>
      <c r="B147" s="29" t="s">
        <v>184</v>
      </c>
      <c r="E147" s="24" t="e">
        <v>#N/A</v>
      </c>
    </row>
    <row r="148" spans="1:5" x14ac:dyDescent="0.3">
      <c r="A148" s="29" t="s">
        <v>742</v>
      </c>
      <c r="B148" s="29" t="s">
        <v>185</v>
      </c>
      <c r="E148" s="24" t="e">
        <v>#N/A</v>
      </c>
    </row>
    <row r="149" spans="1:5" x14ac:dyDescent="0.3">
      <c r="A149" s="29" t="s">
        <v>743</v>
      </c>
      <c r="B149" s="29" t="s">
        <v>186</v>
      </c>
      <c r="E149" s="24" t="e">
        <v>#N/A</v>
      </c>
    </row>
    <row r="150" spans="1:5" x14ac:dyDescent="0.3">
      <c r="A150" s="29" t="s">
        <v>744</v>
      </c>
      <c r="B150" s="29" t="s">
        <v>187</v>
      </c>
      <c r="E150" s="24" t="e">
        <v>#N/A</v>
      </c>
    </row>
    <row r="151" spans="1:5" x14ac:dyDescent="0.3">
      <c r="A151" s="29" t="s">
        <v>745</v>
      </c>
      <c r="B151" s="29" t="s">
        <v>188</v>
      </c>
      <c r="E151" s="24" t="e">
        <v>#N/A</v>
      </c>
    </row>
    <row r="152" spans="1:5" x14ac:dyDescent="0.3">
      <c r="A152" s="29" t="s">
        <v>746</v>
      </c>
      <c r="B152" s="29" t="s">
        <v>189</v>
      </c>
      <c r="E152" s="24" t="e">
        <v>#N/A</v>
      </c>
    </row>
    <row r="153" spans="1:5" x14ac:dyDescent="0.3">
      <c r="A153" s="29" t="s">
        <v>747</v>
      </c>
      <c r="B153" s="29" t="s">
        <v>190</v>
      </c>
      <c r="E153" s="24" t="e">
        <v>#N/A</v>
      </c>
    </row>
    <row r="154" spans="1:5" x14ac:dyDescent="0.3">
      <c r="A154" s="29" t="s">
        <v>748</v>
      </c>
      <c r="B154" s="29" t="s">
        <v>191</v>
      </c>
      <c r="E154" s="24" t="e">
        <v>#N/A</v>
      </c>
    </row>
    <row r="155" spans="1:5" x14ac:dyDescent="0.3">
      <c r="A155" s="29" t="s">
        <v>749</v>
      </c>
      <c r="B155" s="29" t="s">
        <v>192</v>
      </c>
      <c r="E155" s="24" t="e">
        <v>#N/A</v>
      </c>
    </row>
    <row r="156" spans="1:5" x14ac:dyDescent="0.3">
      <c r="A156" s="29" t="s">
        <v>750</v>
      </c>
      <c r="B156" s="29" t="s">
        <v>193</v>
      </c>
      <c r="E156" s="24" t="e">
        <v>#N/A</v>
      </c>
    </row>
    <row r="157" spans="1:5" x14ac:dyDescent="0.3">
      <c r="A157" s="29" t="s">
        <v>751</v>
      </c>
      <c r="B157" s="29" t="s">
        <v>194</v>
      </c>
      <c r="E157" s="24" t="e">
        <v>#N/A</v>
      </c>
    </row>
    <row r="158" spans="1:5" x14ac:dyDescent="0.3">
      <c r="A158" s="29" t="s">
        <v>752</v>
      </c>
      <c r="B158" s="29" t="s">
        <v>195</v>
      </c>
      <c r="E158" s="24" t="e">
        <v>#N/A</v>
      </c>
    </row>
    <row r="159" spans="1:5" x14ac:dyDescent="0.3">
      <c r="A159" s="29" t="s">
        <v>753</v>
      </c>
      <c r="B159" s="29" t="s">
        <v>196</v>
      </c>
      <c r="E159" s="24" t="e">
        <v>#N/A</v>
      </c>
    </row>
    <row r="160" spans="1:5" x14ac:dyDescent="0.3">
      <c r="A160" s="29" t="s">
        <v>754</v>
      </c>
      <c r="B160" s="29" t="s">
        <v>197</v>
      </c>
      <c r="E160" s="24" t="e">
        <v>#N/A</v>
      </c>
    </row>
    <row r="161" spans="1:5" x14ac:dyDescent="0.3">
      <c r="A161" s="29" t="s">
        <v>755</v>
      </c>
      <c r="B161" s="29" t="s">
        <v>198</v>
      </c>
      <c r="E161" s="24" t="e">
        <v>#N/A</v>
      </c>
    </row>
    <row r="162" spans="1:5" x14ac:dyDescent="0.3">
      <c r="A162" s="29" t="s">
        <v>756</v>
      </c>
      <c r="B162" s="29" t="s">
        <v>199</v>
      </c>
      <c r="E162" s="24" t="e">
        <v>#N/A</v>
      </c>
    </row>
    <row r="163" spans="1:5" x14ac:dyDescent="0.3">
      <c r="A163" s="29" t="s">
        <v>757</v>
      </c>
      <c r="B163" s="29" t="s">
        <v>200</v>
      </c>
      <c r="E163" s="24" t="e">
        <v>#N/A</v>
      </c>
    </row>
    <row r="164" spans="1:5" x14ac:dyDescent="0.3">
      <c r="A164" s="29" t="s">
        <v>758</v>
      </c>
      <c r="B164" s="29" t="s">
        <v>12</v>
      </c>
      <c r="E164" s="24" t="e">
        <v>#N/A</v>
      </c>
    </row>
    <row r="165" spans="1:5" x14ac:dyDescent="0.3">
      <c r="A165" s="29" t="s">
        <v>759</v>
      </c>
      <c r="B165" s="29" t="s">
        <v>201</v>
      </c>
      <c r="E165" s="24" t="e">
        <v>#N/A</v>
      </c>
    </row>
    <row r="166" spans="1:5" x14ac:dyDescent="0.3">
      <c r="A166" s="29" t="s">
        <v>760</v>
      </c>
      <c r="B166" s="29" t="s">
        <v>202</v>
      </c>
      <c r="E166" s="24" t="e">
        <v>#N/A</v>
      </c>
    </row>
    <row r="167" spans="1:5" x14ac:dyDescent="0.3">
      <c r="A167" s="29" t="s">
        <v>761</v>
      </c>
      <c r="B167" s="29" t="s">
        <v>13</v>
      </c>
      <c r="E167" s="24" t="e">
        <v>#N/A</v>
      </c>
    </row>
    <row r="168" spans="1:5" x14ac:dyDescent="0.3">
      <c r="A168" s="29" t="s">
        <v>762</v>
      </c>
      <c r="B168" s="29" t="s">
        <v>203</v>
      </c>
      <c r="E168" s="24" t="e">
        <v>#N/A</v>
      </c>
    </row>
    <row r="169" spans="1:5" x14ac:dyDescent="0.3">
      <c r="A169" s="29" t="s">
        <v>763</v>
      </c>
      <c r="B169" s="29" t="s">
        <v>204</v>
      </c>
      <c r="E169" s="24" t="e">
        <v>#N/A</v>
      </c>
    </row>
    <row r="170" spans="1:5" x14ac:dyDescent="0.3">
      <c r="A170" s="29" t="s">
        <v>764</v>
      </c>
      <c r="B170" s="29" t="s">
        <v>205</v>
      </c>
      <c r="E170" s="24" t="e">
        <v>#N/A</v>
      </c>
    </row>
    <row r="171" spans="1:5" x14ac:dyDescent="0.3">
      <c r="A171" s="29" t="s">
        <v>765</v>
      </c>
      <c r="B171" s="29" t="s">
        <v>206</v>
      </c>
      <c r="E171" s="24" t="e">
        <v>#N/A</v>
      </c>
    </row>
    <row r="172" spans="1:5" x14ac:dyDescent="0.3">
      <c r="A172" s="29" t="s">
        <v>766</v>
      </c>
      <c r="B172" s="29" t="s">
        <v>207</v>
      </c>
      <c r="E172" s="24" t="e">
        <v>#N/A</v>
      </c>
    </row>
    <row r="173" spans="1:5" x14ac:dyDescent="0.3">
      <c r="A173" s="29" t="s">
        <v>767</v>
      </c>
      <c r="B173" s="29" t="s">
        <v>208</v>
      </c>
      <c r="E173" s="24" t="e">
        <v>#N/A</v>
      </c>
    </row>
    <row r="174" spans="1:5" x14ac:dyDescent="0.3">
      <c r="A174" s="29" t="s">
        <v>768</v>
      </c>
      <c r="B174" s="29" t="s">
        <v>209</v>
      </c>
      <c r="E174" s="24" t="e">
        <v>#N/A</v>
      </c>
    </row>
    <row r="175" spans="1:5" x14ac:dyDescent="0.3">
      <c r="A175" s="29" t="s">
        <v>769</v>
      </c>
      <c r="B175" s="29" t="s">
        <v>210</v>
      </c>
      <c r="E175" s="24" t="e">
        <v>#N/A</v>
      </c>
    </row>
    <row r="176" spans="1:5" x14ac:dyDescent="0.3">
      <c r="A176" s="29" t="s">
        <v>770</v>
      </c>
      <c r="B176" s="29" t="s">
        <v>211</v>
      </c>
      <c r="E176" s="24" t="e">
        <v>#N/A</v>
      </c>
    </row>
    <row r="177" spans="1:5" x14ac:dyDescent="0.3">
      <c r="A177" s="29" t="s">
        <v>771</v>
      </c>
      <c r="B177" s="29" t="s">
        <v>212</v>
      </c>
      <c r="E177" s="24" t="e">
        <v>#N/A</v>
      </c>
    </row>
    <row r="178" spans="1:5" x14ac:dyDescent="0.3">
      <c r="A178" s="29" t="s">
        <v>772</v>
      </c>
      <c r="B178" s="29" t="s">
        <v>213</v>
      </c>
      <c r="E178" s="24" t="e">
        <v>#N/A</v>
      </c>
    </row>
    <row r="179" spans="1:5" x14ac:dyDescent="0.3">
      <c r="A179" s="29" t="s">
        <v>773</v>
      </c>
      <c r="B179" s="29" t="s">
        <v>214</v>
      </c>
      <c r="E179" s="24" t="e">
        <v>#N/A</v>
      </c>
    </row>
    <row r="180" spans="1:5" x14ac:dyDescent="0.3">
      <c r="A180" s="29" t="s">
        <v>774</v>
      </c>
      <c r="B180" s="29" t="s">
        <v>215</v>
      </c>
      <c r="E180" s="24" t="e">
        <v>#N/A</v>
      </c>
    </row>
    <row r="181" spans="1:5" x14ac:dyDescent="0.3">
      <c r="A181" s="29" t="s">
        <v>775</v>
      </c>
      <c r="B181" s="29" t="s">
        <v>216</v>
      </c>
      <c r="E181" s="24" t="e">
        <v>#N/A</v>
      </c>
    </row>
    <row r="182" spans="1:5" x14ac:dyDescent="0.3">
      <c r="A182" s="29" t="s">
        <v>776</v>
      </c>
      <c r="B182" s="29" t="s">
        <v>217</v>
      </c>
      <c r="E182" s="24" t="e">
        <v>#N/A</v>
      </c>
    </row>
    <row r="183" spans="1:5" x14ac:dyDescent="0.3">
      <c r="A183" s="29" t="s">
        <v>777</v>
      </c>
      <c r="B183" s="29" t="s">
        <v>218</v>
      </c>
      <c r="E183" s="24" t="e">
        <v>#N/A</v>
      </c>
    </row>
    <row r="184" spans="1:5" x14ac:dyDescent="0.3">
      <c r="A184" s="29" t="s">
        <v>778</v>
      </c>
      <c r="B184" s="29" t="s">
        <v>219</v>
      </c>
      <c r="E184" s="24" t="e">
        <v>#N/A</v>
      </c>
    </row>
    <row r="185" spans="1:5" x14ac:dyDescent="0.3">
      <c r="A185" s="29" t="s">
        <v>779</v>
      </c>
      <c r="B185" s="29" t="s">
        <v>220</v>
      </c>
      <c r="E185" s="24" t="e">
        <v>#N/A</v>
      </c>
    </row>
    <row r="186" spans="1:5" x14ac:dyDescent="0.3">
      <c r="A186" s="29" t="s">
        <v>780</v>
      </c>
      <c r="B186" s="29" t="s">
        <v>221</v>
      </c>
      <c r="E186" s="24" t="e">
        <v>#N/A</v>
      </c>
    </row>
    <row r="187" spans="1:5" x14ac:dyDescent="0.3">
      <c r="A187" s="29" t="s">
        <v>781</v>
      </c>
      <c r="B187" s="29" t="s">
        <v>14</v>
      </c>
      <c r="E187" s="24" t="e">
        <v>#N/A</v>
      </c>
    </row>
    <row r="188" spans="1:5" x14ac:dyDescent="0.3">
      <c r="A188" s="29" t="s">
        <v>782</v>
      </c>
      <c r="B188" s="29" t="s">
        <v>222</v>
      </c>
      <c r="E188" s="24" t="e">
        <v>#N/A</v>
      </c>
    </row>
    <row r="189" spans="1:5" x14ac:dyDescent="0.3">
      <c r="A189" s="29" t="s">
        <v>783</v>
      </c>
      <c r="B189" s="29" t="s">
        <v>223</v>
      </c>
      <c r="E189" s="24" t="e">
        <v>#N/A</v>
      </c>
    </row>
    <row r="190" spans="1:5" x14ac:dyDescent="0.3">
      <c r="A190" s="29" t="s">
        <v>784</v>
      </c>
      <c r="B190" s="29" t="s">
        <v>224</v>
      </c>
      <c r="E190" s="24" t="e">
        <v>#N/A</v>
      </c>
    </row>
    <row r="191" spans="1:5" x14ac:dyDescent="0.3">
      <c r="A191" s="29" t="s">
        <v>785</v>
      </c>
      <c r="B191" s="29" t="s">
        <v>225</v>
      </c>
      <c r="E191" s="24" t="e">
        <v>#N/A</v>
      </c>
    </row>
    <row r="192" spans="1:5" x14ac:dyDescent="0.3">
      <c r="A192" s="29" t="s">
        <v>786</v>
      </c>
      <c r="B192" s="29" t="s">
        <v>226</v>
      </c>
      <c r="E192" s="24" t="e">
        <v>#N/A</v>
      </c>
    </row>
    <row r="193" spans="1:5" x14ac:dyDescent="0.3">
      <c r="A193" s="29" t="s">
        <v>787</v>
      </c>
      <c r="B193" s="29" t="s">
        <v>227</v>
      </c>
      <c r="E193" s="24" t="e">
        <v>#N/A</v>
      </c>
    </row>
    <row r="194" spans="1:5" x14ac:dyDescent="0.3">
      <c r="A194" s="29" t="s">
        <v>788</v>
      </c>
      <c r="B194" s="29" t="s">
        <v>16</v>
      </c>
      <c r="E194" s="24" t="e">
        <v>#N/A</v>
      </c>
    </row>
    <row r="195" spans="1:5" x14ac:dyDescent="0.3">
      <c r="A195" s="29" t="s">
        <v>789</v>
      </c>
      <c r="B195" s="29" t="s">
        <v>228</v>
      </c>
      <c r="E195" s="24" t="e">
        <v>#N/A</v>
      </c>
    </row>
    <row r="196" spans="1:5" x14ac:dyDescent="0.3">
      <c r="A196" s="29" t="s">
        <v>790</v>
      </c>
      <c r="B196" s="29" t="s">
        <v>229</v>
      </c>
      <c r="E196" s="24" t="e">
        <v>#N/A</v>
      </c>
    </row>
    <row r="197" spans="1:5" x14ac:dyDescent="0.3">
      <c r="A197" s="29" t="s">
        <v>791</v>
      </c>
      <c r="B197" s="29" t="s">
        <v>230</v>
      </c>
      <c r="E197" s="24" t="e">
        <v>#N/A</v>
      </c>
    </row>
    <row r="198" spans="1:5" x14ac:dyDescent="0.3">
      <c r="A198" s="29" t="s">
        <v>792</v>
      </c>
      <c r="B198" s="29" t="s">
        <v>231</v>
      </c>
      <c r="E198" s="24" t="e">
        <v>#N/A</v>
      </c>
    </row>
    <row r="199" spans="1:5" x14ac:dyDescent="0.3">
      <c r="A199" s="29" t="s">
        <v>793</v>
      </c>
      <c r="B199" s="29" t="s">
        <v>15</v>
      </c>
      <c r="E199" s="24" t="e">
        <v>#N/A</v>
      </c>
    </row>
    <row r="200" spans="1:5" x14ac:dyDescent="0.3">
      <c r="A200" s="29" t="s">
        <v>794</v>
      </c>
      <c r="B200" s="29" t="s">
        <v>232</v>
      </c>
      <c r="E200" s="24" t="e">
        <v>#N/A</v>
      </c>
    </row>
    <row r="201" spans="1:5" x14ac:dyDescent="0.3">
      <c r="A201" s="29" t="s">
        <v>795</v>
      </c>
      <c r="B201" s="29" t="s">
        <v>233</v>
      </c>
      <c r="E201" s="24" t="e">
        <v>#N/A</v>
      </c>
    </row>
    <row r="202" spans="1:5" x14ac:dyDescent="0.3">
      <c r="A202" s="29" t="s">
        <v>796</v>
      </c>
      <c r="B202" s="29" t="s">
        <v>234</v>
      </c>
      <c r="E202" s="24" t="e">
        <v>#N/A</v>
      </c>
    </row>
    <row r="203" spans="1:5" x14ac:dyDescent="0.3">
      <c r="A203" s="29" t="s">
        <v>797</v>
      </c>
      <c r="B203" s="29" t="s">
        <v>17</v>
      </c>
      <c r="E203" s="24" t="e">
        <v>#N/A</v>
      </c>
    </row>
    <row r="204" spans="1:5" x14ac:dyDescent="0.3">
      <c r="A204" s="29" t="s">
        <v>798</v>
      </c>
      <c r="B204" s="29" t="s">
        <v>235</v>
      </c>
      <c r="E204" s="24" t="e">
        <v>#N/A</v>
      </c>
    </row>
    <row r="205" spans="1:5" x14ac:dyDescent="0.3">
      <c r="A205" s="29" t="s">
        <v>799</v>
      </c>
      <c r="B205" s="29" t="s">
        <v>236</v>
      </c>
      <c r="E205" s="24" t="e">
        <v>#N/A</v>
      </c>
    </row>
    <row r="206" spans="1:5" x14ac:dyDescent="0.3">
      <c r="A206" s="29" t="s">
        <v>800</v>
      </c>
      <c r="B206" s="29" t="s">
        <v>237</v>
      </c>
      <c r="E206" s="24" t="e">
        <v>#N/A</v>
      </c>
    </row>
    <row r="207" spans="1:5" x14ac:dyDescent="0.3">
      <c r="A207" s="29" t="s">
        <v>801</v>
      </c>
      <c r="B207" s="29" t="s">
        <v>18</v>
      </c>
      <c r="E207" s="24" t="e">
        <v>#N/A</v>
      </c>
    </row>
    <row r="208" spans="1:5" x14ac:dyDescent="0.3">
      <c r="A208" s="29" t="s">
        <v>802</v>
      </c>
      <c r="B208" s="29" t="s">
        <v>238</v>
      </c>
      <c r="E208" s="24" t="e">
        <v>#N/A</v>
      </c>
    </row>
    <row r="209" spans="1:5" x14ac:dyDescent="0.3">
      <c r="A209" s="29" t="s">
        <v>803</v>
      </c>
      <c r="B209" s="29" t="s">
        <v>239</v>
      </c>
      <c r="E209" s="24" t="e">
        <v>#N/A</v>
      </c>
    </row>
    <row r="210" spans="1:5" x14ac:dyDescent="0.3">
      <c r="A210" s="29" t="s">
        <v>804</v>
      </c>
      <c r="B210" s="29" t="s">
        <v>240</v>
      </c>
      <c r="E210" s="24" t="e">
        <v>#N/A</v>
      </c>
    </row>
    <row r="211" spans="1:5" x14ac:dyDescent="0.3">
      <c r="A211" s="29" t="s">
        <v>805</v>
      </c>
      <c r="B211" s="29" t="s">
        <v>241</v>
      </c>
      <c r="E211" s="24" t="e">
        <v>#N/A</v>
      </c>
    </row>
    <row r="212" spans="1:5" x14ac:dyDescent="0.3">
      <c r="A212" s="29" t="s">
        <v>806</v>
      </c>
      <c r="B212" s="29" t="s">
        <v>242</v>
      </c>
      <c r="E212" s="24" t="e">
        <v>#N/A</v>
      </c>
    </row>
    <row r="213" spans="1:5" x14ac:dyDescent="0.3">
      <c r="A213" s="29" t="s">
        <v>807</v>
      </c>
      <c r="B213" s="29" t="s">
        <v>243</v>
      </c>
      <c r="E213" s="24" t="e">
        <v>#N/A</v>
      </c>
    </row>
    <row r="214" spans="1:5" x14ac:dyDescent="0.3">
      <c r="A214" s="29" t="s">
        <v>808</v>
      </c>
      <c r="B214" s="29" t="s">
        <v>244</v>
      </c>
      <c r="E214" s="24" t="e">
        <v>#N/A</v>
      </c>
    </row>
    <row r="215" spans="1:5" x14ac:dyDescent="0.3">
      <c r="A215" s="29" t="s">
        <v>809</v>
      </c>
      <c r="B215" s="29" t="s">
        <v>245</v>
      </c>
      <c r="E215" s="24" t="e">
        <v>#N/A</v>
      </c>
    </row>
    <row r="216" spans="1:5" x14ac:dyDescent="0.3">
      <c r="A216" s="29" t="s">
        <v>810</v>
      </c>
      <c r="B216" s="29" t="s">
        <v>246</v>
      </c>
      <c r="E216" s="24" t="e">
        <v>#N/A</v>
      </c>
    </row>
    <row r="217" spans="1:5" x14ac:dyDescent="0.3">
      <c r="A217" s="29" t="s">
        <v>811</v>
      </c>
      <c r="B217" s="29" t="s">
        <v>247</v>
      </c>
      <c r="E217" s="24" t="e">
        <v>#N/A</v>
      </c>
    </row>
    <row r="218" spans="1:5" x14ac:dyDescent="0.3">
      <c r="A218" s="29" t="s">
        <v>812</v>
      </c>
      <c r="B218" s="29" t="s">
        <v>248</v>
      </c>
      <c r="E218" s="24" t="e">
        <v>#N/A</v>
      </c>
    </row>
    <row r="219" spans="1:5" x14ac:dyDescent="0.3">
      <c r="A219" s="29" t="s">
        <v>813</v>
      </c>
      <c r="B219" s="29" t="s">
        <v>249</v>
      </c>
      <c r="E219" s="24" t="e">
        <v>#N/A</v>
      </c>
    </row>
    <row r="220" spans="1:5" x14ac:dyDescent="0.3">
      <c r="A220" s="29" t="s">
        <v>814</v>
      </c>
      <c r="B220" s="29" t="s">
        <v>250</v>
      </c>
      <c r="E220" s="24" t="e">
        <v>#N/A</v>
      </c>
    </row>
    <row r="221" spans="1:5" x14ac:dyDescent="0.3">
      <c r="A221" s="29" t="s">
        <v>815</v>
      </c>
      <c r="B221" s="29" t="s">
        <v>251</v>
      </c>
      <c r="E221" s="24" t="e">
        <v>#N/A</v>
      </c>
    </row>
    <row r="222" spans="1:5" x14ac:dyDescent="0.3">
      <c r="A222" s="29" t="s">
        <v>816</v>
      </c>
      <c r="B222" s="29" t="s">
        <v>22</v>
      </c>
      <c r="E222" s="24" t="e">
        <v>#N/A</v>
      </c>
    </row>
    <row r="223" spans="1:5" x14ac:dyDescent="0.3">
      <c r="A223" s="29" t="s">
        <v>817</v>
      </c>
      <c r="B223" s="29" t="s">
        <v>19</v>
      </c>
      <c r="E223" s="24" t="e">
        <v>#N/A</v>
      </c>
    </row>
    <row r="224" spans="1:5" x14ac:dyDescent="0.3">
      <c r="A224" s="29" t="s">
        <v>818</v>
      </c>
      <c r="B224" s="29" t="s">
        <v>252</v>
      </c>
      <c r="E224" s="24" t="e">
        <v>#N/A</v>
      </c>
    </row>
    <row r="225" spans="1:5" x14ac:dyDescent="0.3">
      <c r="A225" s="29" t="s">
        <v>819</v>
      </c>
      <c r="B225" s="29" t="s">
        <v>253</v>
      </c>
      <c r="E225" s="24" t="e">
        <v>#N/A</v>
      </c>
    </row>
    <row r="226" spans="1:5" x14ac:dyDescent="0.3">
      <c r="A226" s="29" t="s">
        <v>820</v>
      </c>
      <c r="B226" s="29" t="s">
        <v>254</v>
      </c>
      <c r="E226" s="24" t="e">
        <v>#N/A</v>
      </c>
    </row>
    <row r="227" spans="1:5" x14ac:dyDescent="0.3">
      <c r="A227" s="29" t="s">
        <v>821</v>
      </c>
      <c r="B227" s="29" t="s">
        <v>255</v>
      </c>
      <c r="E227" s="24" t="e">
        <v>#N/A</v>
      </c>
    </row>
    <row r="228" spans="1:5" x14ac:dyDescent="0.3">
      <c r="A228" s="29" t="s">
        <v>822</v>
      </c>
      <c r="B228" s="29" t="s">
        <v>256</v>
      </c>
      <c r="E228" s="24" t="e">
        <v>#N/A</v>
      </c>
    </row>
    <row r="229" spans="1:5" x14ac:dyDescent="0.3">
      <c r="A229" s="29" t="s">
        <v>823</v>
      </c>
      <c r="B229" s="29" t="s">
        <v>257</v>
      </c>
      <c r="E229" s="24" t="e">
        <v>#N/A</v>
      </c>
    </row>
    <row r="230" spans="1:5" x14ac:dyDescent="0.3">
      <c r="A230" s="29" t="s">
        <v>824</v>
      </c>
      <c r="B230" s="29" t="s">
        <v>258</v>
      </c>
      <c r="E230" s="24" t="e">
        <v>#N/A</v>
      </c>
    </row>
    <row r="231" spans="1:5" x14ac:dyDescent="0.3">
      <c r="A231" s="29" t="s">
        <v>825</v>
      </c>
      <c r="B231" s="29" t="s">
        <v>259</v>
      </c>
      <c r="E231" s="24" t="e">
        <v>#N/A</v>
      </c>
    </row>
    <row r="232" spans="1:5" x14ac:dyDescent="0.3">
      <c r="A232" s="29" t="s">
        <v>826</v>
      </c>
      <c r="B232" s="29" t="s">
        <v>260</v>
      </c>
      <c r="E232" s="24" t="e">
        <v>#N/A</v>
      </c>
    </row>
    <row r="233" spans="1:5" x14ac:dyDescent="0.3">
      <c r="A233" s="29" t="s">
        <v>827</v>
      </c>
      <c r="B233" s="29" t="s">
        <v>261</v>
      </c>
      <c r="E233" s="24" t="e">
        <v>#N/A</v>
      </c>
    </row>
    <row r="234" spans="1:5" x14ac:dyDescent="0.3">
      <c r="A234" s="29" t="s">
        <v>828</v>
      </c>
      <c r="B234" s="29" t="s">
        <v>262</v>
      </c>
      <c r="E234" s="24" t="e">
        <v>#N/A</v>
      </c>
    </row>
    <row r="235" spans="1:5" x14ac:dyDescent="0.3">
      <c r="A235" s="29" t="s">
        <v>829</v>
      </c>
      <c r="B235" s="29" t="s">
        <v>23</v>
      </c>
      <c r="E235" s="24" t="e">
        <v>#N/A</v>
      </c>
    </row>
    <row r="236" spans="1:5" x14ac:dyDescent="0.3">
      <c r="A236" s="29" t="s">
        <v>830</v>
      </c>
      <c r="B236" s="29" t="s">
        <v>263</v>
      </c>
      <c r="E236" s="24" t="e">
        <v>#N/A</v>
      </c>
    </row>
    <row r="237" spans="1:5" x14ac:dyDescent="0.3">
      <c r="A237" s="29" t="s">
        <v>831</v>
      </c>
      <c r="B237" s="29" t="s">
        <v>264</v>
      </c>
      <c r="E237" s="24" t="e">
        <v>#N/A</v>
      </c>
    </row>
    <row r="238" spans="1:5" x14ac:dyDescent="0.3">
      <c r="A238" s="29" t="s">
        <v>832</v>
      </c>
      <c r="B238" s="29" t="s">
        <v>265</v>
      </c>
      <c r="E238" s="24" t="e">
        <v>#N/A</v>
      </c>
    </row>
    <row r="239" spans="1:5" x14ac:dyDescent="0.3">
      <c r="A239" s="29" t="s">
        <v>833</v>
      </c>
      <c r="B239" s="29" t="s">
        <v>266</v>
      </c>
      <c r="E239" s="24" t="e">
        <v>#N/A</v>
      </c>
    </row>
    <row r="240" spans="1:5" x14ac:dyDescent="0.3">
      <c r="A240" s="29" t="s">
        <v>834</v>
      </c>
      <c r="B240" s="29" t="s">
        <v>267</v>
      </c>
      <c r="E240" s="24" t="e">
        <v>#N/A</v>
      </c>
    </row>
    <row r="241" spans="1:5" x14ac:dyDescent="0.3">
      <c r="A241" s="29" t="s">
        <v>835</v>
      </c>
      <c r="B241" s="29" t="s">
        <v>268</v>
      </c>
      <c r="E241" s="24" t="e">
        <v>#N/A</v>
      </c>
    </row>
    <row r="242" spans="1:5" x14ac:dyDescent="0.3">
      <c r="A242" s="29" t="s">
        <v>836</v>
      </c>
      <c r="B242" s="29" t="s">
        <v>269</v>
      </c>
      <c r="E242" s="24" t="e">
        <v>#N/A</v>
      </c>
    </row>
    <row r="243" spans="1:5" x14ac:dyDescent="0.3">
      <c r="A243" s="29" t="s">
        <v>837</v>
      </c>
      <c r="B243" s="29" t="s">
        <v>270</v>
      </c>
      <c r="E243" s="24" t="e">
        <v>#N/A</v>
      </c>
    </row>
    <row r="244" spans="1:5" x14ac:dyDescent="0.3">
      <c r="A244" s="29" t="s">
        <v>838</v>
      </c>
      <c r="B244" s="29" t="s">
        <v>271</v>
      </c>
      <c r="E244" s="24" t="e">
        <v>#N/A</v>
      </c>
    </row>
    <row r="245" spans="1:5" x14ac:dyDescent="0.3">
      <c r="A245" s="29" t="s">
        <v>839</v>
      </c>
      <c r="B245" s="29" t="s">
        <v>272</v>
      </c>
      <c r="E245" s="24" t="e">
        <v>#N/A</v>
      </c>
    </row>
    <row r="246" spans="1:5" x14ac:dyDescent="0.3">
      <c r="A246" s="29" t="s">
        <v>840</v>
      </c>
      <c r="B246" s="29" t="s">
        <v>273</v>
      </c>
      <c r="E246" s="24" t="e">
        <v>#N/A</v>
      </c>
    </row>
    <row r="247" spans="1:5" x14ac:dyDescent="0.3">
      <c r="A247" s="29" t="s">
        <v>841</v>
      </c>
      <c r="B247" s="29" t="s">
        <v>26</v>
      </c>
      <c r="E247" s="24" t="e">
        <v>#N/A</v>
      </c>
    </row>
    <row r="248" spans="1:5" x14ac:dyDescent="0.3">
      <c r="A248" s="29" t="s">
        <v>842</v>
      </c>
      <c r="B248" s="29" t="s">
        <v>274</v>
      </c>
      <c r="E248" s="24" t="e">
        <v>#N/A</v>
      </c>
    </row>
    <row r="249" spans="1:5" x14ac:dyDescent="0.3">
      <c r="A249" s="29" t="s">
        <v>843</v>
      </c>
      <c r="B249" s="29" t="s">
        <v>275</v>
      </c>
      <c r="E249" s="24" t="e">
        <v>#N/A</v>
      </c>
    </row>
    <row r="250" spans="1:5" x14ac:dyDescent="0.3">
      <c r="A250" s="29" t="s">
        <v>844</v>
      </c>
      <c r="B250" s="29" t="s">
        <v>276</v>
      </c>
      <c r="E250" s="24" t="e">
        <v>#N/A</v>
      </c>
    </row>
    <row r="251" spans="1:5" x14ac:dyDescent="0.3">
      <c r="A251" s="29" t="s">
        <v>845</v>
      </c>
      <c r="B251" s="29" t="s">
        <v>277</v>
      </c>
      <c r="E251" s="24" t="e">
        <v>#N/A</v>
      </c>
    </row>
    <row r="252" spans="1:5" x14ac:dyDescent="0.3">
      <c r="A252" s="29" t="s">
        <v>846</v>
      </c>
      <c r="B252" s="29" t="s">
        <v>278</v>
      </c>
      <c r="E252" s="24" t="e">
        <v>#N/A</v>
      </c>
    </row>
    <row r="253" spans="1:5" x14ac:dyDescent="0.3">
      <c r="A253" s="29" t="s">
        <v>847</v>
      </c>
      <c r="B253" s="29" t="s">
        <v>279</v>
      </c>
      <c r="E253" s="24" t="e">
        <v>#N/A</v>
      </c>
    </row>
    <row r="254" spans="1:5" x14ac:dyDescent="0.3">
      <c r="A254" s="29" t="s">
        <v>848</v>
      </c>
      <c r="B254" s="29" t="s">
        <v>280</v>
      </c>
      <c r="E254" s="24" t="e">
        <v>#N/A</v>
      </c>
    </row>
    <row r="255" spans="1:5" x14ac:dyDescent="0.3">
      <c r="A255" s="29" t="s">
        <v>849</v>
      </c>
      <c r="B255" s="29" t="s">
        <v>281</v>
      </c>
      <c r="E255" s="24" t="e">
        <v>#N/A</v>
      </c>
    </row>
    <row r="256" spans="1:5" x14ac:dyDescent="0.3">
      <c r="A256" s="29" t="s">
        <v>850</v>
      </c>
      <c r="B256" s="29" t="s">
        <v>282</v>
      </c>
      <c r="E256" s="24" t="e">
        <v>#N/A</v>
      </c>
    </row>
    <row r="257" spans="1:5" x14ac:dyDescent="0.3">
      <c r="A257" s="29" t="s">
        <v>851</v>
      </c>
      <c r="B257" s="29" t="s">
        <v>283</v>
      </c>
      <c r="E257" s="24" t="e">
        <v>#N/A</v>
      </c>
    </row>
    <row r="258" spans="1:5" x14ac:dyDescent="0.3">
      <c r="A258" s="29" t="s">
        <v>852</v>
      </c>
      <c r="B258" s="29" t="s">
        <v>284</v>
      </c>
      <c r="E258" s="24" t="e">
        <v>#N/A</v>
      </c>
    </row>
    <row r="259" spans="1:5" x14ac:dyDescent="0.3">
      <c r="A259" s="29" t="s">
        <v>853</v>
      </c>
      <c r="B259" s="29" t="s">
        <v>285</v>
      </c>
      <c r="E259" s="24" t="e">
        <v>#N/A</v>
      </c>
    </row>
    <row r="260" spans="1:5" x14ac:dyDescent="0.3">
      <c r="A260" s="29" t="s">
        <v>854</v>
      </c>
      <c r="B260" s="29" t="s">
        <v>286</v>
      </c>
      <c r="E260" s="24" t="e">
        <v>#N/A</v>
      </c>
    </row>
    <row r="261" spans="1:5" x14ac:dyDescent="0.3">
      <c r="A261" s="29" t="s">
        <v>855</v>
      </c>
      <c r="B261" s="29" t="s">
        <v>287</v>
      </c>
      <c r="E261" s="24" t="e">
        <v>#N/A</v>
      </c>
    </row>
    <row r="262" spans="1:5" x14ac:dyDescent="0.3">
      <c r="A262" s="29" t="s">
        <v>856</v>
      </c>
      <c r="B262" s="29" t="s">
        <v>288</v>
      </c>
      <c r="E262" s="24" t="e">
        <v>#N/A</v>
      </c>
    </row>
    <row r="263" spans="1:5" x14ac:dyDescent="0.3">
      <c r="A263" s="29" t="s">
        <v>857</v>
      </c>
      <c r="B263" s="29" t="s">
        <v>289</v>
      </c>
      <c r="E263" s="24" t="e">
        <v>#N/A</v>
      </c>
    </row>
    <row r="264" spans="1:5" x14ac:dyDescent="0.3">
      <c r="A264" s="29" t="s">
        <v>858</v>
      </c>
      <c r="B264" s="29" t="s">
        <v>290</v>
      </c>
      <c r="E264" s="24" t="e">
        <v>#N/A</v>
      </c>
    </row>
    <row r="265" spans="1:5" x14ac:dyDescent="0.3">
      <c r="A265" s="29" t="s">
        <v>859</v>
      </c>
      <c r="B265" s="29" t="s">
        <v>291</v>
      </c>
      <c r="E265" s="24" t="e">
        <v>#N/A</v>
      </c>
    </row>
    <row r="266" spans="1:5" x14ac:dyDescent="0.3">
      <c r="A266" s="29" t="s">
        <v>860</v>
      </c>
      <c r="B266" s="29" t="s">
        <v>292</v>
      </c>
      <c r="E266" s="24" t="e">
        <v>#N/A</v>
      </c>
    </row>
    <row r="267" spans="1:5" x14ac:dyDescent="0.3">
      <c r="A267" s="29" t="s">
        <v>861</v>
      </c>
      <c r="B267" s="29" t="s">
        <v>293</v>
      </c>
      <c r="E267" s="24" t="e">
        <v>#N/A</v>
      </c>
    </row>
    <row r="268" spans="1:5" x14ac:dyDescent="0.3">
      <c r="A268" s="29" t="s">
        <v>862</v>
      </c>
      <c r="B268" s="29" t="s">
        <v>294</v>
      </c>
      <c r="E268" s="24" t="e">
        <v>#N/A</v>
      </c>
    </row>
    <row r="269" spans="1:5" x14ac:dyDescent="0.3">
      <c r="A269" s="29" t="s">
        <v>863</v>
      </c>
      <c r="B269" s="29" t="s">
        <v>295</v>
      </c>
      <c r="E269" s="24" t="e">
        <v>#N/A</v>
      </c>
    </row>
    <row r="270" spans="1:5" x14ac:dyDescent="0.3">
      <c r="A270" s="29" t="s">
        <v>864</v>
      </c>
      <c r="B270" s="29" t="s">
        <v>296</v>
      </c>
      <c r="E270" s="24" t="e">
        <v>#N/A</v>
      </c>
    </row>
    <row r="271" spans="1:5" x14ac:dyDescent="0.3">
      <c r="A271" s="29" t="s">
        <v>865</v>
      </c>
      <c r="B271" s="29" t="s">
        <v>28</v>
      </c>
      <c r="E271" s="24" t="e">
        <v>#N/A</v>
      </c>
    </row>
    <row r="272" spans="1:5" x14ac:dyDescent="0.3">
      <c r="A272" s="29" t="s">
        <v>866</v>
      </c>
      <c r="B272" s="29" t="s">
        <v>297</v>
      </c>
      <c r="E272" s="24" t="e">
        <v>#N/A</v>
      </c>
    </row>
    <row r="273" spans="1:5" x14ac:dyDescent="0.3">
      <c r="A273" s="29" t="s">
        <v>867</v>
      </c>
      <c r="B273" s="29" t="s">
        <v>298</v>
      </c>
      <c r="E273" s="24" t="e">
        <v>#N/A</v>
      </c>
    </row>
    <row r="274" spans="1:5" x14ac:dyDescent="0.3">
      <c r="A274" s="29" t="s">
        <v>868</v>
      </c>
      <c r="B274" s="29" t="s">
        <v>299</v>
      </c>
      <c r="E274" s="24" t="e">
        <v>#N/A</v>
      </c>
    </row>
    <row r="275" spans="1:5" x14ac:dyDescent="0.3">
      <c r="A275" s="29" t="s">
        <v>869</v>
      </c>
      <c r="B275" s="29" t="s">
        <v>300</v>
      </c>
      <c r="E275" s="24" t="e">
        <v>#N/A</v>
      </c>
    </row>
    <row r="276" spans="1:5" x14ac:dyDescent="0.3">
      <c r="A276" s="29" t="s">
        <v>870</v>
      </c>
      <c r="B276" s="29" t="s">
        <v>301</v>
      </c>
      <c r="E276" s="24" t="e">
        <v>#N/A</v>
      </c>
    </row>
    <row r="277" spans="1:5" x14ac:dyDescent="0.3">
      <c r="A277" s="29" t="s">
        <v>871</v>
      </c>
      <c r="B277" s="29" t="s">
        <v>302</v>
      </c>
      <c r="E277" s="24" t="e">
        <v>#N/A</v>
      </c>
    </row>
    <row r="278" spans="1:5" x14ac:dyDescent="0.3">
      <c r="A278" s="29" t="s">
        <v>872</v>
      </c>
      <c r="B278" s="29" t="s">
        <v>303</v>
      </c>
      <c r="E278" s="24" t="e">
        <v>#N/A</v>
      </c>
    </row>
    <row r="279" spans="1:5" x14ac:dyDescent="0.3">
      <c r="A279" s="29" t="s">
        <v>873</v>
      </c>
      <c r="B279" s="29" t="s">
        <v>304</v>
      </c>
      <c r="E279" s="24" t="e">
        <v>#N/A</v>
      </c>
    </row>
    <row r="280" spans="1:5" x14ac:dyDescent="0.3">
      <c r="A280" s="29" t="s">
        <v>874</v>
      </c>
      <c r="B280" s="29" t="s">
        <v>29</v>
      </c>
      <c r="E280" s="24" t="e">
        <v>#N/A</v>
      </c>
    </row>
    <row r="281" spans="1:5" x14ac:dyDescent="0.3">
      <c r="A281" s="29" t="s">
        <v>875</v>
      </c>
      <c r="B281" s="29" t="s">
        <v>305</v>
      </c>
      <c r="E281" s="24" t="e">
        <v>#N/A</v>
      </c>
    </row>
    <row r="282" spans="1:5" x14ac:dyDescent="0.3">
      <c r="A282" s="29" t="s">
        <v>876</v>
      </c>
      <c r="B282" s="29" t="s">
        <v>306</v>
      </c>
      <c r="E282" s="24" t="e">
        <v>#N/A</v>
      </c>
    </row>
    <row r="283" spans="1:5" x14ac:dyDescent="0.3">
      <c r="A283" s="29" t="s">
        <v>877</v>
      </c>
      <c r="B283" s="29" t="s">
        <v>307</v>
      </c>
      <c r="E283" s="24" t="e">
        <v>#N/A</v>
      </c>
    </row>
    <row r="284" spans="1:5" x14ac:dyDescent="0.3">
      <c r="A284" s="29" t="s">
        <v>878</v>
      </c>
      <c r="B284" s="29" t="s">
        <v>308</v>
      </c>
      <c r="E284" s="24" t="e">
        <v>#N/A</v>
      </c>
    </row>
    <row r="285" spans="1:5" x14ac:dyDescent="0.3">
      <c r="A285" s="29" t="s">
        <v>879</v>
      </c>
      <c r="B285" s="29" t="s">
        <v>309</v>
      </c>
      <c r="E285" s="24" t="e">
        <v>#N/A</v>
      </c>
    </row>
    <row r="286" spans="1:5" x14ac:dyDescent="0.3">
      <c r="A286" s="29" t="s">
        <v>880</v>
      </c>
      <c r="B286" s="29" t="s">
        <v>310</v>
      </c>
      <c r="E286" s="24" t="e">
        <v>#N/A</v>
      </c>
    </row>
    <row r="287" spans="1:5" x14ac:dyDescent="0.3">
      <c r="A287" s="29" t="s">
        <v>881</v>
      </c>
      <c r="B287" s="29" t="s">
        <v>311</v>
      </c>
      <c r="E287" s="24" t="e">
        <v>#N/A</v>
      </c>
    </row>
    <row r="288" spans="1:5" x14ac:dyDescent="0.3">
      <c r="A288" s="29" t="s">
        <v>882</v>
      </c>
      <c r="B288" s="29" t="s">
        <v>312</v>
      </c>
      <c r="E288" s="24" t="e">
        <v>#N/A</v>
      </c>
    </row>
    <row r="289" spans="1:5" x14ac:dyDescent="0.3">
      <c r="A289" s="29" t="s">
        <v>883</v>
      </c>
      <c r="B289" s="29" t="s">
        <v>313</v>
      </c>
      <c r="E289" s="24" t="e">
        <v>#N/A</v>
      </c>
    </row>
    <row r="290" spans="1:5" x14ac:dyDescent="0.3">
      <c r="A290" s="29" t="s">
        <v>884</v>
      </c>
      <c r="B290" s="29" t="s">
        <v>314</v>
      </c>
      <c r="E290" s="24" t="e">
        <v>#N/A</v>
      </c>
    </row>
    <row r="291" spans="1:5" x14ac:dyDescent="0.3">
      <c r="A291" s="29" t="s">
        <v>885</v>
      </c>
      <c r="B291" s="29" t="s">
        <v>315</v>
      </c>
      <c r="E291" s="24" t="e">
        <v>#N/A</v>
      </c>
    </row>
    <row r="292" spans="1:5" x14ac:dyDescent="0.3">
      <c r="A292" s="29" t="s">
        <v>886</v>
      </c>
      <c r="B292" s="29" t="s">
        <v>316</v>
      </c>
      <c r="E292" s="24" t="e">
        <v>#N/A</v>
      </c>
    </row>
    <row r="293" spans="1:5" x14ac:dyDescent="0.3">
      <c r="A293" s="29" t="s">
        <v>887</v>
      </c>
      <c r="B293" s="29" t="s">
        <v>317</v>
      </c>
      <c r="E293" s="24" t="e">
        <v>#N/A</v>
      </c>
    </row>
    <row r="294" spans="1:5" x14ac:dyDescent="0.3">
      <c r="A294" s="29" t="s">
        <v>888</v>
      </c>
      <c r="B294" s="29" t="s">
        <v>318</v>
      </c>
      <c r="E294" s="24" t="e">
        <v>#N/A</v>
      </c>
    </row>
    <row r="295" spans="1:5" x14ac:dyDescent="0.3">
      <c r="A295" s="29" t="s">
        <v>889</v>
      </c>
      <c r="B295" s="29" t="s">
        <v>319</v>
      </c>
      <c r="E295" s="24" t="e">
        <v>#N/A</v>
      </c>
    </row>
    <row r="296" spans="1:5" x14ac:dyDescent="0.3">
      <c r="A296" s="29" t="s">
        <v>890</v>
      </c>
      <c r="B296" s="29" t="s">
        <v>320</v>
      </c>
      <c r="E296" s="24" t="e">
        <v>#N/A</v>
      </c>
    </row>
    <row r="297" spans="1:5" x14ac:dyDescent="0.3">
      <c r="A297" s="29" t="s">
        <v>891</v>
      </c>
      <c r="B297" s="29" t="s">
        <v>31</v>
      </c>
      <c r="E297" s="24" t="e">
        <v>#N/A</v>
      </c>
    </row>
    <row r="298" spans="1:5" x14ac:dyDescent="0.3">
      <c r="A298" s="29" t="s">
        <v>892</v>
      </c>
      <c r="B298" s="29" t="s">
        <v>33</v>
      </c>
      <c r="E298" s="24" t="e">
        <v>#N/A</v>
      </c>
    </row>
    <row r="299" spans="1:5" x14ac:dyDescent="0.3">
      <c r="A299" s="29" t="s">
        <v>893</v>
      </c>
      <c r="B299" s="29" t="s">
        <v>321</v>
      </c>
      <c r="E299" s="24" t="e">
        <v>#N/A</v>
      </c>
    </row>
    <row r="300" spans="1:5" x14ac:dyDescent="0.3">
      <c r="A300" s="29" t="s">
        <v>894</v>
      </c>
      <c r="B300" s="29" t="s">
        <v>322</v>
      </c>
      <c r="E300" s="24" t="e">
        <v>#N/A</v>
      </c>
    </row>
    <row r="301" spans="1:5" x14ac:dyDescent="0.3">
      <c r="A301" s="29" t="s">
        <v>895</v>
      </c>
      <c r="B301" s="29" t="s">
        <v>323</v>
      </c>
      <c r="E301" s="24" t="e">
        <v>#N/A</v>
      </c>
    </row>
    <row r="302" spans="1:5" x14ac:dyDescent="0.3">
      <c r="A302" s="29" t="s">
        <v>896</v>
      </c>
      <c r="B302" s="29" t="s">
        <v>324</v>
      </c>
      <c r="E302" s="24" t="e">
        <v>#N/A</v>
      </c>
    </row>
    <row r="303" spans="1:5" x14ac:dyDescent="0.3">
      <c r="A303" s="29" t="s">
        <v>897</v>
      </c>
      <c r="B303" s="29" t="s">
        <v>325</v>
      </c>
      <c r="E303" s="24" t="e">
        <v>#N/A</v>
      </c>
    </row>
    <row r="304" spans="1:5" x14ac:dyDescent="0.3">
      <c r="A304" s="29" t="s">
        <v>898</v>
      </c>
      <c r="B304" s="29" t="s">
        <v>326</v>
      </c>
      <c r="E304" s="24" t="e">
        <v>#N/A</v>
      </c>
    </row>
    <row r="305" spans="1:5" x14ac:dyDescent="0.3">
      <c r="A305" s="29" t="s">
        <v>899</v>
      </c>
      <c r="B305" s="29" t="s">
        <v>327</v>
      </c>
      <c r="E305" s="24" t="e">
        <v>#N/A</v>
      </c>
    </row>
    <row r="306" spans="1:5" x14ac:dyDescent="0.3">
      <c r="A306" s="29" t="s">
        <v>900</v>
      </c>
      <c r="B306" s="29" t="s">
        <v>328</v>
      </c>
      <c r="E306" s="24" t="e">
        <v>#N/A</v>
      </c>
    </row>
    <row r="307" spans="1:5" x14ac:dyDescent="0.3">
      <c r="A307" s="29" t="s">
        <v>901</v>
      </c>
      <c r="B307" s="29" t="s">
        <v>34</v>
      </c>
      <c r="E307" s="24" t="e">
        <v>#N/A</v>
      </c>
    </row>
    <row r="308" spans="1:5" x14ac:dyDescent="0.3">
      <c r="A308" s="29" t="s">
        <v>902</v>
      </c>
      <c r="B308" s="29" t="s">
        <v>329</v>
      </c>
      <c r="E308" s="24" t="e">
        <v>#N/A</v>
      </c>
    </row>
    <row r="309" spans="1:5" x14ac:dyDescent="0.3">
      <c r="A309" s="29" t="s">
        <v>903</v>
      </c>
      <c r="B309" s="29" t="s">
        <v>330</v>
      </c>
      <c r="E309" s="24" t="e">
        <v>#N/A</v>
      </c>
    </row>
    <row r="310" spans="1:5" x14ac:dyDescent="0.3">
      <c r="A310" s="29" t="s">
        <v>904</v>
      </c>
      <c r="B310" s="29" t="s">
        <v>331</v>
      </c>
      <c r="E310" s="24" t="e">
        <v>#N/A</v>
      </c>
    </row>
    <row r="311" spans="1:5" x14ac:dyDescent="0.3">
      <c r="A311" s="29" t="s">
        <v>905</v>
      </c>
      <c r="B311" s="29" t="s">
        <v>332</v>
      </c>
      <c r="E311" s="24" t="e">
        <v>#N/A</v>
      </c>
    </row>
    <row r="312" spans="1:5" x14ac:dyDescent="0.3">
      <c r="A312" s="29" t="s">
        <v>906</v>
      </c>
      <c r="B312" s="29" t="s">
        <v>32</v>
      </c>
      <c r="E312" s="24" t="e">
        <v>#N/A</v>
      </c>
    </row>
    <row r="313" spans="1:5" x14ac:dyDescent="0.3">
      <c r="A313" s="29" t="s">
        <v>907</v>
      </c>
      <c r="B313" s="29" t="s">
        <v>333</v>
      </c>
      <c r="E313" s="24" t="e">
        <v>#N/A</v>
      </c>
    </row>
    <row r="314" spans="1:5" x14ac:dyDescent="0.3">
      <c r="A314" s="29" t="s">
        <v>908</v>
      </c>
      <c r="B314" s="29" t="s">
        <v>334</v>
      </c>
      <c r="E314" s="24" t="e">
        <v>#N/A</v>
      </c>
    </row>
    <row r="315" spans="1:5" x14ac:dyDescent="0.3">
      <c r="A315" s="29" t="s">
        <v>909</v>
      </c>
      <c r="B315" s="29" t="s">
        <v>335</v>
      </c>
      <c r="E315" s="24" t="e">
        <v>#N/A</v>
      </c>
    </row>
    <row r="316" spans="1:5" x14ac:dyDescent="0.3">
      <c r="A316" s="29" t="s">
        <v>910</v>
      </c>
      <c r="B316" s="29" t="s">
        <v>336</v>
      </c>
      <c r="E316" s="24" t="e">
        <v>#N/A</v>
      </c>
    </row>
    <row r="317" spans="1:5" x14ac:dyDescent="0.3">
      <c r="A317" s="29" t="s">
        <v>911</v>
      </c>
      <c r="B317" s="29" t="s">
        <v>337</v>
      </c>
      <c r="E317" s="24" t="e">
        <v>#N/A</v>
      </c>
    </row>
    <row r="318" spans="1:5" x14ac:dyDescent="0.3">
      <c r="A318" s="29" t="s">
        <v>912</v>
      </c>
      <c r="B318" s="29" t="s">
        <v>338</v>
      </c>
      <c r="E318" s="24" t="e">
        <v>#N/A</v>
      </c>
    </row>
    <row r="319" spans="1:5" x14ac:dyDescent="0.3">
      <c r="A319" s="29" t="s">
        <v>913</v>
      </c>
      <c r="B319" s="29" t="s">
        <v>339</v>
      </c>
      <c r="E319" s="24" t="e">
        <v>#N/A</v>
      </c>
    </row>
    <row r="320" spans="1:5" x14ac:dyDescent="0.3">
      <c r="A320" s="29" t="s">
        <v>914</v>
      </c>
      <c r="B320" s="29" t="s">
        <v>340</v>
      </c>
      <c r="E320" s="24" t="e">
        <v>#N/A</v>
      </c>
    </row>
    <row r="321" spans="1:5" x14ac:dyDescent="0.3">
      <c r="A321" s="29" t="s">
        <v>915</v>
      </c>
      <c r="B321" s="29" t="s">
        <v>341</v>
      </c>
      <c r="E321" s="24" t="e">
        <v>#N/A</v>
      </c>
    </row>
    <row r="322" spans="1:5" x14ac:dyDescent="0.3">
      <c r="A322" s="29" t="s">
        <v>916</v>
      </c>
      <c r="B322" s="29" t="s">
        <v>342</v>
      </c>
      <c r="E322" s="24" t="e">
        <v>#N/A</v>
      </c>
    </row>
    <row r="323" spans="1:5" x14ac:dyDescent="0.3">
      <c r="A323" s="29" t="s">
        <v>917</v>
      </c>
      <c r="B323" s="29" t="s">
        <v>343</v>
      </c>
      <c r="E323" s="24" t="e">
        <v>#N/A</v>
      </c>
    </row>
    <row r="324" spans="1:5" x14ac:dyDescent="0.3">
      <c r="A324" s="29" t="s">
        <v>918</v>
      </c>
      <c r="B324" s="29" t="s">
        <v>344</v>
      </c>
      <c r="E324" s="24" t="e">
        <v>#N/A</v>
      </c>
    </row>
    <row r="325" spans="1:5" x14ac:dyDescent="0.3">
      <c r="A325" s="29" t="s">
        <v>919</v>
      </c>
      <c r="B325" s="29" t="s">
        <v>345</v>
      </c>
      <c r="E325" s="24" t="e">
        <v>#N/A</v>
      </c>
    </row>
    <row r="326" spans="1:5" x14ac:dyDescent="0.3">
      <c r="A326" s="29" t="s">
        <v>920</v>
      </c>
      <c r="B326" s="29" t="s">
        <v>346</v>
      </c>
      <c r="E326" s="24" t="e">
        <v>#N/A</v>
      </c>
    </row>
    <row r="327" spans="1:5" x14ac:dyDescent="0.3">
      <c r="A327" s="29" t="s">
        <v>921</v>
      </c>
      <c r="B327" s="29" t="s">
        <v>347</v>
      </c>
      <c r="E327" s="24" t="e">
        <v>#N/A</v>
      </c>
    </row>
    <row r="328" spans="1:5" x14ac:dyDescent="0.3">
      <c r="A328" s="29" t="s">
        <v>922</v>
      </c>
      <c r="B328" s="29" t="s">
        <v>348</v>
      </c>
      <c r="E328" s="24" t="e">
        <v>#N/A</v>
      </c>
    </row>
    <row r="329" spans="1:5" x14ac:dyDescent="0.3">
      <c r="A329" s="29" t="s">
        <v>923</v>
      </c>
      <c r="B329" s="29" t="s">
        <v>349</v>
      </c>
      <c r="E329" s="24" t="e">
        <v>#N/A</v>
      </c>
    </row>
    <row r="330" spans="1:5" x14ac:dyDescent="0.3">
      <c r="A330" s="29" t="s">
        <v>924</v>
      </c>
      <c r="B330" s="29" t="s">
        <v>350</v>
      </c>
      <c r="E330" s="24" t="e">
        <v>#N/A</v>
      </c>
    </row>
    <row r="331" spans="1:5" x14ac:dyDescent="0.3">
      <c r="A331" s="29" t="s">
        <v>925</v>
      </c>
      <c r="B331" s="29" t="s">
        <v>351</v>
      </c>
      <c r="E331" s="24" t="e">
        <v>#N/A</v>
      </c>
    </row>
    <row r="332" spans="1:5" x14ac:dyDescent="0.3">
      <c r="A332" s="29" t="s">
        <v>926</v>
      </c>
      <c r="B332" s="29" t="s">
        <v>352</v>
      </c>
      <c r="E332" s="24" t="e">
        <v>#N/A</v>
      </c>
    </row>
    <row r="333" spans="1:5" x14ac:dyDescent="0.3">
      <c r="A333" s="29" t="s">
        <v>927</v>
      </c>
      <c r="B333" s="29" t="s">
        <v>353</v>
      </c>
      <c r="E333" s="24" t="e">
        <v>#N/A</v>
      </c>
    </row>
    <row r="334" spans="1:5" x14ac:dyDescent="0.3">
      <c r="A334" s="29" t="s">
        <v>928</v>
      </c>
      <c r="B334" s="29" t="s">
        <v>354</v>
      </c>
      <c r="E334" s="24" t="e">
        <v>#N/A</v>
      </c>
    </row>
    <row r="335" spans="1:5" x14ac:dyDescent="0.3">
      <c r="A335" s="29" t="s">
        <v>929</v>
      </c>
      <c r="B335" s="29" t="s">
        <v>355</v>
      </c>
      <c r="E335" s="24" t="e">
        <v>#N/A</v>
      </c>
    </row>
    <row r="336" spans="1:5" x14ac:dyDescent="0.3">
      <c r="A336" s="29" t="s">
        <v>930</v>
      </c>
      <c r="B336" s="29" t="s">
        <v>30</v>
      </c>
      <c r="E336" s="24" t="e">
        <v>#N/A</v>
      </c>
    </row>
    <row r="337" spans="1:5" x14ac:dyDescent="0.3">
      <c r="A337" s="29" t="s">
        <v>931</v>
      </c>
      <c r="B337" s="29" t="s">
        <v>356</v>
      </c>
      <c r="E337" s="24" t="e">
        <v>#N/A</v>
      </c>
    </row>
    <row r="338" spans="1:5" x14ac:dyDescent="0.3">
      <c r="A338" s="29" t="s">
        <v>932</v>
      </c>
      <c r="B338" s="29" t="s">
        <v>357</v>
      </c>
      <c r="E338" s="24" t="e">
        <v>#N/A</v>
      </c>
    </row>
    <row r="339" spans="1:5" x14ac:dyDescent="0.3">
      <c r="A339" s="29" t="s">
        <v>933</v>
      </c>
      <c r="B339" s="29" t="s">
        <v>358</v>
      </c>
      <c r="E339" s="24" t="e">
        <v>#N/A</v>
      </c>
    </row>
    <row r="340" spans="1:5" x14ac:dyDescent="0.3">
      <c r="A340" s="29" t="s">
        <v>934</v>
      </c>
      <c r="B340" s="29" t="s">
        <v>359</v>
      </c>
      <c r="E340" s="24" t="e">
        <v>#N/A</v>
      </c>
    </row>
    <row r="341" spans="1:5" x14ac:dyDescent="0.3">
      <c r="A341" s="29" t="s">
        <v>935</v>
      </c>
      <c r="B341" s="29" t="s">
        <v>360</v>
      </c>
      <c r="E341" s="24" t="e">
        <v>#N/A</v>
      </c>
    </row>
    <row r="342" spans="1:5" x14ac:dyDescent="0.3">
      <c r="A342" s="29" t="s">
        <v>936</v>
      </c>
      <c r="B342" s="29" t="s">
        <v>361</v>
      </c>
      <c r="E342" s="24" t="e">
        <v>#N/A</v>
      </c>
    </row>
    <row r="343" spans="1:5" x14ac:dyDescent="0.3">
      <c r="A343" s="29" t="s">
        <v>937</v>
      </c>
      <c r="B343" s="29" t="s">
        <v>362</v>
      </c>
      <c r="E343" s="24" t="e">
        <v>#N/A</v>
      </c>
    </row>
    <row r="344" spans="1:5" x14ac:dyDescent="0.3">
      <c r="A344" s="29" t="s">
        <v>938</v>
      </c>
      <c r="B344" s="29" t="s">
        <v>363</v>
      </c>
      <c r="E344" s="24" t="e">
        <v>#N/A</v>
      </c>
    </row>
    <row r="345" spans="1:5" x14ac:dyDescent="0.3">
      <c r="A345" s="29" t="s">
        <v>939</v>
      </c>
      <c r="B345" s="29" t="s">
        <v>364</v>
      </c>
      <c r="E345" s="24" t="e">
        <v>#N/A</v>
      </c>
    </row>
    <row r="346" spans="1:5" x14ac:dyDescent="0.3">
      <c r="A346" s="29" t="s">
        <v>940</v>
      </c>
      <c r="B346" s="29" t="s">
        <v>35</v>
      </c>
      <c r="E346" s="24" t="e">
        <v>#N/A</v>
      </c>
    </row>
    <row r="347" spans="1:5" x14ac:dyDescent="0.3">
      <c r="A347" s="29" t="s">
        <v>941</v>
      </c>
      <c r="B347" s="29" t="s">
        <v>365</v>
      </c>
      <c r="E347" s="24" t="e">
        <v>#N/A</v>
      </c>
    </row>
    <row r="348" spans="1:5" x14ac:dyDescent="0.3">
      <c r="A348" s="29" t="s">
        <v>942</v>
      </c>
      <c r="B348" s="29" t="s">
        <v>36</v>
      </c>
      <c r="E348" s="24" t="e">
        <v>#N/A</v>
      </c>
    </row>
    <row r="349" spans="1:5" x14ac:dyDescent="0.3">
      <c r="A349" s="29" t="s">
        <v>943</v>
      </c>
      <c r="B349" s="29" t="s">
        <v>366</v>
      </c>
      <c r="E349" s="24" t="e">
        <v>#N/A</v>
      </c>
    </row>
    <row r="350" spans="1:5" x14ac:dyDescent="0.3">
      <c r="A350" s="29" t="s">
        <v>944</v>
      </c>
      <c r="B350" s="29" t="s">
        <v>367</v>
      </c>
      <c r="E350" s="24" t="e">
        <v>#N/A</v>
      </c>
    </row>
    <row r="351" spans="1:5" x14ac:dyDescent="0.3">
      <c r="A351" s="29" t="s">
        <v>945</v>
      </c>
      <c r="B351" s="29" t="s">
        <v>368</v>
      </c>
      <c r="E351" s="24" t="e">
        <v>#N/A</v>
      </c>
    </row>
    <row r="352" spans="1:5" x14ac:dyDescent="0.3">
      <c r="A352" s="29" t="s">
        <v>946</v>
      </c>
      <c r="B352" s="29" t="s">
        <v>369</v>
      </c>
      <c r="E352" s="24" t="e">
        <v>#N/A</v>
      </c>
    </row>
    <row r="353" spans="1:5" x14ac:dyDescent="0.3">
      <c r="A353" s="29" t="s">
        <v>947</v>
      </c>
      <c r="B353" s="29" t="s">
        <v>370</v>
      </c>
      <c r="E353" s="24" t="e">
        <v>#N/A</v>
      </c>
    </row>
    <row r="354" spans="1:5" x14ac:dyDescent="0.3">
      <c r="A354" s="29" t="s">
        <v>948</v>
      </c>
      <c r="B354" s="29" t="s">
        <v>371</v>
      </c>
      <c r="E354" s="24" t="e">
        <v>#N/A</v>
      </c>
    </row>
    <row r="355" spans="1:5" x14ac:dyDescent="0.3">
      <c r="A355" s="29" t="s">
        <v>949</v>
      </c>
      <c r="B355" s="29" t="s">
        <v>372</v>
      </c>
      <c r="E355" s="24" t="e">
        <v>#N/A</v>
      </c>
    </row>
    <row r="356" spans="1:5" x14ac:dyDescent="0.3">
      <c r="A356" s="29" t="s">
        <v>950</v>
      </c>
      <c r="B356" s="29" t="s">
        <v>373</v>
      </c>
      <c r="E356" s="24" t="e">
        <v>#N/A</v>
      </c>
    </row>
    <row r="357" spans="1:5" x14ac:dyDescent="0.3">
      <c r="A357" s="29" t="s">
        <v>951</v>
      </c>
      <c r="B357" s="29" t="s">
        <v>374</v>
      </c>
      <c r="E357" s="24" t="e">
        <v>#N/A</v>
      </c>
    </row>
    <row r="358" spans="1:5" x14ac:dyDescent="0.3">
      <c r="A358" s="29" t="s">
        <v>952</v>
      </c>
      <c r="B358" s="29" t="s">
        <v>38</v>
      </c>
      <c r="E358" s="24" t="e">
        <v>#N/A</v>
      </c>
    </row>
    <row r="359" spans="1:5" x14ac:dyDescent="0.3">
      <c r="A359" s="29" t="s">
        <v>953</v>
      </c>
      <c r="B359" s="29" t="s">
        <v>375</v>
      </c>
      <c r="E359" s="24" t="e">
        <v>#N/A</v>
      </c>
    </row>
    <row r="360" spans="1:5" x14ac:dyDescent="0.3">
      <c r="A360" s="29" t="s">
        <v>954</v>
      </c>
      <c r="B360" s="29" t="s">
        <v>376</v>
      </c>
      <c r="E360" s="24" t="e">
        <v>#N/A</v>
      </c>
    </row>
    <row r="361" spans="1:5" x14ac:dyDescent="0.3">
      <c r="A361" s="29" t="s">
        <v>955</v>
      </c>
      <c r="B361" s="29" t="s">
        <v>377</v>
      </c>
      <c r="E361" s="24" t="e">
        <v>#N/A</v>
      </c>
    </row>
    <row r="362" spans="1:5" x14ac:dyDescent="0.3">
      <c r="A362" s="29" t="s">
        <v>956</v>
      </c>
      <c r="B362" s="29" t="s">
        <v>378</v>
      </c>
      <c r="E362" s="24" t="e">
        <v>#N/A</v>
      </c>
    </row>
    <row r="363" spans="1:5" x14ac:dyDescent="0.3">
      <c r="A363" s="29" t="s">
        <v>957</v>
      </c>
      <c r="B363" s="29" t="s">
        <v>379</v>
      </c>
      <c r="E363" s="24" t="e">
        <v>#N/A</v>
      </c>
    </row>
    <row r="364" spans="1:5" x14ac:dyDescent="0.3">
      <c r="A364" s="29" t="s">
        <v>958</v>
      </c>
      <c r="B364" s="29" t="s">
        <v>380</v>
      </c>
      <c r="E364" s="24" t="e">
        <v>#N/A</v>
      </c>
    </row>
    <row r="365" spans="1:5" x14ac:dyDescent="0.3">
      <c r="A365" s="29" t="s">
        <v>959</v>
      </c>
      <c r="B365" s="29" t="s">
        <v>37</v>
      </c>
      <c r="E365" s="24" t="e">
        <v>#N/A</v>
      </c>
    </row>
    <row r="366" spans="1:5" x14ac:dyDescent="0.3">
      <c r="A366" s="29" t="s">
        <v>960</v>
      </c>
      <c r="B366" s="29" t="s">
        <v>381</v>
      </c>
      <c r="E366" s="24" t="e">
        <v>#N/A</v>
      </c>
    </row>
    <row r="367" spans="1:5" x14ac:dyDescent="0.3">
      <c r="A367" s="29" t="s">
        <v>961</v>
      </c>
      <c r="B367" s="29" t="s">
        <v>382</v>
      </c>
      <c r="E367" s="24" t="e">
        <v>#N/A</v>
      </c>
    </row>
    <row r="368" spans="1:5" x14ac:dyDescent="0.3">
      <c r="A368" s="29" t="s">
        <v>962</v>
      </c>
      <c r="B368" s="29" t="s">
        <v>383</v>
      </c>
      <c r="E368" s="24" t="e">
        <v>#N/A</v>
      </c>
    </row>
    <row r="369" spans="1:5" x14ac:dyDescent="0.3">
      <c r="A369" s="29" t="s">
        <v>963</v>
      </c>
      <c r="B369" s="29" t="s">
        <v>384</v>
      </c>
      <c r="E369" s="24" t="e">
        <v>#N/A</v>
      </c>
    </row>
    <row r="370" spans="1:5" x14ac:dyDescent="0.3">
      <c r="A370" s="29" t="s">
        <v>964</v>
      </c>
      <c r="B370" s="29" t="s">
        <v>385</v>
      </c>
      <c r="E370" s="24" t="e">
        <v>#N/A</v>
      </c>
    </row>
    <row r="371" spans="1:5" x14ac:dyDescent="0.3">
      <c r="A371" s="29" t="s">
        <v>965</v>
      </c>
      <c r="B371" s="29" t="s">
        <v>386</v>
      </c>
      <c r="E371" s="24" t="e">
        <v>#N/A</v>
      </c>
    </row>
    <row r="372" spans="1:5" x14ac:dyDescent="0.3">
      <c r="A372" s="29" t="s">
        <v>966</v>
      </c>
      <c r="B372" s="29" t="s">
        <v>387</v>
      </c>
      <c r="E372" s="24" t="e">
        <v>#N/A</v>
      </c>
    </row>
    <row r="373" spans="1:5" x14ac:dyDescent="0.3">
      <c r="A373" s="29" t="s">
        <v>967</v>
      </c>
      <c r="B373" s="29" t="s">
        <v>388</v>
      </c>
      <c r="E373" s="24" t="e">
        <v>#N/A</v>
      </c>
    </row>
    <row r="374" spans="1:5" x14ac:dyDescent="0.3">
      <c r="A374" s="29" t="s">
        <v>968</v>
      </c>
      <c r="B374" s="29" t="s">
        <v>389</v>
      </c>
      <c r="E374" s="24" t="e">
        <v>#N/A</v>
      </c>
    </row>
    <row r="375" spans="1:5" x14ac:dyDescent="0.3">
      <c r="A375" s="29" t="s">
        <v>969</v>
      </c>
      <c r="B375" s="29" t="s">
        <v>390</v>
      </c>
      <c r="E375" s="24" t="e">
        <v>#N/A</v>
      </c>
    </row>
    <row r="376" spans="1:5" x14ac:dyDescent="0.3">
      <c r="A376" s="29" t="s">
        <v>970</v>
      </c>
      <c r="B376" s="29" t="s">
        <v>391</v>
      </c>
      <c r="E376" s="24" t="e">
        <v>#N/A</v>
      </c>
    </row>
    <row r="377" spans="1:5" x14ac:dyDescent="0.3">
      <c r="A377" s="29" t="s">
        <v>971</v>
      </c>
      <c r="B377" s="29" t="s">
        <v>392</v>
      </c>
      <c r="E377" s="24" t="e">
        <v>#N/A</v>
      </c>
    </row>
    <row r="378" spans="1:5" x14ac:dyDescent="0.3">
      <c r="A378" s="29" t="s">
        <v>972</v>
      </c>
      <c r="B378" s="29" t="s">
        <v>393</v>
      </c>
      <c r="E378" s="24" t="e">
        <v>#N/A</v>
      </c>
    </row>
    <row r="379" spans="1:5" x14ac:dyDescent="0.3">
      <c r="A379" s="29" t="s">
        <v>973</v>
      </c>
      <c r="B379" s="29" t="s">
        <v>394</v>
      </c>
      <c r="E379" s="24" t="e">
        <v>#N/A</v>
      </c>
    </row>
    <row r="380" spans="1:5" x14ac:dyDescent="0.3">
      <c r="A380" s="29" t="s">
        <v>974</v>
      </c>
      <c r="B380" s="29" t="s">
        <v>395</v>
      </c>
      <c r="E380" s="24" t="e">
        <v>#N/A</v>
      </c>
    </row>
    <row r="381" spans="1:5" x14ac:dyDescent="0.3">
      <c r="A381" s="29" t="s">
        <v>975</v>
      </c>
      <c r="B381" s="29" t="s">
        <v>39</v>
      </c>
      <c r="E381" s="24" t="e">
        <v>#N/A</v>
      </c>
    </row>
    <row r="382" spans="1:5" x14ac:dyDescent="0.3">
      <c r="A382" s="29" t="s">
        <v>976</v>
      </c>
      <c r="B382" s="29" t="s">
        <v>396</v>
      </c>
      <c r="E382" s="24" t="e">
        <v>#N/A</v>
      </c>
    </row>
    <row r="383" spans="1:5" x14ac:dyDescent="0.3">
      <c r="A383" s="29" t="s">
        <v>977</v>
      </c>
      <c r="B383" s="29" t="s">
        <v>397</v>
      </c>
      <c r="E383" s="24" t="e">
        <v>#N/A</v>
      </c>
    </row>
    <row r="384" spans="1:5" x14ac:dyDescent="0.3">
      <c r="A384" s="29" t="s">
        <v>978</v>
      </c>
      <c r="B384" s="29" t="s">
        <v>398</v>
      </c>
      <c r="E384" s="24" t="e">
        <v>#N/A</v>
      </c>
    </row>
    <row r="385" spans="1:5" x14ac:dyDescent="0.3">
      <c r="A385" s="29" t="s">
        <v>979</v>
      </c>
      <c r="B385" s="29" t="s">
        <v>399</v>
      </c>
      <c r="E385" s="24" t="e">
        <v>#N/A</v>
      </c>
    </row>
    <row r="386" spans="1:5" x14ac:dyDescent="0.3">
      <c r="A386" s="29" t="s">
        <v>980</v>
      </c>
      <c r="B386" s="29" t="s">
        <v>400</v>
      </c>
      <c r="E386" s="24" t="e">
        <v>#N/A</v>
      </c>
    </row>
    <row r="387" spans="1:5" x14ac:dyDescent="0.3">
      <c r="A387" s="29" t="s">
        <v>981</v>
      </c>
      <c r="B387" s="29" t="s">
        <v>401</v>
      </c>
      <c r="E387" s="24" t="e">
        <v>#N/A</v>
      </c>
    </row>
    <row r="388" spans="1:5" x14ac:dyDescent="0.3">
      <c r="A388" s="29" t="s">
        <v>982</v>
      </c>
      <c r="B388" s="29" t="s">
        <v>402</v>
      </c>
      <c r="E388" s="24" t="e">
        <v>#N/A</v>
      </c>
    </row>
    <row r="389" spans="1:5" x14ac:dyDescent="0.3">
      <c r="A389" s="29" t="s">
        <v>983</v>
      </c>
      <c r="B389" s="29" t="s">
        <v>403</v>
      </c>
      <c r="E389" s="24" t="e">
        <v>#N/A</v>
      </c>
    </row>
    <row r="390" spans="1:5" x14ac:dyDescent="0.3">
      <c r="A390" s="29" t="s">
        <v>984</v>
      </c>
      <c r="B390" s="29" t="s">
        <v>404</v>
      </c>
      <c r="E390" s="24" t="e">
        <v>#N/A</v>
      </c>
    </row>
    <row r="391" spans="1:5" x14ac:dyDescent="0.3">
      <c r="A391" s="29" t="s">
        <v>985</v>
      </c>
      <c r="B391" s="29" t="s">
        <v>42</v>
      </c>
      <c r="E391" s="24" t="e">
        <v>#N/A</v>
      </c>
    </row>
    <row r="392" spans="1:5" x14ac:dyDescent="0.3">
      <c r="A392" s="29" t="s">
        <v>986</v>
      </c>
      <c r="B392" s="29" t="s">
        <v>405</v>
      </c>
      <c r="E392" s="24" t="e">
        <v>#N/A</v>
      </c>
    </row>
    <row r="393" spans="1:5" x14ac:dyDescent="0.3">
      <c r="A393" s="29" t="s">
        <v>987</v>
      </c>
      <c r="B393" s="29" t="s">
        <v>406</v>
      </c>
      <c r="E393" s="24" t="e">
        <v>#N/A</v>
      </c>
    </row>
    <row r="394" spans="1:5" x14ac:dyDescent="0.3">
      <c r="A394" s="29" t="s">
        <v>988</v>
      </c>
      <c r="B394" s="29" t="s">
        <v>41</v>
      </c>
      <c r="E394" s="24" t="e">
        <v>#N/A</v>
      </c>
    </row>
    <row r="395" spans="1:5" x14ac:dyDescent="0.3">
      <c r="A395" s="29" t="s">
        <v>989</v>
      </c>
      <c r="B395" s="29" t="s">
        <v>407</v>
      </c>
      <c r="E395" s="24" t="e">
        <v>#N/A</v>
      </c>
    </row>
    <row r="396" spans="1:5" x14ac:dyDescent="0.3">
      <c r="A396" s="29" t="s">
        <v>990</v>
      </c>
      <c r="B396" s="29" t="s">
        <v>408</v>
      </c>
      <c r="E396" s="24" t="e">
        <v>#N/A</v>
      </c>
    </row>
    <row r="397" spans="1:5" x14ac:dyDescent="0.3">
      <c r="A397" s="29" t="s">
        <v>991</v>
      </c>
      <c r="B397" s="29" t="s">
        <v>409</v>
      </c>
      <c r="E397" s="24" t="e">
        <v>#N/A</v>
      </c>
    </row>
    <row r="398" spans="1:5" x14ac:dyDescent="0.3">
      <c r="A398" s="29" t="s">
        <v>992</v>
      </c>
      <c r="B398" s="29" t="s">
        <v>410</v>
      </c>
      <c r="E398" s="24" t="e">
        <v>#N/A</v>
      </c>
    </row>
    <row r="399" spans="1:5" x14ac:dyDescent="0.3">
      <c r="A399" s="29" t="s">
        <v>993</v>
      </c>
      <c r="B399" s="29" t="s">
        <v>411</v>
      </c>
      <c r="E399" s="24" t="e">
        <v>#N/A</v>
      </c>
    </row>
    <row r="400" spans="1:5" x14ac:dyDescent="0.3">
      <c r="A400" s="29" t="s">
        <v>994</v>
      </c>
      <c r="B400" s="29" t="s">
        <v>412</v>
      </c>
      <c r="E400" s="24" t="e">
        <v>#N/A</v>
      </c>
    </row>
    <row r="401" spans="1:5" x14ac:dyDescent="0.3">
      <c r="A401" s="29" t="s">
        <v>995</v>
      </c>
      <c r="B401" s="29" t="s">
        <v>413</v>
      </c>
      <c r="E401" s="24" t="e">
        <v>#N/A</v>
      </c>
    </row>
    <row r="402" spans="1:5" x14ac:dyDescent="0.3">
      <c r="A402" s="29" t="s">
        <v>996</v>
      </c>
      <c r="B402" s="29" t="s">
        <v>414</v>
      </c>
      <c r="E402" s="24" t="e">
        <v>#N/A</v>
      </c>
    </row>
    <row r="403" spans="1:5" x14ac:dyDescent="0.3">
      <c r="A403" s="29" t="s">
        <v>997</v>
      </c>
      <c r="B403" s="29" t="s">
        <v>415</v>
      </c>
      <c r="E403" s="24" t="e">
        <v>#N/A</v>
      </c>
    </row>
    <row r="404" spans="1:5" x14ac:dyDescent="0.3">
      <c r="A404" s="29" t="s">
        <v>998</v>
      </c>
      <c r="B404" s="29" t="s">
        <v>416</v>
      </c>
      <c r="E404" s="24" t="e">
        <v>#N/A</v>
      </c>
    </row>
    <row r="405" spans="1:5" x14ac:dyDescent="0.3">
      <c r="A405" s="29" t="s">
        <v>999</v>
      </c>
      <c r="B405" s="29" t="s">
        <v>417</v>
      </c>
      <c r="E405" s="24" t="e">
        <v>#N/A</v>
      </c>
    </row>
    <row r="406" spans="1:5" x14ac:dyDescent="0.3">
      <c r="A406" s="29" t="s">
        <v>1000</v>
      </c>
      <c r="B406" s="29" t="s">
        <v>418</v>
      </c>
      <c r="E406" s="24" t="e">
        <v>#N/A</v>
      </c>
    </row>
    <row r="407" spans="1:5" x14ac:dyDescent="0.3">
      <c r="A407" s="29" t="s">
        <v>1001</v>
      </c>
      <c r="B407" s="29" t="s">
        <v>40</v>
      </c>
      <c r="E407" s="24" t="e">
        <v>#N/A</v>
      </c>
    </row>
    <row r="408" spans="1:5" x14ac:dyDescent="0.3">
      <c r="A408" s="29" t="s">
        <v>1002</v>
      </c>
      <c r="B408" s="29" t="s">
        <v>419</v>
      </c>
      <c r="E408" s="24" t="e">
        <v>#N/A</v>
      </c>
    </row>
    <row r="409" spans="1:5" x14ac:dyDescent="0.3">
      <c r="A409" s="29" t="s">
        <v>1003</v>
      </c>
      <c r="B409" s="29" t="s">
        <v>420</v>
      </c>
      <c r="E409" s="24" t="e">
        <v>#N/A</v>
      </c>
    </row>
    <row r="410" spans="1:5" x14ac:dyDescent="0.3">
      <c r="A410" s="29" t="s">
        <v>1004</v>
      </c>
      <c r="B410" s="29" t="s">
        <v>421</v>
      </c>
      <c r="E410" s="24" t="e">
        <v>#N/A</v>
      </c>
    </row>
    <row r="411" spans="1:5" x14ac:dyDescent="0.3">
      <c r="A411" s="29" t="s">
        <v>1005</v>
      </c>
      <c r="B411" s="29" t="s">
        <v>422</v>
      </c>
      <c r="E411" s="24" t="e">
        <v>#N/A</v>
      </c>
    </row>
    <row r="412" spans="1:5" x14ac:dyDescent="0.3">
      <c r="A412" s="29" t="s">
        <v>1006</v>
      </c>
      <c r="B412" s="29" t="s">
        <v>423</v>
      </c>
      <c r="E412" s="24" t="e">
        <v>#N/A</v>
      </c>
    </row>
    <row r="413" spans="1:5" x14ac:dyDescent="0.3">
      <c r="A413" s="29" t="s">
        <v>1007</v>
      </c>
      <c r="B413" s="29" t="s">
        <v>424</v>
      </c>
      <c r="E413" s="24" t="e">
        <v>#N/A</v>
      </c>
    </row>
    <row r="414" spans="1:5" x14ac:dyDescent="0.3">
      <c r="A414" s="29" t="s">
        <v>1008</v>
      </c>
      <c r="B414" s="29" t="s">
        <v>425</v>
      </c>
      <c r="E414" s="24" t="e">
        <v>#N/A</v>
      </c>
    </row>
    <row r="415" spans="1:5" x14ac:dyDescent="0.3">
      <c r="A415" s="29" t="s">
        <v>1009</v>
      </c>
      <c r="B415" s="29" t="s">
        <v>426</v>
      </c>
      <c r="E415" s="24" t="e">
        <v>#N/A</v>
      </c>
    </row>
    <row r="416" spans="1:5" x14ac:dyDescent="0.3">
      <c r="A416" s="29" t="s">
        <v>1010</v>
      </c>
      <c r="B416" s="29" t="s">
        <v>427</v>
      </c>
      <c r="E416" s="24" t="e">
        <v>#N/A</v>
      </c>
    </row>
    <row r="417" spans="1:5" x14ac:dyDescent="0.3">
      <c r="A417" s="29" t="s">
        <v>1011</v>
      </c>
      <c r="B417" s="29" t="s">
        <v>428</v>
      </c>
      <c r="E417" s="24" t="e">
        <v>#N/A</v>
      </c>
    </row>
    <row r="418" spans="1:5" x14ac:dyDescent="0.3">
      <c r="A418" s="29" t="s">
        <v>1012</v>
      </c>
      <c r="B418" s="29" t="s">
        <v>429</v>
      </c>
      <c r="E418" s="24" t="e">
        <v>#N/A</v>
      </c>
    </row>
    <row r="419" spans="1:5" x14ac:dyDescent="0.3">
      <c r="A419" s="29" t="s">
        <v>1013</v>
      </c>
      <c r="B419" s="29" t="s">
        <v>430</v>
      </c>
      <c r="E419" s="24" t="e">
        <v>#N/A</v>
      </c>
    </row>
    <row r="420" spans="1:5" x14ac:dyDescent="0.3">
      <c r="A420" s="29" t="s">
        <v>1014</v>
      </c>
      <c r="B420" s="29" t="s">
        <v>431</v>
      </c>
      <c r="E420" s="24" t="e">
        <v>#N/A</v>
      </c>
    </row>
    <row r="421" spans="1:5" x14ac:dyDescent="0.3">
      <c r="A421" s="29" t="s">
        <v>1015</v>
      </c>
      <c r="B421" s="29" t="s">
        <v>432</v>
      </c>
      <c r="E421" s="24" t="e">
        <v>#N/A</v>
      </c>
    </row>
    <row r="422" spans="1:5" x14ac:dyDescent="0.3">
      <c r="A422" s="29" t="s">
        <v>1016</v>
      </c>
      <c r="B422" s="29" t="s">
        <v>433</v>
      </c>
      <c r="E422" s="24" t="e">
        <v>#N/A</v>
      </c>
    </row>
    <row r="423" spans="1:5" x14ac:dyDescent="0.3">
      <c r="A423" s="29" t="s">
        <v>1017</v>
      </c>
      <c r="B423" s="29" t="s">
        <v>434</v>
      </c>
      <c r="E423" s="24" t="e">
        <v>#N/A</v>
      </c>
    </row>
    <row r="424" spans="1:5" x14ac:dyDescent="0.3">
      <c r="A424" s="29" t="s">
        <v>1018</v>
      </c>
      <c r="B424" s="29" t="s">
        <v>435</v>
      </c>
      <c r="E424" s="24" t="e">
        <v>#N/A</v>
      </c>
    </row>
    <row r="425" spans="1:5" x14ac:dyDescent="0.3">
      <c r="A425" s="29" t="s">
        <v>1019</v>
      </c>
      <c r="B425" s="29" t="s">
        <v>436</v>
      </c>
      <c r="E425" s="24" t="e">
        <v>#N/A</v>
      </c>
    </row>
    <row r="426" spans="1:5" x14ac:dyDescent="0.3">
      <c r="A426" s="29" t="s">
        <v>1020</v>
      </c>
      <c r="B426" s="29" t="s">
        <v>437</v>
      </c>
      <c r="E426" s="24" t="e">
        <v>#N/A</v>
      </c>
    </row>
    <row r="427" spans="1:5" x14ac:dyDescent="0.3">
      <c r="A427" s="29" t="s">
        <v>1021</v>
      </c>
      <c r="B427" s="29" t="s">
        <v>438</v>
      </c>
      <c r="E427" s="24" t="e">
        <v>#N/A</v>
      </c>
    </row>
    <row r="428" spans="1:5" x14ac:dyDescent="0.3">
      <c r="A428" s="29" t="s">
        <v>1022</v>
      </c>
      <c r="B428" s="29" t="s">
        <v>439</v>
      </c>
      <c r="E428" s="24" t="e">
        <v>#N/A</v>
      </c>
    </row>
    <row r="429" spans="1:5" x14ac:dyDescent="0.3">
      <c r="A429" s="29" t="s">
        <v>1023</v>
      </c>
      <c r="B429" s="29" t="s">
        <v>440</v>
      </c>
      <c r="E429" s="24" t="e">
        <v>#N/A</v>
      </c>
    </row>
    <row r="430" spans="1:5" x14ac:dyDescent="0.3">
      <c r="A430" s="29" t="s">
        <v>1024</v>
      </c>
      <c r="B430" s="29" t="s">
        <v>441</v>
      </c>
      <c r="E430" s="24" t="e">
        <v>#N/A</v>
      </c>
    </row>
    <row r="431" spans="1:5" x14ac:dyDescent="0.3">
      <c r="A431" s="29" t="s">
        <v>1025</v>
      </c>
      <c r="B431" s="29" t="s">
        <v>442</v>
      </c>
      <c r="E431" s="24" t="e">
        <v>#N/A</v>
      </c>
    </row>
    <row r="432" spans="1:5" x14ac:dyDescent="0.3">
      <c r="A432" s="29" t="s">
        <v>1026</v>
      </c>
      <c r="B432" s="29" t="s">
        <v>443</v>
      </c>
      <c r="E432" s="24" t="e">
        <v>#N/A</v>
      </c>
    </row>
    <row r="433" spans="1:5" x14ac:dyDescent="0.3">
      <c r="A433" s="29" t="s">
        <v>1027</v>
      </c>
      <c r="B433" s="29" t="s">
        <v>44</v>
      </c>
      <c r="E433" s="24" t="e">
        <v>#N/A</v>
      </c>
    </row>
    <row r="434" spans="1:5" x14ac:dyDescent="0.3">
      <c r="A434" s="29" t="s">
        <v>1028</v>
      </c>
      <c r="B434" s="29" t="s">
        <v>444</v>
      </c>
      <c r="E434" s="24" t="e">
        <v>#N/A</v>
      </c>
    </row>
    <row r="435" spans="1:5" x14ac:dyDescent="0.3">
      <c r="A435" s="29" t="s">
        <v>1029</v>
      </c>
      <c r="B435" s="29" t="s">
        <v>445</v>
      </c>
      <c r="E435" s="24" t="e">
        <v>#N/A</v>
      </c>
    </row>
    <row r="436" spans="1:5" x14ac:dyDescent="0.3">
      <c r="A436" s="29" t="s">
        <v>1030</v>
      </c>
      <c r="B436" s="29" t="s">
        <v>446</v>
      </c>
      <c r="E436" s="24" t="e">
        <v>#N/A</v>
      </c>
    </row>
    <row r="437" spans="1:5" x14ac:dyDescent="0.3">
      <c r="A437" s="29" t="s">
        <v>1031</v>
      </c>
      <c r="B437" s="29" t="s">
        <v>447</v>
      </c>
      <c r="E437" s="24" t="e">
        <v>#N/A</v>
      </c>
    </row>
    <row r="438" spans="1:5" x14ac:dyDescent="0.3">
      <c r="A438" s="29" t="s">
        <v>1032</v>
      </c>
      <c r="B438" s="29" t="s">
        <v>448</v>
      </c>
      <c r="E438" s="24" t="e">
        <v>#N/A</v>
      </c>
    </row>
    <row r="439" spans="1:5" x14ac:dyDescent="0.3">
      <c r="A439" s="29" t="s">
        <v>1033</v>
      </c>
      <c r="B439" s="29" t="s">
        <v>449</v>
      </c>
      <c r="E439" s="24" t="e">
        <v>#N/A</v>
      </c>
    </row>
    <row r="440" spans="1:5" x14ac:dyDescent="0.3">
      <c r="A440" s="29" t="s">
        <v>1034</v>
      </c>
      <c r="B440" s="29" t="s">
        <v>43</v>
      </c>
      <c r="E440" s="24" t="e">
        <v>#N/A</v>
      </c>
    </row>
    <row r="441" spans="1:5" x14ac:dyDescent="0.3">
      <c r="A441" s="29" t="s">
        <v>1035</v>
      </c>
      <c r="B441" s="29" t="s">
        <v>450</v>
      </c>
      <c r="E441" s="24" t="e">
        <v>#N/A</v>
      </c>
    </row>
    <row r="442" spans="1:5" x14ac:dyDescent="0.3">
      <c r="A442" s="29" t="s">
        <v>1036</v>
      </c>
      <c r="B442" s="29" t="s">
        <v>451</v>
      </c>
      <c r="E442" s="24" t="e">
        <v>#N/A</v>
      </c>
    </row>
    <row r="443" spans="1:5" x14ac:dyDescent="0.3">
      <c r="A443" s="29" t="s">
        <v>1037</v>
      </c>
      <c r="B443" s="29" t="s">
        <v>452</v>
      </c>
      <c r="E443" s="24" t="e">
        <v>#N/A</v>
      </c>
    </row>
    <row r="444" spans="1:5" x14ac:dyDescent="0.3">
      <c r="A444" s="29" t="s">
        <v>1038</v>
      </c>
      <c r="B444" s="29" t="s">
        <v>453</v>
      </c>
      <c r="E444" s="24" t="e">
        <v>#N/A</v>
      </c>
    </row>
    <row r="445" spans="1:5" x14ac:dyDescent="0.3">
      <c r="A445" s="29" t="s">
        <v>1039</v>
      </c>
      <c r="B445" s="29" t="s">
        <v>454</v>
      </c>
      <c r="E445" s="24" t="e">
        <v>#N/A</v>
      </c>
    </row>
    <row r="446" spans="1:5" x14ac:dyDescent="0.3">
      <c r="A446" s="29" t="s">
        <v>1040</v>
      </c>
      <c r="B446" s="29" t="s">
        <v>455</v>
      </c>
      <c r="E446" s="24" t="e">
        <v>#N/A</v>
      </c>
    </row>
    <row r="447" spans="1:5" x14ac:dyDescent="0.3">
      <c r="A447" s="29" t="s">
        <v>1041</v>
      </c>
      <c r="B447" s="29" t="s">
        <v>456</v>
      </c>
      <c r="E447" s="24" t="e">
        <v>#N/A</v>
      </c>
    </row>
    <row r="448" spans="1:5" x14ac:dyDescent="0.3">
      <c r="A448" s="29" t="s">
        <v>1042</v>
      </c>
      <c r="B448" s="29" t="s">
        <v>457</v>
      </c>
      <c r="E448" s="24" t="e">
        <v>#N/A</v>
      </c>
    </row>
    <row r="449" spans="1:5" x14ac:dyDescent="0.3">
      <c r="A449" s="29" t="s">
        <v>1043</v>
      </c>
      <c r="B449" s="29" t="s">
        <v>458</v>
      </c>
      <c r="E449" s="24" t="e">
        <v>#N/A</v>
      </c>
    </row>
    <row r="450" spans="1:5" x14ac:dyDescent="0.3">
      <c r="A450" s="29" t="s">
        <v>1044</v>
      </c>
      <c r="B450" s="29" t="s">
        <v>459</v>
      </c>
      <c r="E450" s="24" t="e">
        <v>#N/A</v>
      </c>
    </row>
    <row r="451" spans="1:5" x14ac:dyDescent="0.3">
      <c r="A451" s="29" t="s">
        <v>1045</v>
      </c>
      <c r="B451" s="29" t="s">
        <v>460</v>
      </c>
      <c r="E451" s="24" t="e">
        <v>#N/A</v>
      </c>
    </row>
    <row r="452" spans="1:5" x14ac:dyDescent="0.3">
      <c r="A452" s="29" t="s">
        <v>1046</v>
      </c>
      <c r="B452" s="29" t="s">
        <v>461</v>
      </c>
      <c r="E452" s="24" t="e">
        <v>#N/A</v>
      </c>
    </row>
    <row r="453" spans="1:5" x14ac:dyDescent="0.3">
      <c r="A453" s="29" t="s">
        <v>1047</v>
      </c>
      <c r="B453" s="29" t="s">
        <v>462</v>
      </c>
      <c r="E453" s="24" t="e">
        <v>#N/A</v>
      </c>
    </row>
    <row r="454" spans="1:5" x14ac:dyDescent="0.3">
      <c r="A454" s="29" t="s">
        <v>1048</v>
      </c>
      <c r="B454" s="29" t="s">
        <v>463</v>
      </c>
      <c r="E454" s="24" t="e">
        <v>#N/A</v>
      </c>
    </row>
    <row r="455" spans="1:5" x14ac:dyDescent="0.3">
      <c r="A455" s="29" t="s">
        <v>1049</v>
      </c>
      <c r="B455" s="29" t="s">
        <v>464</v>
      </c>
      <c r="E455" s="24" t="e">
        <v>#N/A</v>
      </c>
    </row>
    <row r="456" spans="1:5" x14ac:dyDescent="0.3">
      <c r="A456" s="29" t="s">
        <v>1050</v>
      </c>
      <c r="B456" s="29" t="s">
        <v>465</v>
      </c>
      <c r="E456" s="24" t="e">
        <v>#N/A</v>
      </c>
    </row>
    <row r="457" spans="1:5" x14ac:dyDescent="0.3">
      <c r="A457" s="29" t="s">
        <v>1051</v>
      </c>
      <c r="B457" s="29" t="s">
        <v>466</v>
      </c>
      <c r="E457" s="24" t="e">
        <v>#N/A</v>
      </c>
    </row>
    <row r="458" spans="1:5" x14ac:dyDescent="0.3">
      <c r="A458" s="29" t="s">
        <v>1052</v>
      </c>
      <c r="B458" s="29" t="s">
        <v>467</v>
      </c>
      <c r="E458" s="24" t="e">
        <v>#N/A</v>
      </c>
    </row>
    <row r="459" spans="1:5" x14ac:dyDescent="0.3">
      <c r="A459" s="29" t="s">
        <v>1053</v>
      </c>
      <c r="B459" s="29" t="s">
        <v>468</v>
      </c>
      <c r="E459" s="24" t="e">
        <v>#N/A</v>
      </c>
    </row>
    <row r="460" spans="1:5" x14ac:dyDescent="0.3">
      <c r="A460" s="29" t="s">
        <v>1054</v>
      </c>
      <c r="B460" s="29" t="s">
        <v>469</v>
      </c>
      <c r="E460" s="24" t="e">
        <v>#N/A</v>
      </c>
    </row>
    <row r="461" spans="1:5" x14ac:dyDescent="0.3">
      <c r="A461" s="29" t="s">
        <v>1055</v>
      </c>
      <c r="B461" s="29" t="s">
        <v>470</v>
      </c>
      <c r="E461" s="24" t="e">
        <v>#N/A</v>
      </c>
    </row>
    <row r="462" spans="1:5" x14ac:dyDescent="0.3">
      <c r="A462" s="29" t="s">
        <v>1056</v>
      </c>
      <c r="B462" s="29" t="s">
        <v>471</v>
      </c>
      <c r="E462" s="24" t="e">
        <v>#N/A</v>
      </c>
    </row>
    <row r="463" spans="1:5" x14ac:dyDescent="0.3">
      <c r="A463" s="29" t="s">
        <v>1057</v>
      </c>
      <c r="B463" s="29" t="s">
        <v>472</v>
      </c>
      <c r="E463" s="24" t="e">
        <v>#N/A</v>
      </c>
    </row>
    <row r="464" spans="1:5" x14ac:dyDescent="0.3">
      <c r="A464" s="29" t="s">
        <v>1058</v>
      </c>
      <c r="B464" s="29" t="s">
        <v>473</v>
      </c>
      <c r="E464" s="24" t="e">
        <v>#N/A</v>
      </c>
    </row>
    <row r="465" spans="1:5" x14ac:dyDescent="0.3">
      <c r="A465" s="29" t="s">
        <v>1059</v>
      </c>
      <c r="B465" s="29" t="s">
        <v>474</v>
      </c>
      <c r="E465" s="24" t="e">
        <v>#N/A</v>
      </c>
    </row>
    <row r="466" spans="1:5" x14ac:dyDescent="0.3">
      <c r="A466" s="29" t="s">
        <v>1060</v>
      </c>
      <c r="B466" s="29" t="s">
        <v>475</v>
      </c>
      <c r="E466" s="24" t="e">
        <v>#N/A</v>
      </c>
    </row>
    <row r="467" spans="1:5" x14ac:dyDescent="0.3">
      <c r="A467" s="29" t="s">
        <v>1061</v>
      </c>
      <c r="B467" s="29" t="s">
        <v>476</v>
      </c>
      <c r="E467" s="24" t="e">
        <v>#N/A</v>
      </c>
    </row>
    <row r="468" spans="1:5" x14ac:dyDescent="0.3">
      <c r="A468" s="29" t="s">
        <v>1062</v>
      </c>
      <c r="B468" s="29" t="s">
        <v>477</v>
      </c>
      <c r="E468" s="24" t="e">
        <v>#N/A</v>
      </c>
    </row>
    <row r="469" spans="1:5" x14ac:dyDescent="0.3">
      <c r="A469" s="29" t="s">
        <v>1063</v>
      </c>
      <c r="B469" s="29" t="s">
        <v>478</v>
      </c>
      <c r="E469" s="24" t="e">
        <v>#N/A</v>
      </c>
    </row>
    <row r="470" spans="1:5" x14ac:dyDescent="0.3">
      <c r="A470" s="29" t="s">
        <v>1064</v>
      </c>
      <c r="B470" s="29" t="s">
        <v>479</v>
      </c>
      <c r="E470" s="24" t="e">
        <v>#N/A</v>
      </c>
    </row>
    <row r="471" spans="1:5" x14ac:dyDescent="0.3">
      <c r="A471" s="29" t="s">
        <v>1065</v>
      </c>
      <c r="B471" s="29" t="s">
        <v>480</v>
      </c>
      <c r="E471" s="24" t="e">
        <v>#N/A</v>
      </c>
    </row>
    <row r="472" spans="1:5" x14ac:dyDescent="0.3">
      <c r="A472" s="29" t="s">
        <v>1066</v>
      </c>
      <c r="B472" s="29" t="s">
        <v>481</v>
      </c>
      <c r="E472" s="24" t="e">
        <v>#N/A</v>
      </c>
    </row>
    <row r="473" spans="1:5" x14ac:dyDescent="0.3">
      <c r="A473" s="29" t="s">
        <v>1067</v>
      </c>
      <c r="B473" s="29" t="s">
        <v>482</v>
      </c>
      <c r="E473" s="24" t="e">
        <v>#N/A</v>
      </c>
    </row>
    <row r="474" spans="1:5" x14ac:dyDescent="0.3">
      <c r="A474" s="29" t="s">
        <v>1068</v>
      </c>
      <c r="B474" s="29" t="s">
        <v>45</v>
      </c>
      <c r="E474" s="24" t="e">
        <v>#N/A</v>
      </c>
    </row>
    <row r="475" spans="1:5" x14ac:dyDescent="0.3">
      <c r="A475" s="29" t="s">
        <v>1069</v>
      </c>
      <c r="B475" s="29" t="s">
        <v>483</v>
      </c>
      <c r="E475" s="24" t="e">
        <v>#N/A</v>
      </c>
    </row>
    <row r="476" spans="1:5" x14ac:dyDescent="0.3">
      <c r="A476" s="29" t="s">
        <v>1070</v>
      </c>
      <c r="B476" s="29" t="s">
        <v>484</v>
      </c>
      <c r="E476" s="24" t="e">
        <v>#N/A</v>
      </c>
    </row>
    <row r="477" spans="1:5" x14ac:dyDescent="0.3">
      <c r="A477" s="29" t="s">
        <v>1071</v>
      </c>
      <c r="B477" s="29" t="s">
        <v>485</v>
      </c>
      <c r="E477" s="24" t="e">
        <v>#N/A</v>
      </c>
    </row>
    <row r="478" spans="1:5" x14ac:dyDescent="0.3">
      <c r="A478" s="29" t="s">
        <v>1072</v>
      </c>
      <c r="B478" s="29" t="s">
        <v>486</v>
      </c>
      <c r="E478" s="24" t="e">
        <v>#N/A</v>
      </c>
    </row>
    <row r="479" spans="1:5" x14ac:dyDescent="0.3">
      <c r="A479" s="29" t="s">
        <v>1073</v>
      </c>
      <c r="B479" s="29" t="s">
        <v>487</v>
      </c>
      <c r="E479" s="24" t="e">
        <v>#N/A</v>
      </c>
    </row>
    <row r="480" spans="1:5" x14ac:dyDescent="0.3">
      <c r="A480" s="29" t="s">
        <v>1074</v>
      </c>
      <c r="B480" s="29" t="s">
        <v>488</v>
      </c>
      <c r="E480" s="24" t="e">
        <v>#N/A</v>
      </c>
    </row>
    <row r="481" spans="1:5" x14ac:dyDescent="0.3">
      <c r="A481" s="29" t="s">
        <v>1075</v>
      </c>
      <c r="B481" s="29" t="s">
        <v>489</v>
      </c>
      <c r="E481" s="24" t="e">
        <v>#N/A</v>
      </c>
    </row>
    <row r="482" spans="1:5" x14ac:dyDescent="0.3">
      <c r="A482" s="29" t="s">
        <v>1076</v>
      </c>
      <c r="B482" s="29" t="s">
        <v>490</v>
      </c>
      <c r="E482" s="24" t="e">
        <v>#N/A</v>
      </c>
    </row>
    <row r="483" spans="1:5" x14ac:dyDescent="0.3">
      <c r="A483" s="29" t="s">
        <v>1077</v>
      </c>
      <c r="B483" s="29" t="s">
        <v>491</v>
      </c>
      <c r="E483" s="24" t="e">
        <v>#N/A</v>
      </c>
    </row>
    <row r="484" spans="1:5" x14ac:dyDescent="0.3">
      <c r="A484" s="29" t="s">
        <v>1078</v>
      </c>
      <c r="B484" s="29" t="s">
        <v>492</v>
      </c>
      <c r="E484" s="24" t="e">
        <v>#N/A</v>
      </c>
    </row>
    <row r="485" spans="1:5" x14ac:dyDescent="0.3">
      <c r="A485" s="29" t="s">
        <v>1079</v>
      </c>
      <c r="B485" s="29" t="s">
        <v>493</v>
      </c>
      <c r="E485" s="24" t="e">
        <v>#N/A</v>
      </c>
    </row>
    <row r="486" spans="1:5" x14ac:dyDescent="0.3">
      <c r="A486" s="29" t="s">
        <v>1080</v>
      </c>
      <c r="B486" s="29" t="s">
        <v>494</v>
      </c>
      <c r="E486" s="24" t="e">
        <v>#N/A</v>
      </c>
    </row>
    <row r="487" spans="1:5" x14ac:dyDescent="0.3">
      <c r="A487" s="29" t="s">
        <v>1081</v>
      </c>
      <c r="B487" s="29" t="s">
        <v>495</v>
      </c>
      <c r="E487" s="24" t="e">
        <v>#N/A</v>
      </c>
    </row>
    <row r="488" spans="1:5" x14ac:dyDescent="0.3">
      <c r="A488" s="29" t="s">
        <v>1082</v>
      </c>
      <c r="B488" s="29" t="s">
        <v>496</v>
      </c>
      <c r="E488" s="24" t="e">
        <v>#N/A</v>
      </c>
    </row>
    <row r="489" spans="1:5" x14ac:dyDescent="0.3">
      <c r="A489" s="29" t="s">
        <v>1083</v>
      </c>
      <c r="B489" s="29" t="s">
        <v>497</v>
      </c>
      <c r="E489" s="24" t="e">
        <v>#N/A</v>
      </c>
    </row>
    <row r="490" spans="1:5" x14ac:dyDescent="0.3">
      <c r="A490" s="29" t="s">
        <v>1084</v>
      </c>
      <c r="B490" s="29" t="s">
        <v>498</v>
      </c>
      <c r="E490" s="24" t="e">
        <v>#N/A</v>
      </c>
    </row>
    <row r="491" spans="1:5" x14ac:dyDescent="0.3">
      <c r="A491" s="29" t="s">
        <v>1085</v>
      </c>
      <c r="B491" s="29" t="s">
        <v>499</v>
      </c>
      <c r="E491" s="24" t="e">
        <v>#N/A</v>
      </c>
    </row>
    <row r="492" spans="1:5" x14ac:dyDescent="0.3">
      <c r="A492" s="29" t="s">
        <v>1086</v>
      </c>
      <c r="B492" s="29" t="s">
        <v>500</v>
      </c>
      <c r="E492" s="24" t="e">
        <v>#N/A</v>
      </c>
    </row>
    <row r="493" spans="1:5" x14ac:dyDescent="0.3">
      <c r="A493" s="29" t="s">
        <v>1087</v>
      </c>
      <c r="B493" s="29" t="s">
        <v>501</v>
      </c>
      <c r="E493" s="24" t="e">
        <v>#N/A</v>
      </c>
    </row>
    <row r="494" spans="1:5" x14ac:dyDescent="0.3">
      <c r="A494" s="29" t="s">
        <v>1088</v>
      </c>
      <c r="B494" s="29" t="s">
        <v>46</v>
      </c>
      <c r="E494" s="24" t="e">
        <v>#N/A</v>
      </c>
    </row>
    <row r="495" spans="1:5" x14ac:dyDescent="0.3">
      <c r="A495" s="29" t="s">
        <v>1089</v>
      </c>
      <c r="B495" s="29" t="s">
        <v>502</v>
      </c>
      <c r="E495" s="24" t="e">
        <v>#N/A</v>
      </c>
    </row>
    <row r="496" spans="1:5" x14ac:dyDescent="0.3">
      <c r="A496" s="29" t="s">
        <v>1090</v>
      </c>
      <c r="B496" s="29" t="s">
        <v>503</v>
      </c>
      <c r="E496" s="24" t="e">
        <v>#N/A</v>
      </c>
    </row>
    <row r="497" spans="1:5" x14ac:dyDescent="0.3">
      <c r="A497" s="29" t="s">
        <v>1091</v>
      </c>
      <c r="B497" s="29" t="s">
        <v>21</v>
      </c>
      <c r="E497" s="24" t="e">
        <v>#N/A</v>
      </c>
    </row>
    <row r="498" spans="1:5" x14ac:dyDescent="0.3">
      <c r="A498" s="29" t="s">
        <v>1092</v>
      </c>
      <c r="B498" s="29" t="s">
        <v>20</v>
      </c>
      <c r="E498" s="24" t="e">
        <v>#N/A</v>
      </c>
    </row>
    <row r="499" spans="1:5" x14ac:dyDescent="0.3">
      <c r="A499" s="29" t="s">
        <v>1093</v>
      </c>
      <c r="B499" s="29" t="s">
        <v>504</v>
      </c>
      <c r="E499" s="24" t="e">
        <v>#N/A</v>
      </c>
    </row>
    <row r="500" spans="1:5" x14ac:dyDescent="0.3">
      <c r="A500" s="29" t="s">
        <v>1094</v>
      </c>
      <c r="B500" s="29" t="s">
        <v>505</v>
      </c>
      <c r="E500" s="24" t="e">
        <v>#N/A</v>
      </c>
    </row>
    <row r="501" spans="1:5" x14ac:dyDescent="0.3">
      <c r="A501" s="29" t="s">
        <v>1095</v>
      </c>
      <c r="B501" s="29" t="s">
        <v>506</v>
      </c>
      <c r="E501" s="24" t="e">
        <v>#N/A</v>
      </c>
    </row>
    <row r="502" spans="1:5" x14ac:dyDescent="0.3">
      <c r="A502" s="29" t="s">
        <v>1096</v>
      </c>
      <c r="B502" s="29" t="s">
        <v>507</v>
      </c>
      <c r="E502" s="24" t="e">
        <v>#N/A</v>
      </c>
    </row>
    <row r="503" spans="1:5" x14ac:dyDescent="0.3">
      <c r="A503" s="29" t="s">
        <v>1097</v>
      </c>
      <c r="B503" s="29" t="s">
        <v>508</v>
      </c>
      <c r="E503" s="24" t="e">
        <v>#N/A</v>
      </c>
    </row>
    <row r="504" spans="1:5" x14ac:dyDescent="0.3">
      <c r="A504" s="29" t="s">
        <v>1098</v>
      </c>
      <c r="B504" s="29" t="s">
        <v>48</v>
      </c>
      <c r="E504" s="24" t="e">
        <v>#N/A</v>
      </c>
    </row>
    <row r="505" spans="1:5" x14ac:dyDescent="0.3">
      <c r="A505" s="29" t="s">
        <v>1099</v>
      </c>
      <c r="B505" s="29" t="s">
        <v>47</v>
      </c>
      <c r="E505" s="24" t="e">
        <v>#N/A</v>
      </c>
    </row>
    <row r="506" spans="1:5" x14ac:dyDescent="0.3">
      <c r="A506" s="29" t="s">
        <v>1100</v>
      </c>
      <c r="B506" s="29" t="s">
        <v>509</v>
      </c>
      <c r="E506" s="24" t="e">
        <v>#N/A</v>
      </c>
    </row>
    <row r="507" spans="1:5" x14ac:dyDescent="0.3">
      <c r="A507" s="29" t="s">
        <v>1101</v>
      </c>
      <c r="B507" s="29" t="s">
        <v>510</v>
      </c>
      <c r="E507" s="24" t="e">
        <v>#N/A</v>
      </c>
    </row>
    <row r="508" spans="1:5" x14ac:dyDescent="0.3">
      <c r="A508" s="29" t="s">
        <v>1102</v>
      </c>
      <c r="B508" s="29" t="s">
        <v>511</v>
      </c>
      <c r="E508" s="24" t="e">
        <v>#N/A</v>
      </c>
    </row>
    <row r="509" spans="1:5" x14ac:dyDescent="0.3">
      <c r="A509" s="29" t="s">
        <v>1103</v>
      </c>
      <c r="B509" s="29" t="s">
        <v>512</v>
      </c>
      <c r="E509" s="24" t="e">
        <v>#N/A</v>
      </c>
    </row>
    <row r="510" spans="1:5" x14ac:dyDescent="0.3">
      <c r="A510" s="29" t="s">
        <v>1104</v>
      </c>
      <c r="B510" s="29" t="s">
        <v>513</v>
      </c>
      <c r="E510" s="24" t="e">
        <v>#N/A</v>
      </c>
    </row>
    <row r="511" spans="1:5" x14ac:dyDescent="0.3">
      <c r="A511" s="29" t="s">
        <v>1105</v>
      </c>
      <c r="B511" s="29" t="s">
        <v>514</v>
      </c>
      <c r="E511" s="24" t="e">
        <v>#N/A</v>
      </c>
    </row>
    <row r="512" spans="1:5" x14ac:dyDescent="0.3">
      <c r="A512" s="29" t="s">
        <v>1106</v>
      </c>
      <c r="B512" s="29" t="s">
        <v>515</v>
      </c>
      <c r="E512" s="24" t="e">
        <v>#N/A</v>
      </c>
    </row>
    <row r="513" spans="1:5" x14ac:dyDescent="0.3">
      <c r="A513" s="29" t="s">
        <v>1107</v>
      </c>
      <c r="B513" s="29" t="s">
        <v>516</v>
      </c>
      <c r="E513" s="24" t="e">
        <v>#N/A</v>
      </c>
    </row>
    <row r="514" spans="1:5" x14ac:dyDescent="0.3">
      <c r="A514" s="29" t="s">
        <v>1108</v>
      </c>
      <c r="B514" s="29" t="s">
        <v>517</v>
      </c>
      <c r="E514" s="24" t="e">
        <v>#N/A</v>
      </c>
    </row>
    <row r="515" spans="1:5" x14ac:dyDescent="0.3">
      <c r="A515" s="29" t="s">
        <v>1109</v>
      </c>
      <c r="B515" s="29" t="s">
        <v>518</v>
      </c>
      <c r="E515" s="24" t="e">
        <v>#N/A</v>
      </c>
    </row>
    <row r="516" spans="1:5" x14ac:dyDescent="0.3">
      <c r="A516" s="29" t="s">
        <v>1110</v>
      </c>
      <c r="B516" s="29" t="s">
        <v>519</v>
      </c>
      <c r="E516" s="24" t="e">
        <v>#N/A</v>
      </c>
    </row>
    <row r="517" spans="1:5" x14ac:dyDescent="0.3">
      <c r="A517" s="29" t="s">
        <v>1111</v>
      </c>
      <c r="B517" s="29" t="s">
        <v>520</v>
      </c>
      <c r="E517" s="24" t="e">
        <v>#N/A</v>
      </c>
    </row>
    <row r="518" spans="1:5" x14ac:dyDescent="0.3">
      <c r="A518" s="29" t="s">
        <v>1112</v>
      </c>
      <c r="B518" s="29" t="s">
        <v>521</v>
      </c>
      <c r="E518" s="24" t="e">
        <v>#N/A</v>
      </c>
    </row>
    <row r="519" spans="1:5" x14ac:dyDescent="0.3">
      <c r="A519" s="29" t="s">
        <v>1113</v>
      </c>
      <c r="B519" s="29" t="s">
        <v>522</v>
      </c>
      <c r="E519" s="24" t="e">
        <v>#N/A</v>
      </c>
    </row>
    <row r="520" spans="1:5" x14ac:dyDescent="0.3">
      <c r="A520" s="29" t="s">
        <v>1114</v>
      </c>
      <c r="B520" s="29" t="s">
        <v>523</v>
      </c>
      <c r="E520" s="24" t="e">
        <v>#N/A</v>
      </c>
    </row>
    <row r="521" spans="1:5" x14ac:dyDescent="0.3">
      <c r="A521" s="29" t="s">
        <v>1115</v>
      </c>
      <c r="B521" s="29" t="s">
        <v>524</v>
      </c>
      <c r="E521" s="24" t="e">
        <v>#N/A</v>
      </c>
    </row>
    <row r="522" spans="1:5" x14ac:dyDescent="0.3">
      <c r="A522" s="29" t="s">
        <v>1116</v>
      </c>
      <c r="B522" s="29" t="s">
        <v>525</v>
      </c>
      <c r="E522" s="24" t="e">
        <v>#N/A</v>
      </c>
    </row>
    <row r="523" spans="1:5" x14ac:dyDescent="0.3">
      <c r="A523" s="29" t="s">
        <v>1117</v>
      </c>
      <c r="B523" s="29" t="s">
        <v>526</v>
      </c>
      <c r="E523" s="24" t="e">
        <v>#N/A</v>
      </c>
    </row>
    <row r="524" spans="1:5" x14ac:dyDescent="0.3">
      <c r="A524" s="29" t="s">
        <v>1118</v>
      </c>
      <c r="B524" s="29" t="s">
        <v>527</v>
      </c>
      <c r="E524" s="24" t="e">
        <v>#N/A</v>
      </c>
    </row>
    <row r="525" spans="1:5" x14ac:dyDescent="0.3">
      <c r="A525" s="29" t="s">
        <v>1119</v>
      </c>
      <c r="B525" s="29" t="s">
        <v>528</v>
      </c>
      <c r="E525" s="24" t="e">
        <v>#N/A</v>
      </c>
    </row>
    <row r="526" spans="1:5" x14ac:dyDescent="0.3">
      <c r="A526" s="29" t="s">
        <v>1120</v>
      </c>
      <c r="B526" s="29" t="s">
        <v>529</v>
      </c>
      <c r="E526" s="24" t="e">
        <v>#N/A</v>
      </c>
    </row>
    <row r="527" spans="1:5" x14ac:dyDescent="0.3">
      <c r="A527" s="29" t="s">
        <v>1121</v>
      </c>
      <c r="B527" s="29" t="s">
        <v>530</v>
      </c>
      <c r="E527" s="24" t="e">
        <v>#N/A</v>
      </c>
    </row>
    <row r="528" spans="1:5" x14ac:dyDescent="0.3">
      <c r="A528" s="29" t="s">
        <v>1122</v>
      </c>
      <c r="B528" s="29" t="s">
        <v>531</v>
      </c>
      <c r="E528" s="24" t="e">
        <v>#N/A</v>
      </c>
    </row>
    <row r="529" spans="1:5" x14ac:dyDescent="0.3">
      <c r="A529" s="29" t="s">
        <v>1123</v>
      </c>
      <c r="B529" s="29" t="s">
        <v>532</v>
      </c>
      <c r="E529" s="24" t="e">
        <v>#N/A</v>
      </c>
    </row>
    <row r="530" spans="1:5" x14ac:dyDescent="0.3">
      <c r="A530" s="29" t="s">
        <v>1124</v>
      </c>
      <c r="B530" s="29" t="s">
        <v>533</v>
      </c>
      <c r="E530" s="24" t="e">
        <v>#N/A</v>
      </c>
    </row>
    <row r="531" spans="1:5" x14ac:dyDescent="0.3">
      <c r="A531" s="29" t="s">
        <v>1125</v>
      </c>
      <c r="B531" s="29" t="s">
        <v>534</v>
      </c>
      <c r="E531" s="24" t="e">
        <v>#N/A</v>
      </c>
    </row>
    <row r="532" spans="1:5" x14ac:dyDescent="0.3">
      <c r="A532" s="29" t="s">
        <v>1126</v>
      </c>
      <c r="B532" s="29" t="s">
        <v>535</v>
      </c>
      <c r="E532" s="24" t="e">
        <v>#N/A</v>
      </c>
    </row>
    <row r="533" spans="1:5" x14ac:dyDescent="0.3">
      <c r="A533" s="29" t="s">
        <v>1127</v>
      </c>
      <c r="B533" s="29" t="s">
        <v>536</v>
      </c>
      <c r="E533" s="24" t="e">
        <v>#N/A</v>
      </c>
    </row>
    <row r="534" spans="1:5" x14ac:dyDescent="0.3">
      <c r="A534" s="29" t="s">
        <v>1128</v>
      </c>
      <c r="B534" s="29" t="s">
        <v>537</v>
      </c>
      <c r="E534" s="24" t="e">
        <v>#N/A</v>
      </c>
    </row>
    <row r="535" spans="1:5" x14ac:dyDescent="0.3">
      <c r="A535" s="29" t="s">
        <v>1129</v>
      </c>
      <c r="B535" s="29" t="s">
        <v>538</v>
      </c>
      <c r="E535" s="24" t="e">
        <v>#N/A</v>
      </c>
    </row>
    <row r="536" spans="1:5" x14ac:dyDescent="0.3">
      <c r="A536" s="29" t="s">
        <v>1130</v>
      </c>
      <c r="B536" s="29" t="s">
        <v>539</v>
      </c>
      <c r="E536" s="24" t="e">
        <v>#N/A</v>
      </c>
    </row>
    <row r="537" spans="1:5" x14ac:dyDescent="0.3">
      <c r="A537" s="29" t="s">
        <v>1131</v>
      </c>
      <c r="B537" s="29" t="s">
        <v>540</v>
      </c>
      <c r="E537" s="24" t="e">
        <v>#N/A</v>
      </c>
    </row>
    <row r="538" spans="1:5" x14ac:dyDescent="0.3">
      <c r="A538" s="29" t="s">
        <v>1132</v>
      </c>
      <c r="B538" s="29" t="s">
        <v>541</v>
      </c>
      <c r="E538" s="24" t="e">
        <v>#N/A</v>
      </c>
    </row>
    <row r="539" spans="1:5" x14ac:dyDescent="0.3">
      <c r="A539" s="29" t="s">
        <v>1133</v>
      </c>
      <c r="B539" s="29" t="s">
        <v>542</v>
      </c>
      <c r="E539" s="24" t="e">
        <v>#N/A</v>
      </c>
    </row>
    <row r="540" spans="1:5" x14ac:dyDescent="0.3">
      <c r="A540" s="29" t="s">
        <v>1134</v>
      </c>
      <c r="B540" s="29" t="s">
        <v>543</v>
      </c>
      <c r="E540" s="24" t="e">
        <v>#N/A</v>
      </c>
    </row>
    <row r="541" spans="1:5" x14ac:dyDescent="0.3">
      <c r="A541" s="29" t="s">
        <v>1135</v>
      </c>
      <c r="B541" s="29" t="s">
        <v>49</v>
      </c>
      <c r="E541" s="24" t="e">
        <v>#N/A</v>
      </c>
    </row>
    <row r="542" spans="1:5" x14ac:dyDescent="0.3">
      <c r="A542" s="29" t="s">
        <v>1136</v>
      </c>
      <c r="B542" s="29" t="s">
        <v>544</v>
      </c>
      <c r="E542" s="24" t="e">
        <v>#N/A</v>
      </c>
    </row>
    <row r="543" spans="1:5" x14ac:dyDescent="0.3">
      <c r="A543" s="29" t="s">
        <v>1137</v>
      </c>
      <c r="B543" s="29" t="s">
        <v>545</v>
      </c>
      <c r="E543" s="24" t="e">
        <v>#N/A</v>
      </c>
    </row>
    <row r="544" spans="1:5" x14ac:dyDescent="0.3">
      <c r="A544" s="29" t="s">
        <v>1138</v>
      </c>
      <c r="B544" s="29" t="s">
        <v>27</v>
      </c>
      <c r="E544" s="24" t="e">
        <v>#N/A</v>
      </c>
    </row>
    <row r="545" spans="1:5" x14ac:dyDescent="0.3">
      <c r="A545" s="29" t="s">
        <v>1139</v>
      </c>
      <c r="B545" s="29" t="s">
        <v>546</v>
      </c>
      <c r="E545" s="24" t="e">
        <v>#N/A</v>
      </c>
    </row>
    <row r="546" spans="1:5" x14ac:dyDescent="0.3">
      <c r="A546" s="29" t="s">
        <v>1140</v>
      </c>
      <c r="B546" s="29" t="s">
        <v>547</v>
      </c>
      <c r="E546" s="24" t="e">
        <v>#N/A</v>
      </c>
    </row>
    <row r="547" spans="1:5" x14ac:dyDescent="0.3">
      <c r="A547" s="29" t="s">
        <v>1141</v>
      </c>
      <c r="B547" s="29" t="s">
        <v>548</v>
      </c>
      <c r="E547" s="24" t="e">
        <v>#N/A</v>
      </c>
    </row>
    <row r="548" spans="1:5" x14ac:dyDescent="0.3">
      <c r="A548" s="29" t="s">
        <v>1142</v>
      </c>
      <c r="B548" s="29" t="s">
        <v>549</v>
      </c>
      <c r="E548" s="24" t="e">
        <v>#N/A</v>
      </c>
    </row>
    <row r="549" spans="1:5" x14ac:dyDescent="0.3">
      <c r="A549" s="29" t="s">
        <v>1143</v>
      </c>
      <c r="B549" s="29" t="s">
        <v>550</v>
      </c>
      <c r="E549" s="24" t="e">
        <v>#N/A</v>
      </c>
    </row>
    <row r="550" spans="1:5" x14ac:dyDescent="0.3">
      <c r="A550" s="29" t="s">
        <v>1144</v>
      </c>
      <c r="B550" s="29" t="s">
        <v>551</v>
      </c>
      <c r="E550" s="24" t="e">
        <v>#N/A</v>
      </c>
    </row>
    <row r="551" spans="1:5" x14ac:dyDescent="0.3">
      <c r="A551" s="29" t="s">
        <v>1145</v>
      </c>
      <c r="B551" s="29" t="s">
        <v>552</v>
      </c>
      <c r="E551" s="24" t="e">
        <v>#N/A</v>
      </c>
    </row>
    <row r="552" spans="1:5" x14ac:dyDescent="0.3">
      <c r="A552" s="29" t="s">
        <v>1146</v>
      </c>
      <c r="B552" s="29" t="s">
        <v>553</v>
      </c>
      <c r="E552" s="24" t="e">
        <v>#N/A</v>
      </c>
    </row>
    <row r="553" spans="1:5" x14ac:dyDescent="0.3">
      <c r="A553" s="29" t="s">
        <v>1147</v>
      </c>
      <c r="B553" s="29" t="s">
        <v>554</v>
      </c>
      <c r="E553" s="24" t="e">
        <v>#N/A</v>
      </c>
    </row>
    <row r="554" spans="1:5" x14ac:dyDescent="0.3">
      <c r="A554" s="29" t="s">
        <v>1148</v>
      </c>
      <c r="B554" s="29" t="s">
        <v>555</v>
      </c>
      <c r="E554" s="24" t="e">
        <v>#N/A</v>
      </c>
    </row>
    <row r="555" spans="1:5" x14ac:dyDescent="0.3">
      <c r="A555" s="29" t="s">
        <v>1149</v>
      </c>
      <c r="B555" s="29" t="s">
        <v>556</v>
      </c>
      <c r="E555" s="24" t="e">
        <v>#N/A</v>
      </c>
    </row>
    <row r="556" spans="1:5" x14ac:dyDescent="0.3">
      <c r="A556" s="29" t="s">
        <v>1150</v>
      </c>
      <c r="B556" s="29" t="s">
        <v>557</v>
      </c>
      <c r="E556" s="24" t="e">
        <v>#N/A</v>
      </c>
    </row>
    <row r="557" spans="1:5" x14ac:dyDescent="0.3">
      <c r="A557" s="29" t="s">
        <v>1151</v>
      </c>
      <c r="B557" s="29" t="s">
        <v>558</v>
      </c>
      <c r="E557" s="24" t="e">
        <v>#N/A</v>
      </c>
    </row>
    <row r="558" spans="1:5" x14ac:dyDescent="0.3">
      <c r="A558" s="29" t="s">
        <v>1152</v>
      </c>
      <c r="B558" s="29" t="s">
        <v>559</v>
      </c>
      <c r="E558" s="24" t="e">
        <v>#N/A</v>
      </c>
    </row>
    <row r="559" spans="1:5" x14ac:dyDescent="0.3">
      <c r="A559" s="29" t="s">
        <v>1153</v>
      </c>
      <c r="B559" s="29" t="s">
        <v>560</v>
      </c>
      <c r="E559" s="24" t="e">
        <v>#N/A</v>
      </c>
    </row>
    <row r="560" spans="1:5" x14ac:dyDescent="0.3">
      <c r="A560" s="29" t="s">
        <v>1154</v>
      </c>
      <c r="B560" s="29" t="s">
        <v>50</v>
      </c>
      <c r="E560" s="24" t="e">
        <v>#N/A</v>
      </c>
    </row>
    <row r="561" spans="1:5" x14ac:dyDescent="0.3">
      <c r="A561" s="29" t="s">
        <v>1155</v>
      </c>
      <c r="B561" s="29" t="s">
        <v>561</v>
      </c>
      <c r="E561" s="24" t="e">
        <v>#N/A</v>
      </c>
    </row>
    <row r="562" spans="1:5" x14ac:dyDescent="0.3">
      <c r="A562" s="29" t="s">
        <v>1156</v>
      </c>
      <c r="B562" s="29" t="s">
        <v>562</v>
      </c>
      <c r="E562" s="24" t="e">
        <v>#N/A</v>
      </c>
    </row>
    <row r="563" spans="1:5" x14ac:dyDescent="0.3">
      <c r="A563" s="29" t="s">
        <v>1157</v>
      </c>
      <c r="B563" s="29" t="s">
        <v>51</v>
      </c>
      <c r="E563" s="24" t="e">
        <v>#N/A</v>
      </c>
    </row>
    <row r="564" spans="1:5" x14ac:dyDescent="0.3">
      <c r="A564" s="29" t="s">
        <v>1158</v>
      </c>
      <c r="B564" s="29" t="s">
        <v>52</v>
      </c>
      <c r="E564" s="24" t="e">
        <v>#N/A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AB3043"/>
  <sheetViews>
    <sheetView topLeftCell="G1" workbookViewId="0">
      <selection activeCell="L9" sqref="L9"/>
    </sheetView>
  </sheetViews>
  <sheetFormatPr defaultRowHeight="16.5" x14ac:dyDescent="0.3"/>
  <cols>
    <col min="1" max="1" width="9" style="26"/>
    <col min="2" max="2" width="9" style="26" customWidth="1"/>
    <col min="3" max="3" width="14.625" style="26" customWidth="1"/>
    <col min="4" max="6" width="9" style="26"/>
    <col min="7" max="7" width="12.75" style="26" customWidth="1"/>
    <col min="8" max="8" width="9" style="26"/>
    <col min="9" max="9" width="14" style="26" customWidth="1"/>
    <col min="10" max="13" width="9" style="26"/>
    <col min="14" max="14" width="16.75" style="26" customWidth="1"/>
    <col min="15" max="16" width="9" style="26"/>
    <col min="17" max="17" width="36.25" style="26" customWidth="1"/>
    <col min="18" max="16384" width="9" style="26"/>
  </cols>
  <sheetData>
    <row r="1" spans="2:28" x14ac:dyDescent="0.3">
      <c r="B1" s="23">
        <f>IF(D1&gt;=0,1,)</f>
        <v>1</v>
      </c>
      <c r="C1" s="24" t="s">
        <v>53</v>
      </c>
      <c r="D1" s="25">
        <f>IFERROR(RTD("cqg.rtd", ,"ContractData",C1, "PerCentNetLastTrade",, "T")/100,"")</f>
        <v>1.7636684303350969E-3</v>
      </c>
      <c r="E1" s="26">
        <v>103</v>
      </c>
      <c r="F1" s="26">
        <f>IFERROR(E1,"")</f>
        <v>103</v>
      </c>
      <c r="G1" s="26" t="str">
        <f>C1</f>
        <v>S.US.DDD</v>
      </c>
      <c r="H1" s="26">
        <v>1</v>
      </c>
      <c r="I1" s="26" t="str">
        <f t="shared" ref="I1:I64" si="0">IFERROR(VLOOKUP(H1,$F$1:$G$564,2,FALSE),"")</f>
        <v>S.US.NWL</v>
      </c>
      <c r="J1" s="25">
        <f>IFERROR(RTD("cqg.rtd", ,"ContractData",I1, "PerCentNetLastTrade",, "T")/100,"")</f>
        <v>0.12696701875404182</v>
      </c>
      <c r="L1" s="25">
        <f>MIN(D1:D564)</f>
        <v>-4.6590141796083728E-2</v>
      </c>
      <c r="M1" s="26">
        <f>VLOOKUP(L1,D1:G564,3,FALSE)</f>
        <v>564</v>
      </c>
      <c r="N1" s="26" t="str">
        <f t="shared" ref="N1:N15" si="1">VLOOKUP(M1,$H$1:$I$564,2,FALSE)</f>
        <v>S.US.CAR</v>
      </c>
      <c r="O1" s="25">
        <f>IFERROR(RTD("cqg.rtd", ,"ContractData",N1, "PerCentNetLastTrade",, "T")/100,"")</f>
        <v>-4.6590141796083728E-2</v>
      </c>
      <c r="Q1" s="26" t="str">
        <f>"https://finance.yahoo.com/quote/"&amp;RIGHT(I1,(LEN(I1)-5))</f>
        <v>https://finance.yahoo.com/quote/NWL</v>
      </c>
      <c r="S1" s="26" t="str">
        <f>RTD("cqg.rtd", ,"ContractData",I1, "LongDescription",, "T")</f>
        <v>Newell Brands Inc.</v>
      </c>
      <c r="V1" s="26" t="str">
        <f>N15</f>
        <v>S.US.EDR</v>
      </c>
      <c r="W1" s="26" t="str">
        <f>RTD("cqg.rtd", ,"ContractData",V1, "LongDescription",, "T")</f>
        <v>Education Realty Trust Inc</v>
      </c>
      <c r="Z1" s="25">
        <f>IFERROR(RTD("cqg.rtd", ,"ContractData",V1, "PerCentNetLastTrade",, "T")/100,"")</f>
        <v>-2.0713162034609333E-2</v>
      </c>
      <c r="AA1" s="25">
        <f>Z1*-1</f>
        <v>2.0713162034609333E-2</v>
      </c>
      <c r="AB1" s="26" t="str">
        <f>"https://finance.yahoo.com/quote/"&amp;RIGHT(V1,(LEN(V1)-5))</f>
        <v>https://finance.yahoo.com/quote/EDR</v>
      </c>
    </row>
    <row r="2" spans="2:28" x14ac:dyDescent="0.3">
      <c r="B2" s="23">
        <f t="shared" ref="B2:B65" si="2">IF(D2&gt;=0,1,)</f>
        <v>0</v>
      </c>
      <c r="C2" s="24" t="s">
        <v>54</v>
      </c>
      <c r="D2" s="25">
        <f>IFERROR(RTD("cqg.rtd", ,"ContractData",C2, "PerCentNetLastTrade",, "T")/100,"")</f>
        <v>-3.1594784353059179E-3</v>
      </c>
      <c r="E2" s="26">
        <v>331</v>
      </c>
      <c r="F2" s="26">
        <f t="shared" ref="F2:F65" si="3">IFERROR(E2,"")</f>
        <v>331</v>
      </c>
      <c r="G2" s="26" t="str">
        <f t="shared" ref="G2:G65" si="4">C2</f>
        <v>S.US.MMM</v>
      </c>
      <c r="H2" s="26">
        <f>H1+1</f>
        <v>2</v>
      </c>
      <c r="I2" s="26" t="str">
        <f t="shared" si="0"/>
        <v>S.US.KATE</v>
      </c>
      <c r="J2" s="25">
        <f>IFERROR(RTD("cqg.rtd", ,"ContractData",I2, "PerCentNetLastTrade",, "T")/100,"")</f>
        <v>8.1319976428992344E-2</v>
      </c>
      <c r="M2" s="26">
        <f>M1-1</f>
        <v>563</v>
      </c>
      <c r="N2" s="26" t="str">
        <f t="shared" si="1"/>
        <v>S.US.LOGM</v>
      </c>
      <c r="O2" s="25">
        <f>IFERROR(RTD("cqg.rtd", ,"ContractData",N2, "PerCentNetLastTrade",, "T")/100,"")</f>
        <v>-3.885903265812319E-2</v>
      </c>
      <c r="Q2" s="26" t="str">
        <f t="shared" ref="Q2:Q15" si="5">"https://finance.yahoo.com/quote/"&amp;RIGHT(I2,(LEN(I2)-5))</f>
        <v>https://finance.yahoo.com/quote/KATE</v>
      </c>
      <c r="S2" s="26" t="str">
        <f>RTD("cqg.rtd", ,"ContractData",I2, "LongDescription",, "T")</f>
        <v>Kate Spade Company</v>
      </c>
      <c r="V2" s="26" t="str">
        <f>N14</f>
        <v>S.US.SPG</v>
      </c>
      <c r="W2" s="26" t="str">
        <f>RTD("cqg.rtd", ,"ContractData",V2, "LongDescription",, "T")</f>
        <v>Simon Property Grp</v>
      </c>
      <c r="Z2" s="25">
        <f>IFERROR(RTD("cqg.rtd", ,"ContractData",V2, "PerCentNetLastTrade",, "T")/100,"")</f>
        <v>-1.890347678093849E-2</v>
      </c>
      <c r="AA2" s="25">
        <f t="shared" ref="AA2:AA15" si="6">Z2*-1</f>
        <v>1.890347678093849E-2</v>
      </c>
      <c r="AB2" s="26" t="str">
        <f t="shared" ref="AB2:AB15" si="7">"https://finance.yahoo.com/quote/"&amp;RIGHT(V2,(LEN(V2)-5))</f>
        <v>https://finance.yahoo.com/quote/SPG</v>
      </c>
    </row>
    <row r="3" spans="2:28" x14ac:dyDescent="0.3">
      <c r="B3" s="23">
        <f t="shared" si="2"/>
        <v>0</v>
      </c>
      <c r="C3" s="24" t="s">
        <v>55</v>
      </c>
      <c r="D3" s="25">
        <f>IFERROR(RTD("cqg.rtd", ,"ContractData",C3, "PerCentNetLastTrade",, "T")/100,"")</f>
        <v>-4.518344478583047E-3</v>
      </c>
      <c r="E3" s="26">
        <v>245</v>
      </c>
      <c r="F3" s="26">
        <f t="shared" si="3"/>
        <v>245</v>
      </c>
      <c r="G3" s="26" t="str">
        <f t="shared" si="4"/>
        <v>S.US.AOS</v>
      </c>
      <c r="H3" s="26">
        <f t="shared" ref="H3:H66" si="8">H2+1</f>
        <v>3</v>
      </c>
      <c r="I3" s="26" t="str">
        <f t="shared" si="0"/>
        <v>S.US.COH</v>
      </c>
      <c r="J3" s="25">
        <f>IFERROR(RTD("cqg.rtd", ,"ContractData",I3, "PerCentNetLastTrade",, "T")/100,"")</f>
        <v>6.2353492733239563E-2</v>
      </c>
      <c r="M3" s="26">
        <f t="shared" ref="M3:M15" si="9">M2-1</f>
        <v>562</v>
      </c>
      <c r="N3" s="26" t="str">
        <f t="shared" si="1"/>
        <v>S.US.INCY</v>
      </c>
      <c r="O3" s="25">
        <f>IFERROR(RTD("cqg.rtd", ,"ContractData",N3, "PerCentNetLastTrade",, "T")/100,"")</f>
        <v>-2.4752879666693896E-2</v>
      </c>
      <c r="Q3" s="26" t="str">
        <f t="shared" si="5"/>
        <v>https://finance.yahoo.com/quote/COH</v>
      </c>
      <c r="S3" s="26" t="str">
        <f>RTD("cqg.rtd", ,"ContractData",I3, "LongDescription",, "T")</f>
        <v>COACH INC</v>
      </c>
      <c r="V3" s="26" t="str">
        <f>N13</f>
        <v>S.US.WYNN</v>
      </c>
      <c r="W3" s="26" t="str">
        <f>RTD("cqg.rtd", ,"ContractData",V3, "LongDescription",, "T")</f>
        <v>Wynn Resorts Ltd</v>
      </c>
      <c r="Z3" s="25">
        <f>IFERROR(RTD("cqg.rtd", ,"ContractData",V3, "PerCentNetLastTrade",, "T")/100,"")</f>
        <v>-1.9158342885213689E-2</v>
      </c>
      <c r="AA3" s="25">
        <f t="shared" si="6"/>
        <v>1.9158342885213689E-2</v>
      </c>
      <c r="AB3" s="26" t="str">
        <f t="shared" si="7"/>
        <v>https://finance.yahoo.com/quote/WYNN</v>
      </c>
    </row>
    <row r="4" spans="2:28" x14ac:dyDescent="0.3">
      <c r="B4" s="23">
        <f t="shared" si="2"/>
        <v>0</v>
      </c>
      <c r="C4" s="24" t="s">
        <v>0</v>
      </c>
      <c r="D4" s="25">
        <f>IFERROR(RTD("cqg.rtd", ,"ContractData",C4, "PerCentNetLastTrade",, "T")/100,"")</f>
        <v>-7.0159725332139119E-3</v>
      </c>
      <c r="E4" s="26">
        <v>460</v>
      </c>
      <c r="F4" s="26">
        <f t="shared" si="3"/>
        <v>460</v>
      </c>
      <c r="G4" s="26" t="str">
        <f t="shared" si="4"/>
        <v>S.US.ABBV</v>
      </c>
      <c r="H4" s="26">
        <f t="shared" si="8"/>
        <v>4</v>
      </c>
      <c r="I4" s="26" t="str">
        <f t="shared" si="0"/>
        <v>S.US.VAR</v>
      </c>
      <c r="J4" s="25">
        <f>IFERROR(RTD("cqg.rtd", ,"ContractData",I4, "PerCentNetLastTrade",, "T")/100,"")</f>
        <v>3.8749592966460439E-2</v>
      </c>
      <c r="M4" s="26">
        <f t="shared" si="9"/>
        <v>561</v>
      </c>
      <c r="N4" s="26" t="str">
        <f t="shared" si="1"/>
        <v>S.US.CHTR</v>
      </c>
      <c r="O4" s="25">
        <f>IFERROR(RTD("cqg.rtd", ,"ContractData",N4, "PerCentNetLastTrade",, "T")/100,"")</f>
        <v>-2.7122289264591672E-2</v>
      </c>
      <c r="Q4" s="26" t="str">
        <f t="shared" si="5"/>
        <v>https://finance.yahoo.com/quote/VAR</v>
      </c>
      <c r="S4" s="26" t="str">
        <f>RTD("cqg.rtd", ,"ContractData",I4, "LongDescription",, "T")</f>
        <v>Varian Medical Systems Inc</v>
      </c>
      <c r="V4" s="26" t="str">
        <f>N12</f>
        <v>S.US.VMC</v>
      </c>
      <c r="W4" s="26" t="str">
        <f>RTD("cqg.rtd", ,"ContractData",V4, "LongDescription",, "T")</f>
        <v>Vulcan Material Co</v>
      </c>
      <c r="Z4" s="25">
        <f>IFERROR(RTD("cqg.rtd", ,"ContractData",V4, "PerCentNetLastTrade",, "T")/100,"")</f>
        <v>-1.870987944261782E-2</v>
      </c>
      <c r="AA4" s="25">
        <f t="shared" si="6"/>
        <v>1.870987944261782E-2</v>
      </c>
      <c r="AB4" s="26" t="str">
        <f t="shared" si="7"/>
        <v>https://finance.yahoo.com/quote/VMC</v>
      </c>
    </row>
    <row r="5" spans="2:28" x14ac:dyDescent="0.3">
      <c r="B5" s="23">
        <f t="shared" si="2"/>
        <v>0</v>
      </c>
      <c r="C5" s="24" t="s">
        <v>56</v>
      </c>
      <c r="D5" s="25">
        <f>IFERROR(RTD("cqg.rtd", ,"ContractData",C5, "PerCentNetLastTrade",, "T")/100,"")</f>
        <v>-1.1275652108546945E-2</v>
      </c>
      <c r="E5" s="26">
        <v>512</v>
      </c>
      <c r="F5" s="26">
        <f t="shared" si="3"/>
        <v>512</v>
      </c>
      <c r="G5" s="26" t="str">
        <f t="shared" si="4"/>
        <v>S.US.ABMD</v>
      </c>
      <c r="H5" s="26">
        <f t="shared" si="8"/>
        <v>5</v>
      </c>
      <c r="I5" s="26" t="str">
        <f t="shared" si="0"/>
        <v>S.US.URI</v>
      </c>
      <c r="J5" s="25">
        <f>IFERROR(RTD("cqg.rtd", ,"ContractData",I5, "PerCentNetLastTrade",, "T")/100,"")</f>
        <v>1.9456681350954477E-2</v>
      </c>
      <c r="M5" s="26">
        <f t="shared" si="9"/>
        <v>560</v>
      </c>
      <c r="N5" s="26" t="str">
        <f t="shared" si="1"/>
        <v>S.US.MIK</v>
      </c>
      <c r="O5" s="25">
        <f>IFERROR(RTD("cqg.rtd", ,"ContractData",N5, "PerCentNetLastTrade",, "T")/100,"")</f>
        <v>-2.9320302087960909E-2</v>
      </c>
      <c r="Q5" s="26" t="str">
        <f t="shared" si="5"/>
        <v>https://finance.yahoo.com/quote/URI</v>
      </c>
      <c r="S5" s="26" t="str">
        <f>RTD("cqg.rtd", ,"ContractData",I5, "LongDescription",, "T")</f>
        <v>United Rentals Inc</v>
      </c>
      <c r="V5" s="26" t="str">
        <f>N11</f>
        <v>S.US.WRI</v>
      </c>
      <c r="W5" s="26" t="str">
        <f>RTD("cqg.rtd", ,"ContractData",V5, "LongDescription",, "T")</f>
        <v>Weingarten Realty Investors</v>
      </c>
      <c r="Z5" s="25">
        <f>IFERROR(RTD("cqg.rtd", ,"ContractData",V5, "PerCentNetLastTrade",, "T")/100,"")</f>
        <v>-2.2431039709002728E-2</v>
      </c>
      <c r="AA5" s="25">
        <f t="shared" si="6"/>
        <v>2.2431039709002728E-2</v>
      </c>
      <c r="AB5" s="26" t="str">
        <f t="shared" si="7"/>
        <v>https://finance.yahoo.com/quote/WRI</v>
      </c>
    </row>
    <row r="6" spans="2:28" x14ac:dyDescent="0.3">
      <c r="B6" s="23">
        <f t="shared" si="2"/>
        <v>0</v>
      </c>
      <c r="C6" s="24" t="s">
        <v>57</v>
      </c>
      <c r="D6" s="25">
        <f>IFERROR(RTD("cqg.rtd", ,"ContractData",C6, "PerCentNetLastTrade",, "T")/100,"")</f>
        <v>-1.155812402756168E-2</v>
      </c>
      <c r="E6" s="26">
        <v>527</v>
      </c>
      <c r="F6" s="26">
        <f t="shared" si="3"/>
        <v>527</v>
      </c>
      <c r="G6" s="26" t="str">
        <f t="shared" si="4"/>
        <v>S.US.ACHC</v>
      </c>
      <c r="H6" s="26">
        <f t="shared" si="8"/>
        <v>6</v>
      </c>
      <c r="I6" s="26" t="str">
        <f t="shared" si="0"/>
        <v>S.US.TCBI</v>
      </c>
      <c r="J6" s="25">
        <f>IFERROR(RTD("cqg.rtd", ,"ContractData",I6, "PerCentNetLastTrade",, "T")/100,"")</f>
        <v>1.7082785808147174E-2</v>
      </c>
      <c r="M6" s="26">
        <f t="shared" si="9"/>
        <v>559</v>
      </c>
      <c r="N6" s="26" t="str">
        <f t="shared" si="1"/>
        <v>S.US.SLM</v>
      </c>
      <c r="O6" s="25">
        <f>IFERROR(RTD("cqg.rtd", ,"ContractData",N6, "PerCentNetLastTrade",, "T")/100,"")</f>
        <v>-2.9337803855825649E-2</v>
      </c>
      <c r="Q6" s="26" t="str">
        <f t="shared" si="5"/>
        <v>https://finance.yahoo.com/quote/TCBI</v>
      </c>
      <c r="S6" s="26" t="str">
        <f>RTD("cqg.rtd", ,"ContractData",I6, "LongDescription",, "T")</f>
        <v>Texas Capital Bancshares Inc</v>
      </c>
      <c r="V6" s="26" t="str">
        <f>N10</f>
        <v>S.US.AKAM</v>
      </c>
      <c r="W6" s="26" t="str">
        <f>RTD("cqg.rtd", ,"ContractData",V6, "LongDescription",, "T")</f>
        <v>Akamai Tech Inc</v>
      </c>
      <c r="Z6" s="25">
        <f>IFERROR(RTD("cqg.rtd", ,"ContractData",V6, "PerCentNetLastTrade",, "T")/100,"")</f>
        <v>-1.7072702858239017E-2</v>
      </c>
      <c r="AA6" s="25">
        <f t="shared" si="6"/>
        <v>1.7072702858239017E-2</v>
      </c>
      <c r="AB6" s="26" t="str">
        <f t="shared" si="7"/>
        <v>https://finance.yahoo.com/quote/AKAM</v>
      </c>
    </row>
    <row r="7" spans="2:28" x14ac:dyDescent="0.3">
      <c r="B7" s="23">
        <f t="shared" si="2"/>
        <v>0</v>
      </c>
      <c r="C7" s="24" t="s">
        <v>58</v>
      </c>
      <c r="D7" s="25">
        <f>IFERROR(RTD("cqg.rtd", ,"ContractData",C7, "PerCentNetLastTrade",, "T")/100,"")</f>
        <v>-4.8551678736010531E-3</v>
      </c>
      <c r="E7" s="26">
        <v>433</v>
      </c>
      <c r="F7" s="26">
        <f t="shared" si="3"/>
        <v>433</v>
      </c>
      <c r="G7" s="26" t="str">
        <f t="shared" si="4"/>
        <v>S.US.ACN</v>
      </c>
      <c r="H7" s="26">
        <f t="shared" si="8"/>
        <v>7</v>
      </c>
      <c r="I7" s="26" t="str">
        <f t="shared" si="0"/>
        <v>S.US.QEP</v>
      </c>
      <c r="J7" s="25">
        <f>IFERROR(RTD("cqg.rtd", ,"ContractData",I7, "PerCentNetLastTrade",, "T")/100,"")</f>
        <v>1.6564952048823016E-2</v>
      </c>
      <c r="M7" s="26">
        <f t="shared" si="9"/>
        <v>558</v>
      </c>
      <c r="N7" s="26" t="str">
        <f t="shared" si="1"/>
        <v>S.US.SKT</v>
      </c>
      <c r="O7" s="25">
        <f>IFERROR(RTD("cqg.rtd", ,"ContractData",N7, "PerCentNetLastTrade",, "T")/100,"")</f>
        <v>-2.5148445686342998E-2</v>
      </c>
      <c r="Q7" s="26" t="str">
        <f t="shared" si="5"/>
        <v>https://finance.yahoo.com/quote/QEP</v>
      </c>
      <c r="S7" s="26" t="str">
        <f>RTD("cqg.rtd", ,"ContractData",I7, "LongDescription",, "T")</f>
        <v>QEP Resources, Inc.</v>
      </c>
      <c r="V7" s="26" t="str">
        <f>N9</f>
        <v>S.US.JWA</v>
      </c>
      <c r="W7" s="26" t="str">
        <f>RTD("cqg.rtd", ,"ContractData",V7, "LongDescription",, "T")</f>
        <v>John Wiley/Sons Inc</v>
      </c>
      <c r="Z7" s="25">
        <f>IFERROR(RTD("cqg.rtd", ,"ContractData",V7, "PerCentNetLastTrade",, "T")/100,"")</f>
        <v>-2.2883720930232557E-2</v>
      </c>
      <c r="AA7" s="25">
        <f t="shared" si="6"/>
        <v>2.2883720930232557E-2</v>
      </c>
      <c r="AB7" s="26" t="str">
        <f t="shared" si="7"/>
        <v>https://finance.yahoo.com/quote/JWA</v>
      </c>
    </row>
    <row r="8" spans="2:28" x14ac:dyDescent="0.3">
      <c r="B8" s="23">
        <f t="shared" si="2"/>
        <v>0</v>
      </c>
      <c r="C8" s="24" t="s">
        <v>59</v>
      </c>
      <c r="D8" s="25">
        <f>IFERROR(RTD("cqg.rtd", ,"ContractData",C8, "PerCentNetLastTrade",, "T")/100,"")</f>
        <v>-6.2945866554762909E-3</v>
      </c>
      <c r="E8" s="26">
        <v>381</v>
      </c>
      <c r="F8" s="26">
        <f t="shared" si="3"/>
        <v>381</v>
      </c>
      <c r="G8" s="26" t="str">
        <f t="shared" si="4"/>
        <v>S.US.ACIW</v>
      </c>
      <c r="H8" s="26">
        <f t="shared" si="8"/>
        <v>8</v>
      </c>
      <c r="I8" s="26" t="str">
        <f t="shared" si="0"/>
        <v>S.US.CSL</v>
      </c>
      <c r="J8" s="25">
        <f>IFERROR(RTD("cqg.rtd", ,"ContractData",I8, "PerCentNetLastTrade",, "T")/100,"")</f>
        <v>9.9468855625301795E-3</v>
      </c>
      <c r="M8" s="26">
        <f t="shared" si="9"/>
        <v>557</v>
      </c>
      <c r="N8" s="26" t="str">
        <f t="shared" si="1"/>
        <v>S.US.TCO</v>
      </c>
      <c r="O8" s="25">
        <f>IFERROR(RTD("cqg.rtd", ,"ContractData",N8, "PerCentNetLastTrade",, "T")/100,"")</f>
        <v>-2.1245301519856187E-2</v>
      </c>
      <c r="Q8" s="26" t="str">
        <f t="shared" si="5"/>
        <v>https://finance.yahoo.com/quote/CSL</v>
      </c>
      <c r="S8" s="26" t="str">
        <f>RTD("cqg.rtd", ,"ContractData",I8, "LongDescription",, "T")</f>
        <v>Carlisle Cos Inc</v>
      </c>
      <c r="V8" s="26" t="str">
        <f>N8</f>
        <v>S.US.TCO</v>
      </c>
      <c r="W8" s="26" t="str">
        <f>RTD("cqg.rtd", ,"ContractData",V8, "LongDescription",, "T")</f>
        <v>Taubman Centers Inc</v>
      </c>
      <c r="Z8" s="25">
        <f>IFERROR(RTD("cqg.rtd", ,"ContractData",V8, "PerCentNetLastTrade",, "T")/100,"")</f>
        <v>-2.1245301519856187E-2</v>
      </c>
      <c r="AA8" s="25">
        <f t="shared" si="6"/>
        <v>2.1245301519856187E-2</v>
      </c>
      <c r="AB8" s="26" t="str">
        <f t="shared" si="7"/>
        <v>https://finance.yahoo.com/quote/TCO</v>
      </c>
    </row>
    <row r="9" spans="2:28" x14ac:dyDescent="0.3">
      <c r="B9" s="23">
        <f t="shared" si="2"/>
        <v>0</v>
      </c>
      <c r="C9" s="24" t="s">
        <v>60</v>
      </c>
      <c r="D9" s="25">
        <f>IFERROR(RTD("cqg.rtd", ,"ContractData",C9, "PerCentNetLastTrade",, "T")/100,"")</f>
        <v>-7.8023407022106625E-3</v>
      </c>
      <c r="E9" s="26">
        <v>457</v>
      </c>
      <c r="F9" s="26">
        <f t="shared" si="3"/>
        <v>457</v>
      </c>
      <c r="G9" s="26" t="str">
        <f t="shared" si="4"/>
        <v>S.US.ATVI</v>
      </c>
      <c r="H9" s="26">
        <f t="shared" si="8"/>
        <v>9</v>
      </c>
      <c r="I9" s="26" t="str">
        <f t="shared" si="0"/>
        <v>S.US.MUR</v>
      </c>
      <c r="J9" s="25">
        <f>IFERROR(RTD("cqg.rtd", ,"ContractData",I9, "PerCentNetLastTrade",, "T")/100,"")</f>
        <v>1.5660809778456838E-2</v>
      </c>
      <c r="M9" s="26">
        <f t="shared" si="9"/>
        <v>556</v>
      </c>
      <c r="N9" s="26" t="str">
        <f t="shared" si="1"/>
        <v>S.US.JWA</v>
      </c>
      <c r="O9" s="25">
        <f>IFERROR(RTD("cqg.rtd", ,"ContractData",N9, "PerCentNetLastTrade",, "T")/100,"")</f>
        <v>-2.2883720930232557E-2</v>
      </c>
      <c r="Q9" s="26" t="str">
        <f t="shared" si="5"/>
        <v>https://finance.yahoo.com/quote/MUR</v>
      </c>
      <c r="S9" s="26" t="str">
        <f>RTD("cqg.rtd", ,"ContractData",I9, "LongDescription",, "T")</f>
        <v>Murphy Oil Corp</v>
      </c>
      <c r="V9" s="26" t="str">
        <f>N7</f>
        <v>S.US.SKT</v>
      </c>
      <c r="W9" s="26" t="str">
        <f>RTD("cqg.rtd", ,"ContractData",V9, "LongDescription",, "T")</f>
        <v>Tanger Factory Outlet Centers, Inc.</v>
      </c>
      <c r="Z9" s="25">
        <f>IFERROR(RTD("cqg.rtd", ,"ContractData",V9, "PerCentNetLastTrade",, "T")/100,"")</f>
        <v>-2.5148445686342998E-2</v>
      </c>
      <c r="AA9" s="25">
        <f t="shared" si="6"/>
        <v>2.5148445686342998E-2</v>
      </c>
      <c r="AB9" s="26" t="str">
        <f t="shared" si="7"/>
        <v>https://finance.yahoo.com/quote/SKT</v>
      </c>
    </row>
    <row r="10" spans="2:28" x14ac:dyDescent="0.3">
      <c r="B10" s="23">
        <f t="shared" si="2"/>
        <v>1</v>
      </c>
      <c r="C10" s="24" t="s">
        <v>61</v>
      </c>
      <c r="D10" s="25">
        <f>IFERROR(RTD("cqg.rtd", ,"ContractData",C10, "PerCentNetLastTrade",, "T")/100,"")</f>
        <v>9.7192224622030237E-3</v>
      </c>
      <c r="E10" s="26">
        <v>24</v>
      </c>
      <c r="F10" s="26">
        <f t="shared" si="3"/>
        <v>24</v>
      </c>
      <c r="G10" s="26" t="str">
        <f t="shared" si="4"/>
        <v>S.US.AYI</v>
      </c>
      <c r="H10" s="26">
        <f t="shared" si="8"/>
        <v>10</v>
      </c>
      <c r="I10" s="26" t="str">
        <f t="shared" si="0"/>
        <v>S.US.CHK</v>
      </c>
      <c r="J10" s="25">
        <f>IFERROR(RTD("cqg.rtd", ,"ContractData",I10, "PerCentNetLastTrade",, "T")/100,"")</f>
        <v>1.8315018315018316E-2</v>
      </c>
      <c r="M10" s="26">
        <f t="shared" si="9"/>
        <v>555</v>
      </c>
      <c r="N10" s="26" t="str">
        <f t="shared" si="1"/>
        <v>S.US.AKAM</v>
      </c>
      <c r="O10" s="25">
        <f>IFERROR(RTD("cqg.rtd", ,"ContractData",N10, "PerCentNetLastTrade",, "T")/100,"")</f>
        <v>-1.7072702858239017E-2</v>
      </c>
      <c r="Q10" s="26" t="str">
        <f t="shared" si="5"/>
        <v>https://finance.yahoo.com/quote/CHK</v>
      </c>
      <c r="S10" s="26" t="str">
        <f>RTD("cqg.rtd", ,"ContractData",I10, "LongDescription",, "T")</f>
        <v>Chesapeake Energy Corp</v>
      </c>
      <c r="V10" s="26" t="str">
        <f>N6</f>
        <v>S.US.SLM</v>
      </c>
      <c r="W10" s="26" t="str">
        <f>RTD("cqg.rtd", ,"ContractData",V10, "LongDescription",, "T")</f>
        <v>SLM Corporation</v>
      </c>
      <c r="Z10" s="25">
        <f>IFERROR(RTD("cqg.rtd", ,"ContractData",V10, "PerCentNetLastTrade",, "T")/100,"")</f>
        <v>-2.9337803855825649E-2</v>
      </c>
      <c r="AA10" s="25">
        <f t="shared" si="6"/>
        <v>2.9337803855825649E-2</v>
      </c>
      <c r="AB10" s="26" t="str">
        <f t="shared" si="7"/>
        <v>https://finance.yahoo.com/quote/SLM</v>
      </c>
    </row>
    <row r="11" spans="2:28" x14ac:dyDescent="0.3">
      <c r="B11" s="23">
        <f t="shared" si="2"/>
        <v>0</v>
      </c>
      <c r="C11" s="24" t="s">
        <v>62</v>
      </c>
      <c r="D11" s="25">
        <f>IFERROR(RTD("cqg.rtd", ,"ContractData",C11, "PerCentNetLastTrade",, "T")/100,"")</f>
        <v>-4.5029442327675787E-3</v>
      </c>
      <c r="E11" s="26">
        <v>325</v>
      </c>
      <c r="F11" s="26">
        <f t="shared" si="3"/>
        <v>325</v>
      </c>
      <c r="G11" s="26" t="str">
        <f t="shared" si="4"/>
        <v>S.US.ACXM</v>
      </c>
      <c r="H11" s="26">
        <f t="shared" si="8"/>
        <v>11</v>
      </c>
      <c r="I11" s="26" t="str">
        <f t="shared" si="0"/>
        <v>S.US.PXD</v>
      </c>
      <c r="J11" s="25">
        <f>IFERROR(RTD("cqg.rtd", ,"ContractData",I11, "PerCentNetLastTrade",, "T")/100,"")</f>
        <v>1.0199870290666824E-2</v>
      </c>
      <c r="M11" s="26">
        <f t="shared" si="9"/>
        <v>554</v>
      </c>
      <c r="N11" s="26" t="str">
        <f t="shared" si="1"/>
        <v>S.US.WRI</v>
      </c>
      <c r="O11" s="25">
        <f>IFERROR(RTD("cqg.rtd", ,"ContractData",N11, "PerCentNetLastTrade",, "T")/100,"")</f>
        <v>-2.2431039709002728E-2</v>
      </c>
      <c r="Q11" s="26" t="str">
        <f t="shared" si="5"/>
        <v>https://finance.yahoo.com/quote/PXD</v>
      </c>
      <c r="S11" s="26" t="str">
        <f>RTD("cqg.rtd", ,"ContractData",I11, "LongDescription",, "T")</f>
        <v>Pioneer Natural Resources</v>
      </c>
      <c r="V11" s="26" t="str">
        <f>N5</f>
        <v>S.US.MIK</v>
      </c>
      <c r="W11" s="26" t="str">
        <f>RTD("cqg.rtd", ,"ContractData",V11, "LongDescription",, "T")</f>
        <v>The Michaels Companies, Inc.</v>
      </c>
      <c r="Z11" s="25">
        <f>IFERROR(RTD("cqg.rtd", ,"ContractData",V11, "PerCentNetLastTrade",, "T")/100,"")</f>
        <v>-2.9320302087960909E-2</v>
      </c>
      <c r="AA11" s="25">
        <f t="shared" si="6"/>
        <v>2.9320302087960909E-2</v>
      </c>
      <c r="AB11" s="26" t="str">
        <f t="shared" si="7"/>
        <v>https://finance.yahoo.com/quote/MIK</v>
      </c>
    </row>
    <row r="12" spans="2:28" x14ac:dyDescent="0.3">
      <c r="B12" s="23">
        <f t="shared" si="2"/>
        <v>0</v>
      </c>
      <c r="C12" s="24" t="s">
        <v>63</v>
      </c>
      <c r="D12" s="25">
        <f>IFERROR(RTD("cqg.rtd", ,"ContractData",C12, "PerCentNetLastTrade",, "T")/100,"")</f>
        <v>-3.0406407594185704E-3</v>
      </c>
      <c r="E12" s="26">
        <v>348</v>
      </c>
      <c r="F12" s="26">
        <f t="shared" si="3"/>
        <v>348</v>
      </c>
      <c r="G12" s="26" t="str">
        <f t="shared" si="4"/>
        <v>S.US.ADBE</v>
      </c>
      <c r="H12" s="26">
        <f t="shared" si="8"/>
        <v>12</v>
      </c>
      <c r="I12" s="26" t="str">
        <f t="shared" si="0"/>
        <v>S.US.LB</v>
      </c>
      <c r="J12" s="25">
        <f>IFERROR(RTD("cqg.rtd", ,"ContractData",I12, "PerCentNetLastTrade",, "T")/100,"")</f>
        <v>9.2012529365700854E-3</v>
      </c>
      <c r="M12" s="26">
        <f t="shared" si="9"/>
        <v>553</v>
      </c>
      <c r="N12" s="26" t="str">
        <f t="shared" si="1"/>
        <v>S.US.VMC</v>
      </c>
      <c r="O12" s="25">
        <f>IFERROR(RTD("cqg.rtd", ,"ContractData",N12, "PerCentNetLastTrade",, "T")/100,"")</f>
        <v>-1.870987944261782E-2</v>
      </c>
      <c r="Q12" s="26" t="str">
        <f t="shared" si="5"/>
        <v>https://finance.yahoo.com/quote/LB</v>
      </c>
      <c r="S12" s="26" t="str">
        <f>RTD("cqg.rtd", ,"ContractData",I12, "LongDescription",, "T")</f>
        <v>L Brands, Inc.</v>
      </c>
      <c r="V12" s="26" t="str">
        <f>N4</f>
        <v>S.US.CHTR</v>
      </c>
      <c r="W12" s="26" t="str">
        <f>RTD("cqg.rtd", ,"ContractData",V12, "LongDescription",, "T")</f>
        <v>Charter Communications, Inc. Class A</v>
      </c>
      <c r="Z12" s="25">
        <f>IFERROR(RTD("cqg.rtd", ,"ContractData",V12, "PerCentNetLastTrade",, "T")/100,"")</f>
        <v>-2.7122289264591672E-2</v>
      </c>
      <c r="AA12" s="25">
        <f t="shared" si="6"/>
        <v>2.7122289264591672E-2</v>
      </c>
      <c r="AB12" s="26" t="str">
        <f t="shared" si="7"/>
        <v>https://finance.yahoo.com/quote/CHTR</v>
      </c>
    </row>
    <row r="13" spans="2:28" x14ac:dyDescent="0.3">
      <c r="B13" s="23">
        <f t="shared" si="2"/>
        <v>1</v>
      </c>
      <c r="C13" s="24" t="s">
        <v>64</v>
      </c>
      <c r="D13" s="25">
        <f>IFERROR(RTD("cqg.rtd", ,"ContractData",C13, "PerCentNetLastTrade",, "T")/100,"")</f>
        <v>2.9659263346668509E-3</v>
      </c>
      <c r="E13" s="26">
        <v>70</v>
      </c>
      <c r="F13" s="26">
        <f t="shared" si="3"/>
        <v>70</v>
      </c>
      <c r="G13" s="26" t="str">
        <f t="shared" si="4"/>
        <v>S.US.AAP</v>
      </c>
      <c r="H13" s="26">
        <f t="shared" si="8"/>
        <v>13</v>
      </c>
      <c r="I13" s="26" t="str">
        <f t="shared" si="0"/>
        <v>S.US.NFX</v>
      </c>
      <c r="J13" s="25">
        <f>IFERROR(RTD("cqg.rtd", ,"ContractData",I13, "PerCentNetLastTrade",, "T")/100,"")</f>
        <v>1.2142237640936686E-2</v>
      </c>
      <c r="M13" s="26">
        <f t="shared" si="9"/>
        <v>552</v>
      </c>
      <c r="N13" s="26" t="str">
        <f t="shared" si="1"/>
        <v>S.US.WYNN</v>
      </c>
      <c r="O13" s="25">
        <f>IFERROR(RTD("cqg.rtd", ,"ContractData",N13, "PerCentNetLastTrade",, "T")/100,"")</f>
        <v>-1.9158342885213689E-2</v>
      </c>
      <c r="Q13" s="26" t="str">
        <f t="shared" si="5"/>
        <v>https://finance.yahoo.com/quote/NFX</v>
      </c>
      <c r="S13" s="26" t="str">
        <f>RTD("cqg.rtd", ,"ContractData",I13, "LongDescription",, "T")</f>
        <v>Newfield Exploration Co</v>
      </c>
      <c r="V13" s="26" t="str">
        <f>N3</f>
        <v>S.US.INCY</v>
      </c>
      <c r="W13" s="26" t="str">
        <f>RTD("cqg.rtd", ,"ContractData",V13, "LongDescription",, "T")</f>
        <v>Incyte Corporation</v>
      </c>
      <c r="Z13" s="25">
        <f>IFERROR(RTD("cqg.rtd", ,"ContractData",V13, "PerCentNetLastTrade",, "T")/100,"")</f>
        <v>-2.4752879666693896E-2</v>
      </c>
      <c r="AA13" s="25">
        <f t="shared" si="6"/>
        <v>2.4752879666693896E-2</v>
      </c>
      <c r="AB13" s="26" t="str">
        <f t="shared" si="7"/>
        <v>https://finance.yahoo.com/quote/INCY</v>
      </c>
    </row>
    <row r="14" spans="2:28" x14ac:dyDescent="0.3">
      <c r="B14" s="23">
        <f t="shared" si="2"/>
        <v>0</v>
      </c>
      <c r="C14" s="24" t="s">
        <v>65</v>
      </c>
      <c r="D14" s="25">
        <f>IFERROR(RTD("cqg.rtd", ,"ContractData",C14, "PerCentNetLastTrade",, "T")/100,"")</f>
        <v>-1.5701668302257114E-2</v>
      </c>
      <c r="E14" s="26">
        <v>515</v>
      </c>
      <c r="F14" s="26">
        <f t="shared" si="3"/>
        <v>515</v>
      </c>
      <c r="G14" s="26" t="str">
        <f t="shared" si="4"/>
        <v>S.US.AMD</v>
      </c>
      <c r="H14" s="26">
        <f t="shared" si="8"/>
        <v>14</v>
      </c>
      <c r="I14" s="26" t="str">
        <f t="shared" si="0"/>
        <v>S.US.XLNX</v>
      </c>
      <c r="J14" s="25">
        <f>IFERROR(RTD("cqg.rtd", ,"ContractData",I14, "PerCentNetLastTrade",, "T")/100,"")</f>
        <v>1.545985171162644E-2</v>
      </c>
      <c r="M14" s="26">
        <f t="shared" si="9"/>
        <v>551</v>
      </c>
      <c r="N14" s="26" t="str">
        <f t="shared" si="1"/>
        <v>S.US.SPG</v>
      </c>
      <c r="O14" s="25">
        <f>IFERROR(RTD("cqg.rtd", ,"ContractData",N14, "PerCentNetLastTrade",, "T")/100,"")</f>
        <v>-1.890347678093849E-2</v>
      </c>
      <c r="Q14" s="26" t="str">
        <f t="shared" si="5"/>
        <v>https://finance.yahoo.com/quote/XLNX</v>
      </c>
      <c r="S14" s="26" t="str">
        <f>RTD("cqg.rtd", ,"ContractData",I14, "LongDescription",, "T")</f>
        <v>Xilinx Inc</v>
      </c>
      <c r="V14" s="26" t="str">
        <f>N2</f>
        <v>S.US.LOGM</v>
      </c>
      <c r="W14" s="26" t="str">
        <f>RTD("cqg.rtd", ,"ContractData",V14, "LongDescription",, "T")</f>
        <v>LogMein, Inc</v>
      </c>
      <c r="Z14" s="25">
        <f>IFERROR(RTD("cqg.rtd", ,"ContractData",V14, "PerCentNetLastTrade",, "T")/100,"")</f>
        <v>-3.885903265812319E-2</v>
      </c>
      <c r="AA14" s="25">
        <f t="shared" si="6"/>
        <v>3.885903265812319E-2</v>
      </c>
      <c r="AB14" s="26" t="str">
        <f t="shared" si="7"/>
        <v>https://finance.yahoo.com/quote/LOGM</v>
      </c>
    </row>
    <row r="15" spans="2:28" x14ac:dyDescent="0.3">
      <c r="B15" s="23">
        <f t="shared" si="2"/>
        <v>0</v>
      </c>
      <c r="C15" s="24" t="s">
        <v>66</v>
      </c>
      <c r="D15" s="25">
        <f>IFERROR(RTD("cqg.rtd", ,"ContractData",C15, "PerCentNetLastTrade",, "T")/100,"")</f>
        <v>-2.8415145272430207E-4</v>
      </c>
      <c r="E15" s="26">
        <v>193</v>
      </c>
      <c r="F15" s="26">
        <f t="shared" si="3"/>
        <v>193</v>
      </c>
      <c r="G15" s="26" t="str">
        <f t="shared" si="4"/>
        <v>S.US.AET</v>
      </c>
      <c r="H15" s="26">
        <f t="shared" si="8"/>
        <v>15</v>
      </c>
      <c r="I15" s="26" t="str">
        <f t="shared" si="0"/>
        <v>S.US.TRIP</v>
      </c>
      <c r="J15" s="25">
        <f>IFERROR(RTD("cqg.rtd", ,"ContractData",I15, "PerCentNetLastTrade",, "T")/100,"")</f>
        <v>1.6244314489928524E-2</v>
      </c>
      <c r="M15" s="26">
        <f t="shared" si="9"/>
        <v>550</v>
      </c>
      <c r="N15" s="26" t="str">
        <f t="shared" si="1"/>
        <v>S.US.EDR</v>
      </c>
      <c r="O15" s="25">
        <f>IFERROR(RTD("cqg.rtd", ,"ContractData",N15, "PerCentNetLastTrade",, "T")/100,"")</f>
        <v>-2.0713162034609333E-2</v>
      </c>
      <c r="Q15" s="26" t="str">
        <f t="shared" si="5"/>
        <v>https://finance.yahoo.com/quote/TRIP</v>
      </c>
      <c r="S15" s="26" t="str">
        <f>RTD("cqg.rtd", ,"ContractData",I15, "LongDescription",, "T")</f>
        <v>TripAdvisor, Inc.</v>
      </c>
      <c r="V15" s="26" t="str">
        <f>N1</f>
        <v>S.US.CAR</v>
      </c>
      <c r="W15" s="26" t="str">
        <f>RTD("cqg.rtd", ,"ContractData",V15, "LongDescription",, "T")</f>
        <v>AVIS Budget Group Inc</v>
      </c>
      <c r="Z15" s="25">
        <f>IFERROR(RTD("cqg.rtd", ,"ContractData",V15, "PerCentNetLastTrade",, "T")/100,"")</f>
        <v>-4.6590141796083728E-2</v>
      </c>
      <c r="AA15" s="25">
        <f t="shared" si="6"/>
        <v>4.6590141796083728E-2</v>
      </c>
      <c r="AB15" s="26" t="str">
        <f t="shared" si="7"/>
        <v>https://finance.yahoo.com/quote/CAR</v>
      </c>
    </row>
    <row r="16" spans="2:28" x14ac:dyDescent="0.3">
      <c r="B16" s="23">
        <f t="shared" si="2"/>
        <v>0</v>
      </c>
      <c r="C16" s="24" t="s">
        <v>67</v>
      </c>
      <c r="D16" s="25">
        <f>IFERROR(RTD("cqg.rtd", ,"ContractData",C16, "PerCentNetLastTrade",, "T")/100,"")</f>
        <v>-3.177966101694915E-3</v>
      </c>
      <c r="E16" s="26">
        <v>351</v>
      </c>
      <c r="F16" s="26">
        <f t="shared" si="3"/>
        <v>351</v>
      </c>
      <c r="G16" s="26" t="str">
        <f t="shared" si="4"/>
        <v>S.US.A</v>
      </c>
      <c r="H16" s="26">
        <f t="shared" si="8"/>
        <v>16</v>
      </c>
      <c r="I16" s="26" t="str">
        <f t="shared" si="0"/>
        <v>S.US.SLB</v>
      </c>
      <c r="J16" s="25"/>
    </row>
    <row r="17" spans="2:9" x14ac:dyDescent="0.3">
      <c r="B17" s="23">
        <f t="shared" si="2"/>
        <v>0</v>
      </c>
      <c r="C17" s="24" t="s">
        <v>68</v>
      </c>
      <c r="D17" s="25">
        <f>IFERROR(RTD("cqg.rtd", ,"ContractData",C17, "PerCentNetLastTrade",, "T")/100,"")</f>
        <v>-4.4830865371552784E-3</v>
      </c>
      <c r="E17" s="26">
        <v>338</v>
      </c>
      <c r="F17" s="26">
        <f t="shared" si="3"/>
        <v>338</v>
      </c>
      <c r="G17" s="26" t="str">
        <f t="shared" si="4"/>
        <v>S.US.APD</v>
      </c>
      <c r="H17" s="26">
        <f t="shared" si="8"/>
        <v>17</v>
      </c>
      <c r="I17" s="26" t="str">
        <f t="shared" si="0"/>
        <v>S.US.CTSH</v>
      </c>
    </row>
    <row r="18" spans="2:9" x14ac:dyDescent="0.3">
      <c r="B18" s="23">
        <f t="shared" si="2"/>
        <v>0</v>
      </c>
      <c r="C18" s="24" t="s">
        <v>69</v>
      </c>
      <c r="D18" s="25">
        <f>IFERROR(RTD("cqg.rtd", ,"ContractData",C18, "PerCentNetLastTrade",, "T")/100,"")</f>
        <v>-1.7072702858239017E-2</v>
      </c>
      <c r="E18" s="26">
        <v>555</v>
      </c>
      <c r="F18" s="26">
        <f t="shared" si="3"/>
        <v>555</v>
      </c>
      <c r="G18" s="26" t="str">
        <f t="shared" si="4"/>
        <v>S.US.AKAM</v>
      </c>
      <c r="H18" s="26">
        <f t="shared" si="8"/>
        <v>18</v>
      </c>
      <c r="I18" s="26" t="str">
        <f t="shared" si="0"/>
        <v>S.US.NUS</v>
      </c>
    </row>
    <row r="19" spans="2:9" x14ac:dyDescent="0.3">
      <c r="B19" s="23">
        <f t="shared" si="2"/>
        <v>1</v>
      </c>
      <c r="C19" s="24" t="s">
        <v>70</v>
      </c>
      <c r="D19" s="25">
        <f>IFERROR(RTD("cqg.rtd", ,"ContractData",C19, "PerCentNetLastTrade",, "T")/100,"")</f>
        <v>3.0229746070133015E-4</v>
      </c>
      <c r="E19" s="26">
        <v>152</v>
      </c>
      <c r="F19" s="26">
        <f t="shared" si="3"/>
        <v>152</v>
      </c>
      <c r="G19" s="26" t="str">
        <f t="shared" si="4"/>
        <v>S.US.AKRX</v>
      </c>
      <c r="H19" s="26">
        <f t="shared" si="8"/>
        <v>19</v>
      </c>
      <c r="I19" s="26" t="str">
        <f t="shared" si="0"/>
        <v>S.US.APA</v>
      </c>
    </row>
    <row r="20" spans="2:9" x14ac:dyDescent="0.3">
      <c r="B20" s="23">
        <f t="shared" si="2"/>
        <v>0</v>
      </c>
      <c r="C20" s="24" t="s">
        <v>71</v>
      </c>
      <c r="D20" s="25">
        <f>IFERROR(RTD("cqg.rtd", ,"ContractData",C20, "PerCentNetLastTrade",, "T")/100,"")</f>
        <v>-1.0441107461285782E-2</v>
      </c>
      <c r="E20" s="26">
        <v>492</v>
      </c>
      <c r="F20" s="26">
        <f t="shared" si="3"/>
        <v>492</v>
      </c>
      <c r="G20" s="26" t="str">
        <f t="shared" si="4"/>
        <v>S.US.ALK</v>
      </c>
      <c r="H20" s="26">
        <f t="shared" si="8"/>
        <v>20</v>
      </c>
      <c r="I20" s="26" t="str">
        <f t="shared" si="0"/>
        <v>S.US.EGN</v>
      </c>
    </row>
    <row r="21" spans="2:9" x14ac:dyDescent="0.3">
      <c r="B21" s="23">
        <f t="shared" si="2"/>
        <v>0</v>
      </c>
      <c r="C21" s="24" t="s">
        <v>72</v>
      </c>
      <c r="D21" s="25">
        <f>IFERROR(RTD("cqg.rtd", ,"ContractData",C21, "PerCentNetLastTrade",, "T")/100,"")</f>
        <v>-8.271975274975002E-3</v>
      </c>
      <c r="E21" s="26">
        <v>438</v>
      </c>
      <c r="F21" s="26">
        <f t="shared" si="3"/>
        <v>438</v>
      </c>
      <c r="G21" s="26" t="str">
        <f t="shared" si="4"/>
        <v>S.US.ALB</v>
      </c>
      <c r="H21" s="26">
        <f t="shared" si="8"/>
        <v>21</v>
      </c>
      <c r="I21" s="26" t="str">
        <f t="shared" si="0"/>
        <v>S.US.NFG</v>
      </c>
    </row>
    <row r="22" spans="2:9" x14ac:dyDescent="0.3">
      <c r="B22" s="23">
        <f t="shared" si="2"/>
        <v>0</v>
      </c>
      <c r="C22" s="24" t="s">
        <v>73</v>
      </c>
      <c r="D22" s="25">
        <f>IFERROR(RTD("cqg.rtd", ,"ContractData",C22, "PerCentNetLastTrade",, "T")/100,"")</f>
        <v>-7.1513706793802142E-3</v>
      </c>
      <c r="E22" s="26">
        <v>300</v>
      </c>
      <c r="F22" s="26">
        <f t="shared" si="3"/>
        <v>300</v>
      </c>
      <c r="G22" s="26" t="str">
        <f t="shared" si="4"/>
        <v>S.US.ALEX</v>
      </c>
      <c r="H22" s="26">
        <f t="shared" si="8"/>
        <v>22</v>
      </c>
      <c r="I22" s="26" t="str">
        <f t="shared" si="0"/>
        <v>S.US.EAT</v>
      </c>
    </row>
    <row r="23" spans="2:9" x14ac:dyDescent="0.3">
      <c r="B23" s="23">
        <f t="shared" si="2"/>
        <v>1</v>
      </c>
      <c r="C23" s="24" t="s">
        <v>74</v>
      </c>
      <c r="D23" s="25">
        <f>IFERROR(RTD("cqg.rtd", ,"ContractData",C23, "PerCentNetLastTrade",, "T")/100,"")</f>
        <v>8.7085256466080301E-4</v>
      </c>
      <c r="E23" s="26">
        <v>107</v>
      </c>
      <c r="F23" s="26">
        <f t="shared" si="3"/>
        <v>107</v>
      </c>
      <c r="G23" s="26" t="str">
        <f t="shared" si="4"/>
        <v>S.US.ARE</v>
      </c>
      <c r="H23" s="26">
        <f t="shared" si="8"/>
        <v>23</v>
      </c>
      <c r="I23" s="26" t="str">
        <f t="shared" si="0"/>
        <v>S.US.TPX</v>
      </c>
    </row>
    <row r="24" spans="2:9" x14ac:dyDescent="0.3">
      <c r="B24" s="23">
        <f t="shared" si="2"/>
        <v>1</v>
      </c>
      <c r="C24" s="24" t="s">
        <v>75</v>
      </c>
      <c r="D24" s="25">
        <f>IFERROR(RTD("cqg.rtd", ,"ContractData",C24, "PerCentNetLastTrade",, "T")/100,"")</f>
        <v>4.7352895513119077E-3</v>
      </c>
      <c r="E24" s="26">
        <v>115</v>
      </c>
      <c r="F24" s="26">
        <f t="shared" si="3"/>
        <v>115</v>
      </c>
      <c r="G24" s="26" t="str">
        <f t="shared" si="4"/>
        <v>S.US.ALXN</v>
      </c>
      <c r="H24" s="26">
        <f t="shared" si="8"/>
        <v>24</v>
      </c>
      <c r="I24" s="26" t="str">
        <f t="shared" si="0"/>
        <v>S.US.AYI</v>
      </c>
    </row>
    <row r="25" spans="2:9" x14ac:dyDescent="0.3">
      <c r="B25" s="23">
        <f t="shared" si="2"/>
        <v>0</v>
      </c>
      <c r="C25" s="24" t="s">
        <v>76</v>
      </c>
      <c r="D25" s="25">
        <f>IFERROR(RTD("cqg.rtd", ,"ContractData",C25, "PerCentNetLastTrade",, "T")/100,"")</f>
        <v>-5.2162573353618782E-3</v>
      </c>
      <c r="E25" s="26">
        <v>498</v>
      </c>
      <c r="F25" s="26">
        <f t="shared" si="3"/>
        <v>498</v>
      </c>
      <c r="G25" s="26" t="str">
        <f t="shared" si="4"/>
        <v>S.US.ALGN</v>
      </c>
      <c r="H25" s="26">
        <f t="shared" si="8"/>
        <v>25</v>
      </c>
      <c r="I25" s="26" t="str">
        <f t="shared" si="0"/>
        <v>S.US.TSS</v>
      </c>
    </row>
    <row r="26" spans="2:9" x14ac:dyDescent="0.3">
      <c r="B26" s="23">
        <f t="shared" si="2"/>
        <v>0</v>
      </c>
      <c r="C26" s="24" t="s">
        <v>1</v>
      </c>
      <c r="D26" s="25">
        <f>IFERROR(RTD("cqg.rtd", ,"ContractData",C26, "PerCentNetLastTrade",, "T")/100,"")</f>
        <v>-8.5161290322580633E-3</v>
      </c>
      <c r="E26" s="26">
        <v>455</v>
      </c>
      <c r="F26" s="26">
        <f t="shared" si="3"/>
        <v>455</v>
      </c>
      <c r="G26" s="26" t="str">
        <f t="shared" si="4"/>
        <v>S.US.ALLE</v>
      </c>
      <c r="H26" s="26">
        <f t="shared" si="8"/>
        <v>26</v>
      </c>
      <c r="I26" s="26" t="str">
        <f t="shared" si="0"/>
        <v>S.US.MMS</v>
      </c>
    </row>
    <row r="27" spans="2:9" x14ac:dyDescent="0.3">
      <c r="B27" s="23">
        <f t="shared" si="2"/>
        <v>0</v>
      </c>
      <c r="C27" s="24" t="s">
        <v>77</v>
      </c>
      <c r="D27" s="25">
        <f>IFERROR(RTD("cqg.rtd", ,"ContractData",C27, "PerCentNetLastTrade",, "T")/100,"")</f>
        <v>-4.6577165446788525E-3</v>
      </c>
      <c r="E27" s="26">
        <v>208</v>
      </c>
      <c r="F27" s="26">
        <f t="shared" si="3"/>
        <v>208</v>
      </c>
      <c r="G27" s="26" t="str">
        <f t="shared" si="4"/>
        <v>S.US.ADS</v>
      </c>
      <c r="H27" s="26">
        <f t="shared" si="8"/>
        <v>27</v>
      </c>
      <c r="I27" s="26" t="str">
        <f t="shared" si="0"/>
        <v>S.US.GPOR</v>
      </c>
    </row>
    <row r="28" spans="2:9" x14ac:dyDescent="0.3">
      <c r="B28" s="23">
        <f t="shared" si="2"/>
        <v>0</v>
      </c>
      <c r="C28" s="24" t="s">
        <v>78</v>
      </c>
      <c r="D28" s="25">
        <f>IFERROR(RTD("cqg.rtd", ,"ContractData",C28, "PerCentNetLastTrade",, "T")/100,"")</f>
        <v>-7.4887668497254124E-3</v>
      </c>
      <c r="E28" s="26">
        <v>409</v>
      </c>
      <c r="F28" s="26">
        <f t="shared" si="3"/>
        <v>409</v>
      </c>
      <c r="G28" s="26" t="str">
        <f t="shared" si="4"/>
        <v>S.US.LNT</v>
      </c>
      <c r="H28" s="26">
        <f t="shared" si="8"/>
        <v>28</v>
      </c>
      <c r="I28" s="26" t="str">
        <f t="shared" si="0"/>
        <v>S.US.OKE</v>
      </c>
    </row>
    <row r="29" spans="2:9" x14ac:dyDescent="0.3">
      <c r="B29" s="23">
        <f t="shared" si="2"/>
        <v>0</v>
      </c>
      <c r="C29" s="24" t="s">
        <v>25</v>
      </c>
      <c r="D29" s="25">
        <f>IFERROR(RTD("cqg.rtd", ,"ContractData",C29, "PerCentNetLastTrade",, "T")/100,"")</f>
        <v>-2.9464999789535718E-4</v>
      </c>
      <c r="E29" s="26">
        <v>213</v>
      </c>
      <c r="F29" s="26">
        <f t="shared" si="3"/>
        <v>213</v>
      </c>
      <c r="G29" s="26" t="str">
        <f t="shared" si="4"/>
        <v>S.US.GOOGL</v>
      </c>
      <c r="H29" s="26">
        <f t="shared" si="8"/>
        <v>29</v>
      </c>
      <c r="I29" s="26" t="str">
        <f t="shared" si="0"/>
        <v>S.US.WMB</v>
      </c>
    </row>
    <row r="30" spans="2:9" x14ac:dyDescent="0.3">
      <c r="B30" s="23">
        <f t="shared" si="2"/>
        <v>0</v>
      </c>
      <c r="C30" s="24" t="s">
        <v>24</v>
      </c>
      <c r="D30" s="25">
        <f>IFERROR(RTD("cqg.rtd", ,"ContractData",C30, "PerCentNetLastTrade",, "T")/100,"")</f>
        <v>-6.9030233084896406E-4</v>
      </c>
      <c r="E30" s="26">
        <v>219</v>
      </c>
      <c r="F30" s="26">
        <f t="shared" si="3"/>
        <v>219</v>
      </c>
      <c r="G30" s="26" t="str">
        <f t="shared" si="4"/>
        <v>S.US.GOOG</v>
      </c>
      <c r="H30" s="26">
        <f t="shared" si="8"/>
        <v>30</v>
      </c>
      <c r="I30" s="26" t="str">
        <f t="shared" si="0"/>
        <v>S.US.KMX</v>
      </c>
    </row>
    <row r="31" spans="2:9" x14ac:dyDescent="0.3">
      <c r="B31" s="23">
        <f t="shared" si="2"/>
        <v>0</v>
      </c>
      <c r="C31" s="24" t="s">
        <v>79</v>
      </c>
      <c r="D31" s="25">
        <f>IFERROR(RTD("cqg.rtd", ,"ContractData",C31, "PerCentNetLastTrade",, "T")/100,"")</f>
        <v>-1.2690355329949238E-3</v>
      </c>
      <c r="E31" s="26">
        <v>238</v>
      </c>
      <c r="F31" s="26">
        <f t="shared" si="3"/>
        <v>238</v>
      </c>
      <c r="G31" s="26" t="str">
        <f t="shared" si="4"/>
        <v>S.US.MO</v>
      </c>
      <c r="H31" s="26">
        <f t="shared" si="8"/>
        <v>31</v>
      </c>
      <c r="I31" s="26" t="str">
        <f t="shared" si="0"/>
        <v>S.US.MDP</v>
      </c>
    </row>
    <row r="32" spans="2:9" x14ac:dyDescent="0.3">
      <c r="B32" s="23">
        <f t="shared" si="2"/>
        <v>1</v>
      </c>
      <c r="C32" s="24" t="s">
        <v>80</v>
      </c>
      <c r="D32" s="25">
        <f>IFERROR(RTD("cqg.rtd", ,"ContractData",C32, "PerCentNetLastTrade",, "T")/100,"")</f>
        <v>1.021249264036825E-2</v>
      </c>
      <c r="E32" s="26">
        <v>36</v>
      </c>
      <c r="F32" s="26">
        <f t="shared" si="3"/>
        <v>36</v>
      </c>
      <c r="G32" s="26" t="str">
        <f t="shared" si="4"/>
        <v>S.US.AMZN</v>
      </c>
      <c r="H32" s="26">
        <f t="shared" si="8"/>
        <v>32</v>
      </c>
      <c r="I32" s="26" t="str">
        <f t="shared" si="0"/>
        <v>S.US.CMP</v>
      </c>
    </row>
    <row r="33" spans="2:9" x14ac:dyDescent="0.3">
      <c r="B33" s="23">
        <f t="shared" si="2"/>
        <v>0</v>
      </c>
      <c r="C33" s="24" t="s">
        <v>81</v>
      </c>
      <c r="D33" s="25">
        <f>IFERROR(RTD("cqg.rtd", ,"ContractData",C33, "PerCentNetLastTrade",, "T")/100,"")</f>
        <v>-1.2101797472859938E-2</v>
      </c>
      <c r="E33" s="26">
        <v>485</v>
      </c>
      <c r="F33" s="26">
        <f t="shared" si="3"/>
        <v>485</v>
      </c>
      <c r="G33" s="26" t="str">
        <f t="shared" si="4"/>
        <v>S.US.AMCX</v>
      </c>
      <c r="H33" s="26">
        <f t="shared" si="8"/>
        <v>33</v>
      </c>
      <c r="I33" s="26" t="str">
        <f t="shared" si="0"/>
        <v>S.US.SM</v>
      </c>
    </row>
    <row r="34" spans="2:9" x14ac:dyDescent="0.3">
      <c r="B34" s="23">
        <f t="shared" si="2"/>
        <v>0</v>
      </c>
      <c r="C34" s="24" t="s">
        <v>82</v>
      </c>
      <c r="D34" s="25">
        <f>IFERROR(RTD("cqg.rtd", ,"ContractData",C34, "PerCentNetLastTrade",, "T")/100,"")</f>
        <v>-1.6880341880341879E-2</v>
      </c>
      <c r="E34" s="26">
        <v>519</v>
      </c>
      <c r="F34" s="26">
        <f t="shared" si="3"/>
        <v>519</v>
      </c>
      <c r="G34" s="26" t="str">
        <f t="shared" si="4"/>
        <v>S.US.ACC</v>
      </c>
      <c r="H34" s="26">
        <f t="shared" si="8"/>
        <v>34</v>
      </c>
      <c r="I34" s="26" t="str">
        <f t="shared" si="0"/>
        <v>S.US.AAPL</v>
      </c>
    </row>
    <row r="35" spans="2:9" x14ac:dyDescent="0.3">
      <c r="B35" s="23">
        <f t="shared" si="2"/>
        <v>1</v>
      </c>
      <c r="C35" s="24" t="s">
        <v>83</v>
      </c>
      <c r="D35" s="25">
        <f>IFERROR(RTD("cqg.rtd", ,"ContractData",C35, "PerCentNetLastTrade",, "T")/100,"")</f>
        <v>1.2768130745658836E-4</v>
      </c>
      <c r="E35" s="26">
        <v>163</v>
      </c>
      <c r="F35" s="26">
        <f t="shared" si="3"/>
        <v>163</v>
      </c>
      <c r="G35" s="26" t="str">
        <f t="shared" si="4"/>
        <v>S.US.AXP</v>
      </c>
      <c r="H35" s="26">
        <f t="shared" si="8"/>
        <v>35</v>
      </c>
      <c r="I35" s="26" t="str">
        <f t="shared" si="0"/>
        <v>S.US.PII</v>
      </c>
    </row>
    <row r="36" spans="2:9" x14ac:dyDescent="0.3">
      <c r="B36" s="23">
        <f t="shared" si="2"/>
        <v>0</v>
      </c>
      <c r="C36" s="24" t="s">
        <v>2</v>
      </c>
      <c r="D36" s="25">
        <f>IFERROR(RTD("cqg.rtd", ,"ContractData",C36, "PerCentNetLastTrade",, "T")/100,"")</f>
        <v>-1.6318284248970393E-3</v>
      </c>
      <c r="E36" s="26">
        <v>251</v>
      </c>
      <c r="F36" s="26">
        <f t="shared" si="3"/>
        <v>251</v>
      </c>
      <c r="G36" s="26" t="str">
        <f t="shared" si="4"/>
        <v>S.US.AMT</v>
      </c>
      <c r="H36" s="26">
        <f t="shared" si="8"/>
        <v>36</v>
      </c>
      <c r="I36" s="26" t="str">
        <f t="shared" si="0"/>
        <v>S.US.AMZN</v>
      </c>
    </row>
    <row r="37" spans="2:9" x14ac:dyDescent="0.3">
      <c r="B37" s="23">
        <f t="shared" si="2"/>
        <v>1</v>
      </c>
      <c r="C37" s="24" t="s">
        <v>84</v>
      </c>
      <c r="D37" s="25">
        <f>IFERROR(RTD("cqg.rtd", ,"ContractData",C37, "PerCentNetLastTrade",, "T")/100,"")</f>
        <v>2.6092628832354858E-3</v>
      </c>
      <c r="E37" s="26">
        <v>51</v>
      </c>
      <c r="F37" s="26">
        <f t="shared" si="3"/>
        <v>51</v>
      </c>
      <c r="G37" s="26" t="str">
        <f t="shared" si="4"/>
        <v>S.US.AWK</v>
      </c>
      <c r="H37" s="26">
        <f t="shared" si="8"/>
        <v>37</v>
      </c>
      <c r="I37" s="26" t="str">
        <f t="shared" si="0"/>
        <v>S.US.XEC</v>
      </c>
    </row>
    <row r="38" spans="2:9" x14ac:dyDescent="0.3">
      <c r="B38" s="23">
        <f t="shared" si="2"/>
        <v>0</v>
      </c>
      <c r="C38" s="24" t="s">
        <v>85</v>
      </c>
      <c r="D38" s="25">
        <f>IFERROR(RTD("cqg.rtd", ,"ContractData",C38, "PerCentNetLastTrade",, "T")/100,"")</f>
        <v>-4.2695233659369664E-3</v>
      </c>
      <c r="E38" s="26">
        <v>342</v>
      </c>
      <c r="F38" s="26">
        <f t="shared" si="3"/>
        <v>342</v>
      </c>
      <c r="G38" s="26" t="str">
        <f t="shared" si="4"/>
        <v>S.US.AMP</v>
      </c>
      <c r="H38" s="26">
        <f t="shared" si="8"/>
        <v>38</v>
      </c>
      <c r="I38" s="26" t="str">
        <f t="shared" si="0"/>
        <v>S.US.ANSS</v>
      </c>
    </row>
    <row r="39" spans="2:9" x14ac:dyDescent="0.3">
      <c r="B39" s="23">
        <f t="shared" si="2"/>
        <v>0</v>
      </c>
      <c r="C39" s="24" t="s">
        <v>86</v>
      </c>
      <c r="D39" s="25">
        <f>IFERROR(RTD("cqg.rtd", ,"ContractData",C39, "PerCentNetLastTrade",, "T")/100,"")</f>
        <v>-3.357548379219828E-3</v>
      </c>
      <c r="E39" s="26">
        <v>431</v>
      </c>
      <c r="F39" s="26">
        <f t="shared" si="3"/>
        <v>431</v>
      </c>
      <c r="G39" s="26" t="str">
        <f t="shared" si="4"/>
        <v>S.US.AMGN</v>
      </c>
      <c r="H39" s="26">
        <f t="shared" si="8"/>
        <v>39</v>
      </c>
      <c r="I39" s="26" t="str">
        <f t="shared" si="0"/>
        <v>S.US.EOG</v>
      </c>
    </row>
    <row r="40" spans="2:9" x14ac:dyDescent="0.3">
      <c r="B40" s="23">
        <f t="shared" si="2"/>
        <v>1</v>
      </c>
      <c r="C40" s="24" t="s">
        <v>87</v>
      </c>
      <c r="D40" s="25">
        <f>IFERROR(RTD("cqg.rtd", ,"ContractData",C40, "PerCentNetLastTrade",, "T")/100,"")</f>
        <v>4.1591570774989601E-4</v>
      </c>
      <c r="E40" s="26">
        <v>118</v>
      </c>
      <c r="F40" s="26">
        <f t="shared" si="3"/>
        <v>118</v>
      </c>
      <c r="G40" s="26" t="str">
        <f t="shared" si="4"/>
        <v>S.US.APH</v>
      </c>
      <c r="H40" s="26">
        <f t="shared" si="8"/>
        <v>40</v>
      </c>
      <c r="I40" s="26" t="str">
        <f t="shared" si="0"/>
        <v>S.US.SEE</v>
      </c>
    </row>
    <row r="41" spans="2:9" x14ac:dyDescent="0.3">
      <c r="B41" s="23">
        <f t="shared" si="2"/>
        <v>0</v>
      </c>
      <c r="C41" s="24" t="s">
        <v>88</v>
      </c>
      <c r="D41" s="25">
        <f>IFERROR(RTD("cqg.rtd", ,"ContractData",C41, "PerCentNetLastTrade",, "T")/100,"")</f>
        <v>-1.9015021867275147E-4</v>
      </c>
      <c r="E41" s="26">
        <v>177</v>
      </c>
      <c r="F41" s="26">
        <f t="shared" si="3"/>
        <v>177</v>
      </c>
      <c r="G41" s="26" t="str">
        <f t="shared" si="4"/>
        <v>S.US.APC</v>
      </c>
      <c r="H41" s="26">
        <f t="shared" si="8"/>
        <v>41</v>
      </c>
      <c r="I41" s="26" t="str">
        <f t="shared" si="0"/>
        <v>S.US.K</v>
      </c>
    </row>
    <row r="42" spans="2:9" x14ac:dyDescent="0.3">
      <c r="B42" s="23">
        <f t="shared" si="2"/>
        <v>0</v>
      </c>
      <c r="C42" s="24" t="s">
        <v>89</v>
      </c>
      <c r="D42" s="25">
        <f>IFERROR(RTD("cqg.rtd", ,"ContractData",C42, "PerCentNetLastTrade",, "T")/100,"")</f>
        <v>-3.8263623169283545E-3</v>
      </c>
      <c r="E42" s="26">
        <v>350</v>
      </c>
      <c r="F42" s="26">
        <f t="shared" si="3"/>
        <v>350</v>
      </c>
      <c r="G42" s="26" t="str">
        <f t="shared" si="4"/>
        <v>S.US.ADI</v>
      </c>
      <c r="H42" s="26">
        <f t="shared" si="8"/>
        <v>42</v>
      </c>
      <c r="I42" s="26" t="str">
        <f t="shared" si="0"/>
        <v>S.US.ORLY</v>
      </c>
    </row>
    <row r="43" spans="2:9" x14ac:dyDescent="0.3">
      <c r="B43" s="23">
        <f t="shared" si="2"/>
        <v>1</v>
      </c>
      <c r="C43" s="24" t="s">
        <v>90</v>
      </c>
      <c r="D43" s="25">
        <f>IFERROR(RTD("cqg.rtd", ,"ContractData",C43, "PerCentNetLastTrade",, "T")/100,"")</f>
        <v>4.125412541254125E-3</v>
      </c>
      <c r="E43" s="26">
        <v>38</v>
      </c>
      <c r="F43" s="26">
        <f t="shared" si="3"/>
        <v>38</v>
      </c>
      <c r="G43" s="26" t="str">
        <f t="shared" si="4"/>
        <v>S.US.ANSS</v>
      </c>
      <c r="H43" s="26">
        <f t="shared" si="8"/>
        <v>43</v>
      </c>
      <c r="I43" s="26" t="str">
        <f t="shared" si="0"/>
        <v>S.US.TECH</v>
      </c>
    </row>
    <row r="44" spans="2:9" x14ac:dyDescent="0.3">
      <c r="B44" s="23">
        <f t="shared" si="2"/>
        <v>1</v>
      </c>
      <c r="C44" s="24" t="s">
        <v>3</v>
      </c>
      <c r="D44" s="25">
        <f>IFERROR(RTD("cqg.rtd", ,"ContractData",C44, "PerCentNetLastTrade",, "T")/100,"")</f>
        <v>3.6803794880183199E-3</v>
      </c>
      <c r="E44" s="26">
        <v>85</v>
      </c>
      <c r="F44" s="26">
        <f t="shared" si="3"/>
        <v>85</v>
      </c>
      <c r="G44" s="26" t="str">
        <f t="shared" si="4"/>
        <v>S.US.AON</v>
      </c>
      <c r="H44" s="26">
        <f t="shared" si="8"/>
        <v>44</v>
      </c>
      <c r="I44" s="26" t="str">
        <f t="shared" si="0"/>
        <v>S.US.NVR</v>
      </c>
    </row>
    <row r="45" spans="2:9" x14ac:dyDescent="0.3">
      <c r="B45" s="23">
        <f t="shared" si="2"/>
        <v>1</v>
      </c>
      <c r="C45" s="24" t="s">
        <v>91</v>
      </c>
      <c r="D45" s="25">
        <f>IFERROR(RTD("cqg.rtd", ,"ContractData",C45, "PerCentNetLastTrade",, "T")/100,"")</f>
        <v>1.2172854534388313E-2</v>
      </c>
      <c r="E45" s="26">
        <v>19</v>
      </c>
      <c r="F45" s="26">
        <f t="shared" si="3"/>
        <v>19</v>
      </c>
      <c r="G45" s="26" t="str">
        <f t="shared" si="4"/>
        <v>S.US.APA</v>
      </c>
      <c r="H45" s="26">
        <f t="shared" si="8"/>
        <v>45</v>
      </c>
      <c r="I45" s="26" t="str">
        <f t="shared" si="0"/>
        <v>S.US.DVN</v>
      </c>
    </row>
    <row r="46" spans="2:9" x14ac:dyDescent="0.3">
      <c r="B46" s="23">
        <f t="shared" si="2"/>
        <v>0</v>
      </c>
      <c r="C46" s="24" t="s">
        <v>92</v>
      </c>
      <c r="D46" s="25">
        <f>IFERROR(RTD("cqg.rtd", ,"ContractData",C46, "PerCentNetLastTrade",, "T")/100,"")</f>
        <v>-1.2283894449499545E-2</v>
      </c>
      <c r="E46" s="26">
        <v>494</v>
      </c>
      <c r="F46" s="26">
        <f t="shared" si="3"/>
        <v>494</v>
      </c>
      <c r="G46" s="26" t="str">
        <f t="shared" si="4"/>
        <v>S.US.AIV</v>
      </c>
      <c r="H46" s="26">
        <f t="shared" si="8"/>
        <v>46</v>
      </c>
      <c r="I46" s="26" t="str">
        <f t="shared" si="0"/>
        <v>S.US.CFG</v>
      </c>
    </row>
    <row r="47" spans="2:9" x14ac:dyDescent="0.3">
      <c r="B47" s="23">
        <f t="shared" si="2"/>
        <v>1</v>
      </c>
      <c r="C47" s="24" t="s">
        <v>93</v>
      </c>
      <c r="D47" s="25">
        <f>IFERROR(RTD("cqg.rtd", ,"ContractData",C47, "PerCentNetLastTrade",, "T")/100,"")</f>
        <v>1.2486573576799141E-2</v>
      </c>
      <c r="E47" s="26">
        <v>34</v>
      </c>
      <c r="F47" s="26">
        <f t="shared" si="3"/>
        <v>34</v>
      </c>
      <c r="G47" s="26" t="str">
        <f t="shared" si="4"/>
        <v>S.US.AAPL</v>
      </c>
      <c r="H47" s="26">
        <f t="shared" si="8"/>
        <v>47</v>
      </c>
      <c r="I47" s="26" t="str">
        <f t="shared" si="0"/>
        <v>S.US.CPB</v>
      </c>
    </row>
    <row r="48" spans="2:9" x14ac:dyDescent="0.3">
      <c r="B48" s="23">
        <f t="shared" si="2"/>
        <v>0</v>
      </c>
      <c r="C48" s="24" t="s">
        <v>94</v>
      </c>
      <c r="D48" s="25">
        <f>IFERROR(RTD("cqg.rtd", ,"ContractData",C48, "PerCentNetLastTrade",, "T")/100,"")</f>
        <v>-3.5859431030360982E-3</v>
      </c>
      <c r="E48" s="26">
        <v>210</v>
      </c>
      <c r="F48" s="26">
        <f t="shared" si="3"/>
        <v>210</v>
      </c>
      <c r="G48" s="26" t="str">
        <f t="shared" si="4"/>
        <v>S.US.AMAT</v>
      </c>
      <c r="H48" s="26">
        <f t="shared" si="8"/>
        <v>48</v>
      </c>
      <c r="I48" s="26" t="str">
        <f t="shared" si="0"/>
        <v>S.US.KORS</v>
      </c>
    </row>
    <row r="49" spans="2:9" x14ac:dyDescent="0.3">
      <c r="B49" s="23">
        <f t="shared" si="2"/>
        <v>1</v>
      </c>
      <c r="C49" s="24" t="s">
        <v>95</v>
      </c>
      <c r="D49" s="25">
        <f>IFERROR(RTD("cqg.rtd", ,"ContractData",C49, "PerCentNetLastTrade",, "T")/100,"")</f>
        <v>3.6625564644121594E-4</v>
      </c>
      <c r="E49" s="26">
        <v>156</v>
      </c>
      <c r="F49" s="26">
        <f t="shared" si="3"/>
        <v>156</v>
      </c>
      <c r="G49" s="26" t="str">
        <f t="shared" si="4"/>
        <v>S.US.ATR</v>
      </c>
      <c r="H49" s="26">
        <f t="shared" si="8"/>
        <v>49</v>
      </c>
      <c r="I49" s="26" t="str">
        <f t="shared" si="0"/>
        <v>S.US.DY</v>
      </c>
    </row>
    <row r="50" spans="2:9" x14ac:dyDescent="0.3">
      <c r="B50" s="23">
        <f t="shared" si="2"/>
        <v>0</v>
      </c>
      <c r="C50" s="24" t="s">
        <v>96</v>
      </c>
      <c r="D50" s="25">
        <f>IFERROR(RTD("cqg.rtd", ,"ContractData",C50, "PerCentNetLastTrade",, "T")/100,"")</f>
        <v>-1.865671641791045E-3</v>
      </c>
      <c r="E50" s="26">
        <v>181</v>
      </c>
      <c r="F50" s="26">
        <f t="shared" si="3"/>
        <v>181</v>
      </c>
      <c r="G50" s="26" t="str">
        <f t="shared" si="4"/>
        <v>S.US.WTR</v>
      </c>
      <c r="H50" s="26">
        <f t="shared" si="8"/>
        <v>50</v>
      </c>
      <c r="I50" s="26" t="str">
        <f t="shared" si="0"/>
        <v>S.US.BBY</v>
      </c>
    </row>
    <row r="51" spans="2:9" x14ac:dyDescent="0.3">
      <c r="B51" s="23">
        <f t="shared" si="2"/>
        <v>1</v>
      </c>
      <c r="C51" s="24" t="s">
        <v>97</v>
      </c>
      <c r="D51" s="25">
        <f>IFERROR(RTD("cqg.rtd", ,"ContractData",C51, "PerCentNetLastTrade",, "T")/100,"")</f>
        <v>1.0845986984815619E-3</v>
      </c>
      <c r="E51" s="26">
        <v>194</v>
      </c>
      <c r="F51" s="26">
        <f t="shared" si="3"/>
        <v>194</v>
      </c>
      <c r="G51" s="26" t="str">
        <f t="shared" si="4"/>
        <v>S.US.ARRS</v>
      </c>
      <c r="H51" s="26">
        <f t="shared" si="8"/>
        <v>51</v>
      </c>
      <c r="I51" s="26" t="str">
        <f t="shared" si="0"/>
        <v>S.US.AWK</v>
      </c>
    </row>
    <row r="52" spans="2:9" x14ac:dyDescent="0.3">
      <c r="B52" s="23">
        <f t="shared" si="2"/>
        <v>1</v>
      </c>
      <c r="C52" s="24" t="s">
        <v>98</v>
      </c>
      <c r="D52" s="25">
        <f>IFERROR(RTD("cqg.rtd", ,"ContractData",C52, "PerCentNetLastTrade",, "T")/100,"")</f>
        <v>1.4360078980434393E-3</v>
      </c>
      <c r="E52" s="26">
        <v>151</v>
      </c>
      <c r="F52" s="26">
        <f t="shared" si="3"/>
        <v>151</v>
      </c>
      <c r="G52" s="26" t="str">
        <f t="shared" si="4"/>
        <v>S.US.AJG</v>
      </c>
      <c r="H52" s="26">
        <f t="shared" si="8"/>
        <v>52</v>
      </c>
      <c r="I52" s="26" t="str">
        <f t="shared" si="0"/>
        <v>S.US.CHS</v>
      </c>
    </row>
    <row r="53" spans="2:9" x14ac:dyDescent="0.3">
      <c r="B53" s="23">
        <f t="shared" si="2"/>
        <v>1</v>
      </c>
      <c r="C53" s="24" t="s">
        <v>99</v>
      </c>
      <c r="D53" s="25">
        <f>IFERROR(RTD("cqg.rtd", ,"ContractData",C53, "PerCentNetLastTrade",, "T")/100,"")</f>
        <v>2.1450021450021449E-3</v>
      </c>
      <c r="E53" s="26">
        <v>133</v>
      </c>
      <c r="F53" s="26">
        <f t="shared" si="3"/>
        <v>133</v>
      </c>
      <c r="G53" s="26" t="str">
        <f t="shared" si="4"/>
        <v>S.US.ADSK</v>
      </c>
      <c r="H53" s="26">
        <f t="shared" si="8"/>
        <v>53</v>
      </c>
      <c r="I53" s="26" t="str">
        <f t="shared" si="0"/>
        <v>S.US.UMBF</v>
      </c>
    </row>
    <row r="54" spans="2:9" x14ac:dyDescent="0.3">
      <c r="B54" s="23">
        <f t="shared" si="2"/>
        <v>0</v>
      </c>
      <c r="C54" s="24" t="s">
        <v>100</v>
      </c>
      <c r="D54" s="25">
        <f>IFERROR(RTD("cqg.rtd", ,"ContractData",C54, "PerCentNetLastTrade",, "T")/100,"")</f>
        <v>-7.654345855574579E-3</v>
      </c>
      <c r="E54" s="26">
        <v>402</v>
      </c>
      <c r="F54" s="26">
        <f t="shared" si="3"/>
        <v>402</v>
      </c>
      <c r="G54" s="26" t="str">
        <f t="shared" si="4"/>
        <v>S.US.ADP</v>
      </c>
      <c r="H54" s="26">
        <f t="shared" si="8"/>
        <v>54</v>
      </c>
      <c r="I54" s="26" t="str">
        <f t="shared" si="0"/>
        <v>S.US.VSM</v>
      </c>
    </row>
    <row r="55" spans="2:9" x14ac:dyDescent="0.3">
      <c r="B55" s="23">
        <f t="shared" si="2"/>
        <v>1</v>
      </c>
      <c r="C55" s="24" t="s">
        <v>101</v>
      </c>
      <c r="D55" s="25">
        <f>IFERROR(RTD("cqg.rtd", ,"ContractData",C55, "PerCentNetLastTrade",, "T")/100,"")</f>
        <v>6.7913399781656288E-3</v>
      </c>
      <c r="E55" s="26">
        <v>57</v>
      </c>
      <c r="F55" s="26">
        <f t="shared" si="3"/>
        <v>57</v>
      </c>
      <c r="G55" s="26" t="str">
        <f t="shared" si="4"/>
        <v>S.US.AZO</v>
      </c>
      <c r="H55" s="26">
        <f t="shared" si="8"/>
        <v>55</v>
      </c>
      <c r="I55" s="26" t="str">
        <f t="shared" si="0"/>
        <v>S.US.WPX</v>
      </c>
    </row>
    <row r="56" spans="2:9" x14ac:dyDescent="0.3">
      <c r="B56" s="23">
        <f t="shared" si="2"/>
        <v>0</v>
      </c>
      <c r="C56" s="24" t="s">
        <v>102</v>
      </c>
      <c r="D56" s="25">
        <f>IFERROR(RTD("cqg.rtd", ,"ContractData",C56, "PerCentNetLastTrade",, "T")/100,"")</f>
        <v>-7.5745784695201036E-3</v>
      </c>
      <c r="E56" s="26">
        <v>462</v>
      </c>
      <c r="F56" s="26">
        <f t="shared" si="3"/>
        <v>462</v>
      </c>
      <c r="G56" s="26" t="str">
        <f t="shared" si="4"/>
        <v>S.US.AVB</v>
      </c>
      <c r="H56" s="26">
        <f t="shared" si="8"/>
        <v>56</v>
      </c>
      <c r="I56" s="26" t="str">
        <f t="shared" si="0"/>
        <v>S.US.UNIT</v>
      </c>
    </row>
    <row r="57" spans="2:9" x14ac:dyDescent="0.3">
      <c r="B57" s="23">
        <f t="shared" si="2"/>
        <v>0</v>
      </c>
      <c r="C57" s="24" t="s">
        <v>103</v>
      </c>
      <c r="D57" s="25">
        <f>IFERROR(RTD("cqg.rtd", ,"ContractData",C57, "PerCentNetLastTrade",, "T")/100,"")</f>
        <v>-2.6137578709754068E-3</v>
      </c>
      <c r="E57" s="26">
        <v>258</v>
      </c>
      <c r="F57" s="26">
        <f t="shared" si="3"/>
        <v>258</v>
      </c>
      <c r="G57" s="26" t="str">
        <f t="shared" si="4"/>
        <v>S.US.AVY</v>
      </c>
      <c r="H57" s="26">
        <f t="shared" si="8"/>
        <v>57</v>
      </c>
      <c r="I57" s="26" t="str">
        <f t="shared" si="0"/>
        <v>S.US.AZO</v>
      </c>
    </row>
    <row r="58" spans="2:9" x14ac:dyDescent="0.3">
      <c r="B58" s="23">
        <f t="shared" si="2"/>
        <v>0</v>
      </c>
      <c r="C58" s="24" t="s">
        <v>104</v>
      </c>
      <c r="D58" s="25">
        <f>IFERROR(RTD("cqg.rtd", ,"ContractData",C58, "PerCentNetLastTrade",, "T")/100,"")</f>
        <v>-4.6590141796083728E-2</v>
      </c>
      <c r="E58" s="26">
        <v>564</v>
      </c>
      <c r="F58" s="26">
        <f t="shared" si="3"/>
        <v>564</v>
      </c>
      <c r="G58" s="26" t="str">
        <f t="shared" si="4"/>
        <v>S.US.CAR</v>
      </c>
      <c r="H58" s="26">
        <f t="shared" si="8"/>
        <v>58</v>
      </c>
      <c r="I58" s="26" t="str">
        <f t="shared" si="0"/>
        <v>S.US.FAST</v>
      </c>
    </row>
    <row r="59" spans="2:9" x14ac:dyDescent="0.3">
      <c r="B59" s="23">
        <f t="shared" si="2"/>
        <v>1</v>
      </c>
      <c r="C59" s="24" t="s">
        <v>105</v>
      </c>
      <c r="D59" s="25">
        <f>IFERROR(RTD("cqg.rtd", ,"ContractData",C59, "PerCentNetLastTrade",, "T")/100,"")</f>
        <v>6.5734030001685486E-3</v>
      </c>
      <c r="E59" s="26">
        <v>77</v>
      </c>
      <c r="F59" s="26">
        <f t="shared" si="3"/>
        <v>77</v>
      </c>
      <c r="G59" s="26" t="str">
        <f t="shared" si="4"/>
        <v>S.US.BHI</v>
      </c>
      <c r="H59" s="26">
        <f t="shared" si="8"/>
        <v>59</v>
      </c>
      <c r="I59" s="26" t="str">
        <f t="shared" si="0"/>
        <v>S.US.MHK</v>
      </c>
    </row>
    <row r="60" spans="2:9" x14ac:dyDescent="0.3">
      <c r="B60" s="23">
        <f t="shared" si="2"/>
        <v>0</v>
      </c>
      <c r="C60" s="24" t="s">
        <v>106</v>
      </c>
      <c r="D60" s="25">
        <f>IFERROR(RTD("cqg.rtd", ,"ContractData",C60, "PerCentNetLastTrade",, "T")/100,"")</f>
        <v>-3.027734043841589E-3</v>
      </c>
      <c r="E60" s="26">
        <v>284</v>
      </c>
      <c r="F60" s="26">
        <f t="shared" si="3"/>
        <v>284</v>
      </c>
      <c r="G60" s="26" t="str">
        <f t="shared" si="4"/>
        <v>S.US.BOH</v>
      </c>
      <c r="H60" s="26">
        <f t="shared" si="8"/>
        <v>60</v>
      </c>
      <c r="I60" s="26" t="str">
        <f t="shared" si="0"/>
        <v>S.US.DRE</v>
      </c>
    </row>
    <row r="61" spans="2:9" x14ac:dyDescent="0.3">
      <c r="B61" s="23">
        <f t="shared" si="2"/>
        <v>1</v>
      </c>
      <c r="C61" s="24" t="s">
        <v>107</v>
      </c>
      <c r="D61" s="25">
        <f>IFERROR(RTD("cqg.rtd", ,"ContractData",C61, "PerCentNetLastTrade",, "T")/100,"")</f>
        <v>2.0708221163802029E-4</v>
      </c>
      <c r="E61" s="26">
        <v>279</v>
      </c>
      <c r="F61" s="26">
        <f t="shared" si="3"/>
        <v>279</v>
      </c>
      <c r="G61" s="26" t="str">
        <f t="shared" si="4"/>
        <v>S.US.OZRK</v>
      </c>
      <c r="H61" s="26">
        <f t="shared" si="8"/>
        <v>61</v>
      </c>
      <c r="I61" s="26" t="str">
        <f t="shared" si="0"/>
        <v>S.US.CRUS</v>
      </c>
    </row>
    <row r="62" spans="2:9" x14ac:dyDescent="0.3">
      <c r="B62" s="23">
        <f t="shared" si="2"/>
        <v>0</v>
      </c>
      <c r="C62" s="24" t="s">
        <v>108</v>
      </c>
      <c r="D62" s="25">
        <f>IFERROR(RTD("cqg.rtd", ,"ContractData",C62, "PerCentNetLastTrade",, "T")/100,"")</f>
        <v>-7.0118662351672054E-3</v>
      </c>
      <c r="E62" s="26">
        <v>487</v>
      </c>
      <c r="F62" s="26">
        <f t="shared" si="3"/>
        <v>487</v>
      </c>
      <c r="G62" s="26" t="str">
        <f t="shared" si="4"/>
        <v>S.US.BDX</v>
      </c>
      <c r="H62" s="26">
        <f t="shared" si="8"/>
        <v>62</v>
      </c>
      <c r="I62" s="26" t="str">
        <f t="shared" si="0"/>
        <v>S.US.TUP</v>
      </c>
    </row>
    <row r="63" spans="2:9" x14ac:dyDescent="0.3">
      <c r="B63" s="23">
        <f t="shared" si="2"/>
        <v>0</v>
      </c>
      <c r="C63" s="24" t="s">
        <v>109</v>
      </c>
      <c r="D63" s="25">
        <f>IFERROR(RTD("cqg.rtd", ,"ContractData",C63, "PerCentNetLastTrade",, "T")/100,"")</f>
        <v>-8.0213903743315499E-3</v>
      </c>
      <c r="E63" s="26">
        <v>459</v>
      </c>
      <c r="F63" s="26">
        <f t="shared" si="3"/>
        <v>459</v>
      </c>
      <c r="G63" s="26" t="str">
        <f t="shared" si="4"/>
        <v>S.US.BDC</v>
      </c>
      <c r="H63" s="26">
        <f t="shared" si="8"/>
        <v>63</v>
      </c>
      <c r="I63" s="26" t="str">
        <f t="shared" si="0"/>
        <v>S.US.GPN</v>
      </c>
    </row>
    <row r="64" spans="2:9" x14ac:dyDescent="0.3">
      <c r="B64" s="23">
        <f t="shared" si="2"/>
        <v>1</v>
      </c>
      <c r="C64" s="24" t="s">
        <v>110</v>
      </c>
      <c r="D64" s="25">
        <f>IFERROR(RTD("cqg.rtd", ,"ContractData",C64, "PerCentNetLastTrade",, "T")/100,"")</f>
        <v>4.6493607129019761E-3</v>
      </c>
      <c r="E64" s="26">
        <v>50</v>
      </c>
      <c r="F64" s="26">
        <f t="shared" si="3"/>
        <v>50</v>
      </c>
      <c r="G64" s="26" t="str">
        <f t="shared" si="4"/>
        <v>S.US.BBY</v>
      </c>
      <c r="H64" s="26">
        <f t="shared" si="8"/>
        <v>64</v>
      </c>
      <c r="I64" s="26" t="str">
        <f t="shared" si="0"/>
        <v>S.US.XYL</v>
      </c>
    </row>
    <row r="65" spans="2:9" x14ac:dyDescent="0.3">
      <c r="B65" s="23">
        <f t="shared" si="2"/>
        <v>0</v>
      </c>
      <c r="C65" s="24" t="s">
        <v>563</v>
      </c>
      <c r="D65" s="25">
        <f>IFERROR(RTD("cqg.rtd", ,"ContractData",C65, "PerCentNetLastTrade",, "T")/100,"")</f>
        <v>-1.4494723014902386E-2</v>
      </c>
      <c r="E65" s="26">
        <v>541</v>
      </c>
      <c r="F65" s="26">
        <f t="shared" si="3"/>
        <v>541</v>
      </c>
      <c r="G65" s="26" t="str">
        <f t="shared" si="4"/>
        <v>S.US.BIOCA</v>
      </c>
      <c r="H65" s="26">
        <f t="shared" si="8"/>
        <v>65</v>
      </c>
      <c r="I65" s="26" t="str">
        <f t="shared" ref="I65:I128" si="10">IFERROR(VLOOKUP(H65,$F$1:$G$564,2,FALSE),"")</f>
        <v>S.US.URBN</v>
      </c>
    </row>
    <row r="66" spans="2:9" x14ac:dyDescent="0.3">
      <c r="B66" s="23">
        <f t="shared" ref="B66:B129" si="11">IF(D66&gt;=0,1,)</f>
        <v>1</v>
      </c>
      <c r="C66" s="24" t="s">
        <v>111</v>
      </c>
      <c r="D66" s="25">
        <f>IFERROR(RTD("cqg.rtd", ,"ContractData",C66, "PerCentNetLastTrade",, "T")/100,"")</f>
        <v>3.6091311016872691E-3</v>
      </c>
      <c r="E66" s="26">
        <v>43</v>
      </c>
      <c r="F66" s="26">
        <f t="shared" ref="F66:F129" si="12">IFERROR(E66,"")</f>
        <v>43</v>
      </c>
      <c r="G66" s="26" t="str">
        <f t="shared" ref="G66:G129" si="13">C66</f>
        <v>S.US.TECH</v>
      </c>
      <c r="H66" s="26">
        <f t="shared" si="8"/>
        <v>66</v>
      </c>
      <c r="I66" s="26" t="str">
        <f t="shared" si="10"/>
        <v>S.US.HAL</v>
      </c>
    </row>
    <row r="67" spans="2:9" x14ac:dyDescent="0.3">
      <c r="B67" s="23">
        <f t="shared" si="11"/>
        <v>0</v>
      </c>
      <c r="C67" s="24" t="s">
        <v>112</v>
      </c>
      <c r="D67" s="25">
        <f>IFERROR(RTD("cqg.rtd", ,"ContractData",C67, "PerCentNetLastTrade",, "T")/100,"")</f>
        <v>-1.068090787716956E-3</v>
      </c>
      <c r="E67" s="26">
        <v>344</v>
      </c>
      <c r="F67" s="26">
        <f t="shared" si="12"/>
        <v>344</v>
      </c>
      <c r="G67" s="26" t="str">
        <f t="shared" si="13"/>
        <v>S.US.BIIB</v>
      </c>
      <c r="H67" s="26">
        <f t="shared" ref="H67:H130" si="14">H66+1</f>
        <v>67</v>
      </c>
      <c r="I67" s="26" t="str">
        <f t="shared" si="10"/>
        <v>S.US.MRK</v>
      </c>
    </row>
    <row r="68" spans="2:9" x14ac:dyDescent="0.3">
      <c r="B68" s="23">
        <f t="shared" si="11"/>
        <v>0</v>
      </c>
      <c r="C68" s="24" t="s">
        <v>113</v>
      </c>
      <c r="D68" s="25">
        <f>IFERROR(RTD("cqg.rtd", ,"ContractData",C68, "PerCentNetLastTrade",, "T")/100,"")</f>
        <v>-5.8697972251867655E-3</v>
      </c>
      <c r="E68" s="26">
        <v>415</v>
      </c>
      <c r="F68" s="26">
        <f t="shared" si="12"/>
        <v>415</v>
      </c>
      <c r="G68" s="26" t="str">
        <f t="shared" si="13"/>
        <v>S.US.BIVV</v>
      </c>
      <c r="H68" s="26">
        <f t="shared" si="14"/>
        <v>68</v>
      </c>
      <c r="I68" s="26" t="str">
        <f t="shared" si="10"/>
        <v>S.US.CAKE</v>
      </c>
    </row>
    <row r="69" spans="2:9" x14ac:dyDescent="0.3">
      <c r="B69" s="23">
        <f t="shared" si="11"/>
        <v>0</v>
      </c>
      <c r="C69" s="24" t="s">
        <v>114</v>
      </c>
      <c r="D69" s="25">
        <f>IFERROR(RTD("cqg.rtd", ,"ContractData",C69, "PerCentNetLastTrade",, "T")/100,"")</f>
        <v>-7.2202166064981946E-4</v>
      </c>
      <c r="E69" s="26">
        <v>98</v>
      </c>
      <c r="F69" s="26">
        <f t="shared" si="12"/>
        <v>98</v>
      </c>
      <c r="G69" s="26" t="str">
        <f t="shared" si="13"/>
        <v>S.US.BKH</v>
      </c>
      <c r="H69" s="26">
        <f t="shared" si="14"/>
        <v>69</v>
      </c>
      <c r="I69" s="26" t="str">
        <f t="shared" si="10"/>
        <v>S.US.HNI</v>
      </c>
    </row>
    <row r="70" spans="2:9" x14ac:dyDescent="0.3">
      <c r="B70" s="23">
        <f t="shared" si="11"/>
        <v>0</v>
      </c>
      <c r="C70" s="24" t="s">
        <v>115</v>
      </c>
      <c r="D70" s="25">
        <f>IFERROR(RTD("cqg.rtd", ,"ContractData",C70, "PerCentNetLastTrade",, "T")/100,"")</f>
        <v>-2.4233896185115698E-3</v>
      </c>
      <c r="E70" s="26">
        <v>312</v>
      </c>
      <c r="F70" s="26">
        <f t="shared" si="12"/>
        <v>312</v>
      </c>
      <c r="G70" s="26" t="str">
        <f t="shared" si="13"/>
        <v>S.US.BLK</v>
      </c>
      <c r="H70" s="26">
        <f t="shared" si="14"/>
        <v>70</v>
      </c>
      <c r="I70" s="26" t="str">
        <f t="shared" si="10"/>
        <v>S.US.AAP</v>
      </c>
    </row>
    <row r="71" spans="2:9" x14ac:dyDescent="0.3">
      <c r="B71" s="23">
        <f t="shared" si="11"/>
        <v>1</v>
      </c>
      <c r="C71" s="24" t="s">
        <v>116</v>
      </c>
      <c r="D71" s="25">
        <f>IFERROR(RTD("cqg.rtd", ,"ContractData",C71, "PerCentNetLastTrade",, "T")/100,"")</f>
        <v>5.9456245608345494E-4</v>
      </c>
      <c r="E71" s="26">
        <v>191</v>
      </c>
      <c r="F71" s="26">
        <f t="shared" si="12"/>
        <v>191</v>
      </c>
      <c r="G71" s="26" t="str">
        <f t="shared" si="13"/>
        <v>S.US.BA</v>
      </c>
      <c r="H71" s="26">
        <f t="shared" si="14"/>
        <v>71</v>
      </c>
      <c r="I71" s="26" t="str">
        <f t="shared" si="10"/>
        <v>S.US.MANH</v>
      </c>
    </row>
    <row r="72" spans="2:9" x14ac:dyDescent="0.3">
      <c r="B72" s="23">
        <f t="shared" si="11"/>
        <v>0</v>
      </c>
      <c r="C72" s="24" t="s">
        <v>117</v>
      </c>
      <c r="D72" s="25">
        <f>IFERROR(RTD("cqg.rtd", ,"ContractData",C72, "PerCentNetLastTrade",, "T")/100,"")</f>
        <v>-4.7830543218312267E-3</v>
      </c>
      <c r="E72" s="26">
        <v>458</v>
      </c>
      <c r="F72" s="26">
        <f t="shared" si="12"/>
        <v>458</v>
      </c>
      <c r="G72" s="26" t="str">
        <f t="shared" si="13"/>
        <v>S.US.SAM</v>
      </c>
      <c r="H72" s="26">
        <f t="shared" si="14"/>
        <v>72</v>
      </c>
      <c r="I72" s="26" t="str">
        <f t="shared" si="10"/>
        <v>S.US.ULTA</v>
      </c>
    </row>
    <row r="73" spans="2:9" x14ac:dyDescent="0.3">
      <c r="B73" s="23">
        <f t="shared" si="11"/>
        <v>0</v>
      </c>
      <c r="C73" s="24" t="s">
        <v>118</v>
      </c>
      <c r="D73" s="25">
        <f>IFERROR(RTD("cqg.rtd", ,"ContractData",C73, "PerCentNetLastTrade",, "T")/100,"")</f>
        <v>-6.2146892655367235E-3</v>
      </c>
      <c r="E73" s="26">
        <v>376</v>
      </c>
      <c r="F73" s="26">
        <f t="shared" si="12"/>
        <v>376</v>
      </c>
      <c r="G73" s="26" t="str">
        <f t="shared" si="13"/>
        <v>S.US.BXP</v>
      </c>
      <c r="H73" s="26">
        <f t="shared" si="14"/>
        <v>73</v>
      </c>
      <c r="I73" s="26" t="str">
        <f t="shared" si="10"/>
        <v>S.US.MNST</v>
      </c>
    </row>
    <row r="74" spans="2:9" x14ac:dyDescent="0.3">
      <c r="B74" s="23">
        <f t="shared" si="11"/>
        <v>0</v>
      </c>
      <c r="C74" s="24" t="s">
        <v>119</v>
      </c>
      <c r="D74" s="25">
        <f>IFERROR(RTD("cqg.rtd", ,"ContractData",C74, "PerCentNetLastTrade",, "T")/100,"")</f>
        <v>-3.3949453036589967E-3</v>
      </c>
      <c r="E74" s="26">
        <v>336</v>
      </c>
      <c r="F74" s="26">
        <f t="shared" si="12"/>
        <v>336</v>
      </c>
      <c r="G74" s="26" t="str">
        <f t="shared" si="13"/>
        <v>S.US.BSX</v>
      </c>
      <c r="H74" s="26">
        <f t="shared" si="14"/>
        <v>74</v>
      </c>
      <c r="I74" s="26" t="str">
        <f t="shared" si="10"/>
        <v>S.US.KEYS</v>
      </c>
    </row>
    <row r="75" spans="2:9" x14ac:dyDescent="0.3">
      <c r="B75" s="23">
        <f t="shared" si="11"/>
        <v>1</v>
      </c>
      <c r="C75" s="24" t="s">
        <v>120</v>
      </c>
      <c r="D75" s="25">
        <f>IFERROR(RTD("cqg.rtd", ,"ContractData",C75, "PerCentNetLastTrade",, "T")/100,"")</f>
        <v>7.8232857800276112E-3</v>
      </c>
      <c r="E75" s="26">
        <v>22</v>
      </c>
      <c r="F75" s="26">
        <f t="shared" si="12"/>
        <v>22</v>
      </c>
      <c r="G75" s="26" t="str">
        <f t="shared" si="13"/>
        <v>S.US.EAT</v>
      </c>
      <c r="H75" s="26">
        <f t="shared" si="14"/>
        <v>75</v>
      </c>
      <c r="I75" s="26" t="str">
        <f t="shared" si="10"/>
        <v>S.US.IDTI</v>
      </c>
    </row>
    <row r="76" spans="2:9" x14ac:dyDescent="0.3">
      <c r="B76" s="23">
        <f t="shared" si="11"/>
        <v>0</v>
      </c>
      <c r="C76" s="24" t="s">
        <v>121</v>
      </c>
      <c r="D76" s="25">
        <f>IFERROR(RTD("cqg.rtd", ,"ContractData",C76, "PerCentNetLastTrade",, "T")/100,"")</f>
        <v>-2.3572076155938351E-3</v>
      </c>
      <c r="E76" s="26">
        <v>416</v>
      </c>
      <c r="F76" s="26">
        <f t="shared" si="12"/>
        <v>416</v>
      </c>
      <c r="G76" s="26" t="str">
        <f t="shared" si="13"/>
        <v>S.US.BMY</v>
      </c>
      <c r="H76" s="26">
        <f t="shared" si="14"/>
        <v>76</v>
      </c>
      <c r="I76" s="26" t="str">
        <f t="shared" si="10"/>
        <v>S.US.DLTR</v>
      </c>
    </row>
    <row r="77" spans="2:9" x14ac:dyDescent="0.3">
      <c r="B77" s="23">
        <f t="shared" si="11"/>
        <v>0</v>
      </c>
      <c r="C77" s="24" t="s">
        <v>4</v>
      </c>
      <c r="D77" s="25">
        <f>IFERROR(RTD("cqg.rtd", ,"ContractData",C77, "PerCentNetLastTrade",, "T")/100,"")</f>
        <v>-1.1039964672113049E-3</v>
      </c>
      <c r="E77" s="26">
        <v>253</v>
      </c>
      <c r="F77" s="26">
        <f t="shared" si="12"/>
        <v>253</v>
      </c>
      <c r="G77" s="26" t="str">
        <f t="shared" si="13"/>
        <v>S.US.AVGO</v>
      </c>
      <c r="H77" s="26">
        <f t="shared" si="14"/>
        <v>77</v>
      </c>
      <c r="I77" s="26" t="str">
        <f t="shared" si="10"/>
        <v>S.US.BHI</v>
      </c>
    </row>
    <row r="78" spans="2:9" x14ac:dyDescent="0.3">
      <c r="B78" s="23">
        <f t="shared" si="11"/>
        <v>0</v>
      </c>
      <c r="C78" s="24" t="s">
        <v>122</v>
      </c>
      <c r="D78" s="25">
        <f>IFERROR(RTD("cqg.rtd", ,"ContractData",C78, "PerCentNetLastTrade",, "T")/100,"")</f>
        <v>-7.8363082281236399E-3</v>
      </c>
      <c r="E78" s="26">
        <v>444</v>
      </c>
      <c r="F78" s="26">
        <f t="shared" si="12"/>
        <v>444</v>
      </c>
      <c r="G78" s="26" t="str">
        <f t="shared" si="13"/>
        <v>S.US.BR</v>
      </c>
      <c r="H78" s="26">
        <f t="shared" si="14"/>
        <v>78</v>
      </c>
      <c r="I78" s="26" t="str">
        <f t="shared" si="10"/>
        <v>S.US.LAMR</v>
      </c>
    </row>
    <row r="79" spans="2:9" x14ac:dyDescent="0.3">
      <c r="B79" s="23">
        <f t="shared" si="11"/>
        <v>0</v>
      </c>
      <c r="C79" s="24" t="s">
        <v>123</v>
      </c>
      <c r="D79" s="25">
        <f>IFERROR(RTD("cqg.rtd", ,"ContractData",C79, "PerCentNetLastTrade",, "T")/100,"")</f>
        <v>-1.5910898965791568E-3</v>
      </c>
      <c r="E79" s="26">
        <v>285</v>
      </c>
      <c r="F79" s="26">
        <f t="shared" si="12"/>
        <v>285</v>
      </c>
      <c r="G79" s="26" t="str">
        <f t="shared" si="13"/>
        <v>S.US.BRCD</v>
      </c>
      <c r="H79" s="26">
        <f t="shared" si="14"/>
        <v>79</v>
      </c>
      <c r="I79" s="26" t="str">
        <f t="shared" si="10"/>
        <v>S.US.UA</v>
      </c>
    </row>
    <row r="80" spans="2:9" x14ac:dyDescent="0.3">
      <c r="B80" s="23">
        <f t="shared" si="11"/>
        <v>1</v>
      </c>
      <c r="C80" s="24" t="s">
        <v>124</v>
      </c>
      <c r="D80" s="25">
        <f>IFERROR(RTD("cqg.rtd", ,"ContractData",C80, "PerCentNetLastTrade",, "T")/100,"")</f>
        <v>1.6248839368616526E-3</v>
      </c>
      <c r="E80" s="26">
        <v>108</v>
      </c>
      <c r="F80" s="26">
        <f t="shared" si="12"/>
        <v>108</v>
      </c>
      <c r="G80" s="26" t="str">
        <f t="shared" si="13"/>
        <v>S.US.BRO</v>
      </c>
      <c r="H80" s="26">
        <f t="shared" si="14"/>
        <v>80</v>
      </c>
      <c r="I80" s="26" t="str">
        <f t="shared" si="10"/>
        <v>S.US.REGN</v>
      </c>
    </row>
    <row r="81" spans="2:9" x14ac:dyDescent="0.3">
      <c r="B81" s="23">
        <f t="shared" si="11"/>
        <v>0</v>
      </c>
      <c r="C81" s="24" t="s">
        <v>5</v>
      </c>
      <c r="D81" s="25">
        <f>IFERROR(RTD("cqg.rtd", ,"ContractData",C81, "PerCentNetLastTrade",, "T")/100,"")</f>
        <v>-4.488879820444807E-3</v>
      </c>
      <c r="E81" s="26">
        <v>424</v>
      </c>
      <c r="F81" s="26">
        <f t="shared" si="12"/>
        <v>424</v>
      </c>
      <c r="G81" s="26" t="str">
        <f t="shared" si="13"/>
        <v>S.US.BFB</v>
      </c>
      <c r="H81" s="26">
        <f t="shared" si="14"/>
        <v>81</v>
      </c>
      <c r="I81" s="26" t="str">
        <f t="shared" si="10"/>
        <v>S.US.SYY</v>
      </c>
    </row>
    <row r="82" spans="2:9" x14ac:dyDescent="0.3">
      <c r="B82" s="23">
        <f t="shared" si="11"/>
        <v>0</v>
      </c>
      <c r="C82" s="24" t="s">
        <v>125</v>
      </c>
      <c r="D82" s="25">
        <f>IFERROR(RTD("cqg.rtd", ,"ContractData",C82, "PerCentNetLastTrade",, "T")/100,"")</f>
        <v>-2.1827252884315559E-3</v>
      </c>
      <c r="E82" s="26">
        <v>88</v>
      </c>
      <c r="F82" s="26">
        <f t="shared" si="12"/>
        <v>88</v>
      </c>
      <c r="G82" s="26" t="str">
        <f t="shared" si="13"/>
        <v>S.US.BWLD</v>
      </c>
      <c r="H82" s="26">
        <f t="shared" si="14"/>
        <v>82</v>
      </c>
      <c r="I82" s="26" t="str">
        <f t="shared" si="10"/>
        <v>S.US.PRI</v>
      </c>
    </row>
    <row r="83" spans="2:9" x14ac:dyDescent="0.3">
      <c r="B83" s="23">
        <f t="shared" si="11"/>
        <v>0</v>
      </c>
      <c r="C83" s="24" t="s">
        <v>126</v>
      </c>
      <c r="D83" s="25">
        <f>IFERROR(RTD("cqg.rtd", ,"ContractData",C83, "PerCentNetLastTrade",, "T")/100,"")</f>
        <v>-3.7331602012660283E-3</v>
      </c>
      <c r="E83" s="26">
        <v>392</v>
      </c>
      <c r="F83" s="26">
        <f t="shared" si="12"/>
        <v>392</v>
      </c>
      <c r="G83" s="26" t="str">
        <f t="shared" si="13"/>
        <v>S.US.BCR</v>
      </c>
      <c r="H83" s="26">
        <f t="shared" si="14"/>
        <v>83</v>
      </c>
      <c r="I83" s="26" t="str">
        <f t="shared" si="10"/>
        <v>S.US.SWN</v>
      </c>
    </row>
    <row r="84" spans="2:9" x14ac:dyDescent="0.3">
      <c r="B84" s="23">
        <f t="shared" si="11"/>
        <v>1</v>
      </c>
      <c r="C84" s="24" t="s">
        <v>127</v>
      </c>
      <c r="D84" s="25">
        <f>IFERROR(RTD("cqg.rtd", ,"ContractData",C84, "PerCentNetLastTrade",, "T")/100,"")</f>
        <v>3.3807829181494663E-3</v>
      </c>
      <c r="E84" s="26">
        <v>96</v>
      </c>
      <c r="F84" s="26">
        <f t="shared" si="12"/>
        <v>96</v>
      </c>
      <c r="G84" s="26" t="str">
        <f t="shared" si="13"/>
        <v>S.US.CAB</v>
      </c>
      <c r="H84" s="26">
        <f t="shared" si="14"/>
        <v>84</v>
      </c>
      <c r="I84" s="26" t="str">
        <f t="shared" si="10"/>
        <v>S.US.CGNX</v>
      </c>
    </row>
    <row r="85" spans="2:9" x14ac:dyDescent="0.3">
      <c r="B85" s="23">
        <f t="shared" si="11"/>
        <v>0</v>
      </c>
      <c r="C85" s="24" t="s">
        <v>128</v>
      </c>
      <c r="D85" s="25">
        <f>IFERROR(RTD("cqg.rtd", ,"ContractData",C85, "PerCentNetLastTrade",, "T")/100,"")</f>
        <v>-5.9023668639053249E-3</v>
      </c>
      <c r="E85" s="26">
        <v>322</v>
      </c>
      <c r="F85" s="26">
        <f t="shared" si="12"/>
        <v>322</v>
      </c>
      <c r="G85" s="26" t="str">
        <f t="shared" si="13"/>
        <v>S.US.CABO</v>
      </c>
      <c r="H85" s="26">
        <f t="shared" si="14"/>
        <v>85</v>
      </c>
      <c r="I85" s="26" t="str">
        <f t="shared" si="10"/>
        <v>S.US.AON</v>
      </c>
    </row>
    <row r="86" spans="2:9" x14ac:dyDescent="0.3">
      <c r="B86" s="23">
        <f t="shared" si="11"/>
        <v>0</v>
      </c>
      <c r="C86" s="24" t="s">
        <v>129</v>
      </c>
      <c r="D86" s="25">
        <f>IFERROR(RTD("cqg.rtd", ,"ContractData",C86, "PerCentNetLastTrade",, "T")/100,"")</f>
        <v>-9.9296648738105078E-3</v>
      </c>
      <c r="E86" s="26">
        <v>486</v>
      </c>
      <c r="F86" s="26">
        <f t="shared" si="12"/>
        <v>486</v>
      </c>
      <c r="G86" s="26" t="str">
        <f t="shared" si="13"/>
        <v>S.US.COG</v>
      </c>
      <c r="H86" s="26">
        <f t="shared" si="14"/>
        <v>86</v>
      </c>
      <c r="I86" s="26" t="str">
        <f t="shared" si="10"/>
        <v>S.US.GLW</v>
      </c>
    </row>
    <row r="87" spans="2:9" x14ac:dyDescent="0.3">
      <c r="B87" s="23">
        <f t="shared" si="11"/>
        <v>0</v>
      </c>
      <c r="C87" s="24" t="s">
        <v>130</v>
      </c>
      <c r="D87" s="25">
        <f>IFERROR(RTD("cqg.rtd", ,"ContractData",C87, "PerCentNetLastTrade",, "T")/100,"")</f>
        <v>-5.7506053268765135E-3</v>
      </c>
      <c r="E87" s="26">
        <v>425</v>
      </c>
      <c r="F87" s="26">
        <f t="shared" si="12"/>
        <v>425</v>
      </c>
      <c r="G87" s="26" t="str">
        <f t="shared" si="13"/>
        <v>S.US.CDNS</v>
      </c>
      <c r="H87" s="26">
        <f t="shared" si="14"/>
        <v>87</v>
      </c>
      <c r="I87" s="26" t="str">
        <f t="shared" si="10"/>
        <v>S.US.FULT</v>
      </c>
    </row>
    <row r="88" spans="2:9" x14ac:dyDescent="0.3">
      <c r="B88" s="23">
        <f t="shared" si="11"/>
        <v>0</v>
      </c>
      <c r="C88" s="24" t="s">
        <v>131</v>
      </c>
      <c r="D88" s="25">
        <f>IFERROR(RTD("cqg.rtd", ,"ContractData",C88, "PerCentNetLastTrade",, "T")/100,"")</f>
        <v>-5.5852355512384655E-3</v>
      </c>
      <c r="E88" s="26">
        <v>318</v>
      </c>
      <c r="F88" s="26">
        <f t="shared" si="12"/>
        <v>318</v>
      </c>
      <c r="G88" s="26" t="str">
        <f t="shared" si="13"/>
        <v>S.US.CPT</v>
      </c>
      <c r="H88" s="26">
        <f t="shared" si="14"/>
        <v>88</v>
      </c>
      <c r="I88" s="26" t="str">
        <f t="shared" si="10"/>
        <v>S.US.BWLD</v>
      </c>
    </row>
    <row r="89" spans="2:9" x14ac:dyDescent="0.3">
      <c r="B89" s="23">
        <f t="shared" si="11"/>
        <v>1</v>
      </c>
      <c r="C89" s="24" t="s">
        <v>132</v>
      </c>
      <c r="D89" s="25">
        <f>IFERROR(RTD("cqg.rtd", ,"ContractData",C89, "PerCentNetLastTrade",, "T")/100,"")</f>
        <v>1.0104529616724738E-2</v>
      </c>
      <c r="E89" s="26">
        <v>47</v>
      </c>
      <c r="F89" s="26">
        <f t="shared" si="12"/>
        <v>47</v>
      </c>
      <c r="G89" s="26" t="str">
        <f t="shared" si="13"/>
        <v>S.US.CPB</v>
      </c>
      <c r="H89" s="26">
        <f t="shared" si="14"/>
        <v>89</v>
      </c>
      <c r="I89" s="26" t="str">
        <f t="shared" si="10"/>
        <v>S.US.SCI</v>
      </c>
    </row>
    <row r="90" spans="2:9" x14ac:dyDescent="0.3">
      <c r="B90" s="23">
        <f t="shared" si="11"/>
        <v>1</v>
      </c>
      <c r="C90" s="24" t="s">
        <v>133</v>
      </c>
      <c r="D90" s="25">
        <f>IFERROR(RTD("cqg.rtd", ,"ContractData",C90, "PerCentNetLastTrade",, "T")/100,"")</f>
        <v>9.9468855625301795E-3</v>
      </c>
      <c r="E90" s="26">
        <v>8</v>
      </c>
      <c r="F90" s="26">
        <f t="shared" si="12"/>
        <v>8</v>
      </c>
      <c r="G90" s="26" t="str">
        <f t="shared" si="13"/>
        <v>S.US.CSL</v>
      </c>
      <c r="H90" s="26">
        <f t="shared" si="14"/>
        <v>90</v>
      </c>
      <c r="I90" s="26" t="str">
        <f t="shared" si="10"/>
        <v>S.US.COHR</v>
      </c>
    </row>
    <row r="91" spans="2:9" x14ac:dyDescent="0.3">
      <c r="B91" s="23">
        <f t="shared" si="11"/>
        <v>1</v>
      </c>
      <c r="C91" s="24" t="s">
        <v>134</v>
      </c>
      <c r="D91" s="25">
        <f>IFERROR(RTD("cqg.rtd", ,"ContractData",C91, "PerCentNetLastTrade",, "T")/100,"")</f>
        <v>5.6941885781276172E-3</v>
      </c>
      <c r="E91" s="26">
        <v>30</v>
      </c>
      <c r="F91" s="26">
        <f t="shared" si="12"/>
        <v>30</v>
      </c>
      <c r="G91" s="26" t="str">
        <f t="shared" si="13"/>
        <v>S.US.KMX</v>
      </c>
      <c r="H91" s="26">
        <f t="shared" si="14"/>
        <v>91</v>
      </c>
      <c r="I91" s="26" t="str">
        <f t="shared" si="10"/>
        <v>S.US.CMA</v>
      </c>
    </row>
    <row r="92" spans="2:9" x14ac:dyDescent="0.3">
      <c r="B92" s="23">
        <f t="shared" si="11"/>
        <v>0</v>
      </c>
      <c r="C92" s="24" t="s">
        <v>135</v>
      </c>
      <c r="D92" s="25">
        <f>IFERROR(RTD("cqg.rtd", ,"ContractData",C92, "PerCentNetLastTrade",, "T")/100,"")</f>
        <v>-2.2510451280951869E-3</v>
      </c>
      <c r="E92" s="26">
        <v>249</v>
      </c>
      <c r="F92" s="26">
        <f t="shared" si="12"/>
        <v>249</v>
      </c>
      <c r="G92" s="26" t="str">
        <f t="shared" si="13"/>
        <v>S.US.CRI</v>
      </c>
      <c r="H92" s="26">
        <f t="shared" si="14"/>
        <v>92</v>
      </c>
      <c r="I92" s="26" t="str">
        <f t="shared" si="10"/>
        <v>S.US.CVLT</v>
      </c>
    </row>
    <row r="93" spans="2:9" x14ac:dyDescent="0.3">
      <c r="B93" s="23">
        <f t="shared" si="11"/>
        <v>0</v>
      </c>
      <c r="C93" s="24" t="s">
        <v>136</v>
      </c>
      <c r="D93" s="25">
        <f>IFERROR(RTD("cqg.rtd", ,"ContractData",C93, "PerCentNetLastTrade",, "T")/100,"")</f>
        <v>-8.503937007874017E-3</v>
      </c>
      <c r="E93" s="26">
        <v>499</v>
      </c>
      <c r="F93" s="26">
        <f t="shared" si="12"/>
        <v>499</v>
      </c>
      <c r="G93" s="26" t="str">
        <f t="shared" si="13"/>
        <v>S.US.CTLT</v>
      </c>
      <c r="H93" s="26">
        <f t="shared" si="14"/>
        <v>93</v>
      </c>
      <c r="I93" s="26" t="str">
        <f t="shared" si="10"/>
        <v>S.US.VSAT</v>
      </c>
    </row>
    <row r="94" spans="2:9" x14ac:dyDescent="0.3">
      <c r="B94" s="23">
        <f t="shared" si="11"/>
        <v>0</v>
      </c>
      <c r="C94" s="24" t="s">
        <v>137</v>
      </c>
      <c r="D94" s="25">
        <f>IFERROR(RTD("cqg.rtd", ,"ContractData",C94, "PerCentNetLastTrade",, "T")/100,"")</f>
        <v>-1.8065034122842234E-3</v>
      </c>
      <c r="E94" s="26">
        <v>162</v>
      </c>
      <c r="F94" s="26">
        <f t="shared" si="12"/>
        <v>162</v>
      </c>
      <c r="G94" s="26" t="str">
        <f t="shared" si="13"/>
        <v>S.US.CAT</v>
      </c>
      <c r="H94" s="26">
        <f t="shared" si="14"/>
        <v>94</v>
      </c>
      <c r="I94" s="26" t="str">
        <f t="shared" si="10"/>
        <v>S.US.HD</v>
      </c>
    </row>
    <row r="95" spans="2:9" x14ac:dyDescent="0.3">
      <c r="B95" s="23">
        <f t="shared" si="11"/>
        <v>0</v>
      </c>
      <c r="C95" s="24" t="s">
        <v>138</v>
      </c>
      <c r="D95" s="25">
        <f>IFERROR(RTD("cqg.rtd", ,"ContractData",C95, "PerCentNetLastTrade",, "T")/100,"")</f>
        <v>-9.9092645654250237E-3</v>
      </c>
      <c r="E95" s="26">
        <v>477</v>
      </c>
      <c r="F95" s="26">
        <f t="shared" si="12"/>
        <v>477</v>
      </c>
      <c r="G95" s="26" t="str">
        <f t="shared" si="13"/>
        <v>S.US.CBOE</v>
      </c>
      <c r="H95" s="26">
        <f t="shared" si="14"/>
        <v>95</v>
      </c>
      <c r="I95" s="26" t="str">
        <f t="shared" si="10"/>
        <v>S.US.NATI</v>
      </c>
    </row>
    <row r="96" spans="2:9" x14ac:dyDescent="0.3">
      <c r="B96" s="23">
        <f t="shared" si="11"/>
        <v>0</v>
      </c>
      <c r="C96" s="24" t="s">
        <v>6</v>
      </c>
      <c r="D96" s="25">
        <f>IFERROR(RTD("cqg.rtd", ,"ContractData",C96, "PerCentNetLastTrade",, "T")/100,"")</f>
        <v>-1.4413924394887137E-2</v>
      </c>
      <c r="E96" s="26">
        <v>539</v>
      </c>
      <c r="F96" s="26">
        <f t="shared" si="12"/>
        <v>539</v>
      </c>
      <c r="G96" s="26" t="str">
        <f t="shared" si="13"/>
        <v>S.US.CBG</v>
      </c>
      <c r="H96" s="26">
        <f t="shared" si="14"/>
        <v>96</v>
      </c>
      <c r="I96" s="26" t="str">
        <f t="shared" si="10"/>
        <v>S.US.CAB</v>
      </c>
    </row>
    <row r="97" spans="2:9" x14ac:dyDescent="0.3">
      <c r="B97" s="23">
        <f t="shared" si="11"/>
        <v>0</v>
      </c>
      <c r="C97" s="24" t="s">
        <v>139</v>
      </c>
      <c r="D97" s="25">
        <f>IFERROR(RTD("cqg.rtd", ,"ContractData",C97, "PerCentNetLastTrade",, "T")/100,"")</f>
        <v>-1.4877300613496933E-2</v>
      </c>
      <c r="E97" s="26">
        <v>517</v>
      </c>
      <c r="F97" s="26">
        <f t="shared" si="12"/>
        <v>517</v>
      </c>
      <c r="G97" s="26" t="str">
        <f t="shared" si="13"/>
        <v>S.US.CBS</v>
      </c>
      <c r="H97" s="26">
        <f t="shared" si="14"/>
        <v>97</v>
      </c>
      <c r="I97" s="26" t="str">
        <f t="shared" si="10"/>
        <v>S.US.DEI</v>
      </c>
    </row>
    <row r="98" spans="2:9" x14ac:dyDescent="0.3">
      <c r="B98" s="23">
        <f t="shared" si="11"/>
        <v>0</v>
      </c>
      <c r="C98" s="24" t="s">
        <v>140</v>
      </c>
      <c r="D98" s="25">
        <f>IFERROR(RTD("cqg.rtd", ,"ContractData",C98, "PerCentNetLastTrade",, "T")/100,"")</f>
        <v>-4.3639890092128661E-3</v>
      </c>
      <c r="E98" s="26">
        <v>346</v>
      </c>
      <c r="F98" s="26">
        <f t="shared" si="12"/>
        <v>346</v>
      </c>
      <c r="G98" s="26" t="str">
        <f t="shared" si="13"/>
        <v>S.US.CDK</v>
      </c>
      <c r="H98" s="26">
        <f t="shared" si="14"/>
        <v>98</v>
      </c>
      <c r="I98" s="26" t="str">
        <f t="shared" si="10"/>
        <v>S.US.BKH</v>
      </c>
    </row>
    <row r="99" spans="2:9" x14ac:dyDescent="0.3">
      <c r="B99" s="23">
        <f t="shared" si="11"/>
        <v>0</v>
      </c>
      <c r="C99" s="24" t="s">
        <v>141</v>
      </c>
      <c r="D99" s="25">
        <f>IFERROR(RTD("cqg.rtd", ,"ContractData",C99, "PerCentNetLastTrade",, "T")/100,"")</f>
        <v>-1.3560983579772893E-2</v>
      </c>
      <c r="E99" s="26">
        <v>537</v>
      </c>
      <c r="F99" s="26">
        <f t="shared" si="12"/>
        <v>537</v>
      </c>
      <c r="G99" s="26" t="str">
        <f t="shared" si="13"/>
        <v>S.US.CELG</v>
      </c>
      <c r="H99" s="26">
        <f t="shared" si="14"/>
        <v>99</v>
      </c>
      <c r="I99" s="26" t="str">
        <f t="shared" si="10"/>
        <v>S.US.TER</v>
      </c>
    </row>
    <row r="100" spans="2:9" x14ac:dyDescent="0.3">
      <c r="B100" s="23">
        <f t="shared" si="11"/>
        <v>0</v>
      </c>
      <c r="C100" s="24" t="s">
        <v>142</v>
      </c>
      <c r="D100" s="25">
        <f>IFERROR(RTD("cqg.rtd", ,"ContractData",C100, "PerCentNetLastTrade",, "T")/100,"")</f>
        <v>-6.4171122994652408E-3</v>
      </c>
      <c r="E100" s="26">
        <v>352</v>
      </c>
      <c r="F100" s="26">
        <f t="shared" si="12"/>
        <v>352</v>
      </c>
      <c r="G100" s="26" t="str">
        <f t="shared" si="13"/>
        <v>S.US.CNP</v>
      </c>
      <c r="H100" s="26">
        <f t="shared" si="14"/>
        <v>100</v>
      </c>
      <c r="I100" s="26" t="str">
        <f t="shared" si="10"/>
        <v>S.US.MCHP</v>
      </c>
    </row>
    <row r="101" spans="2:9" x14ac:dyDescent="0.3">
      <c r="B101" s="23">
        <f t="shared" si="11"/>
        <v>0</v>
      </c>
      <c r="C101" s="24" t="s">
        <v>143</v>
      </c>
      <c r="D101" s="25">
        <f>IFERROR(RTD("cqg.rtd", ,"ContractData",C101, "PerCentNetLastTrade",, "T")/100,"")</f>
        <v>-2.9280320542456467E-3</v>
      </c>
      <c r="E101" s="26">
        <v>311</v>
      </c>
      <c r="F101" s="26">
        <f t="shared" si="12"/>
        <v>311</v>
      </c>
      <c r="G101" s="26" t="str">
        <f t="shared" si="13"/>
        <v>S.US.CERN</v>
      </c>
      <c r="H101" s="26">
        <f t="shared" si="14"/>
        <v>101</v>
      </c>
      <c r="I101" s="26" t="str">
        <f t="shared" si="10"/>
        <v>S.US.NKE</v>
      </c>
    </row>
    <row r="102" spans="2:9" x14ac:dyDescent="0.3">
      <c r="B102" s="23">
        <f t="shared" si="11"/>
        <v>0</v>
      </c>
      <c r="C102" s="24" t="s">
        <v>144</v>
      </c>
      <c r="D102" s="25">
        <f>IFERROR(RTD("cqg.rtd", ,"ContractData",C102, "PerCentNetLastTrade",, "T")/100,"")</f>
        <v>-1.1179277436946149E-2</v>
      </c>
      <c r="E102" s="26">
        <v>530</v>
      </c>
      <c r="F102" s="26">
        <f t="shared" si="12"/>
        <v>530</v>
      </c>
      <c r="G102" s="26" t="str">
        <f t="shared" si="13"/>
        <v>S.US.CHRW</v>
      </c>
      <c r="H102" s="26">
        <f t="shared" si="14"/>
        <v>102</v>
      </c>
      <c r="I102" s="26" t="str">
        <f t="shared" si="10"/>
        <v>S.US.GWW</v>
      </c>
    </row>
    <row r="103" spans="2:9" x14ac:dyDescent="0.3">
      <c r="B103" s="23">
        <f t="shared" si="11"/>
        <v>1</v>
      </c>
      <c r="C103" s="24" t="s">
        <v>145</v>
      </c>
      <c r="D103" s="25">
        <f>IFERROR(RTD("cqg.rtd", ,"ContractData",C103, "PerCentNetLastTrade",, "T")/100,"")</f>
        <v>1.1038745998454575E-3</v>
      </c>
      <c r="E103" s="26">
        <v>255</v>
      </c>
      <c r="F103" s="26">
        <f t="shared" si="12"/>
        <v>255</v>
      </c>
      <c r="G103" s="26" t="str">
        <f t="shared" si="13"/>
        <v>S.US.CRL</v>
      </c>
      <c r="H103" s="26">
        <f t="shared" si="14"/>
        <v>103</v>
      </c>
      <c r="I103" s="26" t="str">
        <f t="shared" si="10"/>
        <v>S.US.DDD</v>
      </c>
    </row>
    <row r="104" spans="2:9" x14ac:dyDescent="0.3">
      <c r="B104" s="23">
        <f t="shared" si="11"/>
        <v>1</v>
      </c>
      <c r="C104" s="24" t="s">
        <v>146</v>
      </c>
      <c r="D104" s="25">
        <f>IFERROR(RTD("cqg.rtd", ,"ContractData",C104, "PerCentNetLastTrade",, "T")/100,"")</f>
        <v>1.24595066035385E-3</v>
      </c>
      <c r="E104" s="26">
        <v>195</v>
      </c>
      <c r="F104" s="26">
        <f t="shared" si="12"/>
        <v>195</v>
      </c>
      <c r="G104" s="26" t="str">
        <f t="shared" si="13"/>
        <v>S.US.SCHW</v>
      </c>
      <c r="H104" s="26">
        <f t="shared" si="14"/>
        <v>104</v>
      </c>
      <c r="I104" s="26" t="str">
        <f t="shared" si="10"/>
        <v>S.US.CXO</v>
      </c>
    </row>
    <row r="105" spans="2:9" x14ac:dyDescent="0.3">
      <c r="B105" s="23">
        <f t="shared" si="11"/>
        <v>0</v>
      </c>
      <c r="C105" s="24" t="s">
        <v>9</v>
      </c>
      <c r="D105" s="25">
        <f>IFERROR(RTD("cqg.rtd", ,"ContractData",C105, "PerCentNetLastTrade",, "T")/100,"")</f>
        <v>-2.7122289264591672E-2</v>
      </c>
      <c r="E105" s="26">
        <v>561</v>
      </c>
      <c r="F105" s="26">
        <f t="shared" si="12"/>
        <v>561</v>
      </c>
      <c r="G105" s="26" t="str">
        <f t="shared" si="13"/>
        <v>S.US.CHTR</v>
      </c>
      <c r="H105" s="26">
        <f t="shared" si="14"/>
        <v>105</v>
      </c>
      <c r="I105" s="26" t="str">
        <f t="shared" si="10"/>
        <v>S.US.GEO</v>
      </c>
    </row>
    <row r="106" spans="2:9" x14ac:dyDescent="0.3">
      <c r="B106" s="23">
        <f t="shared" si="11"/>
        <v>0</v>
      </c>
      <c r="C106" s="24" t="s">
        <v>147</v>
      </c>
      <c r="D106" s="25">
        <f>IFERROR(RTD("cqg.rtd", ,"ContractData",C106, "PerCentNetLastTrade",, "T")/100,"")</f>
        <v>-1.2684319010623118E-3</v>
      </c>
      <c r="E106" s="26">
        <v>68</v>
      </c>
      <c r="F106" s="26">
        <f t="shared" si="12"/>
        <v>68</v>
      </c>
      <c r="G106" s="26" t="str">
        <f t="shared" si="13"/>
        <v>S.US.CAKE</v>
      </c>
      <c r="H106" s="26">
        <f t="shared" si="14"/>
        <v>106</v>
      </c>
      <c r="I106" s="26" t="str">
        <f t="shared" si="10"/>
        <v>S.US.HBI</v>
      </c>
    </row>
    <row r="107" spans="2:9" x14ac:dyDescent="0.3">
      <c r="B107" s="23">
        <f t="shared" si="11"/>
        <v>1</v>
      </c>
      <c r="C107" s="24" t="s">
        <v>148</v>
      </c>
      <c r="D107" s="25">
        <f>IFERROR(RTD("cqg.rtd", ,"ContractData",C107, "PerCentNetLastTrade",, "T")/100,"")</f>
        <v>2.0316944331572532E-3</v>
      </c>
      <c r="E107" s="26">
        <v>176</v>
      </c>
      <c r="F107" s="26">
        <f t="shared" si="12"/>
        <v>176</v>
      </c>
      <c r="G107" s="26" t="str">
        <f t="shared" si="13"/>
        <v>S.US.CHFC</v>
      </c>
      <c r="H107" s="26">
        <f t="shared" si="14"/>
        <v>107</v>
      </c>
      <c r="I107" s="26" t="str">
        <f t="shared" si="10"/>
        <v>S.US.ARE</v>
      </c>
    </row>
    <row r="108" spans="2:9" x14ac:dyDescent="0.3">
      <c r="B108" s="23">
        <f t="shared" si="11"/>
        <v>0</v>
      </c>
      <c r="C108" s="24" t="s">
        <v>149</v>
      </c>
      <c r="D108" s="25">
        <f>IFERROR(RTD("cqg.rtd", ,"ContractData",C108, "PerCentNetLastTrade",, "T")/100,"")</f>
        <v>-1.3336566440349175E-2</v>
      </c>
      <c r="E108" s="26">
        <v>472</v>
      </c>
      <c r="F108" s="26">
        <f t="shared" si="12"/>
        <v>472</v>
      </c>
      <c r="G108" s="26" t="str">
        <f t="shared" si="13"/>
        <v>S.US.CC</v>
      </c>
      <c r="H108" s="26">
        <f t="shared" si="14"/>
        <v>108</v>
      </c>
      <c r="I108" s="26" t="str">
        <f t="shared" si="10"/>
        <v>S.US.BRO</v>
      </c>
    </row>
    <row r="109" spans="2:9" x14ac:dyDescent="0.3">
      <c r="B109" s="23">
        <f t="shared" si="11"/>
        <v>1</v>
      </c>
      <c r="C109" s="24" t="s">
        <v>150</v>
      </c>
      <c r="D109" s="25">
        <f>IFERROR(RTD("cqg.rtd", ,"ContractData",C109, "PerCentNetLastTrade",, "T")/100,"")</f>
        <v>1.8315018315018316E-2</v>
      </c>
      <c r="E109" s="26">
        <v>10</v>
      </c>
      <c r="F109" s="26">
        <f t="shared" si="12"/>
        <v>10</v>
      </c>
      <c r="G109" s="26" t="str">
        <f t="shared" si="13"/>
        <v>S.US.CHK</v>
      </c>
      <c r="H109" s="26">
        <f t="shared" si="14"/>
        <v>109</v>
      </c>
      <c r="I109" s="26" t="str">
        <f t="shared" si="10"/>
        <v>S.US.TR</v>
      </c>
    </row>
    <row r="110" spans="2:9" x14ac:dyDescent="0.3">
      <c r="B110" s="23">
        <f t="shared" si="11"/>
        <v>1</v>
      </c>
      <c r="C110" s="24" t="s">
        <v>151</v>
      </c>
      <c r="D110" s="25">
        <f>IFERROR(RTD("cqg.rtd", ,"ContractData",C110, "PerCentNetLastTrade",, "T")/100,"")</f>
        <v>6.5837600585223121E-3</v>
      </c>
      <c r="E110" s="26">
        <v>52</v>
      </c>
      <c r="F110" s="26">
        <f t="shared" si="12"/>
        <v>52</v>
      </c>
      <c r="G110" s="26" t="str">
        <f t="shared" si="13"/>
        <v>S.US.CHS</v>
      </c>
      <c r="H110" s="26">
        <f t="shared" si="14"/>
        <v>110</v>
      </c>
      <c r="I110" s="26" t="str">
        <f t="shared" si="10"/>
        <v>S.US.CVG</v>
      </c>
    </row>
    <row r="111" spans="2:9" x14ac:dyDescent="0.3">
      <c r="B111" s="23">
        <f t="shared" si="11"/>
        <v>0</v>
      </c>
      <c r="C111" s="24" t="s">
        <v>152</v>
      </c>
      <c r="D111" s="25">
        <f>IFERROR(RTD("cqg.rtd", ,"ContractData",C111, "PerCentNetLastTrade",, "T")/100,"")</f>
        <v>-8.0159899011150847E-3</v>
      </c>
      <c r="E111" s="26">
        <v>397</v>
      </c>
      <c r="F111" s="26">
        <f t="shared" si="12"/>
        <v>397</v>
      </c>
      <c r="G111" s="26" t="str">
        <f t="shared" si="13"/>
        <v>S.US.CMG</v>
      </c>
      <c r="H111" s="26">
        <f t="shared" si="14"/>
        <v>111</v>
      </c>
      <c r="I111" s="26" t="str">
        <f t="shared" si="10"/>
        <v>S.US.SNA</v>
      </c>
    </row>
    <row r="112" spans="2:9" x14ac:dyDescent="0.3">
      <c r="B112" s="23">
        <f t="shared" si="11"/>
        <v>0</v>
      </c>
      <c r="C112" s="24" t="s">
        <v>153</v>
      </c>
      <c r="D112" s="25">
        <f>IFERROR(RTD("cqg.rtd", ,"ContractData",C112, "PerCentNetLastTrade",, "T")/100,"")</f>
        <v>-4.9231981094919261E-3</v>
      </c>
      <c r="E112" s="26">
        <v>379</v>
      </c>
      <c r="F112" s="26">
        <f t="shared" si="12"/>
        <v>379</v>
      </c>
      <c r="G112" s="26" t="str">
        <f t="shared" si="13"/>
        <v>S.US.CHD</v>
      </c>
      <c r="H112" s="26">
        <f t="shared" si="14"/>
        <v>112</v>
      </c>
      <c r="I112" s="26" t="str">
        <f t="shared" si="10"/>
        <v>S.US.PWR</v>
      </c>
    </row>
    <row r="113" spans="2:9" x14ac:dyDescent="0.3">
      <c r="B113" s="23">
        <f t="shared" si="11"/>
        <v>0</v>
      </c>
      <c r="C113" s="24" t="s">
        <v>154</v>
      </c>
      <c r="D113" s="25">
        <f>IFERROR(RTD("cqg.rtd", ,"ContractData",C113, "PerCentNetLastTrade",, "T")/100,"")</f>
        <v>-1.3132760267430754E-3</v>
      </c>
      <c r="E113" s="26">
        <v>265</v>
      </c>
      <c r="F113" s="26">
        <f t="shared" si="12"/>
        <v>265</v>
      </c>
      <c r="G113" s="26" t="str">
        <f t="shared" si="13"/>
        <v>S.US.CHDN</v>
      </c>
      <c r="H113" s="26">
        <f t="shared" si="14"/>
        <v>113</v>
      </c>
      <c r="I113" s="26" t="str">
        <f t="shared" si="10"/>
        <v>S.US.CNK</v>
      </c>
    </row>
    <row r="114" spans="2:9" x14ac:dyDescent="0.3">
      <c r="B114" s="23">
        <f t="shared" si="11"/>
        <v>1</v>
      </c>
      <c r="C114" s="24" t="s">
        <v>155</v>
      </c>
      <c r="D114" s="25">
        <f>IFERROR(RTD("cqg.rtd", ,"ContractData",C114, "PerCentNetLastTrade",, "T")/100,"")</f>
        <v>8.1463009143807157E-3</v>
      </c>
      <c r="E114" s="26">
        <v>37</v>
      </c>
      <c r="F114" s="26">
        <f t="shared" si="12"/>
        <v>37</v>
      </c>
      <c r="G114" s="26" t="str">
        <f t="shared" si="13"/>
        <v>S.US.XEC</v>
      </c>
      <c r="H114" s="26">
        <f t="shared" si="14"/>
        <v>114</v>
      </c>
      <c r="I114" s="26" t="str">
        <f t="shared" si="10"/>
        <v>S.US.LVLT</v>
      </c>
    </row>
    <row r="115" spans="2:9" x14ac:dyDescent="0.3">
      <c r="B115" s="23">
        <f t="shared" si="11"/>
        <v>0</v>
      </c>
      <c r="C115" s="24" t="s">
        <v>156</v>
      </c>
      <c r="D115" s="25">
        <f>IFERROR(RTD("cqg.rtd", ,"ContractData",C115, "PerCentNetLastTrade",, "T")/100,"")</f>
        <v>-3.1060285189891288E-3</v>
      </c>
      <c r="E115" s="26">
        <v>292</v>
      </c>
      <c r="F115" s="26">
        <f t="shared" si="12"/>
        <v>292</v>
      </c>
      <c r="G115" s="26" t="str">
        <f t="shared" si="13"/>
        <v>S.US.CINF</v>
      </c>
      <c r="H115" s="26">
        <f t="shared" si="14"/>
        <v>115</v>
      </c>
      <c r="I115" s="26" t="str">
        <f t="shared" si="10"/>
        <v>S.US.ALXN</v>
      </c>
    </row>
    <row r="116" spans="2:9" x14ac:dyDescent="0.3">
      <c r="B116" s="23">
        <f t="shared" si="11"/>
        <v>1</v>
      </c>
      <c r="C116" s="24" t="s">
        <v>157</v>
      </c>
      <c r="D116" s="25">
        <f>IFERROR(RTD("cqg.rtd", ,"ContractData",C116, "PerCentNetLastTrade",, "T")/100,"")</f>
        <v>2.7803521779425394E-3</v>
      </c>
      <c r="E116" s="26">
        <v>113</v>
      </c>
      <c r="F116" s="26">
        <f t="shared" si="12"/>
        <v>113</v>
      </c>
      <c r="G116" s="26" t="str">
        <f t="shared" si="13"/>
        <v>S.US.CNK</v>
      </c>
      <c r="H116" s="26">
        <f t="shared" si="14"/>
        <v>116</v>
      </c>
      <c r="I116" s="26" t="str">
        <f t="shared" si="10"/>
        <v>S.US.DISH</v>
      </c>
    </row>
    <row r="117" spans="2:9" x14ac:dyDescent="0.3">
      <c r="B117" s="23">
        <f t="shared" si="11"/>
        <v>0</v>
      </c>
      <c r="C117" s="24" t="s">
        <v>158</v>
      </c>
      <c r="D117" s="25">
        <f>IFERROR(RTD("cqg.rtd", ,"ContractData",C117, "PerCentNetLastTrade",, "T")/100,"")</f>
        <v>-1.1383039271485486E-2</v>
      </c>
      <c r="E117" s="26">
        <v>490</v>
      </c>
      <c r="F117" s="26">
        <f t="shared" si="12"/>
        <v>490</v>
      </c>
      <c r="G117" s="26" t="str">
        <f t="shared" si="13"/>
        <v>S.US.CTAS</v>
      </c>
      <c r="H117" s="26">
        <f t="shared" si="14"/>
        <v>117</v>
      </c>
      <c r="I117" s="26" t="str">
        <f t="shared" si="10"/>
        <v>S.US.EBAY</v>
      </c>
    </row>
    <row r="118" spans="2:9" x14ac:dyDescent="0.3">
      <c r="B118" s="23">
        <f t="shared" si="11"/>
        <v>1</v>
      </c>
      <c r="C118" s="24" t="s">
        <v>159</v>
      </c>
      <c r="D118" s="25">
        <f>IFERROR(RTD("cqg.rtd", ,"ContractData",C118, "PerCentNetLastTrade",, "T")/100,"")</f>
        <v>1.5696123057604771E-4</v>
      </c>
      <c r="E118" s="26">
        <v>61</v>
      </c>
      <c r="F118" s="26">
        <f t="shared" si="12"/>
        <v>61</v>
      </c>
      <c r="G118" s="26" t="str">
        <f t="shared" si="13"/>
        <v>S.US.CRUS</v>
      </c>
      <c r="H118" s="26">
        <f t="shared" si="14"/>
        <v>118</v>
      </c>
      <c r="I118" s="26" t="str">
        <f t="shared" si="10"/>
        <v>S.US.APH</v>
      </c>
    </row>
    <row r="119" spans="2:9" x14ac:dyDescent="0.3">
      <c r="B119" s="23">
        <f t="shared" si="11"/>
        <v>1</v>
      </c>
      <c r="C119" s="24" t="s">
        <v>8</v>
      </c>
      <c r="D119" s="25">
        <f>IFERROR(RTD("cqg.rtd", ,"ContractData",C119, "PerCentNetLastTrade",, "T")/100,"")</f>
        <v>9.4671355152826618E-3</v>
      </c>
      <c r="E119" s="26">
        <v>46</v>
      </c>
      <c r="F119" s="26">
        <f t="shared" si="12"/>
        <v>46</v>
      </c>
      <c r="G119" s="26" t="str">
        <f t="shared" si="13"/>
        <v>S.US.CFG</v>
      </c>
      <c r="H119" s="26">
        <f t="shared" si="14"/>
        <v>119</v>
      </c>
      <c r="I119" s="26" t="str">
        <f t="shared" si="10"/>
        <v>S.US.WU</v>
      </c>
    </row>
    <row r="120" spans="2:9" x14ac:dyDescent="0.3">
      <c r="B120" s="23">
        <f t="shared" si="11"/>
        <v>0</v>
      </c>
      <c r="C120" s="24" t="s">
        <v>160</v>
      </c>
      <c r="D120" s="25">
        <f>IFERROR(RTD("cqg.rtd", ,"ContractData",C120, "PerCentNetLastTrade",, "T")/100,"")</f>
        <v>-3.3150434385002285E-3</v>
      </c>
      <c r="E120" s="26">
        <v>345</v>
      </c>
      <c r="F120" s="26">
        <f t="shared" si="12"/>
        <v>345</v>
      </c>
      <c r="G120" s="26" t="str">
        <f t="shared" si="13"/>
        <v>S.US.CTXS</v>
      </c>
      <c r="H120" s="26">
        <f t="shared" si="14"/>
        <v>120</v>
      </c>
      <c r="I120" s="26" t="str">
        <f t="shared" si="10"/>
        <v>S.US.POOL</v>
      </c>
    </row>
    <row r="121" spans="2:9" x14ac:dyDescent="0.3">
      <c r="B121" s="23">
        <f t="shared" si="11"/>
        <v>0</v>
      </c>
      <c r="C121" s="24" t="s">
        <v>161</v>
      </c>
      <c r="D121" s="25">
        <f>IFERROR(RTD("cqg.rtd", ,"ContractData",C121, "PerCentNetLastTrade",, "T")/100,"")</f>
        <v>-4.3645120024080062E-3</v>
      </c>
      <c r="E121" s="26">
        <v>289</v>
      </c>
      <c r="F121" s="26">
        <f t="shared" si="12"/>
        <v>289</v>
      </c>
      <c r="G121" s="26" t="str">
        <f t="shared" si="13"/>
        <v>S.US.CLX</v>
      </c>
      <c r="H121" s="26">
        <f t="shared" si="14"/>
        <v>121</v>
      </c>
      <c r="I121" s="26" t="str">
        <f t="shared" si="10"/>
        <v>S.US.FFIV</v>
      </c>
    </row>
    <row r="122" spans="2:9" x14ac:dyDescent="0.3">
      <c r="B122" s="23">
        <f t="shared" si="11"/>
        <v>0</v>
      </c>
      <c r="C122" s="24" t="s">
        <v>162</v>
      </c>
      <c r="D122" s="25">
        <f>IFERROR(RTD("cqg.rtd", ,"ContractData",C122, "PerCentNetLastTrade",, "T")/100,"")</f>
        <v>-4.5469855170090943E-3</v>
      </c>
      <c r="E122" s="26">
        <v>294</v>
      </c>
      <c r="F122" s="26">
        <f t="shared" si="12"/>
        <v>294</v>
      </c>
      <c r="G122" s="26" t="str">
        <f t="shared" si="13"/>
        <v>S.US.CME</v>
      </c>
      <c r="H122" s="26">
        <f t="shared" si="14"/>
        <v>122</v>
      </c>
      <c r="I122" s="26" t="str">
        <f t="shared" si="10"/>
        <v>S.US.CPRT</v>
      </c>
    </row>
    <row r="123" spans="2:9" x14ac:dyDescent="0.3">
      <c r="B123" s="23">
        <f t="shared" si="11"/>
        <v>1</v>
      </c>
      <c r="C123" s="24" t="s">
        <v>163</v>
      </c>
      <c r="D123" s="25">
        <f>IFERROR(RTD("cqg.rtd", ,"ContractData",C123, "PerCentNetLastTrade",, "T")/100,"")</f>
        <v>6.2353492733239563E-2</v>
      </c>
      <c r="E123" s="26">
        <v>3</v>
      </c>
      <c r="F123" s="26">
        <f t="shared" si="12"/>
        <v>3</v>
      </c>
      <c r="G123" s="26" t="str">
        <f t="shared" si="13"/>
        <v>S.US.COH</v>
      </c>
      <c r="H123" s="26">
        <f t="shared" si="14"/>
        <v>123</v>
      </c>
      <c r="I123" s="26" t="str">
        <f t="shared" si="10"/>
        <v>S.US.TRMB</v>
      </c>
    </row>
    <row r="124" spans="2:9" x14ac:dyDescent="0.3">
      <c r="B124" s="23">
        <f t="shared" si="11"/>
        <v>0</v>
      </c>
      <c r="C124" s="24" t="s">
        <v>164</v>
      </c>
      <c r="D124" s="25">
        <f>IFERROR(RTD("cqg.rtd", ,"ContractData",C124, "PerCentNetLastTrade",, "T")/100,"")</f>
        <v>-2.2888532845044634E-3</v>
      </c>
      <c r="E124" s="26">
        <v>307</v>
      </c>
      <c r="F124" s="26">
        <f t="shared" si="12"/>
        <v>307</v>
      </c>
      <c r="G124" s="26" t="str">
        <f t="shared" si="13"/>
        <v>S.US.KO</v>
      </c>
      <c r="H124" s="26">
        <f t="shared" si="14"/>
        <v>124</v>
      </c>
      <c r="I124" s="26" t="str">
        <f t="shared" si="10"/>
        <v>S.US.TMO</v>
      </c>
    </row>
    <row r="125" spans="2:9" x14ac:dyDescent="0.3">
      <c r="B125" s="23">
        <f t="shared" si="11"/>
        <v>1</v>
      </c>
      <c r="C125" s="24" t="s">
        <v>165</v>
      </c>
      <c r="D125" s="25">
        <f>IFERROR(RTD("cqg.rtd", ,"ContractData",C125, "PerCentNetLastTrade",, "T")/100,"")</f>
        <v>1.4444444444444444E-3</v>
      </c>
      <c r="E125" s="26">
        <v>84</v>
      </c>
      <c r="F125" s="26">
        <f t="shared" si="12"/>
        <v>84</v>
      </c>
      <c r="G125" s="26" t="str">
        <f t="shared" si="13"/>
        <v>S.US.CGNX</v>
      </c>
      <c r="H125" s="26">
        <f t="shared" si="14"/>
        <v>125</v>
      </c>
      <c r="I125" s="26" t="str">
        <f t="shared" si="10"/>
        <v>S.US.MAS</v>
      </c>
    </row>
    <row r="126" spans="2:9" x14ac:dyDescent="0.3">
      <c r="B126" s="23">
        <f t="shared" si="11"/>
        <v>1</v>
      </c>
      <c r="C126" s="24" t="s">
        <v>166</v>
      </c>
      <c r="D126" s="25">
        <f>IFERROR(RTD("cqg.rtd", ,"ContractData",C126, "PerCentNetLastTrade",, "T")/100,"")</f>
        <v>1.3445112306232205E-2</v>
      </c>
      <c r="E126" s="26">
        <v>17</v>
      </c>
      <c r="F126" s="26">
        <f t="shared" si="12"/>
        <v>17</v>
      </c>
      <c r="G126" s="26" t="str">
        <f t="shared" si="13"/>
        <v>S.US.CTSH</v>
      </c>
      <c r="H126" s="26">
        <f t="shared" si="14"/>
        <v>126</v>
      </c>
      <c r="I126" s="26" t="str">
        <f t="shared" si="10"/>
        <v>S.US.SWK</v>
      </c>
    </row>
    <row r="127" spans="2:9" x14ac:dyDescent="0.3">
      <c r="B127" s="23">
        <f t="shared" si="11"/>
        <v>1</v>
      </c>
      <c r="C127" s="24" t="s">
        <v>167</v>
      </c>
      <c r="D127" s="25">
        <f>IFERROR(RTD("cqg.rtd", ,"ContractData",C127, "PerCentNetLastTrade",, "T")/100,"")</f>
        <v>1.0214958251909753E-3</v>
      </c>
      <c r="E127" s="26">
        <v>90</v>
      </c>
      <c r="F127" s="26">
        <f t="shared" si="12"/>
        <v>90</v>
      </c>
      <c r="G127" s="26" t="str">
        <f t="shared" si="13"/>
        <v>S.US.COHR</v>
      </c>
      <c r="H127" s="26">
        <f t="shared" si="14"/>
        <v>127</v>
      </c>
      <c r="I127" s="26" t="str">
        <f t="shared" si="10"/>
        <v>S.US.RYN</v>
      </c>
    </row>
    <row r="128" spans="2:9" x14ac:dyDescent="0.3">
      <c r="B128" s="23">
        <f t="shared" si="11"/>
        <v>1</v>
      </c>
      <c r="C128" s="24" t="s">
        <v>168</v>
      </c>
      <c r="D128" s="25">
        <f>IFERROR(RTD("cqg.rtd", ,"ContractData",C128, "PerCentNetLastTrade",, "T")/100,"")</f>
        <v>4.1776911293691689E-4</v>
      </c>
      <c r="E128" s="26">
        <v>129</v>
      </c>
      <c r="F128" s="26">
        <f t="shared" si="12"/>
        <v>129</v>
      </c>
      <c r="G128" s="26" t="str">
        <f t="shared" si="13"/>
        <v>S.US.CL</v>
      </c>
      <c r="H128" s="26">
        <f t="shared" si="14"/>
        <v>128</v>
      </c>
      <c r="I128" s="26" t="str">
        <f t="shared" si="10"/>
        <v>S.US.GIS</v>
      </c>
    </row>
    <row r="129" spans="2:9" x14ac:dyDescent="0.3">
      <c r="B129" s="23">
        <f t="shared" si="11"/>
        <v>0</v>
      </c>
      <c r="C129" s="24" t="s">
        <v>169</v>
      </c>
      <c r="D129" s="25">
        <f>IFERROR(RTD("cqg.rtd", ,"ContractData",C129, "PerCentNetLastTrade",, "T")/100,"")</f>
        <v>-1.2817226352217382E-3</v>
      </c>
      <c r="E129" s="26">
        <v>138</v>
      </c>
      <c r="F129" s="26">
        <f t="shared" si="12"/>
        <v>138</v>
      </c>
      <c r="G129" s="26" t="str">
        <f t="shared" si="13"/>
        <v>S.US.CMCSA</v>
      </c>
      <c r="H129" s="26">
        <f t="shared" si="14"/>
        <v>129</v>
      </c>
      <c r="I129" s="26" t="str">
        <f t="shared" ref="I129:I192" si="15">IFERROR(VLOOKUP(H129,$F$1:$G$564,2,FALSE),"")</f>
        <v>S.US.CL</v>
      </c>
    </row>
    <row r="130" spans="2:9" x14ac:dyDescent="0.3">
      <c r="B130" s="23">
        <f t="shared" ref="B130:B193" si="16">IF(D130&gt;=0,1,)</f>
        <v>1</v>
      </c>
      <c r="C130" s="24" t="s">
        <v>170</v>
      </c>
      <c r="D130" s="25">
        <f>IFERROR(RTD("cqg.rtd", ,"ContractData",C130, "PerCentNetLastTrade",, "T")/100,"")</f>
        <v>3.6312849162011174E-3</v>
      </c>
      <c r="E130" s="26">
        <v>91</v>
      </c>
      <c r="F130" s="26">
        <f t="shared" ref="F130:F193" si="17">IFERROR(E130,"")</f>
        <v>91</v>
      </c>
      <c r="G130" s="26" t="str">
        <f t="shared" ref="G130:G193" si="18">C130</f>
        <v>S.US.CMA</v>
      </c>
      <c r="H130" s="26">
        <f t="shared" si="14"/>
        <v>130</v>
      </c>
      <c r="I130" s="26" t="str">
        <f t="shared" si="15"/>
        <v>S.US.INCR</v>
      </c>
    </row>
    <row r="131" spans="2:9" x14ac:dyDescent="0.3">
      <c r="B131" s="23">
        <f t="shared" si="16"/>
        <v>0</v>
      </c>
      <c r="C131" s="24" t="s">
        <v>171</v>
      </c>
      <c r="D131" s="25">
        <f>IFERROR(RTD("cqg.rtd", ,"ContractData",C131, "PerCentNetLastTrade",, "T")/100,"")</f>
        <v>-8.9349535382416008E-4</v>
      </c>
      <c r="E131" s="26">
        <v>180</v>
      </c>
      <c r="F131" s="26">
        <f t="shared" si="17"/>
        <v>180</v>
      </c>
      <c r="G131" s="26" t="str">
        <f t="shared" si="18"/>
        <v>S.US.CBSH</v>
      </c>
      <c r="H131" s="26">
        <f t="shared" ref="H131:H194" si="19">H130+1</f>
        <v>131</v>
      </c>
      <c r="I131" s="26" t="str">
        <f t="shared" si="15"/>
        <v>S.US.DECK</v>
      </c>
    </row>
    <row r="132" spans="2:9" x14ac:dyDescent="0.3">
      <c r="B132" s="23">
        <f t="shared" si="16"/>
        <v>1</v>
      </c>
      <c r="C132" s="24" t="s">
        <v>172</v>
      </c>
      <c r="D132" s="25">
        <f>IFERROR(RTD("cqg.rtd", ,"ContractData",C132, "PerCentNetLastTrade",, "T")/100,"")</f>
        <v>3.5429583702391498E-3</v>
      </c>
      <c r="E132" s="26">
        <v>92</v>
      </c>
      <c r="F132" s="26">
        <f t="shared" si="17"/>
        <v>92</v>
      </c>
      <c r="G132" s="26" t="str">
        <f t="shared" si="18"/>
        <v>S.US.CVLT</v>
      </c>
      <c r="H132" s="26">
        <f t="shared" si="19"/>
        <v>132</v>
      </c>
      <c r="I132" s="26" t="str">
        <f t="shared" si="15"/>
        <v>S.US.WOR</v>
      </c>
    </row>
    <row r="133" spans="2:9" x14ac:dyDescent="0.3">
      <c r="B133" s="23">
        <f t="shared" si="16"/>
        <v>1</v>
      </c>
      <c r="C133" s="24" t="s">
        <v>173</v>
      </c>
      <c r="D133" s="25">
        <f>IFERROR(RTD("cqg.rtd", ,"ContractData",C133, "PerCentNetLastTrade",, "T")/100,"")</f>
        <v>2.9542097488921715E-3</v>
      </c>
      <c r="E133" s="26">
        <v>32</v>
      </c>
      <c r="F133" s="26">
        <f t="shared" si="17"/>
        <v>32</v>
      </c>
      <c r="G133" s="26" t="str">
        <f t="shared" si="18"/>
        <v>S.US.CMP</v>
      </c>
      <c r="H133" s="26">
        <f t="shared" si="19"/>
        <v>133</v>
      </c>
      <c r="I133" s="26" t="str">
        <f t="shared" si="15"/>
        <v>S.US.ADSK</v>
      </c>
    </row>
    <row r="134" spans="2:9" x14ac:dyDescent="0.3">
      <c r="B134" s="23">
        <f t="shared" si="16"/>
        <v>0</v>
      </c>
      <c r="C134" s="24" t="s">
        <v>174</v>
      </c>
      <c r="D134" s="25">
        <f>IFERROR(RTD("cqg.rtd", ,"ContractData",C134, "PerCentNetLastTrade",, "T")/100,"")</f>
        <v>-1.620745542949757E-3</v>
      </c>
      <c r="E134" s="26">
        <v>104</v>
      </c>
      <c r="F134" s="26">
        <f t="shared" si="17"/>
        <v>104</v>
      </c>
      <c r="G134" s="26" t="str">
        <f t="shared" si="18"/>
        <v>S.US.CXO</v>
      </c>
      <c r="H134" s="26">
        <f t="shared" si="19"/>
        <v>134</v>
      </c>
      <c r="I134" s="26" t="str">
        <f t="shared" si="15"/>
        <v>S.US.POST</v>
      </c>
    </row>
    <row r="135" spans="2:9" x14ac:dyDescent="0.3">
      <c r="B135" s="23">
        <f t="shared" si="16"/>
        <v>0</v>
      </c>
      <c r="C135" s="24" t="s">
        <v>175</v>
      </c>
      <c r="D135" s="25">
        <f>IFERROR(RTD("cqg.rtd", ,"ContractData",C135, "PerCentNetLastTrade",, "T")/100,"")</f>
        <v>-4.4255223796986166E-3</v>
      </c>
      <c r="E135" s="26">
        <v>417</v>
      </c>
      <c r="F135" s="26">
        <f t="shared" si="17"/>
        <v>417</v>
      </c>
      <c r="G135" s="26" t="str">
        <f t="shared" si="18"/>
        <v>S.US.STZ</v>
      </c>
      <c r="H135" s="26">
        <f t="shared" si="19"/>
        <v>135</v>
      </c>
      <c r="I135" s="26" t="str">
        <f t="shared" si="15"/>
        <v>S.US.NEU</v>
      </c>
    </row>
    <row r="136" spans="2:9" x14ac:dyDescent="0.3">
      <c r="B136" s="23">
        <f t="shared" si="16"/>
        <v>1</v>
      </c>
      <c r="C136" s="24" t="s">
        <v>176</v>
      </c>
      <c r="D136" s="25">
        <f>IFERROR(RTD("cqg.rtd", ,"ContractData",C136, "PerCentNetLastTrade",, "T")/100,"")</f>
        <v>1.3083296990841692E-3</v>
      </c>
      <c r="E136" s="26">
        <v>110</v>
      </c>
      <c r="F136" s="26">
        <f t="shared" si="17"/>
        <v>110</v>
      </c>
      <c r="G136" s="26" t="str">
        <f t="shared" si="18"/>
        <v>S.US.CVG</v>
      </c>
      <c r="H136" s="26">
        <f t="shared" si="19"/>
        <v>136</v>
      </c>
      <c r="I136" s="26" t="str">
        <f t="shared" si="15"/>
        <v>S.US.ROP</v>
      </c>
    </row>
    <row r="137" spans="2:9" x14ac:dyDescent="0.3">
      <c r="B137" s="23">
        <f t="shared" si="16"/>
        <v>1</v>
      </c>
      <c r="C137" s="24" t="s">
        <v>177</v>
      </c>
      <c r="D137" s="25">
        <f>IFERROR(RTD("cqg.rtd", ,"ContractData",C137, "PerCentNetLastTrade",, "T")/100,"")</f>
        <v>9.722424772738322E-5</v>
      </c>
      <c r="E137" s="26">
        <v>296</v>
      </c>
      <c r="F137" s="26">
        <f t="shared" si="17"/>
        <v>296</v>
      </c>
      <c r="G137" s="26" t="str">
        <f t="shared" si="18"/>
        <v>S.US.COO</v>
      </c>
      <c r="H137" s="26">
        <f t="shared" si="19"/>
        <v>137</v>
      </c>
      <c r="I137" s="26" t="str">
        <f t="shared" si="15"/>
        <v>S.US.DKS</v>
      </c>
    </row>
    <row r="138" spans="2:9" x14ac:dyDescent="0.3">
      <c r="B138" s="23">
        <f t="shared" si="16"/>
        <v>1</v>
      </c>
      <c r="C138" s="24" t="s">
        <v>178</v>
      </c>
      <c r="D138" s="25">
        <f>IFERROR(RTD("cqg.rtd", ,"ContractData",C138, "PerCentNetLastTrade",, "T")/100,"")</f>
        <v>1.9575856443719412E-3</v>
      </c>
      <c r="E138" s="26">
        <v>122</v>
      </c>
      <c r="F138" s="26">
        <f t="shared" si="17"/>
        <v>122</v>
      </c>
      <c r="G138" s="26" t="str">
        <f t="shared" si="18"/>
        <v>S.US.CPRT</v>
      </c>
      <c r="H138" s="26">
        <f t="shared" si="19"/>
        <v>138</v>
      </c>
      <c r="I138" s="26" t="str">
        <f t="shared" si="15"/>
        <v>S.US.CMCSA</v>
      </c>
    </row>
    <row r="139" spans="2:9" x14ac:dyDescent="0.3">
      <c r="B139" s="23">
        <f t="shared" si="16"/>
        <v>0</v>
      </c>
      <c r="C139" s="24" t="s">
        <v>179</v>
      </c>
      <c r="D139" s="25">
        <f>IFERROR(RTD("cqg.rtd", ,"ContractData",C139, "PerCentNetLastTrade",, "T")/100,"")</f>
        <v>-7.2345390898483075E-3</v>
      </c>
      <c r="E139" s="26">
        <v>421</v>
      </c>
      <c r="F139" s="26">
        <f t="shared" si="17"/>
        <v>421</v>
      </c>
      <c r="G139" s="26" t="str">
        <f t="shared" si="18"/>
        <v>S.US.CLGX</v>
      </c>
      <c r="H139" s="26">
        <f t="shared" si="19"/>
        <v>139</v>
      </c>
      <c r="I139" s="26" t="str">
        <f t="shared" si="15"/>
        <v>S.US.SBNY</v>
      </c>
    </row>
    <row r="140" spans="2:9" x14ac:dyDescent="0.3">
      <c r="B140" s="23">
        <f t="shared" si="16"/>
        <v>1</v>
      </c>
      <c r="C140" s="24" t="s">
        <v>180</v>
      </c>
      <c r="D140" s="25">
        <f>IFERROR(RTD("cqg.rtd", ,"ContractData",C140, "PerCentNetLastTrade",, "T")/100,"")</f>
        <v>1.7295053614666206E-3</v>
      </c>
      <c r="E140" s="26">
        <v>86</v>
      </c>
      <c r="F140" s="26">
        <f t="shared" si="17"/>
        <v>86</v>
      </c>
      <c r="G140" s="26" t="str">
        <f t="shared" si="18"/>
        <v>S.US.GLW</v>
      </c>
      <c r="H140" s="26">
        <f t="shared" si="19"/>
        <v>140</v>
      </c>
      <c r="I140" s="26" t="str">
        <f t="shared" si="15"/>
        <v>S.US.SBH</v>
      </c>
    </row>
    <row r="141" spans="2:9" x14ac:dyDescent="0.3">
      <c r="B141" s="23">
        <f t="shared" si="16"/>
        <v>0</v>
      </c>
      <c r="C141" s="24" t="s">
        <v>181</v>
      </c>
      <c r="D141" s="25">
        <f>IFERROR(RTD("cqg.rtd", ,"ContractData",C141, "PerCentNetLastTrade",, "T")/100,"")</f>
        <v>-3.3112582781456958E-3</v>
      </c>
      <c r="E141" s="26">
        <v>282</v>
      </c>
      <c r="F141" s="26">
        <f t="shared" si="17"/>
        <v>282</v>
      </c>
      <c r="G141" s="26" t="str">
        <f t="shared" si="18"/>
        <v>S.US.OFC</v>
      </c>
      <c r="H141" s="26">
        <f t="shared" si="19"/>
        <v>141</v>
      </c>
      <c r="I141" s="26" t="str">
        <f t="shared" si="15"/>
        <v>S.US.KMB</v>
      </c>
    </row>
    <row r="142" spans="2:9" x14ac:dyDescent="0.3">
      <c r="B142" s="23">
        <f t="shared" si="16"/>
        <v>1</v>
      </c>
      <c r="C142" s="24" t="s">
        <v>10</v>
      </c>
      <c r="D142" s="25">
        <f>IFERROR(RTD("cqg.rtd", ,"ContractData",C142, "PerCentNetLastTrade",, "T")/100,"")</f>
        <v>0</v>
      </c>
      <c r="E142" s="26">
        <v>178</v>
      </c>
      <c r="F142" s="26">
        <f t="shared" si="17"/>
        <v>178</v>
      </c>
      <c r="G142" s="26" t="str">
        <f t="shared" si="18"/>
        <v>S.US.COTY</v>
      </c>
      <c r="H142" s="26">
        <f t="shared" si="19"/>
        <v>142</v>
      </c>
      <c r="I142" s="26" t="str">
        <f t="shared" si="15"/>
        <v>S.US.LMT</v>
      </c>
    </row>
    <row r="143" spans="2:9" x14ac:dyDescent="0.3">
      <c r="B143" s="23">
        <f t="shared" si="16"/>
        <v>1</v>
      </c>
      <c r="C143" s="24" t="s">
        <v>182</v>
      </c>
      <c r="D143" s="25">
        <f>IFERROR(RTD("cqg.rtd", ,"ContractData",C143, "PerCentNetLastTrade",, "T")/100,"")</f>
        <v>1.8281535648994517E-4</v>
      </c>
      <c r="E143" s="26">
        <v>143</v>
      </c>
      <c r="F143" s="26">
        <f t="shared" si="17"/>
        <v>143</v>
      </c>
      <c r="G143" s="26" t="str">
        <f t="shared" si="18"/>
        <v>S.US.CBRL</v>
      </c>
      <c r="H143" s="26">
        <f t="shared" si="19"/>
        <v>143</v>
      </c>
      <c r="I143" s="26" t="str">
        <f t="shared" si="15"/>
        <v>S.US.CBRL</v>
      </c>
    </row>
    <row r="144" spans="2:9" x14ac:dyDescent="0.3">
      <c r="B144" s="23">
        <f t="shared" si="16"/>
        <v>0</v>
      </c>
      <c r="C144" s="24" t="s">
        <v>183</v>
      </c>
      <c r="D144" s="25">
        <f>IFERROR(RTD("cqg.rtd", ,"ContractData",C144, "PerCentNetLastTrade",, "T")/100,"")</f>
        <v>-2.5072082236429739E-3</v>
      </c>
      <c r="E144" s="26">
        <v>323</v>
      </c>
      <c r="F144" s="26">
        <f t="shared" si="17"/>
        <v>323</v>
      </c>
      <c r="G144" s="26" t="str">
        <f t="shared" si="18"/>
        <v>S.US.CR</v>
      </c>
      <c r="H144" s="26">
        <f t="shared" si="19"/>
        <v>144</v>
      </c>
      <c r="I144" s="26" t="str">
        <f t="shared" si="15"/>
        <v>S.US.ENR</v>
      </c>
    </row>
    <row r="145" spans="2:9" x14ac:dyDescent="0.3">
      <c r="B145" s="23">
        <f t="shared" si="16"/>
        <v>0</v>
      </c>
      <c r="C145" s="24" t="s">
        <v>7</v>
      </c>
      <c r="D145" s="25">
        <f>IFERROR(RTD("cqg.rtd", ,"ContractData",C145, "PerCentNetLastTrade",, "T")/100,"")</f>
        <v>-4.4829024186822351E-3</v>
      </c>
      <c r="E145" s="26">
        <v>385</v>
      </c>
      <c r="F145" s="26">
        <f t="shared" si="17"/>
        <v>385</v>
      </c>
      <c r="G145" s="26" t="str">
        <f t="shared" si="18"/>
        <v>S.US.CCI</v>
      </c>
      <c r="H145" s="26">
        <f t="shared" si="19"/>
        <v>145</v>
      </c>
      <c r="I145" s="26" t="str">
        <f t="shared" si="15"/>
        <v>S.US.FR</v>
      </c>
    </row>
    <row r="146" spans="2:9" x14ac:dyDescent="0.3">
      <c r="B146" s="23">
        <f t="shared" si="16"/>
        <v>0</v>
      </c>
      <c r="C146" s="24" t="s">
        <v>11</v>
      </c>
      <c r="D146" s="25">
        <f>IFERROR(RTD("cqg.rtd", ,"ContractData",C146, "PerCentNetLastTrade",, "T")/100,"")</f>
        <v>-3.0374620317246037E-3</v>
      </c>
      <c r="E146" s="26">
        <v>305</v>
      </c>
      <c r="F146" s="26">
        <f t="shared" si="17"/>
        <v>305</v>
      </c>
      <c r="G146" s="26" t="str">
        <f t="shared" si="18"/>
        <v>S.US.CSRA</v>
      </c>
      <c r="H146" s="26">
        <f t="shared" si="19"/>
        <v>146</v>
      </c>
      <c r="I146" s="26" t="str">
        <f t="shared" si="15"/>
        <v>S.US.CSX</v>
      </c>
    </row>
    <row r="147" spans="2:9" x14ac:dyDescent="0.3">
      <c r="B147" s="23">
        <f t="shared" si="16"/>
        <v>0</v>
      </c>
      <c r="C147" s="24" t="s">
        <v>184</v>
      </c>
      <c r="D147" s="25">
        <f>IFERROR(RTD("cqg.rtd", ,"ContractData",C147, "PerCentNetLastTrade",, "T")/100,"")</f>
        <v>-1.9047619047619048E-4</v>
      </c>
      <c r="E147" s="26">
        <v>146</v>
      </c>
      <c r="F147" s="26">
        <f t="shared" si="17"/>
        <v>146</v>
      </c>
      <c r="G147" s="26" t="str">
        <f t="shared" si="18"/>
        <v>S.US.CSX</v>
      </c>
      <c r="H147" s="26">
        <f t="shared" si="19"/>
        <v>147</v>
      </c>
      <c r="I147" s="26" t="str">
        <f t="shared" si="15"/>
        <v>S.US.HOLX</v>
      </c>
    </row>
    <row r="148" spans="2:9" x14ac:dyDescent="0.3">
      <c r="B148" s="23">
        <f t="shared" si="16"/>
        <v>0</v>
      </c>
      <c r="C148" s="24" t="s">
        <v>185</v>
      </c>
      <c r="D148" s="25">
        <f>IFERROR(RTD("cqg.rtd", ,"ContractData",C148, "PerCentNetLastTrade",, "T")/100,"")</f>
        <v>-1.9491066594477533E-3</v>
      </c>
      <c r="E148" s="26">
        <v>148</v>
      </c>
      <c r="F148" s="26">
        <f t="shared" si="17"/>
        <v>148</v>
      </c>
      <c r="G148" s="26" t="str">
        <f t="shared" si="18"/>
        <v>S.US.CFR</v>
      </c>
      <c r="H148" s="26">
        <f t="shared" si="19"/>
        <v>148</v>
      </c>
      <c r="I148" s="26" t="str">
        <f t="shared" si="15"/>
        <v>S.US.CFR</v>
      </c>
    </row>
    <row r="149" spans="2:9" x14ac:dyDescent="0.3">
      <c r="B149" s="23">
        <f t="shared" si="16"/>
        <v>0</v>
      </c>
      <c r="C149" s="24" t="s">
        <v>186</v>
      </c>
      <c r="D149" s="25">
        <f>IFERROR(RTD("cqg.rtd", ,"ContractData",C149, "PerCentNetLastTrade",, "T")/100,"")</f>
        <v>-2.4440442500643172E-3</v>
      </c>
      <c r="E149" s="26">
        <v>287</v>
      </c>
      <c r="F149" s="26">
        <f t="shared" si="17"/>
        <v>287</v>
      </c>
      <c r="G149" s="26" t="str">
        <f t="shared" si="18"/>
        <v>S.US.CMI</v>
      </c>
      <c r="H149" s="26">
        <f t="shared" si="19"/>
        <v>149</v>
      </c>
      <c r="I149" s="26" t="str">
        <f t="shared" si="15"/>
        <v>S.US.HAS</v>
      </c>
    </row>
    <row r="150" spans="2:9" x14ac:dyDescent="0.3">
      <c r="B150" s="23">
        <f t="shared" si="16"/>
        <v>0</v>
      </c>
      <c r="C150" s="24" t="s">
        <v>187</v>
      </c>
      <c r="D150" s="25">
        <f>IFERROR(RTD("cqg.rtd", ,"ContractData",C150, "PerCentNetLastTrade",, "T")/100,"")</f>
        <v>-1.0003371923120152E-2</v>
      </c>
      <c r="E150" s="26">
        <v>483</v>
      </c>
      <c r="F150" s="26">
        <f t="shared" si="17"/>
        <v>483</v>
      </c>
      <c r="G150" s="26" t="str">
        <f t="shared" si="18"/>
        <v>S.US.CW</v>
      </c>
      <c r="H150" s="26">
        <f t="shared" si="19"/>
        <v>150</v>
      </c>
      <c r="I150" s="26" t="str">
        <f t="shared" si="15"/>
        <v>S.US.DCI</v>
      </c>
    </row>
    <row r="151" spans="2:9" x14ac:dyDescent="0.3">
      <c r="B151" s="23">
        <f t="shared" si="16"/>
        <v>0</v>
      </c>
      <c r="C151" s="24" t="s">
        <v>188</v>
      </c>
      <c r="D151" s="25">
        <f>IFERROR(RTD("cqg.rtd", ,"ContractData",C151, "PerCentNetLastTrade",, "T")/100,"")</f>
        <v>-1.2639405204460967E-2</v>
      </c>
      <c r="E151" s="26">
        <v>493</v>
      </c>
      <c r="F151" s="26">
        <f t="shared" si="17"/>
        <v>493</v>
      </c>
      <c r="G151" s="26" t="str">
        <f t="shared" si="18"/>
        <v>S.US.CY</v>
      </c>
      <c r="H151" s="26">
        <f t="shared" si="19"/>
        <v>151</v>
      </c>
      <c r="I151" s="26" t="str">
        <f t="shared" si="15"/>
        <v>S.US.AJG</v>
      </c>
    </row>
    <row r="152" spans="2:9" x14ac:dyDescent="0.3">
      <c r="B152" s="23">
        <f t="shared" si="16"/>
        <v>0</v>
      </c>
      <c r="C152" s="24" t="s">
        <v>189</v>
      </c>
      <c r="D152" s="25">
        <f>IFERROR(RTD("cqg.rtd", ,"ContractData",C152, "PerCentNetLastTrade",, "T")/100,"")</f>
        <v>-4.0050973966866922E-3</v>
      </c>
      <c r="E152" s="26">
        <v>235</v>
      </c>
      <c r="F152" s="26">
        <f t="shared" si="17"/>
        <v>235</v>
      </c>
      <c r="G152" s="26" t="str">
        <f t="shared" si="18"/>
        <v>S.US.CONE</v>
      </c>
      <c r="H152" s="26">
        <f t="shared" si="19"/>
        <v>152</v>
      </c>
      <c r="I152" s="26" t="str">
        <f t="shared" si="15"/>
        <v>S.US.AKRX</v>
      </c>
    </row>
    <row r="153" spans="2:9" x14ac:dyDescent="0.3">
      <c r="B153" s="23">
        <f t="shared" si="16"/>
        <v>0</v>
      </c>
      <c r="C153" s="24" t="s">
        <v>190</v>
      </c>
      <c r="D153" s="25">
        <f>IFERROR(RTD("cqg.rtd", ,"ContractData",C153, "PerCentNetLastTrade",, "T")/100,"")</f>
        <v>-2.1464345337467209E-3</v>
      </c>
      <c r="E153" s="26">
        <v>341</v>
      </c>
      <c r="F153" s="26">
        <f t="shared" si="17"/>
        <v>341</v>
      </c>
      <c r="G153" s="26" t="str">
        <f t="shared" si="18"/>
        <v>S.US.DHR</v>
      </c>
      <c r="H153" s="26">
        <f t="shared" si="19"/>
        <v>153</v>
      </c>
      <c r="I153" s="26" t="str">
        <f t="shared" si="15"/>
        <v>S.US.PFE</v>
      </c>
    </row>
    <row r="154" spans="2:9" x14ac:dyDescent="0.3">
      <c r="B154" s="23">
        <f t="shared" si="16"/>
        <v>0</v>
      </c>
      <c r="C154" s="24" t="s">
        <v>191</v>
      </c>
      <c r="D154" s="25">
        <f>IFERROR(RTD("cqg.rtd", ,"ContractData",C154, "PerCentNetLastTrade",, "T")/100,"")</f>
        <v>-3.2062292453910457E-3</v>
      </c>
      <c r="E154" s="26">
        <v>161</v>
      </c>
      <c r="F154" s="26">
        <f t="shared" si="17"/>
        <v>161</v>
      </c>
      <c r="G154" s="26" t="str">
        <f t="shared" si="18"/>
        <v>S.US.DRI</v>
      </c>
      <c r="H154" s="26">
        <f t="shared" si="19"/>
        <v>154</v>
      </c>
      <c r="I154" s="26" t="str">
        <f t="shared" si="15"/>
        <v>S.US.TEL</v>
      </c>
    </row>
    <row r="155" spans="2:9" x14ac:dyDescent="0.3">
      <c r="B155" s="23">
        <f t="shared" si="16"/>
        <v>0</v>
      </c>
      <c r="C155" s="24" t="s">
        <v>192</v>
      </c>
      <c r="D155" s="25">
        <f>IFERROR(RTD("cqg.rtd", ,"ContractData",C155, "PerCentNetLastTrade",, "T")/100,"")</f>
        <v>-2.7179188507086005E-3</v>
      </c>
      <c r="E155" s="26">
        <v>239</v>
      </c>
      <c r="F155" s="26">
        <f t="shared" si="17"/>
        <v>239</v>
      </c>
      <c r="G155" s="26" t="str">
        <f t="shared" si="18"/>
        <v>S.US.DCT</v>
      </c>
      <c r="H155" s="26">
        <f t="shared" si="19"/>
        <v>155</v>
      </c>
      <c r="I155" s="26" t="str">
        <f t="shared" si="15"/>
        <v>S.US.OXY</v>
      </c>
    </row>
    <row r="156" spans="2:9" x14ac:dyDescent="0.3">
      <c r="B156" s="23">
        <f t="shared" si="16"/>
        <v>0</v>
      </c>
      <c r="C156" s="24" t="s">
        <v>193</v>
      </c>
      <c r="D156" s="25">
        <f>IFERROR(RTD("cqg.rtd", ,"ContractData",C156, "PerCentNetLastTrade",, "T")/100,"")</f>
        <v>-3.2927230819888051E-4</v>
      </c>
      <c r="E156" s="26">
        <v>131</v>
      </c>
      <c r="F156" s="26">
        <f t="shared" si="17"/>
        <v>131</v>
      </c>
      <c r="G156" s="26" t="str">
        <f t="shared" si="18"/>
        <v>S.US.DECK</v>
      </c>
      <c r="H156" s="26">
        <f t="shared" si="19"/>
        <v>156</v>
      </c>
      <c r="I156" s="26" t="str">
        <f t="shared" si="15"/>
        <v>S.US.ATR</v>
      </c>
    </row>
    <row r="157" spans="2:9" x14ac:dyDescent="0.3">
      <c r="B157" s="23">
        <f t="shared" si="16"/>
        <v>0</v>
      </c>
      <c r="C157" s="24" t="s">
        <v>194</v>
      </c>
      <c r="D157" s="25">
        <f>IFERROR(RTD("cqg.rtd", ,"ContractData",C157, "PerCentNetLastTrade",, "T")/100,"")</f>
        <v>-4.0668375917248699E-3</v>
      </c>
      <c r="E157" s="26">
        <v>377</v>
      </c>
      <c r="F157" s="26">
        <f t="shared" si="17"/>
        <v>377</v>
      </c>
      <c r="G157" s="26" t="str">
        <f t="shared" si="18"/>
        <v>S.US.DE</v>
      </c>
      <c r="H157" s="26">
        <f t="shared" si="19"/>
        <v>157</v>
      </c>
      <c r="I157" s="26" t="str">
        <f t="shared" si="15"/>
        <v>S.US.GGG</v>
      </c>
    </row>
    <row r="158" spans="2:9" x14ac:dyDescent="0.3">
      <c r="B158" s="23">
        <f t="shared" si="16"/>
        <v>0</v>
      </c>
      <c r="C158" s="24" t="s">
        <v>195</v>
      </c>
      <c r="D158" s="25">
        <f>IFERROR(RTD("cqg.rtd", ,"ContractData",C158, "PerCentNetLastTrade",, "T")/100,"")</f>
        <v>-6.4156206415620642E-3</v>
      </c>
      <c r="E158" s="26">
        <v>369</v>
      </c>
      <c r="F158" s="26">
        <f t="shared" si="17"/>
        <v>369</v>
      </c>
      <c r="G158" s="26" t="str">
        <f t="shared" si="18"/>
        <v>S.US.DLX</v>
      </c>
      <c r="H158" s="26">
        <f t="shared" si="19"/>
        <v>158</v>
      </c>
      <c r="I158" s="26" t="str">
        <f t="shared" si="15"/>
        <v>S.US.PG</v>
      </c>
    </row>
    <row r="159" spans="2:9" x14ac:dyDescent="0.3">
      <c r="B159" s="23">
        <f t="shared" si="16"/>
        <v>1</v>
      </c>
      <c r="C159" s="24" t="s">
        <v>196</v>
      </c>
      <c r="D159" s="25">
        <f>IFERROR(RTD("cqg.rtd", ,"ContractData",C159, "PerCentNetLastTrade",, "T")/100,"")</f>
        <v>7.8905839032088372E-3</v>
      </c>
      <c r="E159" s="26">
        <v>45</v>
      </c>
      <c r="F159" s="26">
        <f t="shared" si="17"/>
        <v>45</v>
      </c>
      <c r="G159" s="26" t="str">
        <f t="shared" si="18"/>
        <v>S.US.DVN</v>
      </c>
      <c r="H159" s="26">
        <f t="shared" si="19"/>
        <v>159</v>
      </c>
      <c r="I159" s="26" t="str">
        <f t="shared" si="15"/>
        <v>S.US.UAA</v>
      </c>
    </row>
    <row r="160" spans="2:9" x14ac:dyDescent="0.3">
      <c r="B160" s="23">
        <f t="shared" si="16"/>
        <v>0</v>
      </c>
      <c r="C160" s="24" t="s">
        <v>197</v>
      </c>
      <c r="D160" s="25">
        <f>IFERROR(RTD("cqg.rtd", ,"ContractData",C160, "PerCentNetLastTrade",, "T")/100,"")</f>
        <v>-2.1526418786692756E-3</v>
      </c>
      <c r="E160" s="26">
        <v>137</v>
      </c>
      <c r="F160" s="26">
        <f t="shared" si="17"/>
        <v>137</v>
      </c>
      <c r="G160" s="26" t="str">
        <f t="shared" si="18"/>
        <v>S.US.DKS</v>
      </c>
      <c r="H160" s="26">
        <f t="shared" si="19"/>
        <v>160</v>
      </c>
      <c r="I160" s="26" t="str">
        <f t="shared" si="15"/>
        <v>S.US.FIS</v>
      </c>
    </row>
    <row r="161" spans="2:9" x14ac:dyDescent="0.3">
      <c r="B161" s="23">
        <f t="shared" si="16"/>
        <v>0</v>
      </c>
      <c r="C161" s="24" t="s">
        <v>198</v>
      </c>
      <c r="D161" s="25">
        <f>IFERROR(RTD("cqg.rtd", ,"ContractData",C161, "PerCentNetLastTrade",, "T")/100,"")</f>
        <v>-5.008347245409015E-3</v>
      </c>
      <c r="E161" s="26">
        <v>395</v>
      </c>
      <c r="F161" s="26">
        <f t="shared" si="17"/>
        <v>395</v>
      </c>
      <c r="G161" s="26" t="str">
        <f t="shared" si="18"/>
        <v>S.US.DLR</v>
      </c>
      <c r="H161" s="26">
        <f t="shared" si="19"/>
        <v>161</v>
      </c>
      <c r="I161" s="26" t="str">
        <f t="shared" si="15"/>
        <v>S.US.DRI</v>
      </c>
    </row>
    <row r="162" spans="2:9" x14ac:dyDescent="0.3">
      <c r="B162" s="23">
        <f t="shared" si="16"/>
        <v>1</v>
      </c>
      <c r="C162" s="24" t="s">
        <v>199</v>
      </c>
      <c r="D162" s="25">
        <f>IFERROR(RTD("cqg.rtd", ,"ContractData",C162, "PerCentNetLastTrade",, "T")/100,"")</f>
        <v>8.2918739635157548E-4</v>
      </c>
      <c r="E162" s="26">
        <v>166</v>
      </c>
      <c r="F162" s="26">
        <f t="shared" si="17"/>
        <v>166</v>
      </c>
      <c r="G162" s="26" t="str">
        <f t="shared" si="18"/>
        <v>S.US.DFS</v>
      </c>
      <c r="H162" s="26">
        <f t="shared" si="19"/>
        <v>162</v>
      </c>
      <c r="I162" s="26" t="str">
        <f t="shared" si="15"/>
        <v>S.US.CAT</v>
      </c>
    </row>
    <row r="163" spans="2:9" x14ac:dyDescent="0.3">
      <c r="B163" s="23">
        <f t="shared" si="16"/>
        <v>0</v>
      </c>
      <c r="C163" s="24" t="s">
        <v>200</v>
      </c>
      <c r="D163" s="25">
        <f>IFERROR(RTD("cqg.rtd", ,"ContractData",C163, "PerCentNetLastTrade",, "T")/100,"")</f>
        <v>-2.2148394241417496E-3</v>
      </c>
      <c r="E163" s="26">
        <v>196</v>
      </c>
      <c r="F163" s="26">
        <f t="shared" si="17"/>
        <v>196</v>
      </c>
      <c r="G163" s="26" t="str">
        <f t="shared" si="18"/>
        <v>S.US.DISCA</v>
      </c>
      <c r="H163" s="26">
        <f t="shared" si="19"/>
        <v>163</v>
      </c>
      <c r="I163" s="26" t="str">
        <f t="shared" si="15"/>
        <v>S.US.AXP</v>
      </c>
    </row>
    <row r="164" spans="2:9" x14ac:dyDescent="0.3">
      <c r="B164" s="23">
        <f t="shared" si="16"/>
        <v>0</v>
      </c>
      <c r="C164" s="24" t="s">
        <v>12</v>
      </c>
      <c r="D164" s="25">
        <f>IFERROR(RTD("cqg.rtd", ,"ContractData",C164, "PerCentNetLastTrade",, "T")/100,"")</f>
        <v>-2.2675736961451248E-3</v>
      </c>
      <c r="E164" s="26">
        <v>220</v>
      </c>
      <c r="F164" s="26">
        <f t="shared" si="17"/>
        <v>220</v>
      </c>
      <c r="G164" s="26" t="str">
        <f t="shared" si="18"/>
        <v>S.US.DISCK</v>
      </c>
      <c r="H164" s="26">
        <f t="shared" si="19"/>
        <v>164</v>
      </c>
      <c r="I164" s="26" t="str">
        <f t="shared" si="15"/>
        <v>S.US.VRTX</v>
      </c>
    </row>
    <row r="165" spans="2:9" x14ac:dyDescent="0.3">
      <c r="B165" s="23">
        <f t="shared" si="16"/>
        <v>1</v>
      </c>
      <c r="C165" s="24" t="s">
        <v>201</v>
      </c>
      <c r="D165" s="25">
        <f>IFERROR(RTD("cqg.rtd", ,"ContractData",C165, "PerCentNetLastTrade",, "T")/100,"")</f>
        <v>3.2467532467532462E-4</v>
      </c>
      <c r="E165" s="26">
        <v>116</v>
      </c>
      <c r="F165" s="26">
        <f t="shared" si="17"/>
        <v>116</v>
      </c>
      <c r="G165" s="26" t="str">
        <f t="shared" si="18"/>
        <v>S.US.DISH</v>
      </c>
      <c r="H165" s="26">
        <f t="shared" si="19"/>
        <v>165</v>
      </c>
      <c r="I165" s="26" t="str">
        <f t="shared" si="15"/>
        <v>S.US.HCA</v>
      </c>
    </row>
    <row r="166" spans="2:9" x14ac:dyDescent="0.3">
      <c r="B166" s="23">
        <f t="shared" si="16"/>
        <v>0</v>
      </c>
      <c r="C166" s="24" t="s">
        <v>202</v>
      </c>
      <c r="D166" s="25">
        <f>IFERROR(RTD("cqg.rtd", ,"ContractData",C166, "PerCentNetLastTrade",, "T")/100,"")</f>
        <v>-1.3583265417006249E-3</v>
      </c>
      <c r="E166" s="26">
        <v>224</v>
      </c>
      <c r="F166" s="26">
        <f t="shared" si="17"/>
        <v>224</v>
      </c>
      <c r="G166" s="26" t="str">
        <f t="shared" si="18"/>
        <v>S.US.DG</v>
      </c>
      <c r="H166" s="26">
        <f t="shared" si="19"/>
        <v>166</v>
      </c>
      <c r="I166" s="26" t="str">
        <f t="shared" si="15"/>
        <v>S.US.DFS</v>
      </c>
    </row>
    <row r="167" spans="2:9" x14ac:dyDescent="0.3">
      <c r="B167" s="23">
        <f t="shared" si="16"/>
        <v>1</v>
      </c>
      <c r="C167" s="24" t="s">
        <v>13</v>
      </c>
      <c r="D167" s="25">
        <f>IFERROR(RTD("cqg.rtd", ,"ContractData",C167, "PerCentNetLastTrade",, "T")/100,"")</f>
        <v>1.3414634146341464E-3</v>
      </c>
      <c r="E167" s="26">
        <v>76</v>
      </c>
      <c r="F167" s="26">
        <f t="shared" si="17"/>
        <v>76</v>
      </c>
      <c r="G167" s="26" t="str">
        <f t="shared" si="18"/>
        <v>S.US.DLTR</v>
      </c>
      <c r="H167" s="26">
        <f t="shared" si="19"/>
        <v>167</v>
      </c>
      <c r="I167" s="26" t="str">
        <f t="shared" si="15"/>
        <v>S.US.LOW</v>
      </c>
    </row>
    <row r="168" spans="2:9" x14ac:dyDescent="0.3">
      <c r="B168" s="23">
        <f t="shared" si="16"/>
        <v>0</v>
      </c>
      <c r="C168" s="24" t="s">
        <v>203</v>
      </c>
      <c r="D168" s="25">
        <f>IFERROR(RTD("cqg.rtd", ,"ContractData",C168, "PerCentNetLastTrade",, "T")/100,"")</f>
        <v>-1.9174229835101622E-3</v>
      </c>
      <c r="E168" s="26">
        <v>250</v>
      </c>
      <c r="F168" s="26">
        <f t="shared" si="17"/>
        <v>250</v>
      </c>
      <c r="G168" s="26" t="str">
        <f t="shared" si="18"/>
        <v>S.US.D</v>
      </c>
      <c r="H168" s="26">
        <f t="shared" si="19"/>
        <v>168</v>
      </c>
      <c r="I168" s="26" t="str">
        <f t="shared" si="15"/>
        <v>S.US.MKC</v>
      </c>
    </row>
    <row r="169" spans="2:9" x14ac:dyDescent="0.3">
      <c r="B169" s="23">
        <f t="shared" si="16"/>
        <v>0</v>
      </c>
      <c r="C169" s="24" t="s">
        <v>204</v>
      </c>
      <c r="D169" s="25">
        <f>IFERROR(RTD("cqg.rtd", ,"ContractData",C169, "PerCentNetLastTrade",, "T")/100,"")</f>
        <v>-3.6246893123446562E-3</v>
      </c>
      <c r="E169" s="26">
        <v>242</v>
      </c>
      <c r="F169" s="26">
        <f t="shared" si="17"/>
        <v>242</v>
      </c>
      <c r="G169" s="26" t="str">
        <f t="shared" si="18"/>
        <v>S.US.DPZ</v>
      </c>
      <c r="H169" s="26">
        <f t="shared" si="19"/>
        <v>169</v>
      </c>
      <c r="I169" s="26" t="str">
        <f t="shared" si="15"/>
        <v>S.US.ECL</v>
      </c>
    </row>
    <row r="170" spans="2:9" x14ac:dyDescent="0.3">
      <c r="B170" s="23">
        <f t="shared" si="16"/>
        <v>0</v>
      </c>
      <c r="C170" s="24" t="s">
        <v>205</v>
      </c>
      <c r="D170" s="25">
        <f>IFERROR(RTD("cqg.rtd", ,"ContractData",C170, "PerCentNetLastTrade",, "T")/100,"")</f>
        <v>-1.2741558717349756E-3</v>
      </c>
      <c r="E170" s="26">
        <v>150</v>
      </c>
      <c r="F170" s="26">
        <f t="shared" si="17"/>
        <v>150</v>
      </c>
      <c r="G170" s="26" t="str">
        <f t="shared" si="18"/>
        <v>S.US.DCI</v>
      </c>
      <c r="H170" s="26">
        <f t="shared" si="19"/>
        <v>170</v>
      </c>
      <c r="I170" s="26" t="str">
        <f t="shared" si="15"/>
        <v>S.US.WWD</v>
      </c>
    </row>
    <row r="171" spans="2:9" x14ac:dyDescent="0.3">
      <c r="B171" s="23">
        <f t="shared" si="16"/>
        <v>0</v>
      </c>
      <c r="C171" s="24" t="s">
        <v>206</v>
      </c>
      <c r="D171" s="25">
        <f>IFERROR(RTD("cqg.rtd", ,"ContractData",C171, "PerCentNetLastTrade",, "T")/100,"")</f>
        <v>-2.599428125812321E-4</v>
      </c>
      <c r="E171" s="26">
        <v>97</v>
      </c>
      <c r="F171" s="26">
        <f t="shared" si="17"/>
        <v>97</v>
      </c>
      <c r="G171" s="26" t="str">
        <f t="shared" si="18"/>
        <v>S.US.DEI</v>
      </c>
      <c r="H171" s="26">
        <f t="shared" si="19"/>
        <v>171</v>
      </c>
      <c r="I171" s="26" t="str">
        <f t="shared" si="15"/>
        <v>S.US.ENS</v>
      </c>
    </row>
    <row r="172" spans="2:9" x14ac:dyDescent="0.3">
      <c r="B172" s="23">
        <f t="shared" si="16"/>
        <v>0</v>
      </c>
      <c r="C172" s="24" t="s">
        <v>207</v>
      </c>
      <c r="D172" s="25">
        <f>IFERROR(RTD("cqg.rtd", ,"ContractData",C172, "PerCentNetLastTrade",, "T")/100,"")</f>
        <v>-3.8372985418265544E-3</v>
      </c>
      <c r="E172" s="26">
        <v>298</v>
      </c>
      <c r="F172" s="26">
        <f t="shared" si="17"/>
        <v>298</v>
      </c>
      <c r="G172" s="26" t="str">
        <f t="shared" si="18"/>
        <v>S.US.DPS</v>
      </c>
      <c r="H172" s="26">
        <f t="shared" si="19"/>
        <v>172</v>
      </c>
      <c r="I172" s="26" t="str">
        <f t="shared" si="15"/>
        <v>S.US.PCLN</v>
      </c>
    </row>
    <row r="173" spans="2:9" x14ac:dyDescent="0.3">
      <c r="B173" s="23">
        <f t="shared" si="16"/>
        <v>1</v>
      </c>
      <c r="C173" s="24" t="s">
        <v>208</v>
      </c>
      <c r="D173" s="25">
        <f>IFERROR(RTD("cqg.rtd", ,"ContractData",C173, "PerCentNetLastTrade",, "T")/100,"")</f>
        <v>5.7409400789379264E-3</v>
      </c>
      <c r="E173" s="26">
        <v>60</v>
      </c>
      <c r="F173" s="26">
        <f t="shared" si="17"/>
        <v>60</v>
      </c>
      <c r="G173" s="26" t="str">
        <f t="shared" si="18"/>
        <v>S.US.DRE</v>
      </c>
      <c r="H173" s="26">
        <f t="shared" si="19"/>
        <v>173</v>
      </c>
      <c r="I173" s="26" t="str">
        <f t="shared" si="15"/>
        <v>S.US.NBL</v>
      </c>
    </row>
    <row r="174" spans="2:9" x14ac:dyDescent="0.3">
      <c r="B174" s="23">
        <f t="shared" si="16"/>
        <v>0</v>
      </c>
      <c r="C174" s="24" t="s">
        <v>209</v>
      </c>
      <c r="D174" s="25">
        <f>IFERROR(RTD("cqg.rtd", ,"ContractData",C174, "PerCentNetLastTrade",, "T")/100,"")</f>
        <v>-1.0426791552531589E-2</v>
      </c>
      <c r="E174" s="26">
        <v>511</v>
      </c>
      <c r="F174" s="26">
        <f t="shared" si="17"/>
        <v>511</v>
      </c>
      <c r="G174" s="26" t="str">
        <f t="shared" si="18"/>
        <v>S.US.DNB</v>
      </c>
      <c r="H174" s="26">
        <f t="shared" si="19"/>
        <v>174</v>
      </c>
      <c r="I174" s="26" t="str">
        <f t="shared" si="15"/>
        <v>S.US.USD</v>
      </c>
    </row>
    <row r="175" spans="2:9" x14ac:dyDescent="0.3">
      <c r="B175" s="23">
        <f t="shared" si="16"/>
        <v>0</v>
      </c>
      <c r="C175" s="24" t="s">
        <v>210</v>
      </c>
      <c r="D175" s="25">
        <f>IFERROR(RTD("cqg.rtd", ,"ContractData",C175, "PerCentNetLastTrade",, "T")/100,"")</f>
        <v>-1.8581382883687689E-2</v>
      </c>
      <c r="E175" s="26">
        <v>540</v>
      </c>
      <c r="F175" s="26">
        <f t="shared" si="17"/>
        <v>540</v>
      </c>
      <c r="G175" s="26" t="str">
        <f t="shared" si="18"/>
        <v>S.US.DNKN</v>
      </c>
      <c r="H175" s="26">
        <f t="shared" si="19"/>
        <v>175</v>
      </c>
      <c r="I175" s="26" t="str">
        <f t="shared" si="15"/>
        <v>S.US.RAI</v>
      </c>
    </row>
    <row r="176" spans="2:9" x14ac:dyDescent="0.3">
      <c r="B176" s="23">
        <f t="shared" si="16"/>
        <v>0</v>
      </c>
      <c r="C176" s="24" t="s">
        <v>211</v>
      </c>
      <c r="D176" s="25">
        <f>IFERROR(RTD("cqg.rtd", ,"ContractData",C176, "PerCentNetLastTrade",, "T")/100,"")</f>
        <v>-8.802143130501339E-3</v>
      </c>
      <c r="E176" s="26">
        <v>446</v>
      </c>
      <c r="F176" s="26">
        <f t="shared" si="17"/>
        <v>446</v>
      </c>
      <c r="G176" s="26" t="str">
        <f t="shared" si="18"/>
        <v>S.US.DXC</v>
      </c>
      <c r="H176" s="26">
        <f t="shared" si="19"/>
        <v>176</v>
      </c>
      <c r="I176" s="26" t="str">
        <f t="shared" si="15"/>
        <v>S.US.CHFC</v>
      </c>
    </row>
    <row r="177" spans="2:9" x14ac:dyDescent="0.3">
      <c r="B177" s="23">
        <f t="shared" si="16"/>
        <v>1</v>
      </c>
      <c r="C177" s="24" t="s">
        <v>212</v>
      </c>
      <c r="D177" s="25">
        <f>IFERROR(RTD("cqg.rtd", ,"ContractData",C177, "PerCentNetLastTrade",, "T")/100,"")</f>
        <v>5.1928783382789324E-3</v>
      </c>
      <c r="E177" s="26">
        <v>49</v>
      </c>
      <c r="F177" s="26">
        <f t="shared" si="17"/>
        <v>49</v>
      </c>
      <c r="G177" s="26" t="str">
        <f t="shared" si="18"/>
        <v>S.US.DY</v>
      </c>
      <c r="H177" s="26">
        <f t="shared" si="19"/>
        <v>177</v>
      </c>
      <c r="I177" s="26" t="str">
        <f t="shared" si="15"/>
        <v>S.US.APC</v>
      </c>
    </row>
    <row r="178" spans="2:9" x14ac:dyDescent="0.3">
      <c r="B178" s="23">
        <f t="shared" si="16"/>
        <v>0</v>
      </c>
      <c r="C178" s="24" t="s">
        <v>213</v>
      </c>
      <c r="D178" s="25">
        <f>IFERROR(RTD("cqg.rtd", ,"ContractData",C178, "PerCentNetLastTrade",, "T")/100,"")</f>
        <v>-1.2447621395119545E-2</v>
      </c>
      <c r="E178" s="26">
        <v>531</v>
      </c>
      <c r="F178" s="26">
        <f t="shared" si="17"/>
        <v>531</v>
      </c>
      <c r="G178" s="26" t="str">
        <f t="shared" si="18"/>
        <v>S.US.DD</v>
      </c>
      <c r="H178" s="26">
        <f t="shared" si="19"/>
        <v>178</v>
      </c>
      <c r="I178" s="26" t="str">
        <f t="shared" si="15"/>
        <v>S.US.COTY</v>
      </c>
    </row>
    <row r="179" spans="2:9" x14ac:dyDescent="0.3">
      <c r="B179" s="23">
        <f t="shared" si="16"/>
        <v>0</v>
      </c>
      <c r="C179" s="24" t="s">
        <v>214</v>
      </c>
      <c r="D179" s="25">
        <f>IFERROR(RTD("cqg.rtd", ,"ContractData",C179, "PerCentNetLastTrade",, "T")/100,"")</f>
        <v>-2.2346368715083797E-3</v>
      </c>
      <c r="E179" s="26">
        <v>215</v>
      </c>
      <c r="F179" s="26">
        <f t="shared" si="17"/>
        <v>215</v>
      </c>
      <c r="G179" s="26" t="str">
        <f t="shared" si="18"/>
        <v>S.US.ETFC</v>
      </c>
      <c r="H179" s="26">
        <f t="shared" si="19"/>
        <v>179</v>
      </c>
      <c r="I179" s="26" t="str">
        <f t="shared" si="15"/>
        <v>S.US.PBH</v>
      </c>
    </row>
    <row r="180" spans="2:9" x14ac:dyDescent="0.3">
      <c r="B180" s="23">
        <f t="shared" si="16"/>
        <v>0</v>
      </c>
      <c r="C180" s="24" t="s">
        <v>215</v>
      </c>
      <c r="D180" s="25">
        <f>IFERROR(RTD("cqg.rtd", ,"ContractData",C180, "PerCentNetLastTrade",, "T")/100,"")</f>
        <v>-9.809870550161812E-3</v>
      </c>
      <c r="E180" s="26">
        <v>427</v>
      </c>
      <c r="F180" s="26">
        <f t="shared" si="17"/>
        <v>427</v>
      </c>
      <c r="G180" s="26" t="str">
        <f t="shared" si="18"/>
        <v>S.US.EXP</v>
      </c>
      <c r="H180" s="26">
        <f t="shared" si="19"/>
        <v>180</v>
      </c>
      <c r="I180" s="26" t="str">
        <f t="shared" si="15"/>
        <v>S.US.CBSH</v>
      </c>
    </row>
    <row r="181" spans="2:9" x14ac:dyDescent="0.3">
      <c r="B181" s="23">
        <f t="shared" si="16"/>
        <v>0</v>
      </c>
      <c r="C181" s="24" t="s">
        <v>216</v>
      </c>
      <c r="D181" s="25">
        <f>IFERROR(RTD("cqg.rtd", ,"ContractData",C181, "PerCentNetLastTrade",, "T")/100,"")</f>
        <v>-4.8473967684021547E-3</v>
      </c>
      <c r="E181" s="26">
        <v>366</v>
      </c>
      <c r="F181" s="26">
        <f t="shared" si="17"/>
        <v>366</v>
      </c>
      <c r="G181" s="26" t="str">
        <f t="shared" si="18"/>
        <v>S.US.EWBC</v>
      </c>
      <c r="H181" s="26">
        <f t="shared" si="19"/>
        <v>181</v>
      </c>
      <c r="I181" s="26" t="str">
        <f t="shared" si="15"/>
        <v>S.US.WTR</v>
      </c>
    </row>
    <row r="182" spans="2:9" x14ac:dyDescent="0.3">
      <c r="B182" s="23">
        <f t="shared" si="16"/>
        <v>0</v>
      </c>
      <c r="C182" s="24" t="s">
        <v>217</v>
      </c>
      <c r="D182" s="25">
        <f>IFERROR(RTD("cqg.rtd", ,"ContractData",C182, "PerCentNetLastTrade",, "T")/100,"")</f>
        <v>-6.1940812112869928E-3</v>
      </c>
      <c r="E182" s="26">
        <v>403</v>
      </c>
      <c r="F182" s="26">
        <f t="shared" si="17"/>
        <v>403</v>
      </c>
      <c r="G182" s="26" t="str">
        <f t="shared" si="18"/>
        <v>S.US.EV</v>
      </c>
      <c r="H182" s="26">
        <f t="shared" si="19"/>
        <v>182</v>
      </c>
      <c r="I182" s="26" t="str">
        <f t="shared" si="15"/>
        <v>S.US.TRMK</v>
      </c>
    </row>
    <row r="183" spans="2:9" x14ac:dyDescent="0.3">
      <c r="B183" s="23">
        <f t="shared" si="16"/>
        <v>1</v>
      </c>
      <c r="C183" s="24" t="s">
        <v>218</v>
      </c>
      <c r="D183" s="25">
        <f>IFERROR(RTD("cqg.rtd", ,"ContractData",C183, "PerCentNetLastTrade",, "T")/100,"")</f>
        <v>2.3880597014925373E-3</v>
      </c>
      <c r="E183" s="26">
        <v>117</v>
      </c>
      <c r="F183" s="26">
        <f t="shared" si="17"/>
        <v>117</v>
      </c>
      <c r="G183" s="26" t="str">
        <f t="shared" si="18"/>
        <v>S.US.EBAY</v>
      </c>
      <c r="H183" s="26">
        <f t="shared" si="19"/>
        <v>183</v>
      </c>
      <c r="I183" s="26" t="str">
        <f t="shared" si="15"/>
        <v>S.US.SWKS</v>
      </c>
    </row>
    <row r="184" spans="2:9" x14ac:dyDescent="0.3">
      <c r="B184" s="23">
        <f t="shared" si="16"/>
        <v>0</v>
      </c>
      <c r="C184" s="24" t="s">
        <v>219</v>
      </c>
      <c r="D184" s="25">
        <f>IFERROR(RTD("cqg.rtd", ,"ContractData",C184, "PerCentNetLastTrade",, "T")/100,"")</f>
        <v>-1.9767533802482803E-3</v>
      </c>
      <c r="E184" s="26">
        <v>169</v>
      </c>
      <c r="F184" s="26">
        <f t="shared" si="17"/>
        <v>169</v>
      </c>
      <c r="G184" s="26" t="str">
        <f t="shared" si="18"/>
        <v>S.US.ECL</v>
      </c>
      <c r="H184" s="26">
        <f t="shared" si="19"/>
        <v>184</v>
      </c>
      <c r="I184" s="26" t="str">
        <f t="shared" si="15"/>
        <v>S.US.OMC</v>
      </c>
    </row>
    <row r="185" spans="2:9" x14ac:dyDescent="0.3">
      <c r="B185" s="23">
        <f t="shared" si="16"/>
        <v>0</v>
      </c>
      <c r="C185" s="24" t="s">
        <v>220</v>
      </c>
      <c r="D185" s="25">
        <f>IFERROR(RTD("cqg.rtd", ,"ContractData",C185, "PerCentNetLastTrade",, "T")/100,"")</f>
        <v>-2.0713162034609333E-2</v>
      </c>
      <c r="E185" s="26">
        <v>550</v>
      </c>
      <c r="F185" s="26">
        <f t="shared" si="17"/>
        <v>550</v>
      </c>
      <c r="G185" s="26" t="str">
        <f t="shared" si="18"/>
        <v>S.US.EDR</v>
      </c>
      <c r="H185" s="26">
        <f t="shared" si="19"/>
        <v>185</v>
      </c>
      <c r="I185" s="26" t="str">
        <f t="shared" si="15"/>
        <v>S.US.IR</v>
      </c>
    </row>
    <row r="186" spans="2:9" x14ac:dyDescent="0.3">
      <c r="B186" s="23">
        <f t="shared" si="16"/>
        <v>0</v>
      </c>
      <c r="C186" s="24" t="s">
        <v>221</v>
      </c>
      <c r="D186" s="25">
        <f>IFERROR(RTD("cqg.rtd", ,"ContractData",C186, "PerCentNetLastTrade",, "T")/100,"")</f>
        <v>-5.4259359739555074E-4</v>
      </c>
      <c r="E186" s="26">
        <v>234</v>
      </c>
      <c r="F186" s="26">
        <f t="shared" si="17"/>
        <v>234</v>
      </c>
      <c r="G186" s="26" t="str">
        <f t="shared" si="18"/>
        <v>S.US.EW</v>
      </c>
      <c r="H186" s="26">
        <f t="shared" si="19"/>
        <v>186</v>
      </c>
      <c r="I186" s="26" t="str">
        <f t="shared" si="15"/>
        <v>S.US.LECO</v>
      </c>
    </row>
    <row r="187" spans="2:9" x14ac:dyDescent="0.3">
      <c r="B187" s="23">
        <f t="shared" si="16"/>
        <v>0</v>
      </c>
      <c r="C187" s="24" t="s">
        <v>14</v>
      </c>
      <c r="D187" s="25">
        <f>IFERROR(RTD("cqg.rtd", ,"ContractData",C187, "PerCentNetLastTrade",, "T")/100,"")</f>
        <v>-2.7156883225402128E-3</v>
      </c>
      <c r="E187" s="26">
        <v>308</v>
      </c>
      <c r="F187" s="26">
        <f t="shared" si="17"/>
        <v>308</v>
      </c>
      <c r="G187" s="26" t="str">
        <f t="shared" si="18"/>
        <v>S.US.EA</v>
      </c>
      <c r="H187" s="26">
        <f t="shared" si="19"/>
        <v>187</v>
      </c>
      <c r="I187" s="26" t="str">
        <f t="shared" si="15"/>
        <v>S.US.WST</v>
      </c>
    </row>
    <row r="188" spans="2:9" x14ac:dyDescent="0.3">
      <c r="B188" s="23">
        <f t="shared" si="16"/>
        <v>0</v>
      </c>
      <c r="C188" s="24" t="s">
        <v>222</v>
      </c>
      <c r="D188" s="25">
        <f>IFERROR(RTD("cqg.rtd", ,"ContractData",C188, "PerCentNetLastTrade",, "T")/100,"")</f>
        <v>-1.1756150769603685E-2</v>
      </c>
      <c r="E188" s="26">
        <v>523</v>
      </c>
      <c r="F188" s="26">
        <f t="shared" si="17"/>
        <v>523</v>
      </c>
      <c r="G188" s="26" t="str">
        <f t="shared" si="18"/>
        <v>S.US.LLY</v>
      </c>
      <c r="H188" s="26">
        <f t="shared" si="19"/>
        <v>188</v>
      </c>
      <c r="I188" s="26" t="str">
        <f t="shared" si="15"/>
        <v>S.US.PLD</v>
      </c>
    </row>
    <row r="189" spans="2:9" x14ac:dyDescent="0.3">
      <c r="B189" s="23">
        <f t="shared" si="16"/>
        <v>0</v>
      </c>
      <c r="C189" s="24" t="s">
        <v>223</v>
      </c>
      <c r="D189" s="25">
        <f>IFERROR(RTD("cqg.rtd", ,"ContractData",C189, "PerCentNetLastTrade",, "T")/100,"")</f>
        <v>-1.1020531400966182E-2</v>
      </c>
      <c r="E189" s="26">
        <v>488</v>
      </c>
      <c r="F189" s="26">
        <f t="shared" si="17"/>
        <v>488</v>
      </c>
      <c r="G189" s="26" t="str">
        <f t="shared" si="18"/>
        <v>S.US.EME</v>
      </c>
      <c r="H189" s="26">
        <f t="shared" si="19"/>
        <v>189</v>
      </c>
      <c r="I189" s="26" t="str">
        <f t="shared" si="15"/>
        <v>S.US.FBHS</v>
      </c>
    </row>
    <row r="190" spans="2:9" x14ac:dyDescent="0.3">
      <c r="B190" s="23">
        <f t="shared" si="16"/>
        <v>0</v>
      </c>
      <c r="C190" s="24" t="s">
        <v>224</v>
      </c>
      <c r="D190" s="25">
        <f>IFERROR(RTD("cqg.rtd", ,"ContractData",C190, "PerCentNetLastTrade",, "T")/100,"")</f>
        <v>-4.4112656939260262E-3</v>
      </c>
      <c r="E190" s="26">
        <v>364</v>
      </c>
      <c r="F190" s="26">
        <f t="shared" si="17"/>
        <v>364</v>
      </c>
      <c r="G190" s="26" t="str">
        <f t="shared" si="18"/>
        <v>S.US.EMR</v>
      </c>
      <c r="H190" s="26">
        <f t="shared" si="19"/>
        <v>190</v>
      </c>
      <c r="I190" s="26" t="str">
        <f t="shared" si="15"/>
        <v>S.US.RGLD</v>
      </c>
    </row>
    <row r="191" spans="2:9" x14ac:dyDescent="0.3">
      <c r="B191" s="23">
        <f t="shared" si="16"/>
        <v>1</v>
      </c>
      <c r="C191" s="24" t="s">
        <v>225</v>
      </c>
      <c r="D191" s="25">
        <f>IFERROR(RTD("cqg.rtd", ,"ContractData",C191, "PerCentNetLastTrade",, "T")/100,"")</f>
        <v>1.1242378048780487E-2</v>
      </c>
      <c r="E191" s="26">
        <v>20</v>
      </c>
      <c r="F191" s="26">
        <f t="shared" si="17"/>
        <v>20</v>
      </c>
      <c r="G191" s="26" t="str">
        <f t="shared" si="18"/>
        <v>S.US.EGN</v>
      </c>
      <c r="H191" s="26">
        <f t="shared" si="19"/>
        <v>191</v>
      </c>
      <c r="I191" s="26" t="str">
        <f t="shared" si="15"/>
        <v>S.US.BA</v>
      </c>
    </row>
    <row r="192" spans="2:9" x14ac:dyDescent="0.3">
      <c r="B192" s="23">
        <f t="shared" si="16"/>
        <v>0</v>
      </c>
      <c r="C192" s="24" t="s">
        <v>226</v>
      </c>
      <c r="D192" s="25">
        <f>IFERROR(RTD("cqg.rtd", ,"ContractData",C192, "PerCentNetLastTrade",, "T")/100,"")</f>
        <v>-1.4571948998178509E-3</v>
      </c>
      <c r="E192" s="26">
        <v>144</v>
      </c>
      <c r="F192" s="26">
        <f t="shared" si="17"/>
        <v>144</v>
      </c>
      <c r="G192" s="26" t="str">
        <f t="shared" si="18"/>
        <v>S.US.ENR</v>
      </c>
      <c r="H192" s="26">
        <f t="shared" si="19"/>
        <v>192</v>
      </c>
      <c r="I192" s="26" t="str">
        <f t="shared" si="15"/>
        <v>S.US.PM</v>
      </c>
    </row>
    <row r="193" spans="2:9" x14ac:dyDescent="0.3">
      <c r="B193" s="23">
        <f t="shared" si="16"/>
        <v>0</v>
      </c>
      <c r="C193" s="24" t="s">
        <v>227</v>
      </c>
      <c r="D193" s="25">
        <f>IFERROR(RTD("cqg.rtd", ,"ContractData",C193, "PerCentNetLastTrade",, "T")/100,"")</f>
        <v>-3.0967127203430206E-3</v>
      </c>
      <c r="E193" s="26">
        <v>171</v>
      </c>
      <c r="F193" s="26">
        <f t="shared" si="17"/>
        <v>171</v>
      </c>
      <c r="G193" s="26" t="str">
        <f t="shared" si="18"/>
        <v>S.US.ENS</v>
      </c>
      <c r="H193" s="26">
        <f t="shared" si="19"/>
        <v>193</v>
      </c>
      <c r="I193" s="26" t="str">
        <f t="shared" ref="I193:I256" si="20">IFERROR(VLOOKUP(H193,$F$1:$G$564,2,FALSE),"")</f>
        <v>S.US.AET</v>
      </c>
    </row>
    <row r="194" spans="2:9" x14ac:dyDescent="0.3">
      <c r="B194" s="23">
        <f t="shared" ref="B194:B257" si="21">IF(D194&gt;=0,1,)</f>
        <v>0</v>
      </c>
      <c r="C194" s="24" t="s">
        <v>16</v>
      </c>
      <c r="D194" s="25">
        <f>IFERROR(RTD("cqg.rtd", ,"ContractData",C194, "PerCentNetLastTrade",, "T")/100,"")</f>
        <v>-1.894005212858384E-2</v>
      </c>
      <c r="E194" s="26">
        <v>545</v>
      </c>
      <c r="F194" s="26">
        <f t="shared" ref="F194:F257" si="22">IFERROR(E194,"")</f>
        <v>545</v>
      </c>
      <c r="G194" s="26" t="str">
        <f t="shared" ref="G194:G257" si="23">C194</f>
        <v>S.US.EVHC</v>
      </c>
      <c r="H194" s="26">
        <f t="shared" si="19"/>
        <v>194</v>
      </c>
      <c r="I194" s="26" t="str">
        <f t="shared" si="20"/>
        <v>S.US.ARRS</v>
      </c>
    </row>
    <row r="195" spans="2:9" x14ac:dyDescent="0.3">
      <c r="B195" s="23">
        <f t="shared" si="21"/>
        <v>1</v>
      </c>
      <c r="C195" s="24" t="s">
        <v>228</v>
      </c>
      <c r="D195" s="25">
        <f>IFERROR(RTD("cqg.rtd", ,"ContractData",C195, "PerCentNetLastTrade",, "T")/100,"")</f>
        <v>4.511443661971831E-3</v>
      </c>
      <c r="E195" s="26">
        <v>39</v>
      </c>
      <c r="F195" s="26">
        <f t="shared" si="22"/>
        <v>39</v>
      </c>
      <c r="G195" s="26" t="str">
        <f t="shared" si="23"/>
        <v>S.US.EOG</v>
      </c>
      <c r="H195" s="26">
        <f t="shared" ref="H195:H258" si="24">H194+1</f>
        <v>195</v>
      </c>
      <c r="I195" s="26" t="str">
        <f t="shared" si="20"/>
        <v>S.US.SCHW</v>
      </c>
    </row>
    <row r="196" spans="2:9" x14ac:dyDescent="0.3">
      <c r="B196" s="23">
        <f t="shared" si="21"/>
        <v>0</v>
      </c>
      <c r="C196" s="24" t="s">
        <v>229</v>
      </c>
      <c r="D196" s="25">
        <f>IFERROR(RTD("cqg.rtd", ,"ContractData",C196, "PerCentNetLastTrade",, "T")/100,"")</f>
        <v>-4.5364332293734051E-3</v>
      </c>
      <c r="E196" s="26">
        <v>406</v>
      </c>
      <c r="F196" s="26">
        <f t="shared" si="22"/>
        <v>406</v>
      </c>
      <c r="G196" s="26" t="str">
        <f t="shared" si="23"/>
        <v>S.US.EPR</v>
      </c>
      <c r="H196" s="26">
        <f t="shared" si="24"/>
        <v>196</v>
      </c>
      <c r="I196" s="26" t="str">
        <f t="shared" si="20"/>
        <v>S.US.DISCA</v>
      </c>
    </row>
    <row r="197" spans="2:9" x14ac:dyDescent="0.3">
      <c r="B197" s="23">
        <f t="shared" si="21"/>
        <v>0</v>
      </c>
      <c r="C197" s="24" t="s">
        <v>230</v>
      </c>
      <c r="D197" s="25">
        <f>IFERROR(RTD("cqg.rtd", ,"ContractData",C197, "PerCentNetLastTrade",, "T")/100,"")</f>
        <v>-5.3246307110958431E-3</v>
      </c>
      <c r="E197" s="26">
        <v>419</v>
      </c>
      <c r="F197" s="26">
        <f t="shared" si="22"/>
        <v>419</v>
      </c>
      <c r="G197" s="26" t="str">
        <f t="shared" si="23"/>
        <v>S.US.EQT</v>
      </c>
      <c r="H197" s="26">
        <f t="shared" si="24"/>
        <v>197</v>
      </c>
      <c r="I197" s="26" t="str">
        <f t="shared" si="20"/>
        <v>S.US.FLIR</v>
      </c>
    </row>
    <row r="198" spans="2:9" x14ac:dyDescent="0.3">
      <c r="B198" s="23">
        <f t="shared" si="21"/>
        <v>0</v>
      </c>
      <c r="C198" s="24" t="s">
        <v>231</v>
      </c>
      <c r="D198" s="25">
        <f>IFERROR(RTD("cqg.rtd", ,"ContractData",C198, "PerCentNetLastTrade",, "T")/100,"")</f>
        <v>-5.1149052661911961E-3</v>
      </c>
      <c r="E198" s="26">
        <v>393</v>
      </c>
      <c r="F198" s="26">
        <f t="shared" si="22"/>
        <v>393</v>
      </c>
      <c r="G198" s="26" t="str">
        <f t="shared" si="23"/>
        <v>S.US.EFX</v>
      </c>
      <c r="H198" s="26">
        <f t="shared" si="24"/>
        <v>198</v>
      </c>
      <c r="I198" s="26" t="str">
        <f t="shared" si="20"/>
        <v>S.US.LPT</v>
      </c>
    </row>
    <row r="199" spans="2:9" x14ac:dyDescent="0.3">
      <c r="B199" s="23">
        <f t="shared" si="21"/>
        <v>1</v>
      </c>
      <c r="C199" s="24" t="s">
        <v>15</v>
      </c>
      <c r="D199" s="25">
        <f>IFERROR(RTD("cqg.rtd", ,"ContractData",C199, "PerCentNetLastTrade",, "T")/100,"")</f>
        <v>2.3460410557184751E-4</v>
      </c>
      <c r="E199" s="26">
        <v>290</v>
      </c>
      <c r="F199" s="26">
        <f t="shared" si="22"/>
        <v>290</v>
      </c>
      <c r="G199" s="26" t="str">
        <f t="shared" si="23"/>
        <v>S.US.EQIX</v>
      </c>
      <c r="H199" s="26">
        <f t="shared" si="24"/>
        <v>199</v>
      </c>
      <c r="I199" s="26" t="str">
        <f t="shared" si="20"/>
        <v>S.US.PCH</v>
      </c>
    </row>
    <row r="200" spans="2:9" x14ac:dyDescent="0.3">
      <c r="B200" s="23">
        <f t="shared" si="21"/>
        <v>0</v>
      </c>
      <c r="C200" s="24" t="s">
        <v>232</v>
      </c>
      <c r="D200" s="25">
        <f>IFERROR(RTD("cqg.rtd", ,"ContractData",C200, "PerCentNetLastTrade",, "T")/100,"")</f>
        <v>-9.6197892808062308E-3</v>
      </c>
      <c r="E200" s="26">
        <v>456</v>
      </c>
      <c r="F200" s="26">
        <f t="shared" si="22"/>
        <v>456</v>
      </c>
      <c r="G200" s="26" t="str">
        <f t="shared" si="23"/>
        <v>S.US.EQR</v>
      </c>
      <c r="H200" s="26">
        <f t="shared" si="24"/>
        <v>200</v>
      </c>
      <c r="I200" s="26" t="str">
        <f t="shared" si="20"/>
        <v>S.US.BID</v>
      </c>
    </row>
    <row r="201" spans="2:9" x14ac:dyDescent="0.3">
      <c r="B201" s="23">
        <f t="shared" si="21"/>
        <v>0</v>
      </c>
      <c r="C201" s="24" t="s">
        <v>233</v>
      </c>
      <c r="D201" s="25">
        <f>IFERROR(RTD("cqg.rtd", ,"ContractData",C201, "PerCentNetLastTrade",, "T")/100,"")</f>
        <v>-6.3506011103566717E-3</v>
      </c>
      <c r="E201" s="26">
        <v>321</v>
      </c>
      <c r="F201" s="26">
        <f t="shared" si="22"/>
        <v>321</v>
      </c>
      <c r="G201" s="26" t="str">
        <f t="shared" si="23"/>
        <v>S.US.ESS</v>
      </c>
      <c r="H201" s="26">
        <f t="shared" si="24"/>
        <v>201</v>
      </c>
      <c r="I201" s="26" t="str">
        <f t="shared" si="20"/>
        <v>S.US.UAL</v>
      </c>
    </row>
    <row r="202" spans="2:9" x14ac:dyDescent="0.3">
      <c r="B202" s="23">
        <f t="shared" si="21"/>
        <v>0</v>
      </c>
      <c r="C202" s="24" t="s">
        <v>234</v>
      </c>
      <c r="D202" s="25">
        <f>IFERROR(RTD("cqg.rtd", ,"ContractData",C202, "PerCentNetLastTrade",, "T")/100,"")</f>
        <v>-5.7075166917940987E-3</v>
      </c>
      <c r="E202" s="26">
        <v>398</v>
      </c>
      <c r="F202" s="26">
        <f t="shared" si="22"/>
        <v>398</v>
      </c>
      <c r="G202" s="26" t="str">
        <f t="shared" si="23"/>
        <v>S.US.EL</v>
      </c>
      <c r="H202" s="26">
        <f t="shared" si="24"/>
        <v>202</v>
      </c>
      <c r="I202" s="26" t="str">
        <f t="shared" si="20"/>
        <v>S.US.WAFD</v>
      </c>
    </row>
    <row r="203" spans="2:9" x14ac:dyDescent="0.3">
      <c r="B203" s="23">
        <f t="shared" si="21"/>
        <v>0</v>
      </c>
      <c r="C203" s="24" t="s">
        <v>17</v>
      </c>
      <c r="D203" s="25">
        <f>IFERROR(RTD("cqg.rtd", ,"ContractData",C203, "PerCentNetLastTrade",, "T")/100,"")</f>
        <v>-6.1262288075224387E-3</v>
      </c>
      <c r="E203" s="26">
        <v>360</v>
      </c>
      <c r="F203" s="26">
        <f t="shared" si="22"/>
        <v>360</v>
      </c>
      <c r="G203" s="26" t="str">
        <f t="shared" si="23"/>
        <v>S.US.EXPE</v>
      </c>
      <c r="H203" s="26">
        <f t="shared" si="24"/>
        <v>203</v>
      </c>
      <c r="I203" s="26" t="str">
        <f t="shared" si="20"/>
        <v>S.US.ITW</v>
      </c>
    </row>
    <row r="204" spans="2:9" x14ac:dyDescent="0.3">
      <c r="B204" s="23">
        <f t="shared" si="21"/>
        <v>0</v>
      </c>
      <c r="C204" s="24" t="s">
        <v>235</v>
      </c>
      <c r="D204" s="25">
        <f>IFERROR(RTD("cqg.rtd", ,"ContractData",C204, "PerCentNetLastTrade",, "T")/100,"")</f>
        <v>-8.4574370288655991E-3</v>
      </c>
      <c r="E204" s="26">
        <v>471</v>
      </c>
      <c r="F204" s="26">
        <f t="shared" si="22"/>
        <v>471</v>
      </c>
      <c r="G204" s="26" t="str">
        <f t="shared" si="23"/>
        <v>S.US.EXPD</v>
      </c>
      <c r="H204" s="26">
        <f t="shared" si="24"/>
        <v>204</v>
      </c>
      <c r="I204" s="26" t="str">
        <f t="shared" si="20"/>
        <v>S.US.FISV</v>
      </c>
    </row>
    <row r="205" spans="2:9" x14ac:dyDescent="0.3">
      <c r="B205" s="23">
        <f t="shared" si="21"/>
        <v>0</v>
      </c>
      <c r="C205" s="24" t="s">
        <v>236</v>
      </c>
      <c r="D205" s="25">
        <f>IFERROR(RTD("cqg.rtd", ,"ContractData",C205, "PerCentNetLastTrade",, "T")/100,"")</f>
        <v>-8.7205341327156287E-3</v>
      </c>
      <c r="E205" s="26">
        <v>442</v>
      </c>
      <c r="F205" s="26">
        <f t="shared" si="22"/>
        <v>442</v>
      </c>
      <c r="G205" s="26" t="str">
        <f t="shared" si="23"/>
        <v>S.US.EXR</v>
      </c>
      <c r="H205" s="26">
        <f t="shared" si="24"/>
        <v>205</v>
      </c>
      <c r="I205" s="26" t="str">
        <f t="shared" si="20"/>
        <v>S.US.LRCX</v>
      </c>
    </row>
    <row r="206" spans="2:9" x14ac:dyDescent="0.3">
      <c r="B206" s="23">
        <f t="shared" si="21"/>
        <v>1</v>
      </c>
      <c r="C206" s="24" t="s">
        <v>237</v>
      </c>
      <c r="D206" s="25">
        <f>IFERROR(RTD("cqg.rtd", ,"ContractData",C206, "PerCentNetLastTrade",, "T")/100,"")</f>
        <v>1.6333514816831299E-3</v>
      </c>
      <c r="E206" s="26">
        <v>121</v>
      </c>
      <c r="F206" s="26">
        <f t="shared" si="22"/>
        <v>121</v>
      </c>
      <c r="G206" s="26" t="str">
        <f t="shared" si="23"/>
        <v>S.US.FFIV</v>
      </c>
      <c r="H206" s="26">
        <f t="shared" si="24"/>
        <v>206</v>
      </c>
      <c r="I206" s="26" t="str">
        <f t="shared" si="20"/>
        <v>S.US.NEE</v>
      </c>
    </row>
    <row r="207" spans="2:9" x14ac:dyDescent="0.3">
      <c r="B207" s="23">
        <f t="shared" si="21"/>
        <v>0</v>
      </c>
      <c r="C207" s="24" t="s">
        <v>18</v>
      </c>
      <c r="D207" s="25">
        <f>IFERROR(RTD("cqg.rtd", ,"ContractData",C207, "PerCentNetLastTrade",, "T")/100,"")</f>
        <v>-2.6624068157614486E-4</v>
      </c>
      <c r="E207" s="26">
        <v>297</v>
      </c>
      <c r="F207" s="26">
        <f t="shared" si="22"/>
        <v>297</v>
      </c>
      <c r="G207" s="26" t="str">
        <f t="shared" si="23"/>
        <v>S.US.FB</v>
      </c>
      <c r="H207" s="26">
        <f t="shared" si="24"/>
        <v>207</v>
      </c>
      <c r="I207" s="26" t="str">
        <f t="shared" si="20"/>
        <v>S.US.RSG</v>
      </c>
    </row>
    <row r="208" spans="2:9" x14ac:dyDescent="0.3">
      <c r="B208" s="23">
        <f t="shared" si="21"/>
        <v>0</v>
      </c>
      <c r="C208" s="24" t="s">
        <v>238</v>
      </c>
      <c r="D208" s="25">
        <f>IFERROR(RTD("cqg.rtd", ,"ContractData",C208, "PerCentNetLastTrade",, "T")/100,"")</f>
        <v>-1.2433717315779851E-2</v>
      </c>
      <c r="E208" s="26">
        <v>504</v>
      </c>
      <c r="F208" s="26">
        <f t="shared" si="22"/>
        <v>504</v>
      </c>
      <c r="G208" s="26" t="str">
        <f t="shared" si="23"/>
        <v>S.US.FDS</v>
      </c>
      <c r="H208" s="26">
        <f t="shared" si="24"/>
        <v>208</v>
      </c>
      <c r="I208" s="26" t="str">
        <f t="shared" si="20"/>
        <v>S.US.ADS</v>
      </c>
    </row>
    <row r="209" spans="2:9" x14ac:dyDescent="0.3">
      <c r="B209" s="23">
        <f t="shared" si="21"/>
        <v>0</v>
      </c>
      <c r="C209" s="24" t="s">
        <v>239</v>
      </c>
      <c r="D209" s="25">
        <f>IFERROR(RTD("cqg.rtd", ,"ContractData",C209, "PerCentNetLastTrade",, "T")/100,"")</f>
        <v>-5.6558625190341527E-3</v>
      </c>
      <c r="E209" s="26">
        <v>413</v>
      </c>
      <c r="F209" s="26">
        <f t="shared" si="22"/>
        <v>413</v>
      </c>
      <c r="G209" s="26" t="str">
        <f t="shared" si="23"/>
        <v>S.US.FICO</v>
      </c>
      <c r="H209" s="26">
        <f t="shared" si="24"/>
        <v>209</v>
      </c>
      <c r="I209" s="26" t="str">
        <f t="shared" si="20"/>
        <v>S.US.TXRH</v>
      </c>
    </row>
    <row r="210" spans="2:9" x14ac:dyDescent="0.3">
      <c r="B210" s="23">
        <f t="shared" si="21"/>
        <v>1</v>
      </c>
      <c r="C210" s="24" t="s">
        <v>240</v>
      </c>
      <c r="D210" s="25">
        <f>IFERROR(RTD("cqg.rtd", ,"ContractData",C210, "PerCentNetLastTrade",, "T")/100,"")</f>
        <v>1.0945709281961471E-3</v>
      </c>
      <c r="E210" s="26">
        <v>58</v>
      </c>
      <c r="F210" s="26">
        <f t="shared" si="22"/>
        <v>58</v>
      </c>
      <c r="G210" s="26" t="str">
        <f t="shared" si="23"/>
        <v>S.US.FAST</v>
      </c>
      <c r="H210" s="26">
        <f t="shared" si="24"/>
        <v>210</v>
      </c>
      <c r="I210" s="26" t="str">
        <f t="shared" si="20"/>
        <v>S.US.AMAT</v>
      </c>
    </row>
    <row r="211" spans="2:9" x14ac:dyDescent="0.3">
      <c r="B211" s="23">
        <f t="shared" si="21"/>
        <v>0</v>
      </c>
      <c r="C211" s="24" t="s">
        <v>241</v>
      </c>
      <c r="D211" s="25">
        <f>IFERROR(RTD("cqg.rtd", ,"ContractData",C211, "PerCentNetLastTrade",, "T")/100,"")</f>
        <v>-1.2501882813676759E-2</v>
      </c>
      <c r="E211" s="26">
        <v>514</v>
      </c>
      <c r="F211" s="26">
        <f t="shared" si="22"/>
        <v>514</v>
      </c>
      <c r="G211" s="26" t="str">
        <f t="shared" si="23"/>
        <v>S.US.FRT</v>
      </c>
      <c r="H211" s="26">
        <f t="shared" si="24"/>
        <v>211</v>
      </c>
      <c r="I211" s="26" t="str">
        <f t="shared" si="20"/>
        <v>S.US.LANC</v>
      </c>
    </row>
    <row r="212" spans="2:9" x14ac:dyDescent="0.3">
      <c r="B212" s="23">
        <f t="shared" si="21"/>
        <v>0</v>
      </c>
      <c r="C212" s="24" t="s">
        <v>242</v>
      </c>
      <c r="D212" s="25">
        <f>IFERROR(RTD("cqg.rtd", ,"ContractData",C212, "PerCentNetLastTrade",, "T")/100,"")</f>
        <v>-3.1031807602792862E-3</v>
      </c>
      <c r="E212" s="26">
        <v>222</v>
      </c>
      <c r="F212" s="26">
        <f t="shared" si="22"/>
        <v>222</v>
      </c>
      <c r="G212" s="26" t="str">
        <f t="shared" si="23"/>
        <v>S.US.FII</v>
      </c>
      <c r="H212" s="26">
        <f t="shared" si="24"/>
        <v>212</v>
      </c>
      <c r="I212" s="26" t="str">
        <f t="shared" si="20"/>
        <v>S.US.PNRA</v>
      </c>
    </row>
    <row r="213" spans="2:9" x14ac:dyDescent="0.3">
      <c r="B213" s="23">
        <f t="shared" si="21"/>
        <v>0</v>
      </c>
      <c r="C213" s="24" t="s">
        <v>243</v>
      </c>
      <c r="D213" s="25">
        <f>IFERROR(RTD("cqg.rtd", ,"ContractData",C213, "PerCentNetLastTrade",, "T")/100,"")</f>
        <v>-4.1056023282403072E-3</v>
      </c>
      <c r="E213" s="26">
        <v>391</v>
      </c>
      <c r="F213" s="26">
        <f t="shared" si="22"/>
        <v>391</v>
      </c>
      <c r="G213" s="26" t="str">
        <f t="shared" si="23"/>
        <v>S.US.FDX</v>
      </c>
      <c r="H213" s="26">
        <f t="shared" si="24"/>
        <v>213</v>
      </c>
      <c r="I213" s="26" t="str">
        <f t="shared" si="20"/>
        <v>S.US.GOOGL</v>
      </c>
    </row>
    <row r="214" spans="2:9" x14ac:dyDescent="0.3">
      <c r="B214" s="23">
        <f t="shared" si="21"/>
        <v>0</v>
      </c>
      <c r="C214" s="24" t="s">
        <v>244</v>
      </c>
      <c r="D214" s="25">
        <f>IFERROR(RTD("cqg.rtd", ,"ContractData",C214, "PerCentNetLastTrade",, "T")/100,"")</f>
        <v>-6.020469596628537E-4</v>
      </c>
      <c r="E214" s="26">
        <v>160</v>
      </c>
      <c r="F214" s="26">
        <f t="shared" si="22"/>
        <v>160</v>
      </c>
      <c r="G214" s="26" t="str">
        <f t="shared" si="23"/>
        <v>S.US.FIS</v>
      </c>
      <c r="H214" s="26">
        <f t="shared" si="24"/>
        <v>214</v>
      </c>
      <c r="I214" s="26" t="str">
        <f t="shared" si="20"/>
        <v>S.US.VAL</v>
      </c>
    </row>
    <row r="215" spans="2:9" x14ac:dyDescent="0.3">
      <c r="B215" s="23">
        <f t="shared" si="21"/>
        <v>0</v>
      </c>
      <c r="C215" s="24" t="s">
        <v>245</v>
      </c>
      <c r="D215" s="25">
        <f>IFERROR(RTD("cqg.rtd", ,"ContractData",C215, "PerCentNetLastTrade",, "T")/100,"")</f>
        <v>-3.8105606967882414E-3</v>
      </c>
      <c r="E215" s="26">
        <v>339</v>
      </c>
      <c r="F215" s="26">
        <f t="shared" si="22"/>
        <v>339</v>
      </c>
      <c r="G215" s="26" t="str">
        <f t="shared" si="23"/>
        <v>S.US.FHN</v>
      </c>
      <c r="H215" s="26">
        <f t="shared" si="24"/>
        <v>215</v>
      </c>
      <c r="I215" s="26" t="str">
        <f t="shared" si="20"/>
        <v>S.US.ETFC</v>
      </c>
    </row>
    <row r="216" spans="2:9" x14ac:dyDescent="0.3">
      <c r="B216" s="23">
        <f t="shared" si="21"/>
        <v>0</v>
      </c>
      <c r="C216" s="24" t="s">
        <v>246</v>
      </c>
      <c r="D216" s="25">
        <f>IFERROR(RTD("cqg.rtd", ,"ContractData",C216, "PerCentNetLastTrade",, "T")/100,"")</f>
        <v>-3.5574528637495552E-4</v>
      </c>
      <c r="E216" s="26">
        <v>145</v>
      </c>
      <c r="F216" s="26">
        <f t="shared" si="22"/>
        <v>145</v>
      </c>
      <c r="G216" s="26" t="str">
        <f t="shared" si="23"/>
        <v>S.US.FR</v>
      </c>
      <c r="H216" s="26">
        <f t="shared" si="24"/>
        <v>216</v>
      </c>
      <c r="I216" s="26" t="str">
        <f t="shared" si="20"/>
        <v>S.US.WAT</v>
      </c>
    </row>
    <row r="217" spans="2:9" x14ac:dyDescent="0.3">
      <c r="B217" s="23">
        <f t="shared" si="21"/>
        <v>0</v>
      </c>
      <c r="C217" s="24" t="s">
        <v>247</v>
      </c>
      <c r="D217" s="25">
        <f>IFERROR(RTD("cqg.rtd", ,"ContractData",C217, "PerCentNetLastTrade",, "T")/100,"")</f>
        <v>-6.6666666666666664E-4</v>
      </c>
      <c r="E217" s="26">
        <v>204</v>
      </c>
      <c r="F217" s="26">
        <f t="shared" si="22"/>
        <v>204</v>
      </c>
      <c r="G217" s="26" t="str">
        <f t="shared" si="23"/>
        <v>S.US.FISV</v>
      </c>
      <c r="H217" s="26">
        <f t="shared" si="24"/>
        <v>217</v>
      </c>
      <c r="I217" s="26" t="str">
        <f t="shared" si="20"/>
        <v>S.US.NDSN</v>
      </c>
    </row>
    <row r="218" spans="2:9" x14ac:dyDescent="0.3">
      <c r="B218" s="23">
        <f t="shared" si="21"/>
        <v>0</v>
      </c>
      <c r="C218" s="24" t="s">
        <v>248</v>
      </c>
      <c r="D218" s="25">
        <f>IFERROR(RTD("cqg.rtd", ,"ContractData",C218, "PerCentNetLastTrade",, "T")/100,"")</f>
        <v>-5.4127198917456026E-4</v>
      </c>
      <c r="E218" s="26">
        <v>197</v>
      </c>
      <c r="F218" s="26">
        <f t="shared" si="22"/>
        <v>197</v>
      </c>
      <c r="G218" s="26" t="str">
        <f t="shared" si="23"/>
        <v>S.US.FLIR</v>
      </c>
      <c r="H218" s="26">
        <f t="shared" si="24"/>
        <v>218</v>
      </c>
      <c r="I218" s="26" t="str">
        <f t="shared" si="20"/>
        <v>S.US.TXN</v>
      </c>
    </row>
    <row r="219" spans="2:9" x14ac:dyDescent="0.3">
      <c r="B219" s="23">
        <f t="shared" si="21"/>
        <v>0</v>
      </c>
      <c r="C219" s="24" t="s">
        <v>249</v>
      </c>
      <c r="D219" s="25">
        <f>IFERROR(RTD("cqg.rtd", ,"ContractData",C219, "PerCentNetLastTrade",, "T")/100,"")</f>
        <v>-1.3098649201801064E-2</v>
      </c>
      <c r="E219" s="26">
        <v>522</v>
      </c>
      <c r="F219" s="26">
        <f t="shared" si="22"/>
        <v>522</v>
      </c>
      <c r="G219" s="26" t="str">
        <f t="shared" si="23"/>
        <v>S.US.FMC</v>
      </c>
      <c r="H219" s="26">
        <f t="shared" si="24"/>
        <v>219</v>
      </c>
      <c r="I219" s="26" t="str">
        <f t="shared" si="20"/>
        <v>S.US.GOOG</v>
      </c>
    </row>
    <row r="220" spans="2:9" x14ac:dyDescent="0.3">
      <c r="B220" s="23">
        <f t="shared" si="21"/>
        <v>0</v>
      </c>
      <c r="C220" s="24" t="s">
        <v>250</v>
      </c>
      <c r="D220" s="25">
        <f>IFERROR(RTD("cqg.rtd", ,"ContractData",C220, "PerCentNetLastTrade",, "T")/100,"")</f>
        <v>-4.9504950495049506E-3</v>
      </c>
      <c r="E220" s="26">
        <v>335</v>
      </c>
      <c r="F220" s="26">
        <f t="shared" si="22"/>
        <v>335</v>
      </c>
      <c r="G220" s="26" t="str">
        <f t="shared" si="23"/>
        <v>S.US.FL</v>
      </c>
      <c r="H220" s="26">
        <f t="shared" si="24"/>
        <v>220</v>
      </c>
      <c r="I220" s="26" t="str">
        <f t="shared" si="20"/>
        <v>S.US.DISCK</v>
      </c>
    </row>
    <row r="221" spans="2:9" x14ac:dyDescent="0.3">
      <c r="B221" s="23">
        <f t="shared" si="21"/>
        <v>0</v>
      </c>
      <c r="C221" s="24" t="s">
        <v>251</v>
      </c>
      <c r="D221" s="25">
        <f>IFERROR(RTD("cqg.rtd", ,"ContractData",C221, "PerCentNetLastTrade",, "T")/100,"")</f>
        <v>-3.4930139720558886E-3</v>
      </c>
      <c r="E221" s="26">
        <v>304</v>
      </c>
      <c r="F221" s="26">
        <f t="shared" si="22"/>
        <v>304</v>
      </c>
      <c r="G221" s="26" t="str">
        <f t="shared" si="23"/>
        <v>S.US.FTNT</v>
      </c>
      <c r="H221" s="26">
        <f t="shared" si="24"/>
        <v>221</v>
      </c>
      <c r="I221" s="26" t="str">
        <f t="shared" si="20"/>
        <v>S.US.MDU</v>
      </c>
    </row>
    <row r="222" spans="2:9" x14ac:dyDescent="0.3">
      <c r="B222" s="23">
        <f t="shared" si="21"/>
        <v>1</v>
      </c>
      <c r="C222" s="24" t="s">
        <v>22</v>
      </c>
      <c r="D222" s="25">
        <f>IFERROR(RTD("cqg.rtd", ,"ContractData",C222, "PerCentNetLastTrade",, "T")/100,"")</f>
        <v>1.5837820715869499E-4</v>
      </c>
      <c r="E222" s="26">
        <v>306</v>
      </c>
      <c r="F222" s="26">
        <f t="shared" si="22"/>
        <v>306</v>
      </c>
      <c r="G222" s="26" t="str">
        <f t="shared" si="23"/>
        <v>S.US.FTV</v>
      </c>
      <c r="H222" s="26">
        <f t="shared" si="24"/>
        <v>222</v>
      </c>
      <c r="I222" s="26" t="str">
        <f t="shared" si="20"/>
        <v>S.US.FII</v>
      </c>
    </row>
    <row r="223" spans="2:9" x14ac:dyDescent="0.3">
      <c r="B223" s="23">
        <f t="shared" si="21"/>
        <v>0</v>
      </c>
      <c r="C223" s="24" t="s">
        <v>19</v>
      </c>
      <c r="D223" s="25">
        <f>IFERROR(RTD("cqg.rtd", ,"ContractData",C223, "PerCentNetLastTrade",, "T")/100,"")</f>
        <v>-1.5752993068683047E-4</v>
      </c>
      <c r="E223" s="26">
        <v>189</v>
      </c>
      <c r="F223" s="26">
        <f t="shared" si="22"/>
        <v>189</v>
      </c>
      <c r="G223" s="26" t="str">
        <f t="shared" si="23"/>
        <v>S.US.FBHS</v>
      </c>
      <c r="H223" s="26">
        <f t="shared" si="24"/>
        <v>223</v>
      </c>
      <c r="I223" s="26" t="str">
        <f t="shared" si="20"/>
        <v>S.US.NOC</v>
      </c>
    </row>
    <row r="224" spans="2:9" x14ac:dyDescent="0.3">
      <c r="B224" s="23">
        <f t="shared" si="21"/>
        <v>0</v>
      </c>
      <c r="C224" s="24" t="s">
        <v>252</v>
      </c>
      <c r="D224" s="25">
        <f>IFERROR(RTD("cqg.rtd", ,"ContractData",C224, "PerCentNetLastTrade",, "T")/100,"")</f>
        <v>-1.0169491525423728E-2</v>
      </c>
      <c r="E224" s="26">
        <v>518</v>
      </c>
      <c r="F224" s="26">
        <f t="shared" si="22"/>
        <v>518</v>
      </c>
      <c r="G224" s="26" t="str">
        <f t="shared" si="23"/>
        <v>S.US.FCX</v>
      </c>
      <c r="H224" s="26">
        <f t="shared" si="24"/>
        <v>224</v>
      </c>
      <c r="I224" s="26" t="str">
        <f t="shared" si="20"/>
        <v>S.US.DG</v>
      </c>
    </row>
    <row r="225" spans="2:9" x14ac:dyDescent="0.3">
      <c r="B225" s="23">
        <f t="shared" si="21"/>
        <v>0</v>
      </c>
      <c r="C225" s="24" t="s">
        <v>253</v>
      </c>
      <c r="D225" s="25">
        <f>IFERROR(RTD("cqg.rtd", ,"ContractData",C225, "PerCentNetLastTrade",, "T")/100,"")</f>
        <v>-1.6260162601626016E-3</v>
      </c>
      <c r="E225" s="26">
        <v>87</v>
      </c>
      <c r="F225" s="26">
        <f t="shared" si="22"/>
        <v>87</v>
      </c>
      <c r="G225" s="26" t="str">
        <f t="shared" si="23"/>
        <v>S.US.FULT</v>
      </c>
      <c r="H225" s="26">
        <f t="shared" si="24"/>
        <v>225</v>
      </c>
      <c r="I225" s="26" t="str">
        <f t="shared" si="20"/>
        <v>S.US.IPG</v>
      </c>
    </row>
    <row r="226" spans="2:9" x14ac:dyDescent="0.3">
      <c r="B226" s="23">
        <f t="shared" si="21"/>
        <v>0</v>
      </c>
      <c r="C226" s="24" t="s">
        <v>254</v>
      </c>
      <c r="D226" s="25">
        <f>IFERROR(RTD("cqg.rtd", ,"ContractData",C226, "PerCentNetLastTrade",, "T")/100,"")</f>
        <v>-8.7635740140979239E-3</v>
      </c>
      <c r="E226" s="26">
        <v>436</v>
      </c>
      <c r="F226" s="26">
        <f t="shared" si="22"/>
        <v>436</v>
      </c>
      <c r="G226" s="26" t="str">
        <f t="shared" si="23"/>
        <v>S.US.GRMN</v>
      </c>
      <c r="H226" s="26">
        <f t="shared" si="24"/>
        <v>226</v>
      </c>
      <c r="I226" s="26" t="str">
        <f t="shared" si="20"/>
        <v>S.US.THO</v>
      </c>
    </row>
    <row r="227" spans="2:9" x14ac:dyDescent="0.3">
      <c r="B227" s="23">
        <f t="shared" si="21"/>
        <v>0</v>
      </c>
      <c r="C227" s="24" t="s">
        <v>255</v>
      </c>
      <c r="D227" s="25">
        <f>IFERROR(RTD("cqg.rtd", ,"ContractData",C227, "PerCentNetLastTrade",, "T")/100,"")</f>
        <v>-6.3593004769475362E-3</v>
      </c>
      <c r="E227" s="26">
        <v>400</v>
      </c>
      <c r="F227" s="26">
        <f t="shared" si="22"/>
        <v>400</v>
      </c>
      <c r="G227" s="26" t="str">
        <f t="shared" si="23"/>
        <v>S.US.IT</v>
      </c>
      <c r="H227" s="26">
        <f t="shared" si="24"/>
        <v>227</v>
      </c>
      <c r="I227" s="26" t="str">
        <f t="shared" si="20"/>
        <v>S.US.RTN</v>
      </c>
    </row>
    <row r="228" spans="2:9" x14ac:dyDescent="0.3">
      <c r="B228" s="23">
        <f t="shared" si="21"/>
        <v>0</v>
      </c>
      <c r="C228" s="24" t="s">
        <v>256</v>
      </c>
      <c r="D228" s="25">
        <f>IFERROR(RTD("cqg.rtd", ,"ContractData",C228, "PerCentNetLastTrade",, "T")/100,"")</f>
        <v>-6.5141139134792048E-3</v>
      </c>
      <c r="E228" s="26">
        <v>356</v>
      </c>
      <c r="F228" s="26">
        <f t="shared" si="22"/>
        <v>356</v>
      </c>
      <c r="G228" s="26" t="str">
        <f t="shared" si="23"/>
        <v>S.US.GATX</v>
      </c>
      <c r="H228" s="26">
        <f t="shared" si="24"/>
        <v>228</v>
      </c>
      <c r="I228" s="26" t="str">
        <f t="shared" si="20"/>
        <v>S.US.NTRS</v>
      </c>
    </row>
    <row r="229" spans="2:9" x14ac:dyDescent="0.3">
      <c r="B229" s="23">
        <f t="shared" si="21"/>
        <v>0</v>
      </c>
      <c r="C229" s="24" t="s">
        <v>257</v>
      </c>
      <c r="D229" s="25">
        <f>IFERROR(RTD("cqg.rtd", ,"ContractData",C229, "PerCentNetLastTrade",, "T")/100,"")</f>
        <v>-3.2658059907128643E-3</v>
      </c>
      <c r="E229" s="26">
        <v>347</v>
      </c>
      <c r="F229" s="26">
        <f t="shared" si="22"/>
        <v>347</v>
      </c>
      <c r="G229" s="26" t="str">
        <f t="shared" si="23"/>
        <v>S.US.GD</v>
      </c>
      <c r="H229" s="26">
        <f t="shared" si="24"/>
        <v>229</v>
      </c>
      <c r="I229" s="26" t="str">
        <f t="shared" si="20"/>
        <v>S.US.DGX</v>
      </c>
    </row>
    <row r="230" spans="2:9" x14ac:dyDescent="0.3">
      <c r="B230" s="23">
        <f t="shared" si="21"/>
        <v>0</v>
      </c>
      <c r="C230" s="24" t="s">
        <v>258</v>
      </c>
      <c r="D230" s="25">
        <f>IFERROR(RTD("cqg.rtd", ,"ContractData",C230, "PerCentNetLastTrade",, "T")/100,"")</f>
        <v>-1.026694045174538E-3</v>
      </c>
      <c r="E230" s="26">
        <v>266</v>
      </c>
      <c r="F230" s="26">
        <f t="shared" si="22"/>
        <v>266</v>
      </c>
      <c r="G230" s="26" t="str">
        <f t="shared" si="23"/>
        <v>S.US.GE</v>
      </c>
      <c r="H230" s="26">
        <f t="shared" si="24"/>
        <v>230</v>
      </c>
      <c r="I230" s="26" t="str">
        <f t="shared" si="20"/>
        <v>S.US.PKG</v>
      </c>
    </row>
    <row r="231" spans="2:9" x14ac:dyDescent="0.3">
      <c r="B231" s="23">
        <f t="shared" si="21"/>
        <v>1</v>
      </c>
      <c r="C231" s="24" t="s">
        <v>259</v>
      </c>
      <c r="D231" s="25">
        <f>IFERROR(RTD("cqg.rtd", ,"ContractData",C231, "PerCentNetLastTrade",, "T")/100,"")</f>
        <v>3.6649214659685864E-3</v>
      </c>
      <c r="E231" s="26">
        <v>128</v>
      </c>
      <c r="F231" s="26">
        <f t="shared" si="22"/>
        <v>128</v>
      </c>
      <c r="G231" s="26" t="str">
        <f t="shared" si="23"/>
        <v>S.US.GIS</v>
      </c>
      <c r="H231" s="26">
        <f t="shared" si="24"/>
        <v>231</v>
      </c>
      <c r="I231" s="26" t="str">
        <f t="shared" si="20"/>
        <v>S.US.ZBH</v>
      </c>
    </row>
    <row r="232" spans="2:9" x14ac:dyDescent="0.3">
      <c r="B232" s="23">
        <f t="shared" si="21"/>
        <v>0</v>
      </c>
      <c r="C232" s="24" t="s">
        <v>260</v>
      </c>
      <c r="D232" s="25">
        <f>IFERROR(RTD("cqg.rtd", ,"ContractData",C232, "PerCentNetLastTrade",, "T")/100,"")</f>
        <v>-1.1788428726539475E-2</v>
      </c>
      <c r="E232" s="26">
        <v>467</v>
      </c>
      <c r="F232" s="26">
        <f t="shared" si="22"/>
        <v>467</v>
      </c>
      <c r="G232" s="26" t="str">
        <f t="shared" si="23"/>
        <v>S.US.GWR</v>
      </c>
      <c r="H232" s="26">
        <f t="shared" si="24"/>
        <v>232</v>
      </c>
      <c r="I232" s="26" t="str">
        <f t="shared" si="20"/>
        <v>S.US.MAR</v>
      </c>
    </row>
    <row r="233" spans="2:9" x14ac:dyDescent="0.3">
      <c r="B233" s="23">
        <f t="shared" si="21"/>
        <v>0</v>
      </c>
      <c r="C233" s="24" t="s">
        <v>261</v>
      </c>
      <c r="D233" s="25">
        <f>IFERROR(RTD("cqg.rtd", ,"ContractData",C233, "PerCentNetLastTrade",, "T")/100,"")</f>
        <v>-3.489531405782652E-3</v>
      </c>
      <c r="E233" s="26">
        <v>263</v>
      </c>
      <c r="F233" s="26">
        <f t="shared" si="22"/>
        <v>263</v>
      </c>
      <c r="G233" s="26" t="str">
        <f t="shared" si="23"/>
        <v>S.US.GNTX</v>
      </c>
      <c r="H233" s="26">
        <f t="shared" si="24"/>
        <v>233</v>
      </c>
      <c r="I233" s="26" t="str">
        <f t="shared" si="20"/>
        <v>S.US.UNP</v>
      </c>
    </row>
    <row r="234" spans="2:9" x14ac:dyDescent="0.3">
      <c r="B234" s="23">
        <f t="shared" si="21"/>
        <v>1</v>
      </c>
      <c r="C234" s="24" t="s">
        <v>262</v>
      </c>
      <c r="D234" s="25">
        <f>IFERROR(RTD("cqg.rtd", ,"ContractData",C234, "PerCentNetLastTrade",, "T")/100,"")</f>
        <v>6.2558648733187366E-4</v>
      </c>
      <c r="E234" s="26">
        <v>105</v>
      </c>
      <c r="F234" s="26">
        <f t="shared" si="22"/>
        <v>105</v>
      </c>
      <c r="G234" s="26" t="str">
        <f t="shared" si="23"/>
        <v>S.US.GEO</v>
      </c>
      <c r="H234" s="26">
        <f t="shared" si="24"/>
        <v>234</v>
      </c>
      <c r="I234" s="26" t="str">
        <f t="shared" si="20"/>
        <v>S.US.EW</v>
      </c>
    </row>
    <row r="235" spans="2:9" x14ac:dyDescent="0.3">
      <c r="B235" s="23">
        <f t="shared" si="21"/>
        <v>0</v>
      </c>
      <c r="C235" s="24" t="s">
        <v>23</v>
      </c>
      <c r="D235" s="25">
        <f>IFERROR(RTD("cqg.rtd", ,"ContractData",C235, "PerCentNetLastTrade",, "T")/100,"")</f>
        <v>-1.8859452177817693E-2</v>
      </c>
      <c r="E235" s="26">
        <v>548</v>
      </c>
      <c r="F235" s="26">
        <f t="shared" si="22"/>
        <v>548</v>
      </c>
      <c r="G235" s="26" t="str">
        <f t="shared" si="23"/>
        <v>S.US.GGP</v>
      </c>
      <c r="H235" s="26">
        <f t="shared" si="24"/>
        <v>235</v>
      </c>
      <c r="I235" s="26" t="str">
        <f t="shared" si="20"/>
        <v>S.US.CONE</v>
      </c>
    </row>
    <row r="236" spans="2:9" x14ac:dyDescent="0.3">
      <c r="B236" s="23">
        <f t="shared" si="21"/>
        <v>0</v>
      </c>
      <c r="C236" s="24" t="s">
        <v>263</v>
      </c>
      <c r="D236" s="25">
        <f>IFERROR(RTD("cqg.rtd", ,"ContractData",C236, "PerCentNetLastTrade",, "T")/100,"")</f>
        <v>-2.6548672566371685E-3</v>
      </c>
      <c r="E236" s="26">
        <v>267</v>
      </c>
      <c r="F236" s="26">
        <f t="shared" si="22"/>
        <v>267</v>
      </c>
      <c r="G236" s="26" t="str">
        <f t="shared" si="23"/>
        <v>S.US.GILD</v>
      </c>
      <c r="H236" s="26">
        <f t="shared" si="24"/>
        <v>236</v>
      </c>
      <c r="I236" s="26" t="str">
        <f t="shared" si="20"/>
        <v>S.US.MCD</v>
      </c>
    </row>
    <row r="237" spans="2:9" x14ac:dyDescent="0.3">
      <c r="B237" s="23">
        <f t="shared" si="21"/>
        <v>1</v>
      </c>
      <c r="C237" s="24" t="s">
        <v>264</v>
      </c>
      <c r="D237" s="25">
        <f>IFERROR(RTD("cqg.rtd", ,"ContractData",C237, "PerCentNetLastTrade",, "T")/100,"")</f>
        <v>3.8340885325897529E-3</v>
      </c>
      <c r="E237" s="26">
        <v>63</v>
      </c>
      <c r="F237" s="26">
        <f t="shared" si="22"/>
        <v>63</v>
      </c>
      <c r="G237" s="26" t="str">
        <f t="shared" si="23"/>
        <v>S.US.GPN</v>
      </c>
      <c r="H237" s="26">
        <f t="shared" si="24"/>
        <v>237</v>
      </c>
      <c r="I237" s="26" t="str">
        <f t="shared" si="20"/>
        <v>S.US.MJN</v>
      </c>
    </row>
    <row r="238" spans="2:9" x14ac:dyDescent="0.3">
      <c r="B238" s="23">
        <f t="shared" si="21"/>
        <v>0</v>
      </c>
      <c r="C238" s="24" t="s">
        <v>265</v>
      </c>
      <c r="D238" s="25">
        <f>IFERROR(RTD("cqg.rtd", ,"ContractData",C238, "PerCentNetLastTrade",, "T")/100,"")</f>
        <v>-9.878903760356916E-3</v>
      </c>
      <c r="E238" s="26">
        <v>516</v>
      </c>
      <c r="F238" s="26">
        <f t="shared" si="22"/>
        <v>516</v>
      </c>
      <c r="G238" s="26" t="str">
        <f t="shared" si="23"/>
        <v>S.US.GMED</v>
      </c>
      <c r="H238" s="26">
        <f t="shared" si="24"/>
        <v>238</v>
      </c>
      <c r="I238" s="26" t="str">
        <f t="shared" si="20"/>
        <v>S.US.MO</v>
      </c>
    </row>
    <row r="239" spans="2:9" x14ac:dyDescent="0.3">
      <c r="B239" s="23">
        <f t="shared" si="21"/>
        <v>1</v>
      </c>
      <c r="C239" s="24" t="s">
        <v>266</v>
      </c>
      <c r="D239" s="25">
        <f>IFERROR(RTD("cqg.rtd", ,"ContractData",C239, "PerCentNetLastTrade",, "T")/100,"")</f>
        <v>1.0913059294288831E-3</v>
      </c>
      <c r="E239" s="26">
        <v>157</v>
      </c>
      <c r="F239" s="26">
        <f t="shared" si="22"/>
        <v>157</v>
      </c>
      <c r="G239" s="26" t="str">
        <f t="shared" si="23"/>
        <v>S.US.GGG</v>
      </c>
      <c r="H239" s="26">
        <f t="shared" si="24"/>
        <v>239</v>
      </c>
      <c r="I239" s="26" t="str">
        <f t="shared" si="20"/>
        <v>S.US.DCT</v>
      </c>
    </row>
    <row r="240" spans="2:9" x14ac:dyDescent="0.3">
      <c r="B240" s="23">
        <f t="shared" si="21"/>
        <v>0</v>
      </c>
      <c r="C240" s="24" t="s">
        <v>267</v>
      </c>
      <c r="D240" s="25">
        <f>IFERROR(RTD("cqg.rtd", ,"ContractData",C240, "PerCentNetLastTrade",, "T")/100,"")</f>
        <v>-1.1581545471805581E-2</v>
      </c>
      <c r="E240" s="26">
        <v>439</v>
      </c>
      <c r="F240" s="26">
        <f t="shared" si="22"/>
        <v>439</v>
      </c>
      <c r="G240" s="26" t="str">
        <f t="shared" si="23"/>
        <v>S.US.GVA</v>
      </c>
      <c r="H240" s="26">
        <f t="shared" si="24"/>
        <v>240</v>
      </c>
      <c r="I240" s="26" t="str">
        <f t="shared" si="20"/>
        <v>S.US.SEIC</v>
      </c>
    </row>
    <row r="241" spans="2:9" x14ac:dyDescent="0.3">
      <c r="B241" s="23">
        <f t="shared" si="21"/>
        <v>1</v>
      </c>
      <c r="C241" s="24" t="s">
        <v>268</v>
      </c>
      <c r="D241" s="25">
        <f>IFERROR(RTD("cqg.rtd", ,"ContractData",C241, "PerCentNetLastTrade",, "T")/100,"")</f>
        <v>1.1472275334608031E-2</v>
      </c>
      <c r="E241" s="26">
        <v>27</v>
      </c>
      <c r="F241" s="26">
        <f t="shared" si="22"/>
        <v>27</v>
      </c>
      <c r="G241" s="26" t="str">
        <f t="shared" si="23"/>
        <v>S.US.GPOR</v>
      </c>
      <c r="H241" s="26">
        <f t="shared" si="24"/>
        <v>241</v>
      </c>
      <c r="I241" s="26" t="str">
        <f t="shared" si="20"/>
        <v>S.US.HUBB</v>
      </c>
    </row>
    <row r="242" spans="2:9" x14ac:dyDescent="0.3">
      <c r="B242" s="23">
        <f t="shared" si="21"/>
        <v>1</v>
      </c>
      <c r="C242" s="24" t="s">
        <v>269</v>
      </c>
      <c r="D242" s="25">
        <f>IFERROR(RTD("cqg.rtd", ,"ContractData",C242, "PerCentNetLastTrade",, "T")/100,"")</f>
        <v>4.6072838964458093E-3</v>
      </c>
      <c r="E242" s="26">
        <v>66</v>
      </c>
      <c r="F242" s="26">
        <f t="shared" si="22"/>
        <v>66</v>
      </c>
      <c r="G242" s="26" t="str">
        <f t="shared" si="23"/>
        <v>S.US.HAL</v>
      </c>
      <c r="H242" s="26">
        <f t="shared" si="24"/>
        <v>242</v>
      </c>
      <c r="I242" s="26" t="str">
        <f t="shared" si="20"/>
        <v>S.US.DPZ</v>
      </c>
    </row>
    <row r="243" spans="2:9" x14ac:dyDescent="0.3">
      <c r="B243" s="23">
        <f t="shared" si="21"/>
        <v>1</v>
      </c>
      <c r="C243" s="24" t="s">
        <v>270</v>
      </c>
      <c r="D243" s="25">
        <f>IFERROR(RTD("cqg.rtd", ,"ContractData",C243, "PerCentNetLastTrade",, "T")/100,"")</f>
        <v>3.2618825722273998E-3</v>
      </c>
      <c r="E243" s="26">
        <v>106</v>
      </c>
      <c r="F243" s="26">
        <f t="shared" si="22"/>
        <v>106</v>
      </c>
      <c r="G243" s="26" t="str">
        <f t="shared" si="23"/>
        <v>S.US.HBI</v>
      </c>
      <c r="H243" s="26">
        <f t="shared" si="24"/>
        <v>243</v>
      </c>
      <c r="I243" s="26" t="str">
        <f t="shared" si="20"/>
        <v>S.US.MMC</v>
      </c>
    </row>
    <row r="244" spans="2:9" x14ac:dyDescent="0.3">
      <c r="B244" s="23">
        <f t="shared" si="21"/>
        <v>0</v>
      </c>
      <c r="C244" s="24" t="s">
        <v>271</v>
      </c>
      <c r="D244" s="25">
        <f>IFERROR(RTD("cqg.rtd", ,"ContractData",C244, "PerCentNetLastTrade",, "T")/100,"")</f>
        <v>-9.6102509343299527E-3</v>
      </c>
      <c r="E244" s="26">
        <v>476</v>
      </c>
      <c r="F244" s="26">
        <f t="shared" si="22"/>
        <v>476</v>
      </c>
      <c r="G244" s="26" t="str">
        <f t="shared" si="23"/>
        <v>S.US.HOG</v>
      </c>
      <c r="H244" s="26">
        <f t="shared" si="24"/>
        <v>244</v>
      </c>
      <c r="I244" s="26" t="str">
        <f t="shared" si="20"/>
        <v>S.US.COL</v>
      </c>
    </row>
    <row r="245" spans="2:9" x14ac:dyDescent="0.3">
      <c r="B245" s="23">
        <f t="shared" si="21"/>
        <v>0</v>
      </c>
      <c r="C245" s="24" t="s">
        <v>272</v>
      </c>
      <c r="D245" s="25">
        <f>IFERROR(RTD("cqg.rtd", ,"ContractData",C245, "PerCentNetLastTrade",, "T")/100,"")</f>
        <v>-5.4190751445086704E-3</v>
      </c>
      <c r="E245" s="26">
        <v>313</v>
      </c>
      <c r="F245" s="26">
        <f t="shared" si="22"/>
        <v>313</v>
      </c>
      <c r="G245" s="26" t="str">
        <f t="shared" si="23"/>
        <v>S.US.HRS</v>
      </c>
      <c r="H245" s="26">
        <f t="shared" si="24"/>
        <v>245</v>
      </c>
      <c r="I245" s="26" t="str">
        <f t="shared" si="20"/>
        <v>S.US.AOS</v>
      </c>
    </row>
    <row r="246" spans="2:9" x14ac:dyDescent="0.3">
      <c r="B246" s="23">
        <f t="shared" si="21"/>
        <v>0</v>
      </c>
      <c r="C246" s="24" t="s">
        <v>273</v>
      </c>
      <c r="D246" s="25">
        <f>IFERROR(RTD("cqg.rtd", ,"ContractData",C246, "PerCentNetLastTrade",, "T")/100,"")</f>
        <v>-8.9820359281437125E-4</v>
      </c>
      <c r="E246" s="26">
        <v>149</v>
      </c>
      <c r="F246" s="26">
        <f t="shared" si="22"/>
        <v>149</v>
      </c>
      <c r="G246" s="26" t="str">
        <f t="shared" si="23"/>
        <v>S.US.HAS</v>
      </c>
      <c r="H246" s="26">
        <f t="shared" si="24"/>
        <v>246</v>
      </c>
      <c r="I246" s="26" t="str">
        <f t="shared" si="20"/>
        <v>S.US.JNJ</v>
      </c>
    </row>
    <row r="247" spans="2:9" x14ac:dyDescent="0.3">
      <c r="B247" s="23">
        <f t="shared" si="21"/>
        <v>1</v>
      </c>
      <c r="C247" s="24" t="s">
        <v>26</v>
      </c>
      <c r="D247" s="25">
        <f>IFERROR(RTD("cqg.rtd", ,"ContractData",C247, "PerCentNetLastTrade",, "T")/100,"")</f>
        <v>7.18562874251497E-4</v>
      </c>
      <c r="E247" s="26">
        <v>165</v>
      </c>
      <c r="F247" s="26">
        <f t="shared" si="22"/>
        <v>165</v>
      </c>
      <c r="G247" s="26" t="str">
        <f t="shared" si="23"/>
        <v>S.US.HCA</v>
      </c>
      <c r="H247" s="26">
        <f t="shared" si="24"/>
        <v>247</v>
      </c>
      <c r="I247" s="26" t="str">
        <f t="shared" si="20"/>
        <v>S.US.NTAP</v>
      </c>
    </row>
    <row r="248" spans="2:9" x14ac:dyDescent="0.3">
      <c r="B248" s="23">
        <f t="shared" si="21"/>
        <v>0</v>
      </c>
      <c r="C248" s="24" t="s">
        <v>274</v>
      </c>
      <c r="D248" s="25">
        <f>IFERROR(RTD("cqg.rtd", ,"ContractData",C248, "PerCentNetLastTrade",, "T")/100,"")</f>
        <v>-1.0866190624029803E-2</v>
      </c>
      <c r="E248" s="26">
        <v>524</v>
      </c>
      <c r="F248" s="26">
        <f t="shared" si="22"/>
        <v>524</v>
      </c>
      <c r="G248" s="26" t="str">
        <f t="shared" si="23"/>
        <v>S.US.HR</v>
      </c>
      <c r="H248" s="26">
        <f t="shared" si="24"/>
        <v>248</v>
      </c>
      <c r="I248" s="26" t="str">
        <f t="shared" si="20"/>
        <v>S.US.MPWR</v>
      </c>
    </row>
    <row r="249" spans="2:9" x14ac:dyDescent="0.3">
      <c r="B249" s="23">
        <f t="shared" si="21"/>
        <v>0</v>
      </c>
      <c r="C249" s="24" t="s">
        <v>275</v>
      </c>
      <c r="D249" s="25">
        <f>IFERROR(RTD("cqg.rtd", ,"ContractData",C249, "PerCentNetLastTrade",, "T")/100,"")</f>
        <v>-5.0547598989048011E-3</v>
      </c>
      <c r="E249" s="26">
        <v>358</v>
      </c>
      <c r="F249" s="26">
        <f t="shared" si="22"/>
        <v>358</v>
      </c>
      <c r="G249" s="26" t="str">
        <f t="shared" si="23"/>
        <v>S.US.HLS</v>
      </c>
      <c r="H249" s="26">
        <f t="shared" si="24"/>
        <v>249</v>
      </c>
      <c r="I249" s="26" t="str">
        <f t="shared" si="20"/>
        <v>S.US.CRI</v>
      </c>
    </row>
    <row r="250" spans="2:9" x14ac:dyDescent="0.3">
      <c r="B250" s="23">
        <f t="shared" si="21"/>
        <v>0</v>
      </c>
      <c r="C250" s="24" t="s">
        <v>276</v>
      </c>
      <c r="D250" s="25">
        <f>IFERROR(RTD("cqg.rtd", ,"ContractData",C250, "PerCentNetLastTrade",, "T")/100,"")</f>
        <v>-1.487680148768015E-3</v>
      </c>
      <c r="E250" s="26">
        <v>280</v>
      </c>
      <c r="F250" s="26">
        <f t="shared" si="22"/>
        <v>280</v>
      </c>
      <c r="G250" s="26" t="str">
        <f t="shared" si="23"/>
        <v>S.US.HSY</v>
      </c>
      <c r="H250" s="26">
        <f t="shared" si="24"/>
        <v>250</v>
      </c>
      <c r="I250" s="26" t="str">
        <f t="shared" si="20"/>
        <v>S.US.D</v>
      </c>
    </row>
    <row r="251" spans="2:9" x14ac:dyDescent="0.3">
      <c r="B251" s="23">
        <f t="shared" si="21"/>
        <v>0</v>
      </c>
      <c r="C251" s="24" t="s">
        <v>277</v>
      </c>
      <c r="D251" s="25">
        <f>IFERROR(RTD("cqg.rtd", ,"ContractData",C251, "PerCentNetLastTrade",, "T")/100,"")</f>
        <v>-7.0726915520628684E-3</v>
      </c>
      <c r="E251" s="26">
        <v>453</v>
      </c>
      <c r="F251" s="26">
        <f t="shared" si="22"/>
        <v>453</v>
      </c>
      <c r="G251" s="26" t="str">
        <f t="shared" si="23"/>
        <v>S.US.HIW</v>
      </c>
      <c r="H251" s="26">
        <f t="shared" si="24"/>
        <v>251</v>
      </c>
      <c r="I251" s="26" t="str">
        <f t="shared" si="20"/>
        <v>S.US.AMT</v>
      </c>
    </row>
    <row r="252" spans="2:9" x14ac:dyDescent="0.3">
      <c r="B252" s="23">
        <f t="shared" si="21"/>
        <v>0</v>
      </c>
      <c r="C252" s="24" t="s">
        <v>278</v>
      </c>
      <c r="D252" s="25">
        <f>IFERROR(RTD("cqg.rtd", ,"ContractData",C252, "PerCentNetLastTrade",, "T")/100,"")</f>
        <v>-2.2315568390653714E-3</v>
      </c>
      <c r="E252" s="26">
        <v>374</v>
      </c>
      <c r="F252" s="26">
        <f t="shared" si="22"/>
        <v>374</v>
      </c>
      <c r="G252" s="26" t="str">
        <f t="shared" si="23"/>
        <v>S.US.HRC</v>
      </c>
      <c r="H252" s="26">
        <f t="shared" si="24"/>
        <v>252</v>
      </c>
      <c r="I252" s="26" t="str">
        <f t="shared" si="20"/>
        <v>S.US.WSO</v>
      </c>
    </row>
    <row r="253" spans="2:9" x14ac:dyDescent="0.3">
      <c r="B253" s="23">
        <f t="shared" si="21"/>
        <v>1</v>
      </c>
      <c r="C253" s="24" t="s">
        <v>279</v>
      </c>
      <c r="D253" s="25">
        <f>IFERROR(RTD("cqg.rtd", ,"ContractData",C253, "PerCentNetLastTrade",, "T")/100,"")</f>
        <v>2.8540065861690448E-3</v>
      </c>
      <c r="E253" s="26">
        <v>69</v>
      </c>
      <c r="F253" s="26">
        <f t="shared" si="22"/>
        <v>69</v>
      </c>
      <c r="G253" s="26" t="str">
        <f t="shared" si="23"/>
        <v>S.US.HNI</v>
      </c>
      <c r="H253" s="26">
        <f t="shared" si="24"/>
        <v>253</v>
      </c>
      <c r="I253" s="26" t="str">
        <f t="shared" si="20"/>
        <v>S.US.AVGO</v>
      </c>
    </row>
    <row r="254" spans="2:9" x14ac:dyDescent="0.3">
      <c r="B254" s="23">
        <f t="shared" si="21"/>
        <v>1</v>
      </c>
      <c r="C254" s="24" t="s">
        <v>280</v>
      </c>
      <c r="D254" s="25">
        <f>IFERROR(RTD("cqg.rtd", ,"ContractData",C254, "PerCentNetLastTrade",, "T")/100,"")</f>
        <v>1.5541740674955595E-3</v>
      </c>
      <c r="E254" s="26">
        <v>147</v>
      </c>
      <c r="F254" s="26">
        <f t="shared" si="22"/>
        <v>147</v>
      </c>
      <c r="G254" s="26" t="str">
        <f t="shared" si="23"/>
        <v>S.US.HOLX</v>
      </c>
      <c r="H254" s="26">
        <f t="shared" si="24"/>
        <v>254</v>
      </c>
      <c r="I254" s="26" t="str">
        <f t="shared" si="20"/>
        <v>S.US.INTC</v>
      </c>
    </row>
    <row r="255" spans="2:9" x14ac:dyDescent="0.3">
      <c r="B255" s="23">
        <f t="shared" si="21"/>
        <v>1</v>
      </c>
      <c r="C255" s="24" t="s">
        <v>281</v>
      </c>
      <c r="D255" s="25">
        <f>IFERROR(RTD("cqg.rtd", ,"ContractData",C255, "PerCentNetLastTrade",, "T")/100,"")</f>
        <v>1.8621973929236499E-3</v>
      </c>
      <c r="E255" s="26">
        <v>94</v>
      </c>
      <c r="F255" s="26">
        <f t="shared" si="22"/>
        <v>94</v>
      </c>
      <c r="G255" s="26" t="str">
        <f t="shared" si="23"/>
        <v>S.US.HD</v>
      </c>
      <c r="H255" s="26">
        <f t="shared" si="24"/>
        <v>255</v>
      </c>
      <c r="I255" s="26" t="str">
        <f t="shared" si="20"/>
        <v>S.US.CRL</v>
      </c>
    </row>
    <row r="256" spans="2:9" x14ac:dyDescent="0.3">
      <c r="B256" s="23">
        <f t="shared" si="21"/>
        <v>0</v>
      </c>
      <c r="C256" s="24" t="s">
        <v>282</v>
      </c>
      <c r="D256" s="25">
        <f>IFERROR(RTD("cqg.rtd", ,"ContractData",C256, "PerCentNetLastTrade",, "T")/100,"")</f>
        <v>-2.891712959439921E-3</v>
      </c>
      <c r="E256" s="26">
        <v>357</v>
      </c>
      <c r="F256" s="26">
        <f t="shared" si="22"/>
        <v>357</v>
      </c>
      <c r="G256" s="26" t="str">
        <f t="shared" si="23"/>
        <v>S.US.HON</v>
      </c>
      <c r="H256" s="26">
        <f t="shared" si="24"/>
        <v>256</v>
      </c>
      <c r="I256" s="26" t="str">
        <f t="shared" si="20"/>
        <v>S.US.SPN</v>
      </c>
    </row>
    <row r="257" spans="2:9" x14ac:dyDescent="0.3">
      <c r="B257" s="23">
        <f t="shared" si="21"/>
        <v>0</v>
      </c>
      <c r="C257" s="24" t="s">
        <v>283</v>
      </c>
      <c r="D257" s="25">
        <f>IFERROR(RTD("cqg.rtd", ,"ContractData",C257, "PerCentNetLastTrade",, "T")/100,"")</f>
        <v>-1.26861555432984E-2</v>
      </c>
      <c r="E257" s="26">
        <v>465</v>
      </c>
      <c r="F257" s="26">
        <f t="shared" si="22"/>
        <v>465</v>
      </c>
      <c r="G257" s="26" t="str">
        <f t="shared" si="23"/>
        <v>S.US.HST</v>
      </c>
      <c r="H257" s="26">
        <f t="shared" si="24"/>
        <v>257</v>
      </c>
      <c r="I257" s="26" t="str">
        <f t="shared" ref="I257:I320" si="25">IFERROR(VLOOKUP(H257,$F$1:$G$564,2,FALSE),"")</f>
        <v>S.US.SYMC</v>
      </c>
    </row>
    <row r="258" spans="2:9" x14ac:dyDescent="0.3">
      <c r="B258" s="23">
        <f t="shared" ref="B258:B321" si="26">IF(D258&gt;=0,1,)</f>
        <v>0</v>
      </c>
      <c r="C258" s="24" t="s">
        <v>284</v>
      </c>
      <c r="D258" s="25">
        <f>IFERROR(RTD("cqg.rtd", ,"ContractData",C258, "PerCentNetLastTrade",, "T")/100,"")</f>
        <v>-2.6602819898909284E-3</v>
      </c>
      <c r="E258" s="26">
        <v>241</v>
      </c>
      <c r="F258" s="26">
        <f t="shared" ref="F258:F321" si="27">IFERROR(E258,"")</f>
        <v>241</v>
      </c>
      <c r="G258" s="26" t="str">
        <f t="shared" ref="G258:G321" si="28">C258</f>
        <v>S.US.HUBB</v>
      </c>
      <c r="H258" s="26">
        <f t="shared" si="24"/>
        <v>258</v>
      </c>
      <c r="I258" s="26" t="str">
        <f t="shared" si="25"/>
        <v>S.US.AVY</v>
      </c>
    </row>
    <row r="259" spans="2:9" x14ac:dyDescent="0.3">
      <c r="B259" s="23">
        <f t="shared" si="26"/>
        <v>0</v>
      </c>
      <c r="C259" s="24" t="s">
        <v>285</v>
      </c>
      <c r="D259" s="25">
        <f>IFERROR(RTD("cqg.rtd", ,"ContractData",C259, "PerCentNetLastTrade",, "T")/100,"")</f>
        <v>-3.4818941504178276E-3</v>
      </c>
      <c r="E259" s="26">
        <v>333</v>
      </c>
      <c r="F259" s="26">
        <f t="shared" si="27"/>
        <v>333</v>
      </c>
      <c r="G259" s="26" t="str">
        <f t="shared" si="28"/>
        <v>S.US.HUM</v>
      </c>
      <c r="H259" s="26">
        <f t="shared" ref="H259:H322" si="29">H258+1</f>
        <v>259</v>
      </c>
      <c r="I259" s="26" t="str">
        <f t="shared" si="25"/>
        <v>S.US.USB</v>
      </c>
    </row>
    <row r="260" spans="2:9" x14ac:dyDescent="0.3">
      <c r="B260" s="23">
        <f t="shared" si="26"/>
        <v>0</v>
      </c>
      <c r="C260" s="24" t="s">
        <v>286</v>
      </c>
      <c r="D260" s="25">
        <f>IFERROR(RTD("cqg.rtd", ,"ContractData",C260, "PerCentNetLastTrade",, "T")/100,"")</f>
        <v>-1.6368286445012788E-3</v>
      </c>
      <c r="E260" s="26">
        <v>407</v>
      </c>
      <c r="F260" s="26">
        <f t="shared" si="27"/>
        <v>407</v>
      </c>
      <c r="G260" s="26" t="str">
        <f t="shared" si="28"/>
        <v>S.US.HII</v>
      </c>
      <c r="H260" s="26">
        <f t="shared" si="29"/>
        <v>260</v>
      </c>
      <c r="I260" s="26" t="str">
        <f t="shared" si="25"/>
        <v>S.US.TIF</v>
      </c>
    </row>
    <row r="261" spans="2:9" x14ac:dyDescent="0.3">
      <c r="B261" s="23">
        <f t="shared" si="26"/>
        <v>0</v>
      </c>
      <c r="C261" s="24" t="s">
        <v>287</v>
      </c>
      <c r="D261" s="25">
        <f>IFERROR(RTD("cqg.rtd", ,"ContractData",C261, "PerCentNetLastTrade",, "T")/100,"")</f>
        <v>-1.8029986714746633E-3</v>
      </c>
      <c r="E261" s="26">
        <v>303</v>
      </c>
      <c r="F261" s="26">
        <f t="shared" si="27"/>
        <v>303</v>
      </c>
      <c r="G261" s="26" t="str">
        <f t="shared" si="28"/>
        <v>S.US.IEX</v>
      </c>
      <c r="H261" s="26">
        <f t="shared" si="29"/>
        <v>261</v>
      </c>
      <c r="I261" s="26" t="str">
        <f t="shared" si="25"/>
        <v>S.US.WOOF</v>
      </c>
    </row>
    <row r="262" spans="2:9" x14ac:dyDescent="0.3">
      <c r="B262" s="23">
        <f t="shared" si="26"/>
        <v>0</v>
      </c>
      <c r="C262" s="24" t="s">
        <v>288</v>
      </c>
      <c r="D262" s="25">
        <f>IFERROR(RTD("cqg.rtd", ,"ContractData",C262, "PerCentNetLastTrade",, "T")/100,"")</f>
        <v>-4.1238382470609961E-3</v>
      </c>
      <c r="E262" s="26">
        <v>349</v>
      </c>
      <c r="F262" s="26">
        <f t="shared" si="27"/>
        <v>349</v>
      </c>
      <c r="G262" s="26" t="str">
        <f t="shared" si="28"/>
        <v>S.US.IDXX</v>
      </c>
      <c r="H262" s="26">
        <f t="shared" si="29"/>
        <v>262</v>
      </c>
      <c r="I262" s="26" t="str">
        <f t="shared" si="25"/>
        <v>S.US.VMI</v>
      </c>
    </row>
    <row r="263" spans="2:9" x14ac:dyDescent="0.3">
      <c r="B263" s="23">
        <f t="shared" si="26"/>
        <v>0</v>
      </c>
      <c r="C263" s="24" t="s">
        <v>289</v>
      </c>
      <c r="D263" s="25">
        <f>IFERROR(RTD("cqg.rtd", ,"ContractData",C263, "PerCentNetLastTrade",, "T")/100,"")</f>
        <v>-2.1489971346704871E-3</v>
      </c>
      <c r="E263" s="26">
        <v>203</v>
      </c>
      <c r="F263" s="26">
        <f t="shared" si="27"/>
        <v>203</v>
      </c>
      <c r="G263" s="26" t="str">
        <f t="shared" si="28"/>
        <v>S.US.ITW</v>
      </c>
      <c r="H263" s="26">
        <f t="shared" si="29"/>
        <v>263</v>
      </c>
      <c r="I263" s="26" t="str">
        <f t="shared" si="25"/>
        <v>S.US.GNTX</v>
      </c>
    </row>
    <row r="264" spans="2:9" x14ac:dyDescent="0.3">
      <c r="B264" s="23">
        <f t="shared" si="26"/>
        <v>0</v>
      </c>
      <c r="C264" s="24" t="s">
        <v>290</v>
      </c>
      <c r="D264" s="25">
        <f>IFERROR(RTD("cqg.rtd", ,"ContractData",C264, "PerCentNetLastTrade",, "T")/100,"")</f>
        <v>-1.143528908838303E-2</v>
      </c>
      <c r="E264" s="26">
        <v>507</v>
      </c>
      <c r="F264" s="26">
        <f t="shared" si="27"/>
        <v>507</v>
      </c>
      <c r="G264" s="26" t="str">
        <f t="shared" si="28"/>
        <v>S.US.ILMN</v>
      </c>
      <c r="H264" s="26">
        <f t="shared" si="29"/>
        <v>264</v>
      </c>
      <c r="I264" s="26" t="str">
        <f t="shared" si="25"/>
        <v>S.US.LII</v>
      </c>
    </row>
    <row r="265" spans="2:9" x14ac:dyDescent="0.3">
      <c r="B265" s="23">
        <f t="shared" si="26"/>
        <v>1</v>
      </c>
      <c r="C265" s="24" t="s">
        <v>291</v>
      </c>
      <c r="D265" s="25">
        <f>IFERROR(RTD("cqg.rtd", ,"ContractData",C265, "PerCentNetLastTrade",, "T")/100,"")</f>
        <v>1.1792452830188679E-3</v>
      </c>
      <c r="E265" s="26">
        <v>130</v>
      </c>
      <c r="F265" s="26">
        <f t="shared" si="27"/>
        <v>130</v>
      </c>
      <c r="G265" s="26" t="str">
        <f t="shared" si="28"/>
        <v>S.US.INCR</v>
      </c>
      <c r="H265" s="26">
        <f t="shared" si="29"/>
        <v>265</v>
      </c>
      <c r="I265" s="26" t="str">
        <f t="shared" si="25"/>
        <v>S.US.CHDN</v>
      </c>
    </row>
    <row r="266" spans="2:9" x14ac:dyDescent="0.3">
      <c r="B266" s="23">
        <f t="shared" si="26"/>
        <v>0</v>
      </c>
      <c r="C266" s="24" t="s">
        <v>292</v>
      </c>
      <c r="D266" s="25">
        <f>IFERROR(RTD("cqg.rtd", ,"ContractData",C266, "PerCentNetLastTrade",, "T")/100,"")</f>
        <v>-2.4752879666693896E-2</v>
      </c>
      <c r="E266" s="26">
        <v>562</v>
      </c>
      <c r="F266" s="26">
        <f t="shared" si="27"/>
        <v>562</v>
      </c>
      <c r="G266" s="26" t="str">
        <f t="shared" si="28"/>
        <v>S.US.INCY</v>
      </c>
      <c r="H266" s="26">
        <f t="shared" si="29"/>
        <v>266</v>
      </c>
      <c r="I266" s="26" t="str">
        <f t="shared" si="25"/>
        <v>S.US.GE</v>
      </c>
    </row>
    <row r="267" spans="2:9" x14ac:dyDescent="0.3">
      <c r="B267" s="23">
        <f t="shared" si="26"/>
        <v>0</v>
      </c>
      <c r="C267" s="24" t="s">
        <v>293</v>
      </c>
      <c r="D267" s="25">
        <f>IFERROR(RTD("cqg.rtd", ,"ContractData",C267, "PerCentNetLastTrade",, "T")/100,"")</f>
        <v>-1.9997778024663927E-3</v>
      </c>
      <c r="E267" s="26">
        <v>185</v>
      </c>
      <c r="F267" s="26">
        <f t="shared" si="27"/>
        <v>185</v>
      </c>
      <c r="G267" s="26" t="str">
        <f t="shared" si="28"/>
        <v>S.US.IR</v>
      </c>
      <c r="H267" s="26">
        <f t="shared" si="29"/>
        <v>267</v>
      </c>
      <c r="I267" s="26" t="str">
        <f t="shared" si="25"/>
        <v>S.US.GILD</v>
      </c>
    </row>
    <row r="268" spans="2:9" x14ac:dyDescent="0.3">
      <c r="B268" s="23">
        <f t="shared" si="26"/>
        <v>0</v>
      </c>
      <c r="C268" s="24" t="s">
        <v>294</v>
      </c>
      <c r="D268" s="25">
        <f>IFERROR(RTD("cqg.rtd", ,"ContractData",C268, "PerCentNetLastTrade",, "T")/100,"")</f>
        <v>-1.0032335627228257E-2</v>
      </c>
      <c r="E268" s="26">
        <v>535</v>
      </c>
      <c r="F268" s="26">
        <f t="shared" si="27"/>
        <v>535</v>
      </c>
      <c r="G268" s="26" t="str">
        <f t="shared" si="28"/>
        <v>S.US.INGR</v>
      </c>
      <c r="H268" s="26">
        <f t="shared" si="29"/>
        <v>268</v>
      </c>
      <c r="I268" s="26" t="str">
        <f t="shared" si="25"/>
        <v>S.US.JACK</v>
      </c>
    </row>
    <row r="269" spans="2:9" x14ac:dyDescent="0.3">
      <c r="B269" s="23">
        <f t="shared" si="26"/>
        <v>1</v>
      </c>
      <c r="C269" s="24" t="s">
        <v>295</v>
      </c>
      <c r="D269" s="25">
        <f>IFERROR(RTD("cqg.rtd", ,"ContractData",C269, "PerCentNetLastTrade",, "T")/100,"")</f>
        <v>4.3029259896729772E-4</v>
      </c>
      <c r="E269" s="26">
        <v>75</v>
      </c>
      <c r="F269" s="26">
        <f t="shared" si="27"/>
        <v>75</v>
      </c>
      <c r="G269" s="26" t="str">
        <f t="shared" si="28"/>
        <v>S.US.IDTI</v>
      </c>
      <c r="H269" s="26">
        <f t="shared" si="29"/>
        <v>269</v>
      </c>
      <c r="I269" s="26" t="str">
        <f t="shared" si="25"/>
        <v>S.US.ROST</v>
      </c>
    </row>
    <row r="270" spans="2:9" x14ac:dyDescent="0.3">
      <c r="B270" s="23">
        <f t="shared" si="26"/>
        <v>0</v>
      </c>
      <c r="C270" s="24" t="s">
        <v>296</v>
      </c>
      <c r="D270" s="25">
        <f>IFERROR(RTD("cqg.rtd", ,"ContractData",C270, "PerCentNetLastTrade",, "T")/100,"")</f>
        <v>-2.1727322107550247E-3</v>
      </c>
      <c r="E270" s="26">
        <v>254</v>
      </c>
      <c r="F270" s="26">
        <f t="shared" si="27"/>
        <v>254</v>
      </c>
      <c r="G270" s="26" t="str">
        <f t="shared" si="28"/>
        <v>S.US.INTC</v>
      </c>
      <c r="H270" s="26">
        <f t="shared" si="29"/>
        <v>270</v>
      </c>
      <c r="I270" s="26" t="str">
        <f t="shared" si="25"/>
        <v>S.US.MTD</v>
      </c>
    </row>
    <row r="271" spans="2:9" x14ac:dyDescent="0.3">
      <c r="B271" s="23">
        <f t="shared" si="26"/>
        <v>0</v>
      </c>
      <c r="C271" s="24" t="s">
        <v>28</v>
      </c>
      <c r="D271" s="25">
        <f>IFERROR(RTD("cqg.rtd", ,"ContractData",C271, "PerCentNetLastTrade",, "T")/100,"")</f>
        <v>-6.2851472047634801E-3</v>
      </c>
      <c r="E271" s="26">
        <v>396</v>
      </c>
      <c r="F271" s="26">
        <f t="shared" si="27"/>
        <v>396</v>
      </c>
      <c r="G271" s="26" t="str">
        <f t="shared" si="28"/>
        <v>S.US.ICE</v>
      </c>
      <c r="H271" s="26">
        <f t="shared" si="29"/>
        <v>271</v>
      </c>
      <c r="I271" s="26" t="str">
        <f t="shared" si="25"/>
        <v>S.US.TWX</v>
      </c>
    </row>
    <row r="272" spans="2:9" x14ac:dyDescent="0.3">
      <c r="B272" s="23">
        <f t="shared" si="26"/>
        <v>0</v>
      </c>
      <c r="C272" s="24" t="s">
        <v>297</v>
      </c>
      <c r="D272" s="25">
        <f>IFERROR(RTD("cqg.rtd", ,"ContractData",C272, "PerCentNetLastTrade",, "T")/100,"")</f>
        <v>-7.6741440377804011E-3</v>
      </c>
      <c r="E272" s="26">
        <v>435</v>
      </c>
      <c r="F272" s="26">
        <f t="shared" si="27"/>
        <v>435</v>
      </c>
      <c r="G272" s="26" t="str">
        <f t="shared" si="28"/>
        <v>S.US.IDCC</v>
      </c>
      <c r="H272" s="26">
        <f t="shared" si="29"/>
        <v>272</v>
      </c>
      <c r="I272" s="26" t="str">
        <f t="shared" si="25"/>
        <v>S.US.KRC</v>
      </c>
    </row>
    <row r="273" spans="2:9" x14ac:dyDescent="0.3">
      <c r="B273" s="23">
        <f t="shared" si="26"/>
        <v>0</v>
      </c>
      <c r="C273" s="24" t="s">
        <v>298</v>
      </c>
      <c r="D273" s="25">
        <f>IFERROR(RTD("cqg.rtd", ,"ContractData",C273, "PerCentNetLastTrade",, "T")/100,"")</f>
        <v>-6.7750677506775072E-3</v>
      </c>
      <c r="E273" s="26">
        <v>337</v>
      </c>
      <c r="F273" s="26">
        <f t="shared" si="27"/>
        <v>337</v>
      </c>
      <c r="G273" s="26" t="str">
        <f t="shared" si="28"/>
        <v>S.US.IBOC</v>
      </c>
      <c r="H273" s="26">
        <f t="shared" si="29"/>
        <v>273</v>
      </c>
      <c r="I273" s="26" t="str">
        <f t="shared" si="25"/>
        <v>S.US.SLAB</v>
      </c>
    </row>
    <row r="274" spans="2:9" x14ac:dyDescent="0.3">
      <c r="B274" s="23">
        <f t="shared" si="26"/>
        <v>0</v>
      </c>
      <c r="C274" s="24" t="s">
        <v>299</v>
      </c>
      <c r="D274" s="25">
        <f>IFERROR(RTD("cqg.rtd", ,"ContractData",C274, "PerCentNetLastTrade",, "T")/100,"")</f>
        <v>-1.7091260883585938E-2</v>
      </c>
      <c r="E274" s="26">
        <v>546</v>
      </c>
      <c r="F274" s="26">
        <f t="shared" si="27"/>
        <v>546</v>
      </c>
      <c r="G274" s="26" t="str">
        <f t="shared" si="28"/>
        <v>S.US.IBM</v>
      </c>
      <c r="H274" s="26">
        <f t="shared" si="29"/>
        <v>274</v>
      </c>
      <c r="I274" s="26" t="str">
        <f t="shared" si="25"/>
        <v>S.US.SBUX</v>
      </c>
    </row>
    <row r="275" spans="2:9" x14ac:dyDescent="0.3">
      <c r="B275" s="23">
        <f t="shared" si="26"/>
        <v>0</v>
      </c>
      <c r="C275" s="24" t="s">
        <v>300</v>
      </c>
      <c r="D275" s="25">
        <f>IFERROR(RTD("cqg.rtd", ,"ContractData",C275, "PerCentNetLastTrade",, "T")/100,"")</f>
        <v>-9.6934013068141027E-3</v>
      </c>
      <c r="E275" s="26">
        <v>497</v>
      </c>
      <c r="F275" s="26">
        <f t="shared" si="27"/>
        <v>497</v>
      </c>
      <c r="G275" s="26" t="str">
        <f t="shared" si="28"/>
        <v>S.US.IFF</v>
      </c>
      <c r="H275" s="26">
        <f t="shared" si="29"/>
        <v>275</v>
      </c>
      <c r="I275" s="26" t="str">
        <f t="shared" si="25"/>
        <v>S.US.UNH</v>
      </c>
    </row>
    <row r="276" spans="2:9" x14ac:dyDescent="0.3">
      <c r="B276" s="23">
        <f t="shared" si="26"/>
        <v>0</v>
      </c>
      <c r="C276" s="24" t="s">
        <v>301</v>
      </c>
      <c r="D276" s="25">
        <f>IFERROR(RTD("cqg.rtd", ,"ContractData",C276, "PerCentNetLastTrade",, "T")/100,"")</f>
        <v>-2.0593080724876441E-3</v>
      </c>
      <c r="E276" s="26">
        <v>225</v>
      </c>
      <c r="F276" s="26">
        <f t="shared" si="27"/>
        <v>225</v>
      </c>
      <c r="G276" s="26" t="str">
        <f t="shared" si="28"/>
        <v>S.US.IPG</v>
      </c>
      <c r="H276" s="26">
        <f t="shared" si="29"/>
        <v>276</v>
      </c>
      <c r="I276" s="26" t="str">
        <f t="shared" si="25"/>
        <v>S.US.WM</v>
      </c>
    </row>
    <row r="277" spans="2:9" x14ac:dyDescent="0.3">
      <c r="B277" s="23">
        <f t="shared" si="26"/>
        <v>0</v>
      </c>
      <c r="C277" s="24" t="s">
        <v>302</v>
      </c>
      <c r="D277" s="25">
        <f>IFERROR(RTD("cqg.rtd", ,"ContractData",C277, "PerCentNetLastTrade",, "T")/100,"")</f>
        <v>-2.3783098144918345E-3</v>
      </c>
      <c r="E277" s="26">
        <v>355</v>
      </c>
      <c r="F277" s="26">
        <f t="shared" si="27"/>
        <v>355</v>
      </c>
      <c r="G277" s="26" t="str">
        <f t="shared" si="28"/>
        <v>S.US.INTU</v>
      </c>
      <c r="H277" s="26">
        <f t="shared" si="29"/>
        <v>277</v>
      </c>
      <c r="I277" s="26" t="str">
        <f t="shared" si="25"/>
        <v>S.US.MSM</v>
      </c>
    </row>
    <row r="278" spans="2:9" x14ac:dyDescent="0.3">
      <c r="B278" s="23">
        <f t="shared" si="26"/>
        <v>0</v>
      </c>
      <c r="C278" s="24" t="s">
        <v>303</v>
      </c>
      <c r="D278" s="25">
        <f>IFERROR(RTD("cqg.rtd", ,"ContractData",C278, "PerCentNetLastTrade",, "T")/100,"")</f>
        <v>-3.4331130811014175E-3</v>
      </c>
      <c r="E278" s="26">
        <v>394</v>
      </c>
      <c r="F278" s="26">
        <f t="shared" si="27"/>
        <v>394</v>
      </c>
      <c r="G278" s="26" t="str">
        <f t="shared" si="28"/>
        <v>S.US.ISRG</v>
      </c>
      <c r="H278" s="26">
        <f t="shared" si="29"/>
        <v>278</v>
      </c>
      <c r="I278" s="26" t="str">
        <f t="shared" si="25"/>
        <v>S.US.UBSI</v>
      </c>
    </row>
    <row r="279" spans="2:9" x14ac:dyDescent="0.3">
      <c r="B279" s="23">
        <f t="shared" si="26"/>
        <v>0</v>
      </c>
      <c r="C279" s="24" t="s">
        <v>304</v>
      </c>
      <c r="D279" s="25">
        <f>IFERROR(RTD("cqg.rtd", ,"ContractData",C279, "PerCentNetLastTrade",, "T")/100,"")</f>
        <v>-1.7946608838704853E-3</v>
      </c>
      <c r="E279" s="26">
        <v>353</v>
      </c>
      <c r="F279" s="26">
        <f t="shared" si="27"/>
        <v>353</v>
      </c>
      <c r="G279" s="26" t="str">
        <f t="shared" si="28"/>
        <v>S.US.IPGP</v>
      </c>
      <c r="H279" s="26">
        <f t="shared" si="29"/>
        <v>279</v>
      </c>
      <c r="I279" s="26" t="str">
        <f t="shared" si="25"/>
        <v>S.US.OZRK</v>
      </c>
    </row>
    <row r="280" spans="2:9" x14ac:dyDescent="0.3">
      <c r="B280" s="23">
        <f t="shared" si="26"/>
        <v>0</v>
      </c>
      <c r="C280" s="24" t="s">
        <v>29</v>
      </c>
      <c r="D280" s="25">
        <f>IFERROR(RTD("cqg.rtd", ,"ContractData",C280, "PerCentNetLastTrade",, "T")/100,"")</f>
        <v>-6.5229722064662514E-3</v>
      </c>
      <c r="E280" s="26">
        <v>420</v>
      </c>
      <c r="F280" s="26">
        <f t="shared" si="27"/>
        <v>420</v>
      </c>
      <c r="G280" s="26" t="str">
        <f t="shared" si="28"/>
        <v>S.US.IRM</v>
      </c>
      <c r="H280" s="26">
        <f t="shared" si="29"/>
        <v>280</v>
      </c>
      <c r="I280" s="26" t="str">
        <f t="shared" si="25"/>
        <v>S.US.HSY</v>
      </c>
    </row>
    <row r="281" spans="2:9" x14ac:dyDescent="0.3">
      <c r="B281" s="23">
        <f t="shared" si="26"/>
        <v>0</v>
      </c>
      <c r="C281" s="24" t="s">
        <v>305</v>
      </c>
      <c r="D281" s="25">
        <f>IFERROR(RTD("cqg.rtd", ,"ContractData",C281, "PerCentNetLastTrade",, "T")/100,"")</f>
        <v>-1.236066659309127E-2</v>
      </c>
      <c r="E281" s="26">
        <v>502</v>
      </c>
      <c r="F281" s="26">
        <f t="shared" si="27"/>
        <v>502</v>
      </c>
      <c r="G281" s="26" t="str">
        <f t="shared" si="28"/>
        <v>S.US.JCOM</v>
      </c>
      <c r="H281" s="26">
        <f t="shared" si="29"/>
        <v>281</v>
      </c>
      <c r="I281" s="26" t="str">
        <f t="shared" si="25"/>
        <v>S.US.LFUS</v>
      </c>
    </row>
    <row r="282" spans="2:9" x14ac:dyDescent="0.3">
      <c r="B282" s="23">
        <f t="shared" si="26"/>
        <v>0</v>
      </c>
      <c r="C282" s="24" t="s">
        <v>306</v>
      </c>
      <c r="D282" s="25">
        <f>IFERROR(RTD("cqg.rtd", ,"ContractData",C282, "PerCentNetLastTrade",, "T")/100,"")</f>
        <v>-4.8904737646459501E-3</v>
      </c>
      <c r="E282" s="26">
        <v>362</v>
      </c>
      <c r="F282" s="26">
        <f t="shared" si="27"/>
        <v>362</v>
      </c>
      <c r="G282" s="26" t="str">
        <f t="shared" si="28"/>
        <v>S.US.JKHY</v>
      </c>
      <c r="H282" s="26">
        <f t="shared" si="29"/>
        <v>282</v>
      </c>
      <c r="I282" s="26" t="str">
        <f t="shared" si="25"/>
        <v>S.US.OFC</v>
      </c>
    </row>
    <row r="283" spans="2:9" x14ac:dyDescent="0.3">
      <c r="B283" s="23">
        <f t="shared" si="26"/>
        <v>0</v>
      </c>
      <c r="C283" s="24" t="s">
        <v>307</v>
      </c>
      <c r="D283" s="25">
        <f>IFERROR(RTD("cqg.rtd", ,"ContractData",C283, "PerCentNetLastTrade",, "T")/100,"")</f>
        <v>-5.0028317915801401E-3</v>
      </c>
      <c r="E283" s="26">
        <v>268</v>
      </c>
      <c r="F283" s="26">
        <f t="shared" si="27"/>
        <v>268</v>
      </c>
      <c r="G283" s="26" t="str">
        <f t="shared" si="28"/>
        <v>S.US.JACK</v>
      </c>
      <c r="H283" s="26">
        <f t="shared" si="29"/>
        <v>283</v>
      </c>
      <c r="I283" s="26" t="str">
        <f t="shared" si="25"/>
        <v>S.US.SHW</v>
      </c>
    </row>
    <row r="284" spans="2:9" x14ac:dyDescent="0.3">
      <c r="B284" s="23">
        <f t="shared" si="26"/>
        <v>0</v>
      </c>
      <c r="C284" s="24" t="s">
        <v>308</v>
      </c>
      <c r="D284" s="25">
        <f>IFERROR(RTD("cqg.rtd", ,"ContractData",C284, "PerCentNetLastTrade",, "T")/100,"")</f>
        <v>-8.7907134002028625E-3</v>
      </c>
      <c r="E284" s="26">
        <v>429</v>
      </c>
      <c r="F284" s="26">
        <f t="shared" si="27"/>
        <v>429</v>
      </c>
      <c r="G284" s="26" t="str">
        <f t="shared" si="28"/>
        <v>S.US.JBHT</v>
      </c>
      <c r="H284" s="26">
        <f t="shared" si="29"/>
        <v>284</v>
      </c>
      <c r="I284" s="26" t="str">
        <f t="shared" si="25"/>
        <v>S.US.BOH</v>
      </c>
    </row>
    <row r="285" spans="2:9" x14ac:dyDescent="0.3">
      <c r="B285" s="23">
        <f t="shared" si="26"/>
        <v>0</v>
      </c>
      <c r="C285" s="24" t="s">
        <v>309</v>
      </c>
      <c r="D285" s="25">
        <f>IFERROR(RTD("cqg.rtd", ,"ContractData",C285, "PerCentNetLastTrade",, "T")/100,"")</f>
        <v>-2.2883720930232557E-2</v>
      </c>
      <c r="E285" s="26">
        <v>556</v>
      </c>
      <c r="F285" s="26">
        <f t="shared" si="27"/>
        <v>556</v>
      </c>
      <c r="G285" s="26" t="str">
        <f t="shared" si="28"/>
        <v>S.US.JWA</v>
      </c>
      <c r="H285" s="26">
        <f t="shared" si="29"/>
        <v>285</v>
      </c>
      <c r="I285" s="26" t="str">
        <f t="shared" si="25"/>
        <v>S.US.BRCD</v>
      </c>
    </row>
    <row r="286" spans="2:9" x14ac:dyDescent="0.3">
      <c r="B286" s="23">
        <f t="shared" si="26"/>
        <v>0</v>
      </c>
      <c r="C286" s="24" t="s">
        <v>310</v>
      </c>
      <c r="D286" s="25">
        <f>IFERROR(RTD("cqg.rtd", ,"ContractData",C286, "PerCentNetLastTrade",, "T")/100,"")</f>
        <v>-6.4772083232126948E-4</v>
      </c>
      <c r="E286" s="26">
        <v>246</v>
      </c>
      <c r="F286" s="26">
        <f t="shared" si="27"/>
        <v>246</v>
      </c>
      <c r="G286" s="26" t="str">
        <f t="shared" si="28"/>
        <v>S.US.JNJ</v>
      </c>
      <c r="H286" s="26">
        <f t="shared" si="29"/>
        <v>286</v>
      </c>
      <c r="I286" s="26" t="str">
        <f t="shared" si="25"/>
        <v>S.US.KEY</v>
      </c>
    </row>
    <row r="287" spans="2:9" x14ac:dyDescent="0.3">
      <c r="B287" s="23">
        <f t="shared" si="26"/>
        <v>0</v>
      </c>
      <c r="C287" s="24" t="s">
        <v>311</v>
      </c>
      <c r="D287" s="25">
        <f>IFERROR(RTD("cqg.rtd", ,"ContractData",C287, "PerCentNetLastTrade",, "T")/100,"")</f>
        <v>-1.9639934533551553E-3</v>
      </c>
      <c r="E287" s="26">
        <v>301</v>
      </c>
      <c r="F287" s="26">
        <f t="shared" si="27"/>
        <v>301</v>
      </c>
      <c r="G287" s="26" t="str">
        <f t="shared" si="28"/>
        <v>S.US.JNPR</v>
      </c>
      <c r="H287" s="26">
        <f t="shared" si="29"/>
        <v>287</v>
      </c>
      <c r="I287" s="26" t="str">
        <f t="shared" si="25"/>
        <v>S.US.CMI</v>
      </c>
    </row>
    <row r="288" spans="2:9" x14ac:dyDescent="0.3">
      <c r="B288" s="23">
        <f t="shared" si="26"/>
        <v>1</v>
      </c>
      <c r="C288" s="24" t="s">
        <v>312</v>
      </c>
      <c r="D288" s="25">
        <f>IFERROR(RTD("cqg.rtd", ,"ContractData",C288, "PerCentNetLastTrade",, "T")/100,"")</f>
        <v>8.1319976428992344E-2</v>
      </c>
      <c r="E288" s="26">
        <v>2</v>
      </c>
      <c r="F288" s="26">
        <f t="shared" si="27"/>
        <v>2</v>
      </c>
      <c r="G288" s="26" t="str">
        <f t="shared" si="28"/>
        <v>S.US.KATE</v>
      </c>
      <c r="H288" s="26">
        <f t="shared" si="29"/>
        <v>288</v>
      </c>
      <c r="I288" s="26" t="str">
        <f t="shared" si="25"/>
        <v>S.US.TSCO</v>
      </c>
    </row>
    <row r="289" spans="2:9" x14ac:dyDescent="0.3">
      <c r="B289" s="23">
        <f t="shared" si="26"/>
        <v>1</v>
      </c>
      <c r="C289" s="24" t="s">
        <v>313</v>
      </c>
      <c r="D289" s="25">
        <f>IFERROR(RTD("cqg.rtd", ,"ContractData",C289, "PerCentNetLastTrade",, "T")/100,"")</f>
        <v>1.1741406139482246E-2</v>
      </c>
      <c r="E289" s="26">
        <v>41</v>
      </c>
      <c r="F289" s="26">
        <f t="shared" si="27"/>
        <v>41</v>
      </c>
      <c r="G289" s="26" t="str">
        <f t="shared" si="28"/>
        <v>S.US.K</v>
      </c>
      <c r="H289" s="26">
        <f t="shared" si="29"/>
        <v>289</v>
      </c>
      <c r="I289" s="26" t="str">
        <f t="shared" si="25"/>
        <v>S.US.CLX</v>
      </c>
    </row>
    <row r="290" spans="2:9" x14ac:dyDescent="0.3">
      <c r="B290" s="23">
        <f t="shared" si="26"/>
        <v>0</v>
      </c>
      <c r="C290" s="24" t="s">
        <v>314</v>
      </c>
      <c r="D290" s="25">
        <f>IFERROR(RTD("cqg.rtd", ,"ContractData",C290, "PerCentNetLastTrade",, "T")/100,"")</f>
        <v>-1.2961116650049851E-2</v>
      </c>
      <c r="E290" s="26">
        <v>500</v>
      </c>
      <c r="F290" s="26">
        <f t="shared" si="27"/>
        <v>500</v>
      </c>
      <c r="G290" s="26" t="str">
        <f t="shared" si="28"/>
        <v>S.US.KMT</v>
      </c>
      <c r="H290" s="26">
        <f t="shared" si="29"/>
        <v>290</v>
      </c>
      <c r="I290" s="26" t="str">
        <f t="shared" si="25"/>
        <v>S.US.EQIX</v>
      </c>
    </row>
    <row r="291" spans="2:9" x14ac:dyDescent="0.3">
      <c r="B291" s="23">
        <f t="shared" si="26"/>
        <v>0</v>
      </c>
      <c r="C291" s="24" t="s">
        <v>315</v>
      </c>
      <c r="D291" s="25">
        <f>IFERROR(RTD("cqg.rtd", ,"ContractData",C291, "PerCentNetLastTrade",, "T")/100,"")</f>
        <v>-2.1356113187399896E-3</v>
      </c>
      <c r="E291" s="26">
        <v>286</v>
      </c>
      <c r="F291" s="26">
        <f t="shared" si="27"/>
        <v>286</v>
      </c>
      <c r="G291" s="26" t="str">
        <f t="shared" si="28"/>
        <v>S.US.KEY</v>
      </c>
      <c r="H291" s="26">
        <f t="shared" si="29"/>
        <v>291</v>
      </c>
      <c r="I291" s="26" t="str">
        <f t="shared" si="25"/>
        <v>S.US.KLAC</v>
      </c>
    </row>
    <row r="292" spans="2:9" x14ac:dyDescent="0.3">
      <c r="B292" s="23">
        <f t="shared" si="26"/>
        <v>1</v>
      </c>
      <c r="C292" s="24" t="s">
        <v>316</v>
      </c>
      <c r="D292" s="25">
        <f>IFERROR(RTD("cqg.rtd", ,"ContractData",C292, "PerCentNetLastTrade",, "T")/100,"")</f>
        <v>3.854059609455293E-3</v>
      </c>
      <c r="E292" s="26">
        <v>74</v>
      </c>
      <c r="F292" s="26">
        <f t="shared" si="27"/>
        <v>74</v>
      </c>
      <c r="G292" s="26" t="str">
        <f t="shared" si="28"/>
        <v>S.US.KEYS</v>
      </c>
      <c r="H292" s="26">
        <f t="shared" si="29"/>
        <v>292</v>
      </c>
      <c r="I292" s="26" t="str">
        <f t="shared" si="25"/>
        <v>S.US.CINF</v>
      </c>
    </row>
    <row r="293" spans="2:9" x14ac:dyDescent="0.3">
      <c r="B293" s="23">
        <f t="shared" si="26"/>
        <v>0</v>
      </c>
      <c r="C293" s="24" t="s">
        <v>317</v>
      </c>
      <c r="D293" s="25">
        <f>IFERROR(RTD("cqg.rtd", ,"ContractData",C293, "PerCentNetLastTrade",, "T")/100,"")</f>
        <v>-4.894420360788701E-3</v>
      </c>
      <c r="E293" s="26">
        <v>272</v>
      </c>
      <c r="F293" s="26">
        <f t="shared" si="27"/>
        <v>272</v>
      </c>
      <c r="G293" s="26" t="str">
        <f t="shared" si="28"/>
        <v>S.US.KRC</v>
      </c>
      <c r="H293" s="26">
        <f t="shared" si="29"/>
        <v>293</v>
      </c>
      <c r="I293" s="26" t="str">
        <f t="shared" si="25"/>
        <v>S.US.CRM</v>
      </c>
    </row>
    <row r="294" spans="2:9" x14ac:dyDescent="0.3">
      <c r="B294" s="23">
        <f t="shared" si="26"/>
        <v>0</v>
      </c>
      <c r="C294" s="24" t="s">
        <v>318</v>
      </c>
      <c r="D294" s="25">
        <f>IFERROR(RTD("cqg.rtd", ,"ContractData",C294, "PerCentNetLastTrade",, "T")/100,"")</f>
        <v>-1.555330896648262E-4</v>
      </c>
      <c r="E294" s="26">
        <v>141</v>
      </c>
      <c r="F294" s="26">
        <f t="shared" si="27"/>
        <v>141</v>
      </c>
      <c r="G294" s="26" t="str">
        <f t="shared" si="28"/>
        <v>S.US.KMB</v>
      </c>
      <c r="H294" s="26">
        <f t="shared" si="29"/>
        <v>294</v>
      </c>
      <c r="I294" s="26" t="str">
        <f t="shared" si="25"/>
        <v>S.US.CME</v>
      </c>
    </row>
    <row r="295" spans="2:9" x14ac:dyDescent="0.3">
      <c r="B295" s="23">
        <f t="shared" si="26"/>
        <v>0</v>
      </c>
      <c r="C295" s="24" t="s">
        <v>319</v>
      </c>
      <c r="D295" s="25">
        <f>IFERROR(RTD("cqg.rtd", ,"ContractData",C295, "PerCentNetLastTrade",, "T")/100,"")</f>
        <v>-2.0561685055165493E-2</v>
      </c>
      <c r="E295" s="26">
        <v>547</v>
      </c>
      <c r="F295" s="26">
        <f t="shared" si="27"/>
        <v>547</v>
      </c>
      <c r="G295" s="26" t="str">
        <f t="shared" si="28"/>
        <v>S.US.KIM</v>
      </c>
      <c r="H295" s="26">
        <f t="shared" si="29"/>
        <v>295</v>
      </c>
      <c r="I295" s="26" t="str">
        <f t="shared" si="25"/>
        <v>S.US.MAT</v>
      </c>
    </row>
    <row r="296" spans="2:9" x14ac:dyDescent="0.3">
      <c r="B296" s="23">
        <f t="shared" si="26"/>
        <v>0</v>
      </c>
      <c r="C296" s="24" t="s">
        <v>320</v>
      </c>
      <c r="D296" s="25">
        <f>IFERROR(RTD("cqg.rtd", ,"ContractData",C296, "PerCentNetLastTrade",, "T")/100,"")</f>
        <v>-4.6562314246086783E-3</v>
      </c>
      <c r="E296" s="26">
        <v>291</v>
      </c>
      <c r="F296" s="26">
        <f t="shared" si="27"/>
        <v>291</v>
      </c>
      <c r="G296" s="26" t="str">
        <f t="shared" si="28"/>
        <v>S.US.KLAC</v>
      </c>
      <c r="H296" s="26">
        <f t="shared" si="29"/>
        <v>296</v>
      </c>
      <c r="I296" s="26" t="str">
        <f t="shared" si="25"/>
        <v>S.US.COO</v>
      </c>
    </row>
    <row r="297" spans="2:9" x14ac:dyDescent="0.3">
      <c r="B297" s="23">
        <f t="shared" si="26"/>
        <v>1</v>
      </c>
      <c r="C297" s="24" t="s">
        <v>31</v>
      </c>
      <c r="D297" s="25">
        <f>IFERROR(RTD("cqg.rtd", ,"ContractData",C297, "PerCentNetLastTrade",, "T")/100,"")</f>
        <v>9.2012529365700854E-3</v>
      </c>
      <c r="E297" s="26">
        <v>12</v>
      </c>
      <c r="F297" s="26">
        <f t="shared" si="27"/>
        <v>12</v>
      </c>
      <c r="G297" s="26" t="str">
        <f t="shared" si="28"/>
        <v>S.US.LB</v>
      </c>
      <c r="H297" s="26">
        <f t="shared" si="29"/>
        <v>297</v>
      </c>
      <c r="I297" s="26" t="str">
        <f t="shared" si="25"/>
        <v>S.US.FB</v>
      </c>
    </row>
    <row r="298" spans="2:9" x14ac:dyDescent="0.3">
      <c r="B298" s="23">
        <f t="shared" si="26"/>
        <v>0</v>
      </c>
      <c r="C298" s="24" t="s">
        <v>33</v>
      </c>
      <c r="D298" s="25">
        <f>IFERROR(RTD("cqg.rtd", ,"ContractData",C298, "PerCentNetLastTrade",, "T")/100,"")</f>
        <v>-6.9822485207100592E-3</v>
      </c>
      <c r="E298" s="26">
        <v>426</v>
      </c>
      <c r="F298" s="26">
        <f t="shared" si="27"/>
        <v>426</v>
      </c>
      <c r="G298" s="26" t="str">
        <f t="shared" si="28"/>
        <v>S.US.LLL</v>
      </c>
      <c r="H298" s="26">
        <f t="shared" si="29"/>
        <v>298</v>
      </c>
      <c r="I298" s="26" t="str">
        <f t="shared" si="25"/>
        <v>S.US.DPS</v>
      </c>
    </row>
    <row r="299" spans="2:9" x14ac:dyDescent="0.3">
      <c r="B299" s="23">
        <f t="shared" si="26"/>
        <v>0</v>
      </c>
      <c r="C299" s="24" t="s">
        <v>321</v>
      </c>
      <c r="D299" s="25">
        <f>IFERROR(RTD("cqg.rtd", ,"ContractData",C299, "PerCentNetLastTrade",, "T")/100,"")</f>
        <v>-5.3378283466779045E-3</v>
      </c>
      <c r="E299" s="26">
        <v>410</v>
      </c>
      <c r="F299" s="26">
        <f t="shared" si="27"/>
        <v>410</v>
      </c>
      <c r="G299" s="26" t="str">
        <f t="shared" si="28"/>
        <v>S.US.LH</v>
      </c>
      <c r="H299" s="26">
        <f t="shared" si="29"/>
        <v>299</v>
      </c>
      <c r="I299" s="26" t="str">
        <f t="shared" si="25"/>
        <v>S.US.LUV</v>
      </c>
    </row>
    <row r="300" spans="2:9" x14ac:dyDescent="0.3">
      <c r="B300" s="23">
        <f t="shared" si="26"/>
        <v>0</v>
      </c>
      <c r="C300" s="24" t="s">
        <v>322</v>
      </c>
      <c r="D300" s="25">
        <f>IFERROR(RTD("cqg.rtd", ,"ContractData",C300, "PerCentNetLastTrade",, "T")/100,"")</f>
        <v>-8.6487924955092803E-4</v>
      </c>
      <c r="E300" s="26">
        <v>205</v>
      </c>
      <c r="F300" s="26">
        <f t="shared" si="27"/>
        <v>205</v>
      </c>
      <c r="G300" s="26" t="str">
        <f t="shared" si="28"/>
        <v>S.US.LRCX</v>
      </c>
      <c r="H300" s="26">
        <f t="shared" si="29"/>
        <v>300</v>
      </c>
      <c r="I300" s="26" t="str">
        <f t="shared" si="25"/>
        <v>S.US.ALEX</v>
      </c>
    </row>
    <row r="301" spans="2:9" x14ac:dyDescent="0.3">
      <c r="B301" s="23">
        <f t="shared" si="26"/>
        <v>1</v>
      </c>
      <c r="C301" s="24" t="s">
        <v>323</v>
      </c>
      <c r="D301" s="25">
        <f>IFERROR(RTD("cqg.rtd", ,"ContractData",C301, "PerCentNetLastTrade",, "T")/100,"")</f>
        <v>5.0427230704580472E-3</v>
      </c>
      <c r="E301" s="26">
        <v>78</v>
      </c>
      <c r="F301" s="26">
        <f t="shared" si="27"/>
        <v>78</v>
      </c>
      <c r="G301" s="26" t="str">
        <f t="shared" si="28"/>
        <v>S.US.LAMR</v>
      </c>
      <c r="H301" s="26">
        <f t="shared" si="29"/>
        <v>301</v>
      </c>
      <c r="I301" s="26" t="str">
        <f t="shared" si="25"/>
        <v>S.US.JNPR</v>
      </c>
    </row>
    <row r="302" spans="2:9" x14ac:dyDescent="0.3">
      <c r="B302" s="23">
        <f t="shared" si="26"/>
        <v>0</v>
      </c>
      <c r="C302" s="24" t="s">
        <v>324</v>
      </c>
      <c r="D302" s="25">
        <f>IFERROR(RTD("cqg.rtd", ,"ContractData",C302, "PerCentNetLastTrade",, "T")/100,"")</f>
        <v>-8.9006495068559063E-3</v>
      </c>
      <c r="E302" s="26">
        <v>449</v>
      </c>
      <c r="F302" s="26">
        <f t="shared" si="27"/>
        <v>449</v>
      </c>
      <c r="G302" s="26" t="str">
        <f t="shared" si="28"/>
        <v>S.US.LW</v>
      </c>
      <c r="H302" s="26">
        <f t="shared" si="29"/>
        <v>302</v>
      </c>
      <c r="I302" s="26" t="str">
        <f t="shared" si="25"/>
        <v>S.US.ORCL</v>
      </c>
    </row>
    <row r="303" spans="2:9" x14ac:dyDescent="0.3">
      <c r="B303" s="23">
        <f t="shared" si="26"/>
        <v>0</v>
      </c>
      <c r="C303" s="24" t="s">
        <v>325</v>
      </c>
      <c r="D303" s="25">
        <f>IFERROR(RTD("cqg.rtd", ,"ContractData",C303, "PerCentNetLastTrade",, "T")/100,"")</f>
        <v>-2.4307243558580456E-4</v>
      </c>
      <c r="E303" s="26">
        <v>211</v>
      </c>
      <c r="F303" s="26">
        <f t="shared" si="27"/>
        <v>211</v>
      </c>
      <c r="G303" s="26" t="str">
        <f t="shared" si="28"/>
        <v>S.US.LANC</v>
      </c>
      <c r="H303" s="26">
        <f t="shared" si="29"/>
        <v>303</v>
      </c>
      <c r="I303" s="26" t="str">
        <f t="shared" si="25"/>
        <v>S.US.IEX</v>
      </c>
    </row>
    <row r="304" spans="2:9" x14ac:dyDescent="0.3">
      <c r="B304" s="23">
        <f t="shared" si="26"/>
        <v>0</v>
      </c>
      <c r="C304" s="24" t="s">
        <v>326</v>
      </c>
      <c r="D304" s="25">
        <f>IFERROR(RTD("cqg.rtd", ,"ContractData",C304, "PerCentNetLastTrade",, "T")/100,"")</f>
        <v>-1.0733452593917709E-2</v>
      </c>
      <c r="E304" s="26">
        <v>445</v>
      </c>
      <c r="F304" s="26">
        <f t="shared" si="27"/>
        <v>445</v>
      </c>
      <c r="G304" s="26" t="str">
        <f t="shared" si="28"/>
        <v>S.US.LSTR</v>
      </c>
      <c r="H304" s="26">
        <f t="shared" si="29"/>
        <v>304</v>
      </c>
      <c r="I304" s="26" t="str">
        <f t="shared" si="25"/>
        <v>S.US.FTNT</v>
      </c>
    </row>
    <row r="305" spans="2:9" x14ac:dyDescent="0.3">
      <c r="B305" s="23">
        <f t="shared" si="26"/>
        <v>0</v>
      </c>
      <c r="C305" s="24" t="s">
        <v>327</v>
      </c>
      <c r="D305" s="25">
        <f>IFERROR(RTD("cqg.rtd", ,"ContractData",C305, "PerCentNetLastTrade",, "T")/100,"")</f>
        <v>-4.8336121955753859E-3</v>
      </c>
      <c r="E305" s="26">
        <v>324</v>
      </c>
      <c r="F305" s="26">
        <f t="shared" si="27"/>
        <v>324</v>
      </c>
      <c r="G305" s="26" t="str">
        <f t="shared" si="28"/>
        <v>S.US.LEG</v>
      </c>
      <c r="H305" s="26">
        <f t="shared" si="29"/>
        <v>305</v>
      </c>
      <c r="I305" s="26" t="str">
        <f t="shared" si="25"/>
        <v>S.US.CSRA</v>
      </c>
    </row>
    <row r="306" spans="2:9" x14ac:dyDescent="0.3">
      <c r="B306" s="23">
        <f t="shared" si="26"/>
        <v>0</v>
      </c>
      <c r="C306" s="24" t="s">
        <v>328</v>
      </c>
      <c r="D306" s="25">
        <f>IFERROR(RTD("cqg.rtd", ,"ContractData",C306, "PerCentNetLastTrade",, "T")/100,"")</f>
        <v>-3.3958891867739054E-3</v>
      </c>
      <c r="E306" s="26">
        <v>264</v>
      </c>
      <c r="F306" s="26">
        <f t="shared" si="27"/>
        <v>264</v>
      </c>
      <c r="G306" s="26" t="str">
        <f t="shared" si="28"/>
        <v>S.US.LII</v>
      </c>
      <c r="H306" s="26">
        <f t="shared" si="29"/>
        <v>306</v>
      </c>
      <c r="I306" s="26" t="str">
        <f t="shared" si="25"/>
        <v>S.US.FTV</v>
      </c>
    </row>
    <row r="307" spans="2:9" x14ac:dyDescent="0.3">
      <c r="B307" s="23">
        <f t="shared" si="26"/>
        <v>1</v>
      </c>
      <c r="C307" s="24" t="s">
        <v>34</v>
      </c>
      <c r="D307" s="25">
        <f>IFERROR(RTD("cqg.rtd", ,"ContractData",C307, "PerCentNetLastTrade",, "T")/100,"")</f>
        <v>2.6023594725884803E-3</v>
      </c>
      <c r="E307" s="26">
        <v>114</v>
      </c>
      <c r="F307" s="26">
        <f t="shared" si="27"/>
        <v>114</v>
      </c>
      <c r="G307" s="26" t="str">
        <f t="shared" si="28"/>
        <v>S.US.LVLT</v>
      </c>
      <c r="H307" s="26">
        <f t="shared" si="29"/>
        <v>307</v>
      </c>
      <c r="I307" s="26" t="str">
        <f t="shared" si="25"/>
        <v>S.US.KO</v>
      </c>
    </row>
    <row r="308" spans="2:9" x14ac:dyDescent="0.3">
      <c r="B308" s="23">
        <f t="shared" si="26"/>
        <v>0</v>
      </c>
      <c r="C308" s="24" t="s">
        <v>329</v>
      </c>
      <c r="D308" s="25">
        <f>IFERROR(RTD("cqg.rtd", ,"ContractData",C308, "PerCentNetLastTrade",, "T")/100,"")</f>
        <v>-1.950743721043648E-3</v>
      </c>
      <c r="E308" s="26">
        <v>198</v>
      </c>
      <c r="F308" s="26">
        <f t="shared" si="27"/>
        <v>198</v>
      </c>
      <c r="G308" s="26" t="str">
        <f t="shared" si="28"/>
        <v>S.US.LPT</v>
      </c>
      <c r="H308" s="26">
        <f t="shared" si="29"/>
        <v>308</v>
      </c>
      <c r="I308" s="26" t="str">
        <f t="shared" si="25"/>
        <v>S.US.EA</v>
      </c>
    </row>
    <row r="309" spans="2:9" x14ac:dyDescent="0.3">
      <c r="B309" s="23">
        <f t="shared" si="26"/>
        <v>0</v>
      </c>
      <c r="C309" s="24" t="s">
        <v>330</v>
      </c>
      <c r="D309" s="25">
        <f>IFERROR(RTD("cqg.rtd", ,"ContractData",C309, "PerCentNetLastTrade",, "T")/100,"")</f>
        <v>-3.4326209722068428E-3</v>
      </c>
      <c r="E309" s="26">
        <v>186</v>
      </c>
      <c r="F309" s="26">
        <f t="shared" si="27"/>
        <v>186</v>
      </c>
      <c r="G309" s="26" t="str">
        <f t="shared" si="28"/>
        <v>S.US.LECO</v>
      </c>
      <c r="H309" s="26">
        <f t="shared" si="29"/>
        <v>309</v>
      </c>
      <c r="I309" s="26" t="str">
        <f t="shared" si="25"/>
        <v>S.US.NFLX</v>
      </c>
    </row>
    <row r="310" spans="2:9" x14ac:dyDescent="0.3">
      <c r="B310" s="23">
        <f t="shared" si="26"/>
        <v>0</v>
      </c>
      <c r="C310" s="24" t="s">
        <v>331</v>
      </c>
      <c r="D310" s="25">
        <f>IFERROR(RTD("cqg.rtd", ,"ContractData",C310, "PerCentNetLastTrade",, "T")/100,"")</f>
        <v>-2.6915485375919612E-3</v>
      </c>
      <c r="E310" s="26">
        <v>281</v>
      </c>
      <c r="F310" s="26">
        <f t="shared" si="27"/>
        <v>281</v>
      </c>
      <c r="G310" s="26" t="str">
        <f t="shared" si="28"/>
        <v>S.US.LFUS</v>
      </c>
      <c r="H310" s="26">
        <f t="shared" si="29"/>
        <v>310</v>
      </c>
      <c r="I310" s="26" t="str">
        <f t="shared" si="25"/>
        <v>S.US.ROK</v>
      </c>
    </row>
    <row r="311" spans="2:9" x14ac:dyDescent="0.3">
      <c r="B311" s="23">
        <f t="shared" si="26"/>
        <v>0</v>
      </c>
      <c r="C311" s="24" t="s">
        <v>332</v>
      </c>
      <c r="D311" s="25">
        <f>IFERROR(RTD("cqg.rtd", ,"ContractData",C311, "PerCentNetLastTrade",, "T")/100,"")</f>
        <v>-5.2098408104196813E-3</v>
      </c>
      <c r="E311" s="26">
        <v>452</v>
      </c>
      <c r="F311" s="26">
        <f t="shared" si="27"/>
        <v>452</v>
      </c>
      <c r="G311" s="26" t="str">
        <f t="shared" si="28"/>
        <v>S.US.LYV</v>
      </c>
      <c r="H311" s="26">
        <f t="shared" si="29"/>
        <v>311</v>
      </c>
      <c r="I311" s="26" t="str">
        <f t="shared" si="25"/>
        <v>S.US.CERN</v>
      </c>
    </row>
    <row r="312" spans="2:9" x14ac:dyDescent="0.3">
      <c r="B312" s="23">
        <f t="shared" si="26"/>
        <v>0</v>
      </c>
      <c r="C312" s="24" t="s">
        <v>32</v>
      </c>
      <c r="D312" s="25">
        <f>IFERROR(RTD("cqg.rtd", ,"ContractData",C312, "PerCentNetLastTrade",, "T")/100,"")</f>
        <v>-3.8071065989847713E-3</v>
      </c>
      <c r="E312" s="26">
        <v>316</v>
      </c>
      <c r="F312" s="26">
        <f t="shared" si="27"/>
        <v>316</v>
      </c>
      <c r="G312" s="26" t="str">
        <f t="shared" si="28"/>
        <v>S.US.LKQ</v>
      </c>
      <c r="H312" s="26">
        <f t="shared" si="29"/>
        <v>312</v>
      </c>
      <c r="I312" s="26" t="str">
        <f t="shared" si="25"/>
        <v>S.US.BLK</v>
      </c>
    </row>
    <row r="313" spans="2:9" x14ac:dyDescent="0.3">
      <c r="B313" s="23">
        <f t="shared" si="26"/>
        <v>1</v>
      </c>
      <c r="C313" s="24" t="s">
        <v>333</v>
      </c>
      <c r="D313" s="25">
        <f>IFERROR(RTD("cqg.rtd", ,"ContractData",C313, "PerCentNetLastTrade",, "T")/100,"")</f>
        <v>1.5382924953301835E-3</v>
      </c>
      <c r="E313" s="26">
        <v>142</v>
      </c>
      <c r="F313" s="26">
        <f t="shared" si="27"/>
        <v>142</v>
      </c>
      <c r="G313" s="26" t="str">
        <f t="shared" si="28"/>
        <v>S.US.LMT</v>
      </c>
      <c r="H313" s="26">
        <f t="shared" si="29"/>
        <v>313</v>
      </c>
      <c r="I313" s="26" t="str">
        <f t="shared" si="25"/>
        <v>S.US.HRS</v>
      </c>
    </row>
    <row r="314" spans="2:9" x14ac:dyDescent="0.3">
      <c r="B314" s="23">
        <f t="shared" si="26"/>
        <v>0</v>
      </c>
      <c r="C314" s="24" t="s">
        <v>334</v>
      </c>
      <c r="D314" s="25">
        <f>IFERROR(RTD("cqg.rtd", ,"ContractData",C314, "PerCentNetLastTrade",, "T")/100,"")</f>
        <v>-3.885903265812319E-2</v>
      </c>
      <c r="E314" s="26">
        <v>563</v>
      </c>
      <c r="F314" s="26">
        <f t="shared" si="27"/>
        <v>563</v>
      </c>
      <c r="G314" s="26" t="str">
        <f t="shared" si="28"/>
        <v>S.US.LOGM</v>
      </c>
      <c r="H314" s="26">
        <f t="shared" si="29"/>
        <v>314</v>
      </c>
      <c r="I314" s="26" t="str">
        <f t="shared" si="25"/>
        <v>S.US.PH</v>
      </c>
    </row>
    <row r="315" spans="2:9" x14ac:dyDescent="0.3">
      <c r="B315" s="23">
        <f t="shared" si="26"/>
        <v>0</v>
      </c>
      <c r="C315" s="24" t="s">
        <v>335</v>
      </c>
      <c r="D315" s="25">
        <f>IFERROR(RTD("cqg.rtd", ,"ContractData",C315, "PerCentNetLastTrade",, "T")/100,"")</f>
        <v>-4.6511627906976741E-4</v>
      </c>
      <c r="E315" s="26">
        <v>167</v>
      </c>
      <c r="F315" s="26">
        <f t="shared" si="27"/>
        <v>167</v>
      </c>
      <c r="G315" s="26" t="str">
        <f t="shared" si="28"/>
        <v>S.US.LOW</v>
      </c>
      <c r="H315" s="26">
        <f t="shared" si="29"/>
        <v>315</v>
      </c>
      <c r="I315" s="26" t="str">
        <f t="shared" si="25"/>
        <v>S.US.PZZA</v>
      </c>
    </row>
    <row r="316" spans="2:9" x14ac:dyDescent="0.3">
      <c r="B316" s="23">
        <f t="shared" si="26"/>
        <v>0</v>
      </c>
      <c r="C316" s="24" t="s">
        <v>336</v>
      </c>
      <c r="D316" s="25">
        <f>IFERROR(RTD("cqg.rtd", ,"ContractData",C316, "PerCentNetLastTrade",, "T")/100,"")</f>
        <v>-1.2649078424286231E-2</v>
      </c>
      <c r="E316" s="26">
        <v>479</v>
      </c>
      <c r="F316" s="26">
        <f t="shared" si="27"/>
        <v>479</v>
      </c>
      <c r="G316" s="26" t="str">
        <f t="shared" si="28"/>
        <v>S.US.CLI</v>
      </c>
      <c r="H316" s="26">
        <f t="shared" si="29"/>
        <v>316</v>
      </c>
      <c r="I316" s="26" t="str">
        <f t="shared" si="25"/>
        <v>S.US.LKQ</v>
      </c>
    </row>
    <row r="317" spans="2:9" x14ac:dyDescent="0.3">
      <c r="B317" s="23">
        <f t="shared" si="26"/>
        <v>1</v>
      </c>
      <c r="C317" s="24" t="s">
        <v>337</v>
      </c>
      <c r="D317" s="25">
        <f>IFERROR(RTD("cqg.rtd", ,"ContractData",C317, "PerCentNetLastTrade",, "T")/100,"")</f>
        <v>3.094606542882405E-3</v>
      </c>
      <c r="E317" s="26">
        <v>71</v>
      </c>
      <c r="F317" s="26">
        <f t="shared" si="27"/>
        <v>71</v>
      </c>
      <c r="G317" s="26" t="str">
        <f t="shared" si="28"/>
        <v>S.US.MANH</v>
      </c>
      <c r="H317" s="26">
        <f t="shared" si="29"/>
        <v>317</v>
      </c>
      <c r="I317" s="26" t="str">
        <f t="shared" si="25"/>
        <v>S.US.RRC</v>
      </c>
    </row>
    <row r="318" spans="2:9" x14ac:dyDescent="0.3">
      <c r="B318" s="23">
        <f t="shared" si="26"/>
        <v>0</v>
      </c>
      <c r="C318" s="24" t="s">
        <v>338</v>
      </c>
      <c r="D318" s="25">
        <f>IFERROR(RTD("cqg.rtd", ,"ContractData",C318, "PerCentNetLastTrade",, "T")/100,"")</f>
        <v>-1.4746592844974447E-2</v>
      </c>
      <c r="E318" s="26">
        <v>521</v>
      </c>
      <c r="F318" s="26">
        <f t="shared" si="27"/>
        <v>521</v>
      </c>
      <c r="G318" s="26" t="str">
        <f t="shared" si="28"/>
        <v>S.US.MKTX</v>
      </c>
      <c r="H318" s="26">
        <f t="shared" si="29"/>
        <v>318</v>
      </c>
      <c r="I318" s="26" t="str">
        <f t="shared" si="25"/>
        <v>S.US.CPT</v>
      </c>
    </row>
    <row r="319" spans="2:9" x14ac:dyDescent="0.3">
      <c r="B319" s="23">
        <f t="shared" si="26"/>
        <v>0</v>
      </c>
      <c r="C319" s="24" t="s">
        <v>339</v>
      </c>
      <c r="D319" s="25">
        <f>IFERROR(RTD("cqg.rtd", ,"ContractData",C319, "PerCentNetLastTrade",, "T")/100,"")</f>
        <v>-4.0185471406491502E-3</v>
      </c>
      <c r="E319" s="26">
        <v>232</v>
      </c>
      <c r="F319" s="26">
        <f t="shared" si="27"/>
        <v>232</v>
      </c>
      <c r="G319" s="26" t="str">
        <f t="shared" si="28"/>
        <v>S.US.MAR</v>
      </c>
      <c r="H319" s="26">
        <f t="shared" si="29"/>
        <v>319</v>
      </c>
      <c r="I319" s="26" t="str">
        <f t="shared" si="25"/>
        <v>S.US.YUM</v>
      </c>
    </row>
    <row r="320" spans="2:9" x14ac:dyDescent="0.3">
      <c r="B320" s="23">
        <f t="shared" si="26"/>
        <v>0</v>
      </c>
      <c r="C320" s="24" t="s">
        <v>340</v>
      </c>
      <c r="D320" s="25">
        <f>IFERROR(RTD("cqg.rtd", ,"ContractData",C320, "PerCentNetLastTrade",, "T")/100,"")</f>
        <v>-1.20789155818011E-3</v>
      </c>
      <c r="E320" s="26">
        <v>243</v>
      </c>
      <c r="F320" s="26">
        <f t="shared" si="27"/>
        <v>243</v>
      </c>
      <c r="G320" s="26" t="str">
        <f t="shared" si="28"/>
        <v>S.US.MMC</v>
      </c>
      <c r="H320" s="26">
        <f t="shared" si="29"/>
        <v>320</v>
      </c>
      <c r="I320" s="26" t="str">
        <f t="shared" si="25"/>
        <v>S.US.NCR</v>
      </c>
    </row>
    <row r="321" spans="2:9" x14ac:dyDescent="0.3">
      <c r="B321" s="23">
        <f t="shared" si="26"/>
        <v>0</v>
      </c>
      <c r="C321" s="24" t="s">
        <v>341</v>
      </c>
      <c r="D321" s="25">
        <f>IFERROR(RTD("cqg.rtd", ,"ContractData",C321, "PerCentNetLastTrade",, "T")/100,"")</f>
        <v>-1.6543885497789939E-2</v>
      </c>
      <c r="E321" s="26">
        <v>542</v>
      </c>
      <c r="F321" s="26">
        <f t="shared" si="27"/>
        <v>542</v>
      </c>
      <c r="G321" s="26" t="str">
        <f t="shared" si="28"/>
        <v>S.US.MLM</v>
      </c>
      <c r="H321" s="26">
        <f t="shared" si="29"/>
        <v>321</v>
      </c>
      <c r="I321" s="26" t="str">
        <f t="shared" ref="I321:I384" si="30">IFERROR(VLOOKUP(H321,$F$1:$G$564,2,FALSE),"")</f>
        <v>S.US.ESS</v>
      </c>
    </row>
    <row r="322" spans="2:9" x14ac:dyDescent="0.3">
      <c r="B322" s="23">
        <f t="shared" ref="B322:B385" si="31">IF(D322&gt;=0,1,)</f>
        <v>1</v>
      </c>
      <c r="C322" s="24" t="s">
        <v>342</v>
      </c>
      <c r="D322" s="25">
        <f>IFERROR(RTD("cqg.rtd", ,"ContractData",C322, "PerCentNetLastTrade",, "T")/100,"")</f>
        <v>5.4171180931744309E-4</v>
      </c>
      <c r="E322" s="26">
        <v>125</v>
      </c>
      <c r="F322" s="26">
        <f t="shared" ref="F322:F385" si="32">IFERROR(E322,"")</f>
        <v>125</v>
      </c>
      <c r="G322" s="26" t="str">
        <f t="shared" ref="G322:G385" si="33">C322</f>
        <v>S.US.MAS</v>
      </c>
      <c r="H322" s="26">
        <f t="shared" si="29"/>
        <v>322</v>
      </c>
      <c r="I322" s="26" t="str">
        <f t="shared" si="30"/>
        <v>S.US.CABO</v>
      </c>
    </row>
    <row r="323" spans="2:9" x14ac:dyDescent="0.3">
      <c r="B323" s="23">
        <f t="shared" si="31"/>
        <v>0</v>
      </c>
      <c r="C323" s="24" t="s">
        <v>343</v>
      </c>
      <c r="D323" s="25">
        <f>IFERROR(RTD("cqg.rtd", ,"ContractData",C323, "PerCentNetLastTrade",, "T")/100,"")</f>
        <v>-1.4591109602986088E-2</v>
      </c>
      <c r="E323" s="26">
        <v>534</v>
      </c>
      <c r="F323" s="26">
        <f t="shared" si="32"/>
        <v>534</v>
      </c>
      <c r="G323" s="26" t="str">
        <f t="shared" si="33"/>
        <v>S.US.MASI</v>
      </c>
      <c r="H323" s="26">
        <f t="shared" ref="H323:H386" si="34">H322+1</f>
        <v>323</v>
      </c>
      <c r="I323" s="26" t="str">
        <f t="shared" si="30"/>
        <v>S.US.CR</v>
      </c>
    </row>
    <row r="324" spans="2:9" x14ac:dyDescent="0.3">
      <c r="B324" s="23">
        <f t="shared" si="31"/>
        <v>0</v>
      </c>
      <c r="C324" s="24" t="s">
        <v>344</v>
      </c>
      <c r="D324" s="25">
        <f>IFERROR(RTD("cqg.rtd", ,"ContractData",C324, "PerCentNetLastTrade",, "T")/100,"")</f>
        <v>-6.8085106382978723E-3</v>
      </c>
      <c r="E324" s="26">
        <v>434</v>
      </c>
      <c r="F324" s="26">
        <f t="shared" si="32"/>
        <v>434</v>
      </c>
      <c r="G324" s="26" t="str">
        <f t="shared" si="33"/>
        <v>S.US.MA</v>
      </c>
      <c r="H324" s="26">
        <f t="shared" si="34"/>
        <v>324</v>
      </c>
      <c r="I324" s="26" t="str">
        <f t="shared" si="30"/>
        <v>S.US.LEG</v>
      </c>
    </row>
    <row r="325" spans="2:9" x14ac:dyDescent="0.3">
      <c r="B325" s="23">
        <f t="shared" si="31"/>
        <v>0</v>
      </c>
      <c r="C325" s="24" t="s">
        <v>345</v>
      </c>
      <c r="D325" s="25">
        <f>IFERROR(RTD("cqg.rtd", ,"ContractData",C325, "PerCentNetLastTrade",, "T")/100,"")</f>
        <v>-4.0687160940325491E-3</v>
      </c>
      <c r="E325" s="26">
        <v>295</v>
      </c>
      <c r="F325" s="26">
        <f t="shared" si="32"/>
        <v>295</v>
      </c>
      <c r="G325" s="26" t="str">
        <f t="shared" si="33"/>
        <v>S.US.MAT</v>
      </c>
      <c r="H325" s="26">
        <f t="shared" si="34"/>
        <v>325</v>
      </c>
      <c r="I325" s="26" t="str">
        <f t="shared" si="30"/>
        <v>S.US.ACXM</v>
      </c>
    </row>
    <row r="326" spans="2:9" x14ac:dyDescent="0.3">
      <c r="B326" s="23">
        <f t="shared" si="31"/>
        <v>1</v>
      </c>
      <c r="C326" s="24" t="s">
        <v>346</v>
      </c>
      <c r="D326" s="25">
        <f>IFERROR(RTD("cqg.rtd", ,"ContractData",C326, "PerCentNetLastTrade",, "T")/100,"")</f>
        <v>7.8960355321598952E-3</v>
      </c>
      <c r="E326" s="26">
        <v>26</v>
      </c>
      <c r="F326" s="26">
        <f t="shared" si="32"/>
        <v>26</v>
      </c>
      <c r="G326" s="26" t="str">
        <f t="shared" si="33"/>
        <v>S.US.MMS</v>
      </c>
      <c r="H326" s="26">
        <f t="shared" si="34"/>
        <v>326</v>
      </c>
      <c r="I326" s="26" t="str">
        <f t="shared" si="30"/>
        <v>S.US.TTWO</v>
      </c>
    </row>
    <row r="327" spans="2:9" x14ac:dyDescent="0.3">
      <c r="B327" s="23">
        <f t="shared" si="31"/>
        <v>0</v>
      </c>
      <c r="C327" s="24" t="s">
        <v>347</v>
      </c>
      <c r="D327" s="25">
        <f>IFERROR(RTD("cqg.rtd", ,"ContractData",C327, "PerCentNetLastTrade",, "T")/100,"")</f>
        <v>-2.2558087074216106E-3</v>
      </c>
      <c r="E327" s="26">
        <v>327</v>
      </c>
      <c r="F327" s="26">
        <f t="shared" si="32"/>
        <v>327</v>
      </c>
      <c r="G327" s="26" t="str">
        <f t="shared" si="33"/>
        <v>S.US.MBFI</v>
      </c>
      <c r="H327" s="26">
        <f t="shared" si="34"/>
        <v>327</v>
      </c>
      <c r="I327" s="26" t="str">
        <f t="shared" si="30"/>
        <v>S.US.MBFI</v>
      </c>
    </row>
    <row r="328" spans="2:9" x14ac:dyDescent="0.3">
      <c r="B328" s="23">
        <f t="shared" si="31"/>
        <v>1</v>
      </c>
      <c r="C328" s="24" t="s">
        <v>348</v>
      </c>
      <c r="D328" s="25">
        <f>IFERROR(RTD("cqg.rtd", ,"ContractData",C328, "PerCentNetLastTrade",, "T")/100,"")</f>
        <v>2.7955271565495211E-3</v>
      </c>
      <c r="E328" s="26">
        <v>168</v>
      </c>
      <c r="F328" s="26">
        <f t="shared" si="32"/>
        <v>168</v>
      </c>
      <c r="G328" s="26" t="str">
        <f t="shared" si="33"/>
        <v>S.US.MKC</v>
      </c>
      <c r="H328" s="26">
        <f t="shared" si="34"/>
        <v>328</v>
      </c>
      <c r="I328" s="26" t="str">
        <f t="shared" si="30"/>
        <v>S.US.RCL</v>
      </c>
    </row>
    <row r="329" spans="2:9" x14ac:dyDescent="0.3">
      <c r="B329" s="23">
        <f t="shared" si="31"/>
        <v>0</v>
      </c>
      <c r="C329" s="24" t="s">
        <v>349</v>
      </c>
      <c r="D329" s="25">
        <f>IFERROR(RTD("cqg.rtd", ,"ContractData",C329, "PerCentNetLastTrade",, "T")/100,"")</f>
        <v>-1.5282022784106697E-3</v>
      </c>
      <c r="E329" s="26">
        <v>236</v>
      </c>
      <c r="F329" s="26">
        <f t="shared" si="32"/>
        <v>236</v>
      </c>
      <c r="G329" s="26" t="str">
        <f t="shared" si="33"/>
        <v>S.US.MCD</v>
      </c>
      <c r="H329" s="26">
        <f t="shared" si="34"/>
        <v>329</v>
      </c>
      <c r="I329" s="26" t="str">
        <f t="shared" si="30"/>
        <v>S.US.MON</v>
      </c>
    </row>
    <row r="330" spans="2:9" x14ac:dyDescent="0.3">
      <c r="B330" s="23">
        <f t="shared" si="31"/>
        <v>0</v>
      </c>
      <c r="C330" s="24" t="s">
        <v>350</v>
      </c>
      <c r="D330" s="25">
        <f>IFERROR(RTD("cqg.rtd", ,"ContractData",C330, "PerCentNetLastTrade",, "T")/100,"")</f>
        <v>-6.8912710566615618E-3</v>
      </c>
      <c r="E330" s="26">
        <v>221</v>
      </c>
      <c r="F330" s="26">
        <f t="shared" si="32"/>
        <v>221</v>
      </c>
      <c r="G330" s="26" t="str">
        <f t="shared" si="33"/>
        <v>S.US.MDU</v>
      </c>
      <c r="H330" s="26">
        <f t="shared" si="34"/>
        <v>330</v>
      </c>
      <c r="I330" s="26" t="str">
        <f t="shared" si="30"/>
        <v>S.US.V</v>
      </c>
    </row>
    <row r="331" spans="2:9" x14ac:dyDescent="0.3">
      <c r="B331" s="23">
        <f t="shared" si="31"/>
        <v>0</v>
      </c>
      <c r="C331" s="24" t="s">
        <v>351</v>
      </c>
      <c r="D331" s="25">
        <f>IFERROR(RTD("cqg.rtd", ,"ContractData",C331, "PerCentNetLastTrade",, "T")/100,"")</f>
        <v>-5.6274620146314015E-4</v>
      </c>
      <c r="E331" s="26">
        <v>237</v>
      </c>
      <c r="F331" s="26">
        <f t="shared" si="32"/>
        <v>237</v>
      </c>
      <c r="G331" s="26" t="str">
        <f t="shared" si="33"/>
        <v>S.US.MJN</v>
      </c>
      <c r="H331" s="26">
        <f t="shared" si="34"/>
        <v>331</v>
      </c>
      <c r="I331" s="26" t="str">
        <f t="shared" si="30"/>
        <v>S.US.MMM</v>
      </c>
    </row>
    <row r="332" spans="2:9" x14ac:dyDescent="0.3">
      <c r="B332" s="23">
        <f t="shared" si="31"/>
        <v>0</v>
      </c>
      <c r="C332" s="24" t="s">
        <v>352</v>
      </c>
      <c r="D332" s="25">
        <f>IFERROR(RTD("cqg.rtd", ,"ContractData",C332, "PerCentNetLastTrade",, "T")/100,"")</f>
        <v>-1.0665220535068692E-2</v>
      </c>
      <c r="E332" s="26">
        <v>544</v>
      </c>
      <c r="F332" s="26">
        <f t="shared" si="32"/>
        <v>544</v>
      </c>
      <c r="G332" s="26" t="str">
        <f t="shared" si="33"/>
        <v>S.US.MD</v>
      </c>
      <c r="H332" s="26">
        <f t="shared" si="34"/>
        <v>332</v>
      </c>
      <c r="I332" s="26" t="str">
        <f t="shared" si="30"/>
        <v>S.US.PEP</v>
      </c>
    </row>
    <row r="333" spans="2:9" x14ac:dyDescent="0.3">
      <c r="B333" s="23">
        <f t="shared" si="31"/>
        <v>1</v>
      </c>
      <c r="C333" s="24" t="s">
        <v>353</v>
      </c>
      <c r="D333" s="25">
        <f>IFERROR(RTD("cqg.rtd", ,"ContractData",C333, "PerCentNetLastTrade",, "T")/100,"")</f>
        <v>6.7219008910426757E-3</v>
      </c>
      <c r="E333" s="26">
        <v>67</v>
      </c>
      <c r="F333" s="26">
        <f t="shared" si="32"/>
        <v>67</v>
      </c>
      <c r="G333" s="26" t="str">
        <f t="shared" si="33"/>
        <v>S.US.MRK</v>
      </c>
      <c r="H333" s="26">
        <f t="shared" si="34"/>
        <v>333</v>
      </c>
      <c r="I333" s="26" t="str">
        <f t="shared" si="30"/>
        <v>S.US.HUM</v>
      </c>
    </row>
    <row r="334" spans="2:9" x14ac:dyDescent="0.3">
      <c r="B334" s="23">
        <f t="shared" si="31"/>
        <v>1</v>
      </c>
      <c r="C334" s="24" t="s">
        <v>354</v>
      </c>
      <c r="D334" s="25">
        <f>IFERROR(RTD("cqg.rtd", ,"ContractData",C334, "PerCentNetLastTrade",, "T")/100,"")</f>
        <v>6.118881118881119E-3</v>
      </c>
      <c r="E334" s="26">
        <v>31</v>
      </c>
      <c r="F334" s="26">
        <f t="shared" si="32"/>
        <v>31</v>
      </c>
      <c r="G334" s="26" t="str">
        <f t="shared" si="33"/>
        <v>S.US.MDP</v>
      </c>
      <c r="H334" s="26">
        <f t="shared" si="34"/>
        <v>334</v>
      </c>
      <c r="I334" s="26" t="str">
        <f t="shared" si="30"/>
        <v>S.US.WEC</v>
      </c>
    </row>
    <row r="335" spans="2:9" x14ac:dyDescent="0.3">
      <c r="B335" s="23">
        <f t="shared" si="31"/>
        <v>1</v>
      </c>
      <c r="C335" s="24" t="s">
        <v>355</v>
      </c>
      <c r="D335" s="25">
        <f>IFERROR(RTD("cqg.rtd", ,"ContractData",C335, "PerCentNetLastTrade",, "T")/100,"")</f>
        <v>2.1318043150659756E-3</v>
      </c>
      <c r="E335" s="26">
        <v>270</v>
      </c>
      <c r="F335" s="26">
        <f t="shared" si="32"/>
        <v>270</v>
      </c>
      <c r="G335" s="26" t="str">
        <f t="shared" si="33"/>
        <v>S.US.MTD</v>
      </c>
      <c r="H335" s="26">
        <f t="shared" si="34"/>
        <v>335</v>
      </c>
      <c r="I335" s="26" t="str">
        <f t="shared" si="30"/>
        <v>S.US.FL</v>
      </c>
    </row>
    <row r="336" spans="2:9" x14ac:dyDescent="0.3">
      <c r="B336" s="23">
        <f t="shared" si="31"/>
        <v>1</v>
      </c>
      <c r="C336" s="24" t="s">
        <v>30</v>
      </c>
      <c r="D336" s="25">
        <f>IFERROR(RTD("cqg.rtd", ,"ContractData",C336, "PerCentNetLastTrade",, "T")/100,"")</f>
        <v>5.5118110236220472E-3</v>
      </c>
      <c r="E336" s="26">
        <v>48</v>
      </c>
      <c r="F336" s="26">
        <f t="shared" si="32"/>
        <v>48</v>
      </c>
      <c r="G336" s="26" t="str">
        <f t="shared" si="33"/>
        <v>S.US.KORS</v>
      </c>
      <c r="H336" s="26">
        <f t="shared" si="34"/>
        <v>336</v>
      </c>
      <c r="I336" s="26" t="str">
        <f t="shared" si="30"/>
        <v>S.US.BSX</v>
      </c>
    </row>
    <row r="337" spans="2:9" x14ac:dyDescent="0.3">
      <c r="B337" s="23">
        <f t="shared" si="31"/>
        <v>0</v>
      </c>
      <c r="C337" s="24" t="s">
        <v>356</v>
      </c>
      <c r="D337" s="25">
        <f>IFERROR(RTD("cqg.rtd", ,"ContractData",C337, "PerCentNetLastTrade",, "T")/100,"")</f>
        <v>-2.9320302087960909E-2</v>
      </c>
      <c r="E337" s="26">
        <v>560</v>
      </c>
      <c r="F337" s="26">
        <f t="shared" si="32"/>
        <v>560</v>
      </c>
      <c r="G337" s="26" t="str">
        <f t="shared" si="33"/>
        <v>S.US.MIK</v>
      </c>
      <c r="H337" s="26">
        <f t="shared" si="34"/>
        <v>337</v>
      </c>
      <c r="I337" s="26" t="str">
        <f t="shared" si="30"/>
        <v>S.US.IBOC</v>
      </c>
    </row>
    <row r="338" spans="2:9" x14ac:dyDescent="0.3">
      <c r="B338" s="23">
        <f t="shared" si="31"/>
        <v>1</v>
      </c>
      <c r="C338" s="24" t="s">
        <v>357</v>
      </c>
      <c r="D338" s="25">
        <f>IFERROR(RTD("cqg.rtd", ,"ContractData",C338, "PerCentNetLastTrade",, "T")/100,"")</f>
        <v>3.9909538379672739E-4</v>
      </c>
      <c r="E338" s="26">
        <v>100</v>
      </c>
      <c r="F338" s="26">
        <f t="shared" si="32"/>
        <v>100</v>
      </c>
      <c r="G338" s="26" t="str">
        <f t="shared" si="33"/>
        <v>S.US.MCHP</v>
      </c>
      <c r="H338" s="26">
        <f t="shared" si="34"/>
        <v>338</v>
      </c>
      <c r="I338" s="26" t="str">
        <f t="shared" si="30"/>
        <v>S.US.APD</v>
      </c>
    </row>
    <row r="339" spans="2:9" x14ac:dyDescent="0.3">
      <c r="B339" s="23">
        <f t="shared" si="31"/>
        <v>0</v>
      </c>
      <c r="C339" s="24" t="s">
        <v>358</v>
      </c>
      <c r="D339" s="25">
        <f>IFERROR(RTD("cqg.rtd", ,"ContractData",C339, "PerCentNetLastTrade",, "T")/100,"")</f>
        <v>-9.62128966223132E-3</v>
      </c>
      <c r="E339" s="26">
        <v>470</v>
      </c>
      <c r="F339" s="26">
        <f t="shared" si="32"/>
        <v>470</v>
      </c>
      <c r="G339" s="26" t="str">
        <f t="shared" si="33"/>
        <v>S.US.MSCC</v>
      </c>
      <c r="H339" s="26">
        <f t="shared" si="34"/>
        <v>339</v>
      </c>
      <c r="I339" s="26" t="str">
        <f t="shared" si="30"/>
        <v>S.US.FHN</v>
      </c>
    </row>
    <row r="340" spans="2:9" x14ac:dyDescent="0.3">
      <c r="B340" s="23">
        <f t="shared" si="31"/>
        <v>0</v>
      </c>
      <c r="C340" s="24" t="s">
        <v>359</v>
      </c>
      <c r="D340" s="25">
        <f>IFERROR(RTD("cqg.rtd", ,"ContractData",C340, "PerCentNetLastTrade",, "T")/100,"")</f>
        <v>-6.3768115942028983E-3</v>
      </c>
      <c r="E340" s="26">
        <v>481</v>
      </c>
      <c r="F340" s="26">
        <f t="shared" si="32"/>
        <v>481</v>
      </c>
      <c r="G340" s="26" t="str">
        <f t="shared" si="33"/>
        <v>S.US.MSFT</v>
      </c>
      <c r="H340" s="26">
        <f t="shared" si="34"/>
        <v>340</v>
      </c>
      <c r="I340" s="26" t="str">
        <f t="shared" si="30"/>
        <v>S.US.PLT</v>
      </c>
    </row>
    <row r="341" spans="2:9" x14ac:dyDescent="0.3">
      <c r="B341" s="23">
        <f t="shared" si="31"/>
        <v>0</v>
      </c>
      <c r="C341" s="24" t="s">
        <v>360</v>
      </c>
      <c r="D341" s="25">
        <f>IFERROR(RTD("cqg.rtd", ,"ContractData",C341, "PerCentNetLastTrade",, "T")/100,"")</f>
        <v>-9.6951524237881056E-3</v>
      </c>
      <c r="E341" s="26">
        <v>474</v>
      </c>
      <c r="F341" s="26">
        <f t="shared" si="32"/>
        <v>474</v>
      </c>
      <c r="G341" s="26" t="str">
        <f t="shared" si="33"/>
        <v>S.US.MAA</v>
      </c>
      <c r="H341" s="26">
        <f t="shared" si="34"/>
        <v>341</v>
      </c>
      <c r="I341" s="26" t="str">
        <f t="shared" si="30"/>
        <v>S.US.DHR</v>
      </c>
    </row>
    <row r="342" spans="2:9" x14ac:dyDescent="0.3">
      <c r="B342" s="23">
        <f t="shared" si="31"/>
        <v>0</v>
      </c>
      <c r="C342" s="24" t="s">
        <v>361</v>
      </c>
      <c r="D342" s="25">
        <f>IFERROR(RTD("cqg.rtd", ,"ContractData",C342, "PerCentNetLastTrade",, "T")/100,"")</f>
        <v>-1.8006430868167202E-2</v>
      </c>
      <c r="E342" s="26">
        <v>549</v>
      </c>
      <c r="F342" s="26">
        <f t="shared" si="32"/>
        <v>549</v>
      </c>
      <c r="G342" s="26" t="str">
        <f t="shared" si="33"/>
        <v>S.US.MTX</v>
      </c>
      <c r="H342" s="26">
        <f t="shared" si="34"/>
        <v>342</v>
      </c>
      <c r="I342" s="26" t="str">
        <f t="shared" si="30"/>
        <v>S.US.AMP</v>
      </c>
    </row>
    <row r="343" spans="2:9" x14ac:dyDescent="0.3">
      <c r="B343" s="23">
        <f t="shared" si="31"/>
        <v>1</v>
      </c>
      <c r="C343" s="24" t="s">
        <v>362</v>
      </c>
      <c r="D343" s="25">
        <f>IFERROR(RTD("cqg.rtd", ,"ContractData",C343, "PerCentNetLastTrade",, "T")/100,"")</f>
        <v>4.3496985357450472E-3</v>
      </c>
      <c r="E343" s="26">
        <v>59</v>
      </c>
      <c r="F343" s="26">
        <f t="shared" si="32"/>
        <v>59</v>
      </c>
      <c r="G343" s="26" t="str">
        <f t="shared" si="33"/>
        <v>S.US.MHK</v>
      </c>
      <c r="H343" s="26">
        <f t="shared" si="34"/>
        <v>343</v>
      </c>
      <c r="I343" s="26" t="str">
        <f t="shared" si="30"/>
        <v>S.US.VRSK</v>
      </c>
    </row>
    <row r="344" spans="2:9" x14ac:dyDescent="0.3">
      <c r="B344" s="23">
        <f t="shared" si="31"/>
        <v>0</v>
      </c>
      <c r="C344" s="24" t="s">
        <v>363</v>
      </c>
      <c r="D344" s="25">
        <f>IFERROR(RTD("cqg.rtd", ,"ContractData",C344, "PerCentNetLastTrade",, "T")/100,"")</f>
        <v>-2.5679435052428845E-3</v>
      </c>
      <c r="E344" s="26">
        <v>248</v>
      </c>
      <c r="F344" s="26">
        <f t="shared" si="32"/>
        <v>248</v>
      </c>
      <c r="G344" s="26" t="str">
        <f t="shared" si="33"/>
        <v>S.US.MPWR</v>
      </c>
      <c r="H344" s="26">
        <f t="shared" si="34"/>
        <v>344</v>
      </c>
      <c r="I344" s="26" t="str">
        <f t="shared" si="30"/>
        <v>S.US.BIIB</v>
      </c>
    </row>
    <row r="345" spans="2:9" x14ac:dyDescent="0.3">
      <c r="B345" s="23">
        <f t="shared" si="31"/>
        <v>0</v>
      </c>
      <c r="C345" s="24" t="s">
        <v>364</v>
      </c>
      <c r="D345" s="25">
        <f>IFERROR(RTD("cqg.rtd", ,"ContractData",C345, "PerCentNetLastTrade",, "T")/100,"")</f>
        <v>-2.0654044750430291E-3</v>
      </c>
      <c r="E345" s="26">
        <v>329</v>
      </c>
      <c r="F345" s="26">
        <f t="shared" si="32"/>
        <v>329</v>
      </c>
      <c r="G345" s="26" t="str">
        <f t="shared" si="33"/>
        <v>S.US.MON</v>
      </c>
      <c r="H345" s="26">
        <f t="shared" si="34"/>
        <v>345</v>
      </c>
      <c r="I345" s="26" t="str">
        <f t="shared" si="30"/>
        <v>S.US.CTXS</v>
      </c>
    </row>
    <row r="346" spans="2:9" x14ac:dyDescent="0.3">
      <c r="B346" s="23">
        <f t="shared" si="31"/>
        <v>1</v>
      </c>
      <c r="C346" s="24" t="s">
        <v>35</v>
      </c>
      <c r="D346" s="25">
        <f>IFERROR(RTD("cqg.rtd", ,"ContractData",C346, "PerCentNetLastTrade",, "T")/100,"")</f>
        <v>8.21917808219178E-3</v>
      </c>
      <c r="E346" s="26">
        <v>73</v>
      </c>
      <c r="F346" s="26">
        <f t="shared" si="32"/>
        <v>73</v>
      </c>
      <c r="G346" s="26" t="str">
        <f t="shared" si="33"/>
        <v>S.US.MNST</v>
      </c>
      <c r="H346" s="26">
        <f t="shared" si="34"/>
        <v>346</v>
      </c>
      <c r="I346" s="26" t="str">
        <f t="shared" si="30"/>
        <v>S.US.CDK</v>
      </c>
    </row>
    <row r="347" spans="2:9" x14ac:dyDescent="0.3">
      <c r="B347" s="23">
        <f t="shared" si="31"/>
        <v>0</v>
      </c>
      <c r="C347" s="24" t="s">
        <v>365</v>
      </c>
      <c r="D347" s="25">
        <f>IFERROR(RTD("cqg.rtd", ,"ContractData",C347, "PerCentNetLastTrade",, "T")/100,"")</f>
        <v>-1.454791508077476E-2</v>
      </c>
      <c r="E347" s="26">
        <v>536</v>
      </c>
      <c r="F347" s="26">
        <f t="shared" si="32"/>
        <v>536</v>
      </c>
      <c r="G347" s="26" t="str">
        <f t="shared" si="33"/>
        <v>S.US.MCO</v>
      </c>
      <c r="H347" s="26">
        <f t="shared" si="34"/>
        <v>347</v>
      </c>
      <c r="I347" s="26" t="str">
        <f t="shared" si="30"/>
        <v>S.US.GD</v>
      </c>
    </row>
    <row r="348" spans="2:9" x14ac:dyDescent="0.3">
      <c r="B348" s="23">
        <f t="shared" si="31"/>
        <v>0</v>
      </c>
      <c r="C348" s="24" t="s">
        <v>36</v>
      </c>
      <c r="D348" s="25">
        <f>IFERROR(RTD("cqg.rtd", ,"ContractData",C348, "PerCentNetLastTrade",, "T")/100,"")</f>
        <v>-8.4083372809095214E-3</v>
      </c>
      <c r="E348" s="26">
        <v>475</v>
      </c>
      <c r="F348" s="26">
        <f t="shared" si="32"/>
        <v>475</v>
      </c>
      <c r="G348" s="26" t="str">
        <f t="shared" si="33"/>
        <v>S.US.MSI</v>
      </c>
      <c r="H348" s="26">
        <f t="shared" si="34"/>
        <v>348</v>
      </c>
      <c r="I348" s="26" t="str">
        <f t="shared" si="30"/>
        <v>S.US.ADBE</v>
      </c>
    </row>
    <row r="349" spans="2:9" x14ac:dyDescent="0.3">
      <c r="B349" s="23">
        <f t="shared" si="31"/>
        <v>0</v>
      </c>
      <c r="C349" s="24" t="s">
        <v>366</v>
      </c>
      <c r="D349" s="25">
        <f>IFERROR(RTD("cqg.rtd", ,"ContractData",C349, "PerCentNetLastTrade",, "T")/100,"")</f>
        <v>-6.1845260633598383E-3</v>
      </c>
      <c r="E349" s="26">
        <v>382</v>
      </c>
      <c r="F349" s="26">
        <f t="shared" si="32"/>
        <v>382</v>
      </c>
      <c r="G349" s="26" t="str">
        <f t="shared" si="33"/>
        <v>S.US.MSA</v>
      </c>
      <c r="H349" s="26">
        <f t="shared" si="34"/>
        <v>349</v>
      </c>
      <c r="I349" s="26" t="str">
        <f t="shared" si="30"/>
        <v>S.US.IDXX</v>
      </c>
    </row>
    <row r="350" spans="2:9" x14ac:dyDescent="0.3">
      <c r="B350" s="23">
        <f t="shared" si="31"/>
        <v>0</v>
      </c>
      <c r="C350" s="24" t="s">
        <v>367</v>
      </c>
      <c r="D350" s="25">
        <f>IFERROR(RTD("cqg.rtd", ,"ContractData",C350, "PerCentNetLastTrade",, "T")/100,"")</f>
        <v>-5.2461212188860363E-3</v>
      </c>
      <c r="E350" s="26">
        <v>277</v>
      </c>
      <c r="F350" s="26">
        <f t="shared" si="32"/>
        <v>277</v>
      </c>
      <c r="G350" s="26" t="str">
        <f t="shared" si="33"/>
        <v>S.US.MSM</v>
      </c>
      <c r="H350" s="26">
        <f t="shared" si="34"/>
        <v>350</v>
      </c>
      <c r="I350" s="26" t="str">
        <f t="shared" si="30"/>
        <v>S.US.ADI</v>
      </c>
    </row>
    <row r="351" spans="2:9" x14ac:dyDescent="0.3">
      <c r="B351" s="23">
        <f t="shared" si="31"/>
        <v>0</v>
      </c>
      <c r="C351" s="24" t="s">
        <v>368</v>
      </c>
      <c r="D351" s="25">
        <f>IFERROR(RTD("cqg.rtd", ,"ContractData",C351, "PerCentNetLastTrade",, "T")/100,"")</f>
        <v>-1.2155917219208359E-2</v>
      </c>
      <c r="E351" s="26">
        <v>532</v>
      </c>
      <c r="F351" s="26">
        <f t="shared" si="32"/>
        <v>532</v>
      </c>
      <c r="G351" s="26" t="str">
        <f t="shared" si="33"/>
        <v>S.US.MSCI</v>
      </c>
      <c r="H351" s="26">
        <f t="shared" si="34"/>
        <v>351</v>
      </c>
      <c r="I351" s="26" t="str">
        <f t="shared" si="30"/>
        <v>S.US.A</v>
      </c>
    </row>
    <row r="352" spans="2:9" x14ac:dyDescent="0.3">
      <c r="B352" s="23">
        <f t="shared" si="31"/>
        <v>1</v>
      </c>
      <c r="C352" s="24" t="s">
        <v>369</v>
      </c>
      <c r="D352" s="25">
        <f>IFERROR(RTD("cqg.rtd", ,"ContractData",C352, "PerCentNetLastTrade",, "T")/100,"")</f>
        <v>1.5660809778456838E-2</v>
      </c>
      <c r="E352" s="26">
        <v>9</v>
      </c>
      <c r="F352" s="26">
        <f t="shared" si="32"/>
        <v>9</v>
      </c>
      <c r="G352" s="26" t="str">
        <f t="shared" si="33"/>
        <v>S.US.MUR</v>
      </c>
      <c r="H352" s="26">
        <f t="shared" si="34"/>
        <v>352</v>
      </c>
      <c r="I352" s="26" t="str">
        <f t="shared" si="30"/>
        <v>S.US.CNP</v>
      </c>
    </row>
    <row r="353" spans="2:9" x14ac:dyDescent="0.3">
      <c r="B353" s="23">
        <f t="shared" si="31"/>
        <v>0</v>
      </c>
      <c r="C353" s="24" t="s">
        <v>370</v>
      </c>
      <c r="D353" s="25">
        <f>IFERROR(RTD("cqg.rtd", ,"ContractData",C353, "PerCentNetLastTrade",, "T")/100,"")</f>
        <v>-1.0307760270946842E-2</v>
      </c>
      <c r="E353" s="26">
        <v>496</v>
      </c>
      <c r="F353" s="26">
        <f t="shared" si="32"/>
        <v>496</v>
      </c>
      <c r="G353" s="26" t="str">
        <f t="shared" si="33"/>
        <v>S.US.NDAQ</v>
      </c>
      <c r="H353" s="26">
        <f t="shared" si="34"/>
        <v>353</v>
      </c>
      <c r="I353" s="26" t="str">
        <f t="shared" si="30"/>
        <v>S.US.IPGP</v>
      </c>
    </row>
    <row r="354" spans="2:9" x14ac:dyDescent="0.3">
      <c r="B354" s="23">
        <f t="shared" si="31"/>
        <v>1</v>
      </c>
      <c r="C354" s="24" t="s">
        <v>371</v>
      </c>
      <c r="D354" s="25">
        <f>IFERROR(RTD("cqg.rtd", ,"ContractData",C354, "PerCentNetLastTrade",, "T")/100,"")</f>
        <v>8.5268505079825821E-3</v>
      </c>
      <c r="E354" s="26">
        <v>21</v>
      </c>
      <c r="F354" s="26">
        <f t="shared" si="32"/>
        <v>21</v>
      </c>
      <c r="G354" s="26" t="str">
        <f t="shared" si="33"/>
        <v>S.US.NFG</v>
      </c>
      <c r="H354" s="26">
        <f t="shared" si="34"/>
        <v>354</v>
      </c>
      <c r="I354" s="26" t="str">
        <f t="shared" si="30"/>
        <v>S.US.WEN</v>
      </c>
    </row>
    <row r="355" spans="2:9" x14ac:dyDescent="0.3">
      <c r="B355" s="23">
        <f t="shared" si="31"/>
        <v>1</v>
      </c>
      <c r="C355" s="24" t="s">
        <v>372</v>
      </c>
      <c r="D355" s="25">
        <f>IFERROR(RTD("cqg.rtd", ,"ContractData",C355, "PerCentNetLastTrade",, "T")/100,"")</f>
        <v>5.717552887364208E-4</v>
      </c>
      <c r="E355" s="26">
        <v>95</v>
      </c>
      <c r="F355" s="26">
        <f t="shared" si="32"/>
        <v>95</v>
      </c>
      <c r="G355" s="26" t="str">
        <f t="shared" si="33"/>
        <v>S.US.NATI</v>
      </c>
      <c r="H355" s="26">
        <f t="shared" si="34"/>
        <v>355</v>
      </c>
      <c r="I355" s="26" t="str">
        <f t="shared" si="30"/>
        <v>S.US.INTU</v>
      </c>
    </row>
    <row r="356" spans="2:9" x14ac:dyDescent="0.3">
      <c r="B356" s="23">
        <f t="shared" si="31"/>
        <v>0</v>
      </c>
      <c r="C356" s="24" t="s">
        <v>373</v>
      </c>
      <c r="D356" s="25">
        <f>IFERROR(RTD("cqg.rtd", ,"ContractData",C356, "PerCentNetLastTrade",, "T")/100,"")</f>
        <v>-1.8330443398563288E-2</v>
      </c>
      <c r="E356" s="26">
        <v>543</v>
      </c>
      <c r="F356" s="26">
        <f t="shared" si="32"/>
        <v>543</v>
      </c>
      <c r="G356" s="26" t="str">
        <f t="shared" si="33"/>
        <v>S.US.NNN</v>
      </c>
      <c r="H356" s="26">
        <f t="shared" si="34"/>
        <v>356</v>
      </c>
      <c r="I356" s="26" t="str">
        <f t="shared" si="30"/>
        <v>S.US.GATX</v>
      </c>
    </row>
    <row r="357" spans="2:9" x14ac:dyDescent="0.3">
      <c r="B357" s="23">
        <f t="shared" si="31"/>
        <v>0</v>
      </c>
      <c r="C357" s="24" t="s">
        <v>374</v>
      </c>
      <c r="D357" s="25">
        <f>IFERROR(RTD("cqg.rtd", ,"ContractData",C357, "PerCentNetLastTrade",, "T")/100,"")</f>
        <v>-5.092592592592593E-3</v>
      </c>
      <c r="E357" s="26">
        <v>320</v>
      </c>
      <c r="F357" s="26">
        <f t="shared" si="32"/>
        <v>320</v>
      </c>
      <c r="G357" s="26" t="str">
        <f t="shared" si="33"/>
        <v>S.US.NCR</v>
      </c>
      <c r="H357" s="26">
        <f t="shared" si="34"/>
        <v>357</v>
      </c>
      <c r="I357" s="26" t="str">
        <f t="shared" si="30"/>
        <v>S.US.HON</v>
      </c>
    </row>
    <row r="358" spans="2:9" x14ac:dyDescent="0.3">
      <c r="B358" s="23">
        <f t="shared" si="31"/>
        <v>0</v>
      </c>
      <c r="C358" s="24" t="s">
        <v>38</v>
      </c>
      <c r="D358" s="25">
        <f>IFERROR(RTD("cqg.rtd", ,"ContractData",C358, "PerCentNetLastTrade",, "T")/100,"")</f>
        <v>-2.739043824701195E-3</v>
      </c>
      <c r="E358" s="26">
        <v>247</v>
      </c>
      <c r="F358" s="26">
        <f t="shared" si="32"/>
        <v>247</v>
      </c>
      <c r="G358" s="26" t="str">
        <f t="shared" si="33"/>
        <v>S.US.NTAP</v>
      </c>
      <c r="H358" s="26">
        <f t="shared" si="34"/>
        <v>358</v>
      </c>
      <c r="I358" s="26" t="str">
        <f t="shared" si="30"/>
        <v>S.US.HLS</v>
      </c>
    </row>
    <row r="359" spans="2:9" x14ac:dyDescent="0.3">
      <c r="B359" s="23">
        <f t="shared" si="31"/>
        <v>0</v>
      </c>
      <c r="C359" s="24" t="s">
        <v>375</v>
      </c>
      <c r="D359" s="25">
        <f>IFERROR(RTD("cqg.rtd", ,"ContractData",C359, "PerCentNetLastTrade",, "T")/100,"")</f>
        <v>-3.0012771392081737E-3</v>
      </c>
      <c r="E359" s="26">
        <v>309</v>
      </c>
      <c r="F359" s="26">
        <f t="shared" si="32"/>
        <v>309</v>
      </c>
      <c r="G359" s="26" t="str">
        <f t="shared" si="33"/>
        <v>S.US.NFLX</v>
      </c>
      <c r="H359" s="26">
        <f t="shared" si="34"/>
        <v>359</v>
      </c>
      <c r="I359" s="26" t="str">
        <f t="shared" si="30"/>
        <v>S.US.SON</v>
      </c>
    </row>
    <row r="360" spans="2:9" x14ac:dyDescent="0.3">
      <c r="B360" s="23">
        <f t="shared" si="31"/>
        <v>1</v>
      </c>
      <c r="C360" s="24" t="s">
        <v>376</v>
      </c>
      <c r="D360" s="25">
        <f>IFERROR(RTD("cqg.rtd", ,"ContractData",C360, "PerCentNetLastTrade",, "T")/100,"")</f>
        <v>0.12696701875404182</v>
      </c>
      <c r="E360" s="26">
        <v>1</v>
      </c>
      <c r="F360" s="26">
        <f t="shared" si="32"/>
        <v>1</v>
      </c>
      <c r="G360" s="26" t="str">
        <f t="shared" si="33"/>
        <v>S.US.NWL</v>
      </c>
      <c r="H360" s="26">
        <f t="shared" si="34"/>
        <v>360</v>
      </c>
      <c r="I360" s="26" t="str">
        <f t="shared" si="30"/>
        <v>S.US.EXPE</v>
      </c>
    </row>
    <row r="361" spans="2:9" x14ac:dyDescent="0.3">
      <c r="B361" s="23">
        <f t="shared" si="31"/>
        <v>1</v>
      </c>
      <c r="C361" s="24" t="s">
        <v>377</v>
      </c>
      <c r="D361" s="25">
        <f>IFERROR(RTD("cqg.rtd", ,"ContractData",C361, "PerCentNetLastTrade",, "T")/100,"")</f>
        <v>1.2142237640936686E-2</v>
      </c>
      <c r="E361" s="26">
        <v>13</v>
      </c>
      <c r="F361" s="26">
        <f t="shared" si="32"/>
        <v>13</v>
      </c>
      <c r="G361" s="26" t="str">
        <f t="shared" si="33"/>
        <v>S.US.NFX</v>
      </c>
      <c r="H361" s="26">
        <f t="shared" si="34"/>
        <v>361</v>
      </c>
      <c r="I361" s="26" t="str">
        <f t="shared" si="30"/>
        <v>S.US.TJX</v>
      </c>
    </row>
    <row r="362" spans="2:9" x14ac:dyDescent="0.3">
      <c r="B362" s="23">
        <f t="shared" si="31"/>
        <v>1</v>
      </c>
      <c r="C362" s="24" t="s">
        <v>378</v>
      </c>
      <c r="D362" s="25">
        <f>IFERROR(RTD("cqg.rtd", ,"ContractData",C362, "PerCentNetLastTrade",, "T")/100,"")</f>
        <v>1.5737846286515036E-3</v>
      </c>
      <c r="E362" s="26">
        <v>135</v>
      </c>
      <c r="F362" s="26">
        <f t="shared" si="32"/>
        <v>135</v>
      </c>
      <c r="G362" s="26" t="str">
        <f t="shared" si="33"/>
        <v>S.US.NEU</v>
      </c>
      <c r="H362" s="26">
        <f t="shared" si="34"/>
        <v>362</v>
      </c>
      <c r="I362" s="26" t="str">
        <f t="shared" si="30"/>
        <v>S.US.JKHY</v>
      </c>
    </row>
    <row r="363" spans="2:9" x14ac:dyDescent="0.3">
      <c r="B363" s="23">
        <f t="shared" si="31"/>
        <v>0</v>
      </c>
      <c r="C363" s="24" t="s">
        <v>379</v>
      </c>
      <c r="D363" s="25">
        <f>IFERROR(RTD("cqg.rtd", ,"ContractData",C363, "PerCentNetLastTrade",, "T")/100,"")</f>
        <v>-6.7216620837152463E-3</v>
      </c>
      <c r="E363" s="26">
        <v>373</v>
      </c>
      <c r="F363" s="26">
        <f t="shared" si="32"/>
        <v>373</v>
      </c>
      <c r="G363" s="26" t="str">
        <f t="shared" si="33"/>
        <v>S.US.NEM</v>
      </c>
      <c r="H363" s="26">
        <f t="shared" si="34"/>
        <v>363</v>
      </c>
      <c r="I363" s="26" t="str">
        <f t="shared" si="30"/>
        <v>S.US.RHT</v>
      </c>
    </row>
    <row r="364" spans="2:9" x14ac:dyDescent="0.3">
      <c r="B364" s="23">
        <f t="shared" si="31"/>
        <v>0</v>
      </c>
      <c r="C364" s="24" t="s">
        <v>380</v>
      </c>
      <c r="D364" s="25">
        <f>IFERROR(RTD("cqg.rtd", ,"ContractData",C364, "PerCentNetLastTrade",, "T")/100,"")</f>
        <v>-5.9554827663217452E-4</v>
      </c>
      <c r="E364" s="26">
        <v>206</v>
      </c>
      <c r="F364" s="26">
        <f t="shared" si="32"/>
        <v>206</v>
      </c>
      <c r="G364" s="26" t="str">
        <f t="shared" si="33"/>
        <v>S.US.NEE</v>
      </c>
      <c r="H364" s="26">
        <f t="shared" si="34"/>
        <v>364</v>
      </c>
      <c r="I364" s="26" t="str">
        <f t="shared" si="30"/>
        <v>S.US.EMR</v>
      </c>
    </row>
    <row r="365" spans="2:9" x14ac:dyDescent="0.3">
      <c r="B365" s="23">
        <f t="shared" si="31"/>
        <v>0</v>
      </c>
      <c r="C365" s="24" t="s">
        <v>37</v>
      </c>
      <c r="D365" s="25">
        <f>IFERROR(RTD("cqg.rtd", ,"ContractData",C365, "PerCentNetLastTrade",, "T")/100,"")</f>
        <v>-4.7263681592039806E-3</v>
      </c>
      <c r="E365" s="26">
        <v>378</v>
      </c>
      <c r="F365" s="26">
        <f t="shared" si="32"/>
        <v>378</v>
      </c>
      <c r="G365" s="26" t="str">
        <f t="shared" si="33"/>
        <v>S.US.NLSN</v>
      </c>
      <c r="H365" s="26">
        <f t="shared" si="34"/>
        <v>365</v>
      </c>
      <c r="I365" s="26" t="str">
        <f t="shared" si="30"/>
        <v>S.US.SNI</v>
      </c>
    </row>
    <row r="366" spans="2:9" x14ac:dyDescent="0.3">
      <c r="B366" s="23">
        <f t="shared" si="31"/>
        <v>1</v>
      </c>
      <c r="C366" s="24" t="s">
        <v>381</v>
      </c>
      <c r="D366" s="25">
        <f>IFERROR(RTD("cqg.rtd", ,"ContractData",C366, "PerCentNetLastTrade",, "T")/100,"")</f>
        <v>9.2678405931417981E-4</v>
      </c>
      <c r="E366" s="26">
        <v>101</v>
      </c>
      <c r="F366" s="26">
        <f t="shared" si="32"/>
        <v>101</v>
      </c>
      <c r="G366" s="26" t="str">
        <f t="shared" si="33"/>
        <v>S.US.NKE</v>
      </c>
      <c r="H366" s="26">
        <f t="shared" si="34"/>
        <v>366</v>
      </c>
      <c r="I366" s="26" t="str">
        <f t="shared" si="30"/>
        <v>S.US.EWBC</v>
      </c>
    </row>
    <row r="367" spans="2:9" x14ac:dyDescent="0.3">
      <c r="B367" s="23">
        <f t="shared" si="31"/>
        <v>1</v>
      </c>
      <c r="C367" s="24" t="s">
        <v>382</v>
      </c>
      <c r="D367" s="25">
        <f>IFERROR(RTD("cqg.rtd", ,"ContractData",C367, "PerCentNetLastTrade",, "T")/100,"")</f>
        <v>2.2558814050918467E-3</v>
      </c>
      <c r="E367" s="26">
        <v>173</v>
      </c>
      <c r="F367" s="26">
        <f t="shared" si="32"/>
        <v>173</v>
      </c>
      <c r="G367" s="26" t="str">
        <f t="shared" si="33"/>
        <v>S.US.NBL</v>
      </c>
      <c r="H367" s="26">
        <f t="shared" si="34"/>
        <v>367</v>
      </c>
      <c r="I367" s="26" t="str">
        <f t="shared" si="30"/>
        <v>S.US.WR</v>
      </c>
    </row>
    <row r="368" spans="2:9" x14ac:dyDescent="0.3">
      <c r="B368" s="23">
        <f t="shared" si="31"/>
        <v>0</v>
      </c>
      <c r="C368" s="24" t="s">
        <v>383</v>
      </c>
      <c r="D368" s="25">
        <f>IFERROR(RTD("cqg.rtd", ,"ContractData",C368, "PerCentNetLastTrade",, "T")/100,"")</f>
        <v>-3.0380930123860717E-3</v>
      </c>
      <c r="E368" s="26">
        <v>217</v>
      </c>
      <c r="F368" s="26">
        <f t="shared" si="32"/>
        <v>217</v>
      </c>
      <c r="G368" s="26" t="str">
        <f t="shared" si="33"/>
        <v>S.US.NDSN</v>
      </c>
      <c r="H368" s="26">
        <f t="shared" si="34"/>
        <v>368</v>
      </c>
      <c r="I368" s="26" t="str">
        <f t="shared" si="30"/>
        <v>S.US.WGL</v>
      </c>
    </row>
    <row r="369" spans="2:9" x14ac:dyDescent="0.3">
      <c r="B369" s="23">
        <f t="shared" si="31"/>
        <v>1</v>
      </c>
      <c r="C369" s="24" t="s">
        <v>384</v>
      </c>
      <c r="D369" s="25">
        <f>IFERROR(RTD("cqg.rtd", ,"ContractData",C369, "PerCentNetLastTrade",, "T")/100,"")</f>
        <v>6.6276372473213305E-4</v>
      </c>
      <c r="E369" s="26">
        <v>228</v>
      </c>
      <c r="F369" s="26">
        <f t="shared" si="32"/>
        <v>228</v>
      </c>
      <c r="G369" s="26" t="str">
        <f t="shared" si="33"/>
        <v>S.US.NTRS</v>
      </c>
      <c r="H369" s="26">
        <f t="shared" si="34"/>
        <v>369</v>
      </c>
      <c r="I369" s="26" t="str">
        <f t="shared" si="30"/>
        <v>S.US.DLX</v>
      </c>
    </row>
    <row r="370" spans="2:9" x14ac:dyDescent="0.3">
      <c r="B370" s="23">
        <f t="shared" si="31"/>
        <v>0</v>
      </c>
      <c r="C370" s="24" t="s">
        <v>385</v>
      </c>
      <c r="D370" s="25">
        <f>IFERROR(RTD("cqg.rtd", ,"ContractData",C370, "PerCentNetLastTrade",, "T")/100,"")</f>
        <v>-1.4463058936965167E-3</v>
      </c>
      <c r="E370" s="26">
        <v>223</v>
      </c>
      <c r="F370" s="26">
        <f t="shared" si="32"/>
        <v>223</v>
      </c>
      <c r="G370" s="26" t="str">
        <f t="shared" si="33"/>
        <v>S.US.NOC</v>
      </c>
      <c r="H370" s="26">
        <f t="shared" si="34"/>
        <v>370</v>
      </c>
      <c r="I370" s="26" t="str">
        <f t="shared" si="30"/>
        <v>S.US.WYN</v>
      </c>
    </row>
    <row r="371" spans="2:9" x14ac:dyDescent="0.3">
      <c r="B371" s="23">
        <f t="shared" si="31"/>
        <v>1</v>
      </c>
      <c r="C371" s="24" t="s">
        <v>386</v>
      </c>
      <c r="D371" s="25">
        <f>IFERROR(RTD("cqg.rtd", ,"ContractData",C371, "PerCentNetLastTrade",, "T")/100,"")</f>
        <v>6.6871498283029096E-3</v>
      </c>
      <c r="E371" s="26">
        <v>18</v>
      </c>
      <c r="F371" s="26">
        <f t="shared" si="32"/>
        <v>18</v>
      </c>
      <c r="G371" s="26" t="str">
        <f t="shared" si="33"/>
        <v>S.US.NUS</v>
      </c>
      <c r="H371" s="26">
        <f t="shared" si="34"/>
        <v>371</v>
      </c>
      <c r="I371" s="26" t="str">
        <f t="shared" si="30"/>
        <v>S.US.PYPL</v>
      </c>
    </row>
    <row r="372" spans="2:9" x14ac:dyDescent="0.3">
      <c r="B372" s="23">
        <f t="shared" si="31"/>
        <v>0</v>
      </c>
      <c r="C372" s="24" t="s">
        <v>387</v>
      </c>
      <c r="D372" s="25">
        <f>IFERROR(RTD("cqg.rtd", ,"ContractData",C372, "PerCentNetLastTrade",, "T")/100,"")</f>
        <v>-7.7724491483380188E-3</v>
      </c>
      <c r="E372" s="26">
        <v>408</v>
      </c>
      <c r="F372" s="26">
        <f t="shared" si="32"/>
        <v>408</v>
      </c>
      <c r="G372" s="26" t="str">
        <f t="shared" si="33"/>
        <v>S.US.NUE</v>
      </c>
      <c r="H372" s="26">
        <f t="shared" si="34"/>
        <v>372</v>
      </c>
      <c r="I372" s="26" t="str">
        <f t="shared" si="30"/>
        <v>S.US.DIS</v>
      </c>
    </row>
    <row r="373" spans="2:9" x14ac:dyDescent="0.3">
      <c r="B373" s="23">
        <f t="shared" si="31"/>
        <v>0</v>
      </c>
      <c r="C373" s="24" t="s">
        <v>388</v>
      </c>
      <c r="D373" s="25">
        <f>IFERROR(RTD("cqg.rtd", ,"ContractData",C373, "PerCentNetLastTrade",, "T")/100,"")</f>
        <v>-3.4326513799258548E-3</v>
      </c>
      <c r="E373" s="26">
        <v>430</v>
      </c>
      <c r="F373" s="26">
        <f t="shared" si="32"/>
        <v>430</v>
      </c>
      <c r="G373" s="26" t="str">
        <f t="shared" si="33"/>
        <v>S.US.NUVA</v>
      </c>
      <c r="H373" s="26">
        <f t="shared" si="34"/>
        <v>373</v>
      </c>
      <c r="I373" s="26" t="str">
        <f t="shared" si="30"/>
        <v>S.US.NEM</v>
      </c>
    </row>
    <row r="374" spans="2:9" x14ac:dyDescent="0.3">
      <c r="B374" s="23">
        <f t="shared" si="31"/>
        <v>0</v>
      </c>
      <c r="C374" s="24" t="s">
        <v>389</v>
      </c>
      <c r="D374" s="25">
        <f>IFERROR(RTD("cqg.rtd", ,"ContractData",C374, "PerCentNetLastTrade",, "T")/100,"")</f>
        <v>-5.5844405931061046E-3</v>
      </c>
      <c r="E374" s="26">
        <v>384</v>
      </c>
      <c r="F374" s="26">
        <f t="shared" si="32"/>
        <v>384</v>
      </c>
      <c r="G374" s="26" t="str">
        <f t="shared" si="33"/>
        <v>S.US.NVDA</v>
      </c>
      <c r="H374" s="26">
        <f t="shared" si="34"/>
        <v>374</v>
      </c>
      <c r="I374" s="26" t="str">
        <f t="shared" si="30"/>
        <v>S.US.HRC</v>
      </c>
    </row>
    <row r="375" spans="2:9" x14ac:dyDescent="0.3">
      <c r="B375" s="23">
        <f t="shared" si="31"/>
        <v>1</v>
      </c>
      <c r="C375" s="24" t="s">
        <v>390</v>
      </c>
      <c r="D375" s="25">
        <f>IFERROR(RTD("cqg.rtd", ,"ContractData",C375, "PerCentNetLastTrade",, "T")/100,"")</f>
        <v>1.9920779082719764E-3</v>
      </c>
      <c r="E375" s="26">
        <v>44</v>
      </c>
      <c r="F375" s="26">
        <f t="shared" si="32"/>
        <v>44</v>
      </c>
      <c r="G375" s="26" t="str">
        <f t="shared" si="33"/>
        <v>S.US.NVR</v>
      </c>
      <c r="H375" s="26">
        <f t="shared" si="34"/>
        <v>375</v>
      </c>
      <c r="I375" s="26" t="str">
        <f t="shared" si="30"/>
        <v>S.US.RJF</v>
      </c>
    </row>
    <row r="376" spans="2:9" x14ac:dyDescent="0.3">
      <c r="B376" s="23">
        <f t="shared" si="31"/>
        <v>0</v>
      </c>
      <c r="C376" s="24" t="s">
        <v>391</v>
      </c>
      <c r="D376" s="25">
        <f>IFERROR(RTD("cqg.rtd", ,"ContractData",C376, "PerCentNetLastTrade",, "T")/100,"")</f>
        <v>-4.966887417218543E-4</v>
      </c>
      <c r="E376" s="26">
        <v>155</v>
      </c>
      <c r="F376" s="26">
        <f t="shared" si="32"/>
        <v>155</v>
      </c>
      <c r="G376" s="26" t="str">
        <f t="shared" si="33"/>
        <v>S.US.OXY</v>
      </c>
      <c r="H376" s="26">
        <f t="shared" si="34"/>
        <v>376</v>
      </c>
      <c r="I376" s="26" t="str">
        <f t="shared" si="30"/>
        <v>S.US.BXP</v>
      </c>
    </row>
    <row r="377" spans="2:9" x14ac:dyDescent="0.3">
      <c r="B377" s="23">
        <f t="shared" si="31"/>
        <v>0</v>
      </c>
      <c r="C377" s="24" t="s">
        <v>392</v>
      </c>
      <c r="D377" s="25">
        <f>IFERROR(RTD("cqg.rtd", ,"ContractData",C377, "PerCentNetLastTrade",, "T")/100,"")</f>
        <v>-9.834548189286127E-3</v>
      </c>
      <c r="E377" s="26">
        <v>468</v>
      </c>
      <c r="F377" s="26">
        <f t="shared" si="32"/>
        <v>468</v>
      </c>
      <c r="G377" s="26" t="str">
        <f t="shared" si="33"/>
        <v>S.US.ODFL</v>
      </c>
      <c r="H377" s="26">
        <f t="shared" si="34"/>
        <v>377</v>
      </c>
      <c r="I377" s="26" t="str">
        <f t="shared" si="30"/>
        <v>S.US.DE</v>
      </c>
    </row>
    <row r="378" spans="2:9" x14ac:dyDescent="0.3">
      <c r="B378" s="23">
        <f t="shared" si="31"/>
        <v>0</v>
      </c>
      <c r="C378" s="24" t="s">
        <v>393</v>
      </c>
      <c r="D378" s="25">
        <f>IFERROR(RTD("cqg.rtd", ,"ContractData",C378, "PerCentNetLastTrade",, "T")/100,"")</f>
        <v>-9.5590871071812649E-4</v>
      </c>
      <c r="E378" s="26">
        <v>184</v>
      </c>
      <c r="F378" s="26">
        <f t="shared" si="32"/>
        <v>184</v>
      </c>
      <c r="G378" s="26" t="str">
        <f t="shared" si="33"/>
        <v>S.US.OMC</v>
      </c>
      <c r="H378" s="26">
        <f t="shared" si="34"/>
        <v>378</v>
      </c>
      <c r="I378" s="26" t="str">
        <f t="shared" si="30"/>
        <v>S.US.NLSN</v>
      </c>
    </row>
    <row r="379" spans="2:9" x14ac:dyDescent="0.3">
      <c r="B379" s="23">
        <f t="shared" si="31"/>
        <v>1</v>
      </c>
      <c r="C379" s="24" t="s">
        <v>394</v>
      </c>
      <c r="D379" s="25">
        <f>IFERROR(RTD("cqg.rtd", ,"ContractData",C379, "PerCentNetLastTrade",, "T")/100,"")</f>
        <v>5.7266982622432858E-3</v>
      </c>
      <c r="E379" s="26">
        <v>28</v>
      </c>
      <c r="F379" s="26">
        <f t="shared" si="32"/>
        <v>28</v>
      </c>
      <c r="G379" s="26" t="str">
        <f t="shared" si="33"/>
        <v>S.US.OKE</v>
      </c>
      <c r="H379" s="26">
        <f t="shared" si="34"/>
        <v>379</v>
      </c>
      <c r="I379" s="26" t="str">
        <f t="shared" si="30"/>
        <v>S.US.CHD</v>
      </c>
    </row>
    <row r="380" spans="2:9" x14ac:dyDescent="0.3">
      <c r="B380" s="23">
        <f t="shared" si="31"/>
        <v>0</v>
      </c>
      <c r="C380" s="24" t="s">
        <v>395</v>
      </c>
      <c r="D380" s="25">
        <f>IFERROR(RTD("cqg.rtd", ,"ContractData",C380, "PerCentNetLastTrade",, "T")/100,"")</f>
        <v>-2.1939447125932428E-3</v>
      </c>
      <c r="E380" s="26">
        <v>302</v>
      </c>
      <c r="F380" s="26">
        <f t="shared" si="32"/>
        <v>302</v>
      </c>
      <c r="G380" s="26" t="str">
        <f t="shared" si="33"/>
        <v>S.US.ORCL</v>
      </c>
      <c r="H380" s="26">
        <f t="shared" si="34"/>
        <v>380</v>
      </c>
      <c r="I380" s="26" t="str">
        <f t="shared" si="30"/>
        <v>S.US.SNV</v>
      </c>
    </row>
    <row r="381" spans="2:9" x14ac:dyDescent="0.3">
      <c r="B381" s="23">
        <f t="shared" si="31"/>
        <v>1</v>
      </c>
      <c r="C381" s="24" t="s">
        <v>39</v>
      </c>
      <c r="D381" s="25">
        <f>IFERROR(RTD("cqg.rtd", ,"ContractData",C381, "PerCentNetLastTrade",, "T")/100,"")</f>
        <v>5.9754649782350613E-3</v>
      </c>
      <c r="E381" s="26">
        <v>42</v>
      </c>
      <c r="F381" s="26">
        <f t="shared" si="32"/>
        <v>42</v>
      </c>
      <c r="G381" s="26" t="str">
        <f t="shared" si="33"/>
        <v>S.US.ORLY</v>
      </c>
      <c r="H381" s="26">
        <f t="shared" si="34"/>
        <v>381</v>
      </c>
      <c r="I381" s="26" t="str">
        <f t="shared" si="30"/>
        <v>S.US.ACIW</v>
      </c>
    </row>
    <row r="382" spans="2:9" x14ac:dyDescent="0.3">
      <c r="B382" s="23">
        <f t="shared" si="31"/>
        <v>0</v>
      </c>
      <c r="C382" s="24" t="s">
        <v>396</v>
      </c>
      <c r="D382" s="25">
        <f>IFERROR(RTD("cqg.rtd", ,"ContractData",C382, "PerCentNetLastTrade",, "T")/100,"")</f>
        <v>-1.0504512501849386E-2</v>
      </c>
      <c r="E382" s="26">
        <v>503</v>
      </c>
      <c r="F382" s="26">
        <f t="shared" si="32"/>
        <v>503</v>
      </c>
      <c r="G382" s="26" t="str">
        <f t="shared" si="33"/>
        <v>S.US.OSK</v>
      </c>
      <c r="H382" s="26">
        <f t="shared" si="34"/>
        <v>382</v>
      </c>
      <c r="I382" s="26" t="str">
        <f t="shared" si="30"/>
        <v>S.US.MSA</v>
      </c>
    </row>
    <row r="383" spans="2:9" x14ac:dyDescent="0.3">
      <c r="B383" s="23">
        <f t="shared" si="31"/>
        <v>0</v>
      </c>
      <c r="C383" s="24" t="s">
        <v>397</v>
      </c>
      <c r="D383" s="25">
        <f>IFERROR(RTD("cqg.rtd", ,"ContractData",C383, "PerCentNetLastTrade",, "T")/100,"")</f>
        <v>-1.2529832935560859E-2</v>
      </c>
      <c r="E383" s="26">
        <v>526</v>
      </c>
      <c r="F383" s="26">
        <f t="shared" si="32"/>
        <v>526</v>
      </c>
      <c r="G383" s="26" t="str">
        <f t="shared" si="33"/>
        <v>S.US.PCAR</v>
      </c>
      <c r="H383" s="26">
        <f t="shared" si="34"/>
        <v>383</v>
      </c>
      <c r="I383" s="26" t="str">
        <f t="shared" si="30"/>
        <v>S.US.PTC</v>
      </c>
    </row>
    <row r="384" spans="2:9" x14ac:dyDescent="0.3">
      <c r="B384" s="23">
        <f t="shared" si="31"/>
        <v>0</v>
      </c>
      <c r="C384" s="24" t="s">
        <v>398</v>
      </c>
      <c r="D384" s="25">
        <f>IFERROR(RTD("cqg.rtd", ,"ContractData",C384, "PerCentNetLastTrade",, "T")/100,"")</f>
        <v>-2.5440313111545986E-3</v>
      </c>
      <c r="E384" s="26">
        <v>230</v>
      </c>
      <c r="F384" s="26">
        <f t="shared" si="32"/>
        <v>230</v>
      </c>
      <c r="G384" s="26" t="str">
        <f t="shared" si="33"/>
        <v>S.US.PKG</v>
      </c>
      <c r="H384" s="26">
        <f t="shared" si="34"/>
        <v>384</v>
      </c>
      <c r="I384" s="26" t="str">
        <f t="shared" si="30"/>
        <v>S.US.NVDA</v>
      </c>
    </row>
    <row r="385" spans="2:9" x14ac:dyDescent="0.3">
      <c r="B385" s="23">
        <f t="shared" si="31"/>
        <v>0</v>
      </c>
      <c r="C385" s="24" t="s">
        <v>399</v>
      </c>
      <c r="D385" s="25">
        <f>IFERROR(RTD("cqg.rtd", ,"ContractData",C385, "PerCentNetLastTrade",, "T")/100,"")</f>
        <v>-6.067186102950568E-4</v>
      </c>
      <c r="E385" s="26">
        <v>212</v>
      </c>
      <c r="F385" s="26">
        <f t="shared" si="32"/>
        <v>212</v>
      </c>
      <c r="G385" s="26" t="str">
        <f t="shared" si="33"/>
        <v>S.US.PNRA</v>
      </c>
      <c r="H385" s="26">
        <f t="shared" si="34"/>
        <v>385</v>
      </c>
      <c r="I385" s="26" t="str">
        <f t="shared" ref="I385:I448" si="35">IFERROR(VLOOKUP(H385,$F$1:$G$564,2,FALSE),"")</f>
        <v>S.US.CCI</v>
      </c>
    </row>
    <row r="386" spans="2:9" x14ac:dyDescent="0.3">
      <c r="B386" s="23">
        <f t="shared" ref="B386:B449" si="36">IF(D386&gt;=0,1,)</f>
        <v>0</v>
      </c>
      <c r="C386" s="24" t="s">
        <v>400</v>
      </c>
      <c r="D386" s="25">
        <f>IFERROR(RTD("cqg.rtd", ,"ContractData",C386, "PerCentNetLastTrade",, "T")/100,"")</f>
        <v>-8.0118328608406262E-3</v>
      </c>
      <c r="E386" s="26">
        <v>315</v>
      </c>
      <c r="F386" s="26">
        <f t="shared" ref="F386:F448" si="37">IFERROR(E386,"")</f>
        <v>315</v>
      </c>
      <c r="G386" s="26" t="str">
        <f t="shared" ref="G386:G448" si="38">C386</f>
        <v>S.US.PZZA</v>
      </c>
      <c r="H386" s="26">
        <f t="shared" si="34"/>
        <v>386</v>
      </c>
      <c r="I386" s="26" t="str">
        <f t="shared" si="35"/>
        <v>S.US.UPS</v>
      </c>
    </row>
    <row r="387" spans="2:9" x14ac:dyDescent="0.3">
      <c r="B387" s="23">
        <f t="shared" si="36"/>
        <v>0</v>
      </c>
      <c r="C387" s="24" t="s">
        <v>401</v>
      </c>
      <c r="D387" s="25">
        <f>IFERROR(RTD("cqg.rtd", ,"ContractData",C387, "PerCentNetLastTrade",, "T")/100,"")</f>
        <v>-5.5184432181237296E-3</v>
      </c>
      <c r="E387" s="26">
        <v>482</v>
      </c>
      <c r="F387" s="26">
        <f t="shared" si="37"/>
        <v>482</v>
      </c>
      <c r="G387" s="26" t="str">
        <f t="shared" si="38"/>
        <v>S.US.PRXL</v>
      </c>
      <c r="H387" s="26">
        <f t="shared" ref="H387:H450" si="39">H386+1</f>
        <v>387</v>
      </c>
      <c r="I387" s="26" t="str">
        <f t="shared" si="35"/>
        <v>S.US.QCOM</v>
      </c>
    </row>
    <row r="388" spans="2:9" x14ac:dyDescent="0.3">
      <c r="B388" s="23">
        <f t="shared" si="36"/>
        <v>0</v>
      </c>
      <c r="C388" s="24" t="s">
        <v>402</v>
      </c>
      <c r="D388" s="25">
        <f>IFERROR(RTD("cqg.rtd", ,"ContractData",C388, "PerCentNetLastTrade",, "T")/100,"")</f>
        <v>-4.8366834170854274E-3</v>
      </c>
      <c r="E388" s="26">
        <v>314</v>
      </c>
      <c r="F388" s="26">
        <f t="shared" si="37"/>
        <v>314</v>
      </c>
      <c r="G388" s="26" t="str">
        <f t="shared" si="38"/>
        <v>S.US.PH</v>
      </c>
      <c r="H388" s="26">
        <f t="shared" si="39"/>
        <v>388</v>
      </c>
      <c r="I388" s="26" t="str">
        <f t="shared" si="35"/>
        <v>S.US.VRSN</v>
      </c>
    </row>
    <row r="389" spans="2:9" x14ac:dyDescent="0.3">
      <c r="B389" s="23">
        <f t="shared" si="36"/>
        <v>0</v>
      </c>
      <c r="C389" s="24" t="s">
        <v>403</v>
      </c>
      <c r="D389" s="25">
        <f>IFERROR(RTD("cqg.rtd", ,"ContractData",C389, "PerCentNetLastTrade",, "T")/100,"")</f>
        <v>-9.6463022508038593E-3</v>
      </c>
      <c r="E389" s="26">
        <v>414</v>
      </c>
      <c r="F389" s="26">
        <f t="shared" si="37"/>
        <v>414</v>
      </c>
      <c r="G389" s="26" t="str">
        <f t="shared" si="38"/>
        <v>S.US.PTEN</v>
      </c>
      <c r="H389" s="26">
        <f t="shared" si="39"/>
        <v>389</v>
      </c>
      <c r="I389" s="26" t="str">
        <f t="shared" si="35"/>
        <v>S.US.SNPS</v>
      </c>
    </row>
    <row r="390" spans="2:9" x14ac:dyDescent="0.3">
      <c r="B390" s="23">
        <f t="shared" si="36"/>
        <v>0</v>
      </c>
      <c r="C390" s="24" t="s">
        <v>404</v>
      </c>
      <c r="D390" s="25">
        <f>IFERROR(RTD("cqg.rtd", ,"ContractData",C390, "PerCentNetLastTrade",, "T")/100,"")</f>
        <v>-7.3042296585697298E-3</v>
      </c>
      <c r="E390" s="26">
        <v>440</v>
      </c>
      <c r="F390" s="26">
        <f t="shared" si="37"/>
        <v>440</v>
      </c>
      <c r="G390" s="26" t="str">
        <f t="shared" si="38"/>
        <v>S.US.PAYX</v>
      </c>
      <c r="H390" s="26">
        <f t="shared" si="39"/>
        <v>390</v>
      </c>
      <c r="I390" s="26" t="str">
        <f t="shared" si="35"/>
        <v>S.US.SABR</v>
      </c>
    </row>
    <row r="391" spans="2:9" x14ac:dyDescent="0.3">
      <c r="B391" s="23">
        <f t="shared" si="36"/>
        <v>0</v>
      </c>
      <c r="C391" s="24" t="s">
        <v>42</v>
      </c>
      <c r="D391" s="25">
        <f>IFERROR(RTD("cqg.rtd", ,"ContractData",C391, "PerCentNetLastTrade",, "T")/100,"")</f>
        <v>-4.4624746450304259E-3</v>
      </c>
      <c r="E391" s="26">
        <v>371</v>
      </c>
      <c r="F391" s="26">
        <f t="shared" si="37"/>
        <v>371</v>
      </c>
      <c r="G391" s="26" t="str">
        <f t="shared" si="38"/>
        <v>S.US.PYPL</v>
      </c>
      <c r="H391" s="26">
        <f t="shared" si="39"/>
        <v>391</v>
      </c>
      <c r="I391" s="26" t="str">
        <f t="shared" si="35"/>
        <v>S.US.FDX</v>
      </c>
    </row>
    <row r="392" spans="2:9" x14ac:dyDescent="0.3">
      <c r="B392" s="23">
        <f t="shared" si="36"/>
        <v>0</v>
      </c>
      <c r="C392" s="24" t="s">
        <v>405</v>
      </c>
      <c r="D392" s="25">
        <f>IFERROR(RTD("cqg.rtd", ,"ContractData",C392, "PerCentNetLastTrade",, "T")/100,"")</f>
        <v>-2.9146793852676206E-3</v>
      </c>
      <c r="E392" s="26">
        <v>332</v>
      </c>
      <c r="F392" s="26">
        <f t="shared" si="37"/>
        <v>332</v>
      </c>
      <c r="G392" s="26" t="str">
        <f t="shared" si="38"/>
        <v>S.US.PEP</v>
      </c>
      <c r="H392" s="26">
        <f t="shared" si="39"/>
        <v>392</v>
      </c>
      <c r="I392" s="26" t="str">
        <f t="shared" si="35"/>
        <v>S.US.BCR</v>
      </c>
    </row>
    <row r="393" spans="2:9" x14ac:dyDescent="0.3">
      <c r="B393" s="23">
        <f t="shared" si="36"/>
        <v>1</v>
      </c>
      <c r="C393" s="24" t="s">
        <v>406</v>
      </c>
      <c r="D393" s="25">
        <f>IFERROR(RTD("cqg.rtd", ,"ContractData",C393, "PerCentNetLastTrade",, "T")/100,"")</f>
        <v>2.090800477897252E-3</v>
      </c>
      <c r="E393" s="26">
        <v>153</v>
      </c>
      <c r="F393" s="26">
        <f t="shared" si="37"/>
        <v>153</v>
      </c>
      <c r="G393" s="26" t="str">
        <f t="shared" si="38"/>
        <v>S.US.PFE</v>
      </c>
      <c r="H393" s="26">
        <f t="shared" si="39"/>
        <v>393</v>
      </c>
      <c r="I393" s="26" t="str">
        <f t="shared" si="35"/>
        <v>S.US.EFX</v>
      </c>
    </row>
    <row r="394" spans="2:9" x14ac:dyDescent="0.3">
      <c r="B394" s="23">
        <f t="shared" si="36"/>
        <v>1</v>
      </c>
      <c r="C394" s="24" t="s">
        <v>41</v>
      </c>
      <c r="D394" s="25">
        <f>IFERROR(RTD("cqg.rtd", ,"ContractData",C394, "PerCentNetLastTrade",, "T")/100,"")</f>
        <v>2.6726057906458796E-4</v>
      </c>
      <c r="E394" s="26">
        <v>192</v>
      </c>
      <c r="F394" s="26">
        <f t="shared" si="37"/>
        <v>192</v>
      </c>
      <c r="G394" s="26" t="str">
        <f t="shared" si="38"/>
        <v>S.US.PM</v>
      </c>
      <c r="H394" s="26">
        <f t="shared" si="39"/>
        <v>394</v>
      </c>
      <c r="I394" s="26" t="str">
        <f t="shared" si="35"/>
        <v>S.US.ISRG</v>
      </c>
    </row>
    <row r="395" spans="2:9" x14ac:dyDescent="0.3">
      <c r="B395" s="23">
        <f t="shared" si="36"/>
        <v>1</v>
      </c>
      <c r="C395" s="24" t="s">
        <v>407</v>
      </c>
      <c r="D395" s="25">
        <f>IFERROR(RTD("cqg.rtd", ,"ContractData",C395, "PerCentNetLastTrade",, "T")/100,"")</f>
        <v>1.0199870290666824E-2</v>
      </c>
      <c r="E395" s="26">
        <v>11</v>
      </c>
      <c r="F395" s="26">
        <f t="shared" si="37"/>
        <v>11</v>
      </c>
      <c r="G395" s="26" t="str">
        <f t="shared" si="38"/>
        <v>S.US.PXD</v>
      </c>
      <c r="H395" s="26">
        <f t="shared" si="39"/>
        <v>395</v>
      </c>
      <c r="I395" s="26" t="str">
        <f t="shared" si="35"/>
        <v>S.US.DLR</v>
      </c>
    </row>
    <row r="396" spans="2:9" x14ac:dyDescent="0.3">
      <c r="B396" s="23">
        <f t="shared" si="36"/>
        <v>0</v>
      </c>
      <c r="C396" s="24" t="s">
        <v>408</v>
      </c>
      <c r="D396" s="25">
        <f>IFERROR(RTD("cqg.rtd", ,"ContractData",C396, "PerCentNetLastTrade",, "T")/100,"")</f>
        <v>-5.6435463316948844E-3</v>
      </c>
      <c r="E396" s="26">
        <v>340</v>
      </c>
      <c r="F396" s="26">
        <f t="shared" si="37"/>
        <v>340</v>
      </c>
      <c r="G396" s="26" t="str">
        <f t="shared" si="38"/>
        <v>S.US.PLT</v>
      </c>
      <c r="H396" s="26">
        <f t="shared" si="39"/>
        <v>396</v>
      </c>
      <c r="I396" s="26" t="str">
        <f t="shared" si="35"/>
        <v>S.US.ICE</v>
      </c>
    </row>
    <row r="397" spans="2:9" x14ac:dyDescent="0.3">
      <c r="B397" s="23">
        <f t="shared" si="36"/>
        <v>1</v>
      </c>
      <c r="C397" s="24" t="s">
        <v>409</v>
      </c>
      <c r="D397" s="25">
        <f>IFERROR(RTD("cqg.rtd", ,"ContractData",C397, "PerCentNetLastTrade",, "T")/100,"")</f>
        <v>7.9161816065192077E-3</v>
      </c>
      <c r="E397" s="26">
        <v>35</v>
      </c>
      <c r="F397" s="26">
        <f t="shared" si="37"/>
        <v>35</v>
      </c>
      <c r="G397" s="26" t="str">
        <f t="shared" si="38"/>
        <v>S.US.PII</v>
      </c>
      <c r="H397" s="26">
        <f t="shared" si="39"/>
        <v>397</v>
      </c>
      <c r="I397" s="26" t="str">
        <f t="shared" si="35"/>
        <v>S.US.CMG</v>
      </c>
    </row>
    <row r="398" spans="2:9" x14ac:dyDescent="0.3">
      <c r="B398" s="23">
        <f t="shared" si="36"/>
        <v>1</v>
      </c>
      <c r="C398" s="24" t="s">
        <v>410</v>
      </c>
      <c r="D398" s="25">
        <f>IFERROR(RTD("cqg.rtd", ,"ContractData",C398, "PerCentNetLastTrade",, "T")/100,"")</f>
        <v>8.2101806239737277E-5</v>
      </c>
      <c r="E398" s="26">
        <v>120</v>
      </c>
      <c r="F398" s="26">
        <f t="shared" si="37"/>
        <v>120</v>
      </c>
      <c r="G398" s="26" t="str">
        <f t="shared" si="38"/>
        <v>S.US.POOL</v>
      </c>
      <c r="H398" s="26">
        <f t="shared" si="39"/>
        <v>398</v>
      </c>
      <c r="I398" s="26" t="str">
        <f t="shared" si="35"/>
        <v>S.US.EL</v>
      </c>
    </row>
    <row r="399" spans="2:9" x14ac:dyDescent="0.3">
      <c r="B399" s="23">
        <f t="shared" si="36"/>
        <v>1</v>
      </c>
      <c r="C399" s="24" t="s">
        <v>411</v>
      </c>
      <c r="D399" s="25">
        <f>IFERROR(RTD("cqg.rtd", ,"ContractData",C399, "PerCentNetLastTrade",, "T")/100,"")</f>
        <v>1.9699581383895593E-3</v>
      </c>
      <c r="E399" s="26">
        <v>134</v>
      </c>
      <c r="F399" s="26">
        <f t="shared" si="37"/>
        <v>134</v>
      </c>
      <c r="G399" s="26" t="str">
        <f t="shared" si="38"/>
        <v>S.US.POST</v>
      </c>
      <c r="H399" s="26">
        <f t="shared" si="39"/>
        <v>399</v>
      </c>
      <c r="I399" s="26" t="str">
        <f t="shared" si="35"/>
        <v>S.US.WEX</v>
      </c>
    </row>
    <row r="400" spans="2:9" x14ac:dyDescent="0.3">
      <c r="B400" s="23">
        <f t="shared" si="36"/>
        <v>0</v>
      </c>
      <c r="C400" s="24" t="s">
        <v>412</v>
      </c>
      <c r="D400" s="25">
        <f>IFERROR(RTD("cqg.rtd", ,"ContractData",C400, "PerCentNetLastTrade",, "T")/100,"")</f>
        <v>-1.7640573318632854E-3</v>
      </c>
      <c r="E400" s="26">
        <v>199</v>
      </c>
      <c r="F400" s="26">
        <f t="shared" si="37"/>
        <v>199</v>
      </c>
      <c r="G400" s="26" t="str">
        <f t="shared" si="38"/>
        <v>S.US.PCH</v>
      </c>
      <c r="H400" s="26">
        <f t="shared" si="39"/>
        <v>400</v>
      </c>
      <c r="I400" s="26" t="str">
        <f t="shared" si="35"/>
        <v>S.US.IT</v>
      </c>
    </row>
    <row r="401" spans="2:9" x14ac:dyDescent="0.3">
      <c r="B401" s="23">
        <f t="shared" si="36"/>
        <v>0</v>
      </c>
      <c r="C401" s="24" t="s">
        <v>413</v>
      </c>
      <c r="D401" s="25">
        <f>IFERROR(RTD("cqg.rtd", ,"ContractData",C401, "PerCentNetLastTrade",, "T")/100,"")</f>
        <v>-1.5828509406657018E-2</v>
      </c>
      <c r="E401" s="26">
        <v>538</v>
      </c>
      <c r="F401" s="26">
        <f t="shared" si="37"/>
        <v>538</v>
      </c>
      <c r="G401" s="26" t="str">
        <f t="shared" si="38"/>
        <v>S.US.PPG</v>
      </c>
      <c r="H401" s="26">
        <f t="shared" si="39"/>
        <v>401</v>
      </c>
      <c r="I401" s="26" t="str">
        <f t="shared" si="35"/>
        <v>S.US.SXT</v>
      </c>
    </row>
    <row r="402" spans="2:9" x14ac:dyDescent="0.3">
      <c r="B402" s="23">
        <f t="shared" si="36"/>
        <v>0</v>
      </c>
      <c r="C402" s="24" t="s">
        <v>414</v>
      </c>
      <c r="D402" s="25">
        <f>IFERROR(RTD("cqg.rtd", ,"ContractData",C402, "PerCentNetLastTrade",, "T")/100,"")</f>
        <v>-8.341056533827617E-3</v>
      </c>
      <c r="E402" s="26">
        <v>480</v>
      </c>
      <c r="F402" s="26">
        <f t="shared" si="37"/>
        <v>480</v>
      </c>
      <c r="G402" s="26" t="str">
        <f t="shared" si="38"/>
        <v>S.US.PX</v>
      </c>
      <c r="H402" s="26">
        <f t="shared" si="39"/>
        <v>402</v>
      </c>
      <c r="I402" s="26" t="str">
        <f t="shared" si="35"/>
        <v>S.US.ADP</v>
      </c>
    </row>
    <row r="403" spans="2:9" x14ac:dyDescent="0.3">
      <c r="B403" s="23">
        <f t="shared" si="36"/>
        <v>0</v>
      </c>
      <c r="C403" s="24" t="s">
        <v>415</v>
      </c>
      <c r="D403" s="25">
        <f>IFERROR(RTD("cqg.rtd", ,"ContractData",C403, "PerCentNetLastTrade",, "T")/100,"")</f>
        <v>-1.0649627263045794E-3</v>
      </c>
      <c r="E403" s="26">
        <v>179</v>
      </c>
      <c r="F403" s="26">
        <f t="shared" si="37"/>
        <v>179</v>
      </c>
      <c r="G403" s="26" t="str">
        <f t="shared" si="38"/>
        <v>S.US.PBH</v>
      </c>
      <c r="H403" s="26">
        <f t="shared" si="39"/>
        <v>403</v>
      </c>
      <c r="I403" s="26" t="str">
        <f t="shared" si="35"/>
        <v>S.US.EV</v>
      </c>
    </row>
    <row r="404" spans="2:9" x14ac:dyDescent="0.3">
      <c r="B404" s="23">
        <f t="shared" si="36"/>
        <v>1</v>
      </c>
      <c r="C404" s="24" t="s">
        <v>416</v>
      </c>
      <c r="D404" s="25">
        <f>IFERROR(RTD("cqg.rtd", ,"ContractData",C404, "PerCentNetLastTrade",, "T")/100,"")</f>
        <v>4.1031652989448998E-3</v>
      </c>
      <c r="E404" s="26">
        <v>82</v>
      </c>
      <c r="F404" s="26">
        <f t="shared" si="37"/>
        <v>82</v>
      </c>
      <c r="G404" s="26" t="str">
        <f t="shared" si="38"/>
        <v>S.US.PRI</v>
      </c>
      <c r="H404" s="26">
        <f t="shared" si="39"/>
        <v>404</v>
      </c>
      <c r="I404" s="26" t="str">
        <f t="shared" si="35"/>
        <v>S.US.PSA</v>
      </c>
    </row>
    <row r="405" spans="2:9" x14ac:dyDescent="0.3">
      <c r="B405" s="23">
        <f t="shared" si="36"/>
        <v>0</v>
      </c>
      <c r="C405" s="24" t="s">
        <v>417</v>
      </c>
      <c r="D405" s="25">
        <f>IFERROR(RTD("cqg.rtd", ,"ContractData",C405, "PerCentNetLastTrade",, "T")/100,"")</f>
        <v>-1.5423302598491197E-2</v>
      </c>
      <c r="E405" s="26">
        <v>473</v>
      </c>
      <c r="F405" s="26">
        <f t="shared" si="37"/>
        <v>473</v>
      </c>
      <c r="G405" s="26" t="str">
        <f t="shared" si="38"/>
        <v>S.US.PVTB</v>
      </c>
      <c r="H405" s="26">
        <f t="shared" si="39"/>
        <v>405</v>
      </c>
      <c r="I405" s="26" t="str">
        <f t="shared" si="35"/>
        <v>S.US.TYL</v>
      </c>
    </row>
    <row r="406" spans="2:9" x14ac:dyDescent="0.3">
      <c r="B406" s="23">
        <f t="shared" si="36"/>
        <v>1</v>
      </c>
      <c r="C406" s="24" t="s">
        <v>418</v>
      </c>
      <c r="D406" s="25">
        <f>IFERROR(RTD("cqg.rtd", ,"ContractData",C406, "PerCentNetLastTrade",, "T")/100,"")</f>
        <v>5.7803468208092489E-4</v>
      </c>
      <c r="E406" s="26">
        <v>158</v>
      </c>
      <c r="F406" s="26">
        <f t="shared" si="37"/>
        <v>158</v>
      </c>
      <c r="G406" s="26" t="str">
        <f t="shared" si="38"/>
        <v>S.US.PG</v>
      </c>
      <c r="H406" s="26">
        <f t="shared" si="39"/>
        <v>406</v>
      </c>
      <c r="I406" s="26" t="str">
        <f t="shared" si="35"/>
        <v>S.US.EPR</v>
      </c>
    </row>
    <row r="407" spans="2:9" x14ac:dyDescent="0.3">
      <c r="B407" s="23">
        <f t="shared" si="36"/>
        <v>0</v>
      </c>
      <c r="C407" s="24" t="s">
        <v>40</v>
      </c>
      <c r="D407" s="25">
        <f>IFERROR(RTD("cqg.rtd", ,"ContractData",C407, "PerCentNetLastTrade",, "T")/100,"")</f>
        <v>-1.4635931211123307E-3</v>
      </c>
      <c r="E407" s="26">
        <v>188</v>
      </c>
      <c r="F407" s="26">
        <f t="shared" si="37"/>
        <v>188</v>
      </c>
      <c r="G407" s="26" t="str">
        <f t="shared" si="38"/>
        <v>S.US.PLD</v>
      </c>
      <c r="H407" s="26">
        <f t="shared" si="39"/>
        <v>407</v>
      </c>
      <c r="I407" s="26" t="str">
        <f t="shared" si="35"/>
        <v>S.US.HII</v>
      </c>
    </row>
    <row r="408" spans="2:9" x14ac:dyDescent="0.3">
      <c r="B408" s="23">
        <f t="shared" si="36"/>
        <v>0</v>
      </c>
      <c r="C408" s="24" t="s">
        <v>419</v>
      </c>
      <c r="D408" s="25">
        <f>IFERROR(RTD("cqg.rtd", ,"ContractData",C408, "PerCentNetLastTrade",, "T")/100,"")</f>
        <v>-3.8645564961354434E-3</v>
      </c>
      <c r="E408" s="26">
        <v>383</v>
      </c>
      <c r="F408" s="26">
        <f t="shared" si="37"/>
        <v>383</v>
      </c>
      <c r="G408" s="26" t="str">
        <f t="shared" si="38"/>
        <v>S.US.PTC</v>
      </c>
      <c r="H408" s="26">
        <f t="shared" si="39"/>
        <v>408</v>
      </c>
      <c r="I408" s="26" t="str">
        <f t="shared" si="35"/>
        <v>S.US.NUE</v>
      </c>
    </row>
    <row r="409" spans="2:9" x14ac:dyDescent="0.3">
      <c r="B409" s="23">
        <f t="shared" si="36"/>
        <v>0</v>
      </c>
      <c r="C409" s="24" t="s">
        <v>420</v>
      </c>
      <c r="D409" s="25">
        <f>IFERROR(RTD("cqg.rtd", ,"ContractData",C409, "PerCentNetLastTrade",, "T")/100,"")</f>
        <v>-4.2256902761104442E-3</v>
      </c>
      <c r="E409" s="26">
        <v>404</v>
      </c>
      <c r="F409" s="26">
        <f t="shared" si="37"/>
        <v>404</v>
      </c>
      <c r="G409" s="26" t="str">
        <f t="shared" si="38"/>
        <v>S.US.PSA</v>
      </c>
      <c r="H409" s="26">
        <f t="shared" si="39"/>
        <v>409</v>
      </c>
      <c r="I409" s="26" t="str">
        <f t="shared" si="35"/>
        <v>S.US.LNT</v>
      </c>
    </row>
    <row r="410" spans="2:9" x14ac:dyDescent="0.3">
      <c r="B410" s="23">
        <f t="shared" si="36"/>
        <v>1</v>
      </c>
      <c r="C410" s="24" t="s">
        <v>421</v>
      </c>
      <c r="D410" s="25">
        <f>IFERROR(RTD("cqg.rtd", ,"ContractData",C410, "PerCentNetLastTrade",, "T")/100,"")</f>
        <v>1.6564952048823016E-2</v>
      </c>
      <c r="E410" s="26">
        <v>7</v>
      </c>
      <c r="F410" s="26">
        <f t="shared" si="37"/>
        <v>7</v>
      </c>
      <c r="G410" s="26" t="str">
        <f t="shared" si="38"/>
        <v>S.US.QEP</v>
      </c>
      <c r="H410" s="26">
        <f t="shared" si="39"/>
        <v>410</v>
      </c>
      <c r="I410" s="26" t="str">
        <f t="shared" si="35"/>
        <v>S.US.LH</v>
      </c>
    </row>
    <row r="411" spans="2:9" x14ac:dyDescent="0.3">
      <c r="B411" s="23">
        <f t="shared" si="36"/>
        <v>0</v>
      </c>
      <c r="C411" s="24" t="s">
        <v>422</v>
      </c>
      <c r="D411" s="25">
        <f>IFERROR(RTD("cqg.rtd", ,"ContractData",C411, "PerCentNetLastTrade",, "T")/100,"")</f>
        <v>-2.3666484616785E-3</v>
      </c>
      <c r="E411" s="26">
        <v>387</v>
      </c>
      <c r="F411" s="26">
        <f t="shared" si="37"/>
        <v>387</v>
      </c>
      <c r="G411" s="26" t="str">
        <f t="shared" si="38"/>
        <v>S.US.QCOM</v>
      </c>
      <c r="H411" s="26">
        <f t="shared" si="39"/>
        <v>411</v>
      </c>
      <c r="I411" s="26" t="str">
        <f t="shared" si="35"/>
        <v>S.US.TTC</v>
      </c>
    </row>
    <row r="412" spans="2:9" x14ac:dyDescent="0.3">
      <c r="B412" s="23">
        <f t="shared" si="36"/>
        <v>1</v>
      </c>
      <c r="C412" s="24" t="s">
        <v>423</v>
      </c>
      <c r="D412" s="25">
        <f>IFERROR(RTD("cqg.rtd", ,"ContractData",C412, "PerCentNetLastTrade",, "T")/100,"")</f>
        <v>8.6931324253839467E-4</v>
      </c>
      <c r="E412" s="26">
        <v>112</v>
      </c>
      <c r="F412" s="26">
        <f t="shared" si="37"/>
        <v>112</v>
      </c>
      <c r="G412" s="26" t="str">
        <f t="shared" si="38"/>
        <v>S.US.PWR</v>
      </c>
      <c r="H412" s="26">
        <f t="shared" si="39"/>
        <v>412</v>
      </c>
      <c r="I412" s="26" t="str">
        <f t="shared" si="35"/>
        <v>S.US.SIVB</v>
      </c>
    </row>
    <row r="413" spans="2:9" x14ac:dyDescent="0.3">
      <c r="B413" s="23">
        <f t="shared" si="36"/>
        <v>0</v>
      </c>
      <c r="C413" s="24" t="s">
        <v>424</v>
      </c>
      <c r="D413" s="25">
        <f>IFERROR(RTD("cqg.rtd", ,"ContractData",C413, "PerCentNetLastTrade",, "T")/100,"")</f>
        <v>-7.4703520403399007E-4</v>
      </c>
      <c r="E413" s="26">
        <v>229</v>
      </c>
      <c r="F413" s="26">
        <f t="shared" si="37"/>
        <v>229</v>
      </c>
      <c r="G413" s="26" t="str">
        <f t="shared" si="38"/>
        <v>S.US.DGX</v>
      </c>
      <c r="H413" s="26">
        <f t="shared" si="39"/>
        <v>413</v>
      </c>
      <c r="I413" s="26" t="str">
        <f t="shared" si="35"/>
        <v>S.US.FICO</v>
      </c>
    </row>
    <row r="414" spans="2:9" x14ac:dyDescent="0.3">
      <c r="B414" s="23">
        <f t="shared" si="36"/>
        <v>0</v>
      </c>
      <c r="C414" s="24" t="s">
        <v>425</v>
      </c>
      <c r="D414" s="25">
        <f>IFERROR(RTD("cqg.rtd", ,"ContractData",C414, "PerCentNetLastTrade",, "T")/100,"")</f>
        <v>-3.8138825324180014E-3</v>
      </c>
      <c r="E414" s="26">
        <v>317</v>
      </c>
      <c r="F414" s="26">
        <f t="shared" si="37"/>
        <v>317</v>
      </c>
      <c r="G414" s="26" t="str">
        <f t="shared" si="38"/>
        <v>S.US.RRC</v>
      </c>
      <c r="H414" s="26">
        <f t="shared" si="39"/>
        <v>414</v>
      </c>
      <c r="I414" s="26" t="str">
        <f t="shared" si="35"/>
        <v>S.US.PTEN</v>
      </c>
    </row>
    <row r="415" spans="2:9" x14ac:dyDescent="0.3">
      <c r="B415" s="23">
        <f t="shared" si="36"/>
        <v>0</v>
      </c>
      <c r="C415" s="24" t="s">
        <v>426</v>
      </c>
      <c r="D415" s="25">
        <f>IFERROR(RTD("cqg.rtd", ,"ContractData",C415, "PerCentNetLastTrade",, "T")/100,"")</f>
        <v>-3.8157894736842108E-3</v>
      </c>
      <c r="E415" s="26">
        <v>375</v>
      </c>
      <c r="F415" s="26">
        <f t="shared" si="37"/>
        <v>375</v>
      </c>
      <c r="G415" s="26" t="str">
        <f t="shared" si="38"/>
        <v>S.US.RJF</v>
      </c>
      <c r="H415" s="26">
        <f t="shared" si="39"/>
        <v>415</v>
      </c>
      <c r="I415" s="26" t="str">
        <f t="shared" si="35"/>
        <v>S.US.BIVV</v>
      </c>
    </row>
    <row r="416" spans="2:9" x14ac:dyDescent="0.3">
      <c r="B416" s="23">
        <f t="shared" si="36"/>
        <v>0</v>
      </c>
      <c r="C416" s="24" t="s">
        <v>427</v>
      </c>
      <c r="D416" s="25">
        <f>IFERROR(RTD("cqg.rtd", ,"ContractData",C416, "PerCentNetLastTrade",, "T")/100,"")</f>
        <v>-1.4388489208633094E-3</v>
      </c>
      <c r="E416" s="26">
        <v>127</v>
      </c>
      <c r="F416" s="26">
        <f t="shared" si="37"/>
        <v>127</v>
      </c>
      <c r="G416" s="26" t="str">
        <f t="shared" si="38"/>
        <v>S.US.RYN</v>
      </c>
      <c r="H416" s="26">
        <f t="shared" si="39"/>
        <v>416</v>
      </c>
      <c r="I416" s="26" t="str">
        <f t="shared" si="35"/>
        <v>S.US.BMY</v>
      </c>
    </row>
    <row r="417" spans="2:9" x14ac:dyDescent="0.3">
      <c r="B417" s="23">
        <f t="shared" si="36"/>
        <v>0</v>
      </c>
      <c r="C417" s="24" t="s">
        <v>428</v>
      </c>
      <c r="D417" s="25">
        <f>IFERROR(RTD("cqg.rtd", ,"ContractData",C417, "PerCentNetLastTrade",, "T")/100,"")</f>
        <v>-6.2731321748949256E-4</v>
      </c>
      <c r="E417" s="26">
        <v>227</v>
      </c>
      <c r="F417" s="26">
        <f t="shared" si="37"/>
        <v>227</v>
      </c>
      <c r="G417" s="26" t="str">
        <f t="shared" si="38"/>
        <v>S.US.RTN</v>
      </c>
      <c r="H417" s="26">
        <f t="shared" si="39"/>
        <v>417</v>
      </c>
      <c r="I417" s="26" t="str">
        <f t="shared" si="35"/>
        <v>S.US.STZ</v>
      </c>
    </row>
    <row r="418" spans="2:9" x14ac:dyDescent="0.3">
      <c r="B418" s="23">
        <f t="shared" si="36"/>
        <v>0</v>
      </c>
      <c r="C418" s="24" t="s">
        <v>429</v>
      </c>
      <c r="D418" s="25">
        <f>IFERROR(RTD("cqg.rtd", ,"ContractData",C418, "PerCentNetLastTrade",, "T")/100,"")</f>
        <v>-6.7114093959731551E-3</v>
      </c>
      <c r="E418" s="26">
        <v>448</v>
      </c>
      <c r="F418" s="26">
        <f t="shared" si="37"/>
        <v>448</v>
      </c>
      <c r="G418" s="26" t="str">
        <f t="shared" si="38"/>
        <v>S.US.O</v>
      </c>
      <c r="H418" s="26">
        <f t="shared" si="39"/>
        <v>418</v>
      </c>
      <c r="I418" s="26" t="str">
        <f t="shared" si="35"/>
        <v>S.US.SYK</v>
      </c>
    </row>
    <row r="419" spans="2:9" x14ac:dyDescent="0.3">
      <c r="B419" s="23">
        <f t="shared" si="36"/>
        <v>0</v>
      </c>
      <c r="C419" s="24" t="s">
        <v>430</v>
      </c>
      <c r="D419" s="25">
        <f>IFERROR(RTD("cqg.rtd", ,"ContractData",C419, "PerCentNetLastTrade",, "T")/100,"")</f>
        <v>-4.6270172666741903E-3</v>
      </c>
      <c r="E419" s="26">
        <v>363</v>
      </c>
      <c r="F419" s="26">
        <f t="shared" si="37"/>
        <v>363</v>
      </c>
      <c r="G419" s="26" t="str">
        <f t="shared" si="38"/>
        <v>S.US.RHT</v>
      </c>
      <c r="H419" s="26">
        <f t="shared" si="39"/>
        <v>419</v>
      </c>
      <c r="I419" s="26" t="str">
        <f t="shared" si="35"/>
        <v>S.US.EQT</v>
      </c>
    </row>
    <row r="420" spans="2:9" x14ac:dyDescent="0.3">
      <c r="B420" s="23">
        <f t="shared" si="36"/>
        <v>0</v>
      </c>
      <c r="C420" s="24" t="s">
        <v>431</v>
      </c>
      <c r="D420" s="25">
        <f>IFERROR(RTD("cqg.rtd", ,"ContractData",C420, "PerCentNetLastTrade",, "T")/100,"")</f>
        <v>-1.3722674325833732E-2</v>
      </c>
      <c r="E420" s="26">
        <v>520</v>
      </c>
      <c r="F420" s="26">
        <f t="shared" si="37"/>
        <v>520</v>
      </c>
      <c r="G420" s="26" t="str">
        <f t="shared" si="38"/>
        <v>S.US.REG</v>
      </c>
      <c r="H420" s="26">
        <f t="shared" si="39"/>
        <v>420</v>
      </c>
      <c r="I420" s="26" t="str">
        <f t="shared" si="35"/>
        <v>S.US.IRM</v>
      </c>
    </row>
    <row r="421" spans="2:9" x14ac:dyDescent="0.3">
      <c r="B421" s="23">
        <f t="shared" si="36"/>
        <v>1</v>
      </c>
      <c r="C421" s="24" t="s">
        <v>432</v>
      </c>
      <c r="D421" s="25">
        <f>IFERROR(RTD("cqg.rtd", ,"ContractData",C421, "PerCentNetLastTrade",, "T")/100,"")</f>
        <v>8.2983682983682975E-3</v>
      </c>
      <c r="E421" s="26">
        <v>80</v>
      </c>
      <c r="F421" s="26">
        <f t="shared" si="37"/>
        <v>80</v>
      </c>
      <c r="G421" s="26" t="str">
        <f t="shared" si="38"/>
        <v>S.US.REGN</v>
      </c>
      <c r="H421" s="26">
        <f t="shared" si="39"/>
        <v>421</v>
      </c>
      <c r="I421" s="26" t="str">
        <f t="shared" si="35"/>
        <v>S.US.CLGX</v>
      </c>
    </row>
    <row r="422" spans="2:9" x14ac:dyDescent="0.3">
      <c r="B422" s="23">
        <f t="shared" si="36"/>
        <v>0</v>
      </c>
      <c r="C422" s="24" t="s">
        <v>433</v>
      </c>
      <c r="D422" s="25">
        <f>IFERROR(RTD("cqg.rtd", ,"ContractData",C422, "PerCentNetLastTrade",, "T")/100,"")</f>
        <v>-1.2652222046496916E-3</v>
      </c>
      <c r="E422" s="26">
        <v>207</v>
      </c>
      <c r="F422" s="26">
        <f t="shared" si="37"/>
        <v>207</v>
      </c>
      <c r="G422" s="26" t="str">
        <f t="shared" si="38"/>
        <v>S.US.RSG</v>
      </c>
      <c r="H422" s="26">
        <f t="shared" si="39"/>
        <v>422</v>
      </c>
      <c r="I422" s="26" t="str">
        <f t="shared" si="35"/>
        <v>S.US.UTHR</v>
      </c>
    </row>
    <row r="423" spans="2:9" x14ac:dyDescent="0.3">
      <c r="B423" s="23">
        <f t="shared" si="36"/>
        <v>0</v>
      </c>
      <c r="C423" s="24" t="s">
        <v>434</v>
      </c>
      <c r="D423" s="25">
        <f>IFERROR(RTD("cqg.rtd", ,"ContractData",C423, "PerCentNetLastTrade",, "T")/100,"")</f>
        <v>-8.5026660902147288E-3</v>
      </c>
      <c r="E423" s="26">
        <v>491</v>
      </c>
      <c r="F423" s="26">
        <f t="shared" si="37"/>
        <v>491</v>
      </c>
      <c r="G423" s="26" t="str">
        <f t="shared" si="38"/>
        <v>S.US.RMD</v>
      </c>
      <c r="H423" s="26">
        <f t="shared" si="39"/>
        <v>423</v>
      </c>
      <c r="I423" s="26" t="str">
        <f t="shared" si="35"/>
        <v>S.US.VTR</v>
      </c>
    </row>
    <row r="424" spans="2:9" x14ac:dyDescent="0.3">
      <c r="B424" s="23">
        <f t="shared" si="36"/>
        <v>0</v>
      </c>
      <c r="C424" s="24" t="s">
        <v>435</v>
      </c>
      <c r="D424" s="25">
        <f>IFERROR(RTD("cqg.rtd", ,"ContractData",C424, "PerCentNetLastTrade",, "T")/100,"")</f>
        <v>-7.7196232823838196E-4</v>
      </c>
      <c r="E424" s="26">
        <v>175</v>
      </c>
      <c r="F424" s="26">
        <f t="shared" si="37"/>
        <v>175</v>
      </c>
      <c r="G424" s="26" t="str">
        <f t="shared" si="38"/>
        <v>S.US.RAI</v>
      </c>
      <c r="H424" s="26">
        <f t="shared" si="39"/>
        <v>424</v>
      </c>
      <c r="I424" s="26" t="str">
        <f t="shared" si="35"/>
        <v>S.US.BFB</v>
      </c>
    </row>
    <row r="425" spans="2:9" x14ac:dyDescent="0.3">
      <c r="B425" s="23">
        <f t="shared" si="36"/>
        <v>0</v>
      </c>
      <c r="C425" s="24" t="s">
        <v>436</v>
      </c>
      <c r="D425" s="25">
        <f>IFERROR(RTD("cqg.rtd", ,"ContractData",C425, "PerCentNetLastTrade",, "T")/100,"")</f>
        <v>-3.4529061960483411E-3</v>
      </c>
      <c r="E425" s="26">
        <v>310</v>
      </c>
      <c r="F425" s="26">
        <f t="shared" si="37"/>
        <v>310</v>
      </c>
      <c r="G425" s="26" t="str">
        <f t="shared" si="38"/>
        <v>S.US.ROK</v>
      </c>
      <c r="H425" s="26">
        <f t="shared" si="39"/>
        <v>425</v>
      </c>
      <c r="I425" s="26" t="str">
        <f t="shared" si="35"/>
        <v>S.US.CDNS</v>
      </c>
    </row>
    <row r="426" spans="2:9" x14ac:dyDescent="0.3">
      <c r="B426" s="23">
        <f t="shared" si="36"/>
        <v>0</v>
      </c>
      <c r="C426" s="24" t="s">
        <v>437</v>
      </c>
      <c r="D426" s="25">
        <f>IFERROR(RTD("cqg.rtd", ,"ContractData",C426, "PerCentNetLastTrade",, "T")/100,"")</f>
        <v>-3.4595425715933117E-3</v>
      </c>
      <c r="E426" s="26">
        <v>244</v>
      </c>
      <c r="F426" s="26">
        <f t="shared" si="37"/>
        <v>244</v>
      </c>
      <c r="G426" s="26" t="str">
        <f t="shared" si="38"/>
        <v>S.US.COL</v>
      </c>
      <c r="H426" s="26">
        <f t="shared" si="39"/>
        <v>426</v>
      </c>
      <c r="I426" s="26" t="str">
        <f t="shared" si="35"/>
        <v>S.US.LLL</v>
      </c>
    </row>
    <row r="427" spans="2:9" x14ac:dyDescent="0.3">
      <c r="B427" s="23">
        <f t="shared" si="36"/>
        <v>0</v>
      </c>
      <c r="C427" s="24" t="s">
        <v>438</v>
      </c>
      <c r="D427" s="25">
        <f>IFERROR(RTD("cqg.rtd", ,"ContractData",C427, "PerCentNetLastTrade",, "T")/100,"")</f>
        <v>-9.0000000000000011E-3</v>
      </c>
      <c r="E427" s="26">
        <v>447</v>
      </c>
      <c r="F427" s="26">
        <f t="shared" si="37"/>
        <v>447</v>
      </c>
      <c r="G427" s="26" t="str">
        <f t="shared" si="38"/>
        <v>S.US.ROL</v>
      </c>
      <c r="H427" s="26">
        <f t="shared" si="39"/>
        <v>427</v>
      </c>
      <c r="I427" s="26" t="str">
        <f t="shared" si="35"/>
        <v>S.US.EXP</v>
      </c>
    </row>
    <row r="428" spans="2:9" x14ac:dyDescent="0.3">
      <c r="B428" s="23">
        <f t="shared" si="36"/>
        <v>1</v>
      </c>
      <c r="C428" s="24" t="s">
        <v>439</v>
      </c>
      <c r="D428" s="25">
        <f>IFERROR(RTD("cqg.rtd", ,"ContractData",C428, "PerCentNetLastTrade",, "T")/100,"")</f>
        <v>2.5803531009506563E-3</v>
      </c>
      <c r="E428" s="26">
        <v>136</v>
      </c>
      <c r="F428" s="26">
        <f t="shared" si="37"/>
        <v>136</v>
      </c>
      <c r="G428" s="26" t="str">
        <f t="shared" si="38"/>
        <v>S.US.ROP</v>
      </c>
      <c r="H428" s="26">
        <f t="shared" si="39"/>
        <v>428</v>
      </c>
      <c r="I428" s="26" t="str">
        <f t="shared" si="35"/>
        <v>S.US.SPGI</v>
      </c>
    </row>
    <row r="429" spans="2:9" x14ac:dyDescent="0.3">
      <c r="B429" s="23">
        <f t="shared" si="36"/>
        <v>0</v>
      </c>
      <c r="C429" s="24" t="s">
        <v>440</v>
      </c>
      <c r="D429" s="25">
        <f>IFERROR(RTD("cqg.rtd", ,"ContractData",C429, "PerCentNetLastTrade",, "T")/100,"")</f>
        <v>-2.6275115919629057E-3</v>
      </c>
      <c r="E429" s="26">
        <v>269</v>
      </c>
      <c r="F429" s="26">
        <f t="shared" si="37"/>
        <v>269</v>
      </c>
      <c r="G429" s="26" t="str">
        <f t="shared" si="38"/>
        <v>S.US.ROST</v>
      </c>
      <c r="H429" s="26">
        <f t="shared" si="39"/>
        <v>429</v>
      </c>
      <c r="I429" s="26" t="str">
        <f t="shared" si="35"/>
        <v>S.US.JBHT</v>
      </c>
    </row>
    <row r="430" spans="2:9" x14ac:dyDescent="0.3">
      <c r="B430" s="23">
        <f t="shared" si="36"/>
        <v>0</v>
      </c>
      <c r="C430" s="24" t="s">
        <v>441</v>
      </c>
      <c r="D430" s="25">
        <f>IFERROR(RTD("cqg.rtd", ,"ContractData",C430, "PerCentNetLastTrade",, "T")/100,"")</f>
        <v>-4.6952679064628982E-3</v>
      </c>
      <c r="E430" s="26">
        <v>328</v>
      </c>
      <c r="F430" s="26">
        <f t="shared" si="37"/>
        <v>328</v>
      </c>
      <c r="G430" s="26" t="str">
        <f t="shared" si="38"/>
        <v>S.US.RCL</v>
      </c>
      <c r="H430" s="26">
        <f t="shared" si="39"/>
        <v>430</v>
      </c>
      <c r="I430" s="26" t="str">
        <f t="shared" si="35"/>
        <v>S.US.NUVA</v>
      </c>
    </row>
    <row r="431" spans="2:9" x14ac:dyDescent="0.3">
      <c r="B431" s="23">
        <f t="shared" si="36"/>
        <v>0</v>
      </c>
      <c r="C431" s="24" t="s">
        <v>442</v>
      </c>
      <c r="D431" s="25">
        <f>IFERROR(RTD("cqg.rtd", ,"ContractData",C431, "PerCentNetLastTrade",, "T")/100,"")</f>
        <v>-2.5747389500786729E-3</v>
      </c>
      <c r="E431" s="26">
        <v>190</v>
      </c>
      <c r="F431" s="26">
        <f t="shared" si="37"/>
        <v>190</v>
      </c>
      <c r="G431" s="26" t="str">
        <f t="shared" si="38"/>
        <v>S.US.RGLD</v>
      </c>
      <c r="H431" s="26">
        <f t="shared" si="39"/>
        <v>431</v>
      </c>
      <c r="I431" s="26" t="str">
        <f t="shared" si="35"/>
        <v>S.US.AMGN</v>
      </c>
    </row>
    <row r="432" spans="2:9" x14ac:dyDescent="0.3">
      <c r="B432" s="23">
        <f t="shared" si="36"/>
        <v>0</v>
      </c>
      <c r="C432" s="24" t="s">
        <v>443</v>
      </c>
      <c r="D432" s="25">
        <f>IFERROR(RTD("cqg.rtd", ,"ContractData",C432, "PerCentNetLastTrade",, "T")/100,"")</f>
        <v>-8.7419232231090837E-3</v>
      </c>
      <c r="E432" s="26">
        <v>478</v>
      </c>
      <c r="F432" s="26">
        <f t="shared" si="37"/>
        <v>478</v>
      </c>
      <c r="G432" s="26" t="str">
        <f t="shared" si="38"/>
        <v>S.US.RPM</v>
      </c>
      <c r="H432" s="26">
        <f t="shared" si="39"/>
        <v>432</v>
      </c>
      <c r="I432" s="26" t="str">
        <f t="shared" si="35"/>
        <v>S.US.WBMD</v>
      </c>
    </row>
    <row r="433" spans="2:9" x14ac:dyDescent="0.3">
      <c r="B433" s="23">
        <f t="shared" si="36"/>
        <v>0</v>
      </c>
      <c r="C433" s="24" t="s">
        <v>44</v>
      </c>
      <c r="D433" s="25">
        <f>IFERROR(RTD("cqg.rtd", ,"ContractData",C433, "PerCentNetLastTrade",, "T")/100,"")</f>
        <v>-7.6335877862595426E-3</v>
      </c>
      <c r="E433" s="26">
        <v>428</v>
      </c>
      <c r="F433" s="26">
        <f t="shared" si="37"/>
        <v>428</v>
      </c>
      <c r="G433" s="26" t="str">
        <f t="shared" si="38"/>
        <v>S.US.SPGI</v>
      </c>
      <c r="H433" s="26">
        <f t="shared" si="39"/>
        <v>433</v>
      </c>
      <c r="I433" s="26" t="str">
        <f t="shared" si="35"/>
        <v>S.US.ACN</v>
      </c>
    </row>
    <row r="434" spans="2:9" x14ac:dyDescent="0.3">
      <c r="B434" s="23">
        <f t="shared" si="36"/>
        <v>0</v>
      </c>
      <c r="C434" s="24" t="s">
        <v>444</v>
      </c>
      <c r="D434" s="25">
        <f>IFERROR(RTD("cqg.rtd", ,"ContractData",C434, "PerCentNetLastTrade",, "T")/100,"")</f>
        <v>-8.1004455245038479E-3</v>
      </c>
      <c r="E434" s="26">
        <v>390</v>
      </c>
      <c r="F434" s="26">
        <f t="shared" si="37"/>
        <v>390</v>
      </c>
      <c r="G434" s="26" t="str">
        <f t="shared" si="38"/>
        <v>S.US.SABR</v>
      </c>
      <c r="H434" s="26">
        <f t="shared" si="39"/>
        <v>434</v>
      </c>
      <c r="I434" s="26" t="str">
        <f t="shared" si="35"/>
        <v>S.US.MA</v>
      </c>
    </row>
    <row r="435" spans="2:9" x14ac:dyDescent="0.3">
      <c r="B435" s="23">
        <f t="shared" si="36"/>
        <v>0</v>
      </c>
      <c r="C435" s="24" t="s">
        <v>445</v>
      </c>
      <c r="D435" s="25">
        <f>IFERROR(RTD("cqg.rtd", ,"ContractData",C435, "PerCentNetLastTrade",, "T")/100,"")</f>
        <v>-1.8397148441991493E-3</v>
      </c>
      <c r="E435" s="26">
        <v>293</v>
      </c>
      <c r="F435" s="26">
        <f t="shared" si="37"/>
        <v>293</v>
      </c>
      <c r="G435" s="26" t="str">
        <f t="shared" si="38"/>
        <v>S.US.CRM</v>
      </c>
      <c r="H435" s="26">
        <f t="shared" si="39"/>
        <v>435</v>
      </c>
      <c r="I435" s="26" t="str">
        <f t="shared" si="35"/>
        <v>S.US.IDCC</v>
      </c>
    </row>
    <row r="436" spans="2:9" x14ac:dyDescent="0.3">
      <c r="B436" s="23">
        <f t="shared" si="36"/>
        <v>1</v>
      </c>
      <c r="C436" s="24" t="s">
        <v>446</v>
      </c>
      <c r="D436" s="25">
        <f>IFERROR(RTD("cqg.rtd", ,"ContractData",C436, "PerCentNetLastTrade",, "T")/100,"")</f>
        <v>5.0352467270896274E-4</v>
      </c>
      <c r="E436" s="26">
        <v>140</v>
      </c>
      <c r="F436" s="26">
        <f t="shared" si="37"/>
        <v>140</v>
      </c>
      <c r="G436" s="26" t="str">
        <f t="shared" si="38"/>
        <v>S.US.SBH</v>
      </c>
      <c r="H436" s="26">
        <f t="shared" si="39"/>
        <v>436</v>
      </c>
      <c r="I436" s="26" t="str">
        <f t="shared" si="35"/>
        <v>S.US.GRMN</v>
      </c>
    </row>
    <row r="437" spans="2:9" x14ac:dyDescent="0.3">
      <c r="B437" s="23">
        <f t="shared" si="36"/>
        <v>1</v>
      </c>
      <c r="C437" s="24" t="s">
        <v>447</v>
      </c>
      <c r="D437" s="25">
        <f>IFERROR(RTD("cqg.rtd", ,"ContractData",C437, "PerCentNetLastTrade",, "T")/100,"")</f>
        <v>1.2088370154230929E-2</v>
      </c>
      <c r="E437" s="26">
        <v>16</v>
      </c>
      <c r="F437" s="26">
        <f t="shared" si="37"/>
        <v>16</v>
      </c>
      <c r="G437" s="26" t="str">
        <f t="shared" si="38"/>
        <v>S.US.SLB</v>
      </c>
      <c r="H437" s="26">
        <f t="shared" si="39"/>
        <v>437</v>
      </c>
      <c r="I437" s="26" t="str">
        <f t="shared" si="35"/>
        <v>S.US.SWX</v>
      </c>
    </row>
    <row r="438" spans="2:9" x14ac:dyDescent="0.3">
      <c r="B438" s="23">
        <f t="shared" si="36"/>
        <v>0</v>
      </c>
      <c r="C438" s="24" t="s">
        <v>448</v>
      </c>
      <c r="D438" s="25">
        <f>IFERROR(RTD("cqg.rtd", ,"ContractData",C438, "PerCentNetLastTrade",, "T")/100,"")</f>
        <v>-8.5871461156581241E-3</v>
      </c>
      <c r="E438" s="26">
        <v>464</v>
      </c>
      <c r="F438" s="26">
        <f t="shared" si="37"/>
        <v>464</v>
      </c>
      <c r="G438" s="26" t="str">
        <f t="shared" si="38"/>
        <v>S.US.SAIC</v>
      </c>
      <c r="H438" s="26">
        <f t="shared" si="39"/>
        <v>438</v>
      </c>
      <c r="I438" s="26" t="str">
        <f t="shared" si="35"/>
        <v>S.US.ALB</v>
      </c>
    </row>
    <row r="439" spans="2:9" x14ac:dyDescent="0.3">
      <c r="B439" s="23">
        <f t="shared" si="36"/>
        <v>0</v>
      </c>
      <c r="C439" s="24" t="s">
        <v>449</v>
      </c>
      <c r="D439" s="25">
        <f>IFERROR(RTD("cqg.rtd", ,"ContractData",C439, "PerCentNetLastTrade",, "T")/100,"")</f>
        <v>-8.3194675540765387E-3</v>
      </c>
      <c r="E439" s="26">
        <v>461</v>
      </c>
      <c r="F439" s="26">
        <f t="shared" si="37"/>
        <v>461</v>
      </c>
      <c r="G439" s="26" t="str">
        <f t="shared" si="38"/>
        <v>S.US.SMG</v>
      </c>
      <c r="H439" s="26">
        <f t="shared" si="39"/>
        <v>439</v>
      </c>
      <c r="I439" s="26" t="str">
        <f t="shared" si="35"/>
        <v>S.US.GVA</v>
      </c>
    </row>
    <row r="440" spans="2:9" x14ac:dyDescent="0.3">
      <c r="B440" s="23">
        <f t="shared" si="36"/>
        <v>0</v>
      </c>
      <c r="C440" s="24" t="s">
        <v>43</v>
      </c>
      <c r="D440" s="25">
        <f>IFERROR(RTD("cqg.rtd", ,"ContractData",C440, "PerCentNetLastTrade",, "T")/100,"")</f>
        <v>-8.6896551724137926E-3</v>
      </c>
      <c r="E440" s="26">
        <v>365</v>
      </c>
      <c r="F440" s="26">
        <f t="shared" si="37"/>
        <v>365</v>
      </c>
      <c r="G440" s="26" t="str">
        <f t="shared" si="38"/>
        <v>S.US.SNI</v>
      </c>
      <c r="H440" s="26">
        <f t="shared" si="39"/>
        <v>440</v>
      </c>
      <c r="I440" s="26" t="str">
        <f t="shared" si="35"/>
        <v>S.US.PAYX</v>
      </c>
    </row>
    <row r="441" spans="2:9" x14ac:dyDescent="0.3">
      <c r="B441" s="23">
        <f t="shared" si="36"/>
        <v>1</v>
      </c>
      <c r="C441" s="24" t="s">
        <v>450</v>
      </c>
      <c r="D441" s="25">
        <f>IFERROR(RTD("cqg.rtd", ,"ContractData",C441, "PerCentNetLastTrade",, "T")/100,"")</f>
        <v>7.6435903035597299E-3</v>
      </c>
      <c r="E441" s="26">
        <v>40</v>
      </c>
      <c r="F441" s="26">
        <f t="shared" si="37"/>
        <v>40</v>
      </c>
      <c r="G441" s="26" t="str">
        <f t="shared" si="38"/>
        <v>S.US.SEE</v>
      </c>
      <c r="H441" s="26">
        <f t="shared" si="39"/>
        <v>441</v>
      </c>
      <c r="I441" s="26" t="str">
        <f t="shared" si="35"/>
        <v>S.US.UDR</v>
      </c>
    </row>
    <row r="442" spans="2:9" x14ac:dyDescent="0.3">
      <c r="B442" s="23">
        <f t="shared" si="36"/>
        <v>0</v>
      </c>
      <c r="C442" s="24" t="s">
        <v>451</v>
      </c>
      <c r="D442" s="25">
        <f>IFERROR(RTD("cqg.rtd", ,"ContractData",C442, "PerCentNetLastTrade",, "T")/100,"")</f>
        <v>-2.3341762303053879E-3</v>
      </c>
      <c r="E442" s="26">
        <v>240</v>
      </c>
      <c r="F442" s="26">
        <f t="shared" si="37"/>
        <v>240</v>
      </c>
      <c r="G442" s="26" t="str">
        <f t="shared" si="38"/>
        <v>S.US.SEIC</v>
      </c>
      <c r="H442" s="26">
        <f t="shared" si="39"/>
        <v>442</v>
      </c>
      <c r="I442" s="26" t="str">
        <f t="shared" si="35"/>
        <v>S.US.EXR</v>
      </c>
    </row>
    <row r="443" spans="2:9" x14ac:dyDescent="0.3">
      <c r="B443" s="23">
        <f t="shared" si="36"/>
        <v>0</v>
      </c>
      <c r="C443" s="24" t="s">
        <v>452</v>
      </c>
      <c r="D443" s="25">
        <f>IFERROR(RTD("cqg.rtd", ,"ContractData",C443, "PerCentNetLastTrade",, "T")/100,"")</f>
        <v>-4.6734718976755626E-3</v>
      </c>
      <c r="E443" s="26">
        <v>401</v>
      </c>
      <c r="F443" s="26">
        <f t="shared" si="37"/>
        <v>401</v>
      </c>
      <c r="G443" s="26" t="str">
        <f t="shared" si="38"/>
        <v>S.US.SXT</v>
      </c>
      <c r="H443" s="26">
        <f t="shared" si="39"/>
        <v>443</v>
      </c>
      <c r="I443" s="26" t="str">
        <f t="shared" si="35"/>
        <v>S.US.FOX</v>
      </c>
    </row>
    <row r="444" spans="2:9" x14ac:dyDescent="0.3">
      <c r="B444" s="23">
        <f t="shared" si="36"/>
        <v>1</v>
      </c>
      <c r="C444" s="24" t="s">
        <v>453</v>
      </c>
      <c r="D444" s="25">
        <f>IFERROR(RTD("cqg.rtd", ,"ContractData",C444, "PerCentNetLastTrade",, "T")/100,"")</f>
        <v>3.412969283276451E-3</v>
      </c>
      <c r="E444" s="26">
        <v>89</v>
      </c>
      <c r="F444" s="26">
        <f t="shared" si="37"/>
        <v>89</v>
      </c>
      <c r="G444" s="26" t="str">
        <f t="shared" si="38"/>
        <v>S.US.SCI</v>
      </c>
      <c r="H444" s="26">
        <f t="shared" si="39"/>
        <v>444</v>
      </c>
      <c r="I444" s="26" t="str">
        <f t="shared" si="35"/>
        <v>S.US.BR</v>
      </c>
    </row>
    <row r="445" spans="2:9" x14ac:dyDescent="0.3">
      <c r="B445" s="23">
        <f t="shared" si="36"/>
        <v>0</v>
      </c>
      <c r="C445" s="24" t="s">
        <v>454</v>
      </c>
      <c r="D445" s="25">
        <f>IFERROR(RTD("cqg.rtd", ,"ContractData",C445, "PerCentNetLastTrade",, "T")/100,"")</f>
        <v>-2.424314096499527E-3</v>
      </c>
      <c r="E445" s="26">
        <v>283</v>
      </c>
      <c r="F445" s="26">
        <f t="shared" si="37"/>
        <v>283</v>
      </c>
      <c r="G445" s="26" t="str">
        <f t="shared" si="38"/>
        <v>S.US.SHW</v>
      </c>
      <c r="H445" s="26">
        <f t="shared" si="39"/>
        <v>445</v>
      </c>
      <c r="I445" s="26" t="str">
        <f t="shared" si="35"/>
        <v>S.US.LSTR</v>
      </c>
    </row>
    <row r="446" spans="2:9" x14ac:dyDescent="0.3">
      <c r="B446" s="23">
        <f t="shared" si="36"/>
        <v>0</v>
      </c>
      <c r="C446" s="24" t="s">
        <v>455</v>
      </c>
      <c r="D446" s="25">
        <f>IFERROR(RTD("cqg.rtd", ,"ContractData",C446, "PerCentNetLastTrade",, "T")/100,"")</f>
        <v>-8.0303693969922612E-4</v>
      </c>
      <c r="E446" s="26">
        <v>139</v>
      </c>
      <c r="F446" s="26">
        <f t="shared" si="37"/>
        <v>139</v>
      </c>
      <c r="G446" s="26" t="str">
        <f t="shared" si="38"/>
        <v>S.US.SBNY</v>
      </c>
      <c r="H446" s="26">
        <f t="shared" si="39"/>
        <v>446</v>
      </c>
      <c r="I446" s="26" t="str">
        <f t="shared" si="35"/>
        <v>S.US.DXC</v>
      </c>
    </row>
    <row r="447" spans="2:9" x14ac:dyDescent="0.3">
      <c r="B447" s="23">
        <f t="shared" si="36"/>
        <v>0</v>
      </c>
      <c r="C447" s="24" t="s">
        <v>456</v>
      </c>
      <c r="D447" s="25">
        <f>IFERROR(RTD("cqg.rtd", ,"ContractData",C447, "PerCentNetLastTrade",, "T")/100,"")</f>
        <v>-2.112676056338028E-3</v>
      </c>
      <c r="E447" s="26">
        <v>273</v>
      </c>
      <c r="F447" s="26">
        <f t="shared" si="37"/>
        <v>273</v>
      </c>
      <c r="G447" s="26" t="str">
        <f t="shared" si="38"/>
        <v>S.US.SLAB</v>
      </c>
      <c r="H447" s="26">
        <f t="shared" si="39"/>
        <v>447</v>
      </c>
      <c r="I447" s="26" t="str">
        <f t="shared" si="35"/>
        <v>S.US.ROL</v>
      </c>
    </row>
    <row r="448" spans="2:9" x14ac:dyDescent="0.3">
      <c r="B448" s="23">
        <f t="shared" si="36"/>
        <v>0</v>
      </c>
      <c r="C448" s="24" t="s">
        <v>457</v>
      </c>
      <c r="D448" s="25">
        <f>IFERROR(RTD("cqg.rtd", ,"ContractData",C448, "PerCentNetLastTrade",, "T")/100,"")</f>
        <v>-1.890347678093849E-2</v>
      </c>
      <c r="E448" s="26">
        <v>551</v>
      </c>
      <c r="F448" s="26">
        <f t="shared" si="37"/>
        <v>551</v>
      </c>
      <c r="G448" s="26" t="str">
        <f t="shared" si="38"/>
        <v>S.US.SPG</v>
      </c>
      <c r="H448" s="26">
        <f t="shared" si="39"/>
        <v>448</v>
      </c>
      <c r="I448" s="26" t="str">
        <f t="shared" si="35"/>
        <v>S.US.O</v>
      </c>
    </row>
    <row r="449" spans="2:9" x14ac:dyDescent="0.3">
      <c r="B449" s="23">
        <f t="shared" si="36"/>
        <v>0</v>
      </c>
      <c r="C449" s="24" t="s">
        <v>458</v>
      </c>
      <c r="D449" s="25">
        <f>IFERROR(RTD("cqg.rtd", ,"ContractData",C449, "PerCentNetLastTrade",, "T")/100,"")</f>
        <v>-1.098901098901099E-2</v>
      </c>
      <c r="E449" s="26">
        <v>463</v>
      </c>
      <c r="F449" s="26">
        <f t="shared" ref="F449:F512" si="40">IFERROR(E449,"")</f>
        <v>463</v>
      </c>
      <c r="G449" s="26" t="str">
        <f t="shared" ref="G449:G512" si="41">C449</f>
        <v>S.US.SKX</v>
      </c>
      <c r="H449" s="26">
        <f t="shared" si="39"/>
        <v>449</v>
      </c>
      <c r="I449" s="26" t="str">
        <f t="shared" ref="I449:I512" si="42">IFERROR(VLOOKUP(H449,$F$1:$G$564,2,FALSE),"")</f>
        <v>S.US.LW</v>
      </c>
    </row>
    <row r="450" spans="2:9" x14ac:dyDescent="0.3">
      <c r="B450" s="23">
        <f t="shared" ref="B450:B513" si="43">IF(D450&gt;=0,1,)</f>
        <v>0</v>
      </c>
      <c r="C450" s="24" t="s">
        <v>459</v>
      </c>
      <c r="D450" s="25">
        <f>IFERROR(RTD("cqg.rtd", ,"ContractData",C450, "PerCentNetLastTrade",, "T")/100,"")</f>
        <v>-1.6755371575004928E-3</v>
      </c>
      <c r="E450" s="26">
        <v>183</v>
      </c>
      <c r="F450" s="26">
        <f t="shared" si="40"/>
        <v>183</v>
      </c>
      <c r="G450" s="26" t="str">
        <f t="shared" si="41"/>
        <v>S.US.SWKS</v>
      </c>
      <c r="H450" s="26">
        <f t="shared" si="39"/>
        <v>450</v>
      </c>
      <c r="I450" s="26" t="str">
        <f t="shared" si="42"/>
        <v>S.US.WAB</v>
      </c>
    </row>
    <row r="451" spans="2:9" x14ac:dyDescent="0.3">
      <c r="B451" s="23">
        <f t="shared" si="43"/>
        <v>0</v>
      </c>
      <c r="C451" s="24" t="s">
        <v>460</v>
      </c>
      <c r="D451" s="25">
        <f>IFERROR(RTD("cqg.rtd", ,"ContractData",C451, "PerCentNetLastTrade",, "T")/100,"")</f>
        <v>-2.9337803855825649E-2</v>
      </c>
      <c r="E451" s="26">
        <v>559</v>
      </c>
      <c r="F451" s="26">
        <f t="shared" si="40"/>
        <v>559</v>
      </c>
      <c r="G451" s="26" t="str">
        <f t="shared" si="41"/>
        <v>S.US.SLM</v>
      </c>
      <c r="H451" s="26">
        <f t="shared" ref="H451:H514" si="44">H450+1</f>
        <v>451</v>
      </c>
      <c r="I451" s="26" t="str">
        <f t="shared" si="42"/>
        <v>S.US.UHS</v>
      </c>
    </row>
    <row r="452" spans="2:9" x14ac:dyDescent="0.3">
      <c r="B452" s="23">
        <f t="shared" si="43"/>
        <v>1</v>
      </c>
      <c r="C452" s="24" t="s">
        <v>461</v>
      </c>
      <c r="D452" s="25">
        <f>IFERROR(RTD("cqg.rtd", ,"ContractData",C452, "PerCentNetLastTrade",, "T")/100,"")</f>
        <v>1.1336797354747283E-2</v>
      </c>
      <c r="E452" s="26">
        <v>33</v>
      </c>
      <c r="F452" s="26">
        <f t="shared" si="40"/>
        <v>33</v>
      </c>
      <c r="G452" s="26" t="str">
        <f t="shared" si="41"/>
        <v>S.US.SM</v>
      </c>
      <c r="H452" s="26">
        <f t="shared" si="44"/>
        <v>452</v>
      </c>
      <c r="I452" s="26" t="str">
        <f t="shared" si="42"/>
        <v>S.US.LYV</v>
      </c>
    </row>
    <row r="453" spans="2:9" x14ac:dyDescent="0.3">
      <c r="B453" s="23">
        <f t="shared" si="43"/>
        <v>1</v>
      </c>
      <c r="C453" s="24" t="s">
        <v>462</v>
      </c>
      <c r="D453" s="25">
        <f>IFERROR(RTD("cqg.rtd", ,"ContractData",C453, "PerCentNetLastTrade",, "T")/100,"")</f>
        <v>1.2907010853622763E-3</v>
      </c>
      <c r="E453" s="26">
        <v>111</v>
      </c>
      <c r="F453" s="26">
        <f t="shared" si="40"/>
        <v>111</v>
      </c>
      <c r="G453" s="26" t="str">
        <f t="shared" si="41"/>
        <v>S.US.SNA</v>
      </c>
      <c r="H453" s="26">
        <f t="shared" si="44"/>
        <v>453</v>
      </c>
      <c r="I453" s="26" t="str">
        <f t="shared" si="42"/>
        <v>S.US.HIW</v>
      </c>
    </row>
    <row r="454" spans="2:9" x14ac:dyDescent="0.3">
      <c r="B454" s="23">
        <f t="shared" si="43"/>
        <v>0</v>
      </c>
      <c r="C454" s="24" t="s">
        <v>463</v>
      </c>
      <c r="D454" s="25">
        <f>IFERROR(RTD("cqg.rtd", ,"ContractData",C454, "PerCentNetLastTrade",, "T")/100,"")</f>
        <v>-6.6287878787878781E-3</v>
      </c>
      <c r="E454" s="26">
        <v>359</v>
      </c>
      <c r="F454" s="26">
        <f t="shared" si="40"/>
        <v>359</v>
      </c>
      <c r="G454" s="26" t="str">
        <f t="shared" si="41"/>
        <v>S.US.SON</v>
      </c>
      <c r="H454" s="26">
        <f t="shared" si="44"/>
        <v>454</v>
      </c>
      <c r="I454" s="26" t="str">
        <f t="shared" si="42"/>
        <v>S.US.TDY</v>
      </c>
    </row>
    <row r="455" spans="2:9" x14ac:dyDescent="0.3">
      <c r="B455" s="23">
        <f t="shared" si="43"/>
        <v>0</v>
      </c>
      <c r="C455" s="24" t="s">
        <v>464</v>
      </c>
      <c r="D455" s="25">
        <f>IFERROR(RTD("cqg.rtd", ,"ContractData",C455, "PerCentNetLastTrade",, "T")/100,"")</f>
        <v>-6.670835939128622E-3</v>
      </c>
      <c r="E455" s="26">
        <v>200</v>
      </c>
      <c r="F455" s="26">
        <f t="shared" si="40"/>
        <v>200</v>
      </c>
      <c r="G455" s="26" t="str">
        <f t="shared" si="41"/>
        <v>S.US.BID</v>
      </c>
      <c r="H455" s="26">
        <f t="shared" si="44"/>
        <v>455</v>
      </c>
      <c r="I455" s="26" t="str">
        <f t="shared" si="42"/>
        <v>S.US.ALLE</v>
      </c>
    </row>
    <row r="456" spans="2:9" x14ac:dyDescent="0.3">
      <c r="B456" s="23">
        <f t="shared" si="43"/>
        <v>0</v>
      </c>
      <c r="C456" s="24" t="s">
        <v>465</v>
      </c>
      <c r="D456" s="25">
        <f>IFERROR(RTD("cqg.rtd", ,"ContractData",C456, "PerCentNetLastTrade",, "T")/100,"")</f>
        <v>-4.7945205479452049E-3</v>
      </c>
      <c r="E456" s="26">
        <v>299</v>
      </c>
      <c r="F456" s="26">
        <f t="shared" si="40"/>
        <v>299</v>
      </c>
      <c r="G456" s="26" t="str">
        <f t="shared" si="41"/>
        <v>S.US.LUV</v>
      </c>
      <c r="H456" s="26">
        <f t="shared" si="44"/>
        <v>456</v>
      </c>
      <c r="I456" s="26" t="str">
        <f t="shared" si="42"/>
        <v>S.US.EQR</v>
      </c>
    </row>
    <row r="457" spans="2:9" x14ac:dyDescent="0.3">
      <c r="B457" s="23">
        <f t="shared" si="43"/>
        <v>0</v>
      </c>
      <c r="C457" s="24" t="s">
        <v>466</v>
      </c>
      <c r="D457" s="25">
        <f>IFERROR(RTD("cqg.rtd", ,"ContractData",C457, "PerCentNetLastTrade",, "T")/100,"")</f>
        <v>-7.6090833432409946E-3</v>
      </c>
      <c r="E457" s="26">
        <v>437</v>
      </c>
      <c r="F457" s="26">
        <f t="shared" si="40"/>
        <v>437</v>
      </c>
      <c r="G457" s="26" t="str">
        <f t="shared" si="41"/>
        <v>S.US.SWX</v>
      </c>
      <c r="H457" s="26">
        <f t="shared" si="44"/>
        <v>457</v>
      </c>
      <c r="I457" s="26" t="str">
        <f t="shared" si="42"/>
        <v>S.US.ATVI</v>
      </c>
    </row>
    <row r="458" spans="2:9" x14ac:dyDescent="0.3">
      <c r="B458" s="23">
        <f t="shared" si="43"/>
        <v>1</v>
      </c>
      <c r="C458" s="24" t="s">
        <v>467</v>
      </c>
      <c r="D458" s="25">
        <f>IFERROR(RTD("cqg.rtd", ,"ContractData",C458, "PerCentNetLastTrade",, "T")/100,"")</f>
        <v>1.360544217687075E-3</v>
      </c>
      <c r="E458" s="26">
        <v>83</v>
      </c>
      <c r="F458" s="26">
        <f t="shared" si="40"/>
        <v>83</v>
      </c>
      <c r="G458" s="26" t="str">
        <f t="shared" si="41"/>
        <v>S.US.SWN</v>
      </c>
      <c r="H458" s="26">
        <f t="shared" si="44"/>
        <v>458</v>
      </c>
      <c r="I458" s="26" t="str">
        <f t="shared" si="42"/>
        <v>S.US.SAM</v>
      </c>
    </row>
    <row r="459" spans="2:9" x14ac:dyDescent="0.3">
      <c r="B459" s="23">
        <f t="shared" si="43"/>
        <v>0</v>
      </c>
      <c r="C459" s="24" t="s">
        <v>468</v>
      </c>
      <c r="D459" s="25">
        <f>IFERROR(RTD("cqg.rtd", ,"ContractData",C459, "PerCentNetLastTrade",, "T")/100,"")</f>
        <v>-1.3157894736842106E-2</v>
      </c>
      <c r="E459" s="26">
        <v>513</v>
      </c>
      <c r="F459" s="26">
        <f t="shared" si="40"/>
        <v>513</v>
      </c>
      <c r="G459" s="26" t="str">
        <f t="shared" si="41"/>
        <v>S.US.SFM</v>
      </c>
      <c r="H459" s="26">
        <f t="shared" si="44"/>
        <v>459</v>
      </c>
      <c r="I459" s="26" t="str">
        <f t="shared" si="42"/>
        <v>S.US.BDC</v>
      </c>
    </row>
    <row r="460" spans="2:9" x14ac:dyDescent="0.3">
      <c r="B460" s="23">
        <f t="shared" si="43"/>
        <v>0</v>
      </c>
      <c r="C460" s="24" t="s">
        <v>469</v>
      </c>
      <c r="D460" s="25">
        <f>IFERROR(RTD("cqg.rtd", ,"ContractData",C460, "PerCentNetLastTrade",, "T")/100,"")</f>
        <v>-3.6793882115287498E-3</v>
      </c>
      <c r="E460" s="26">
        <v>126</v>
      </c>
      <c r="F460" s="26">
        <f t="shared" si="40"/>
        <v>126</v>
      </c>
      <c r="G460" s="26" t="str">
        <f t="shared" si="41"/>
        <v>S.US.SWK</v>
      </c>
      <c r="H460" s="26">
        <f t="shared" si="44"/>
        <v>460</v>
      </c>
      <c r="I460" s="26" t="str">
        <f t="shared" si="42"/>
        <v>S.US.ABBV</v>
      </c>
    </row>
    <row r="461" spans="2:9" x14ac:dyDescent="0.3">
      <c r="B461" s="23">
        <f t="shared" si="43"/>
        <v>0</v>
      </c>
      <c r="C461" s="24" t="s">
        <v>470</v>
      </c>
      <c r="D461" s="25">
        <f>IFERROR(RTD("cqg.rtd", ,"ContractData",C461, "PerCentNetLastTrade",, "T")/100,"")</f>
        <v>-2.1328958162428217E-3</v>
      </c>
      <c r="E461" s="26">
        <v>274</v>
      </c>
      <c r="F461" s="26">
        <f t="shared" si="40"/>
        <v>274</v>
      </c>
      <c r="G461" s="26" t="str">
        <f t="shared" si="41"/>
        <v>S.US.SBUX</v>
      </c>
      <c r="H461" s="26">
        <f t="shared" si="44"/>
        <v>461</v>
      </c>
      <c r="I461" s="26" t="str">
        <f t="shared" si="42"/>
        <v>S.US.SMG</v>
      </c>
    </row>
    <row r="462" spans="2:9" x14ac:dyDescent="0.3">
      <c r="B462" s="23">
        <f t="shared" si="43"/>
        <v>0</v>
      </c>
      <c r="C462" s="24" t="s">
        <v>471</v>
      </c>
      <c r="D462" s="25">
        <f>IFERROR(RTD("cqg.rtd", ,"ContractData",C462, "PerCentNetLastTrade",, "T")/100,"")</f>
        <v>-1.340033500837521E-2</v>
      </c>
      <c r="E462" s="26">
        <v>495</v>
      </c>
      <c r="F462" s="26">
        <f t="shared" si="40"/>
        <v>495</v>
      </c>
      <c r="G462" s="26" t="str">
        <f t="shared" si="41"/>
        <v>S.US.STLD</v>
      </c>
      <c r="H462" s="26">
        <f t="shared" si="44"/>
        <v>462</v>
      </c>
      <c r="I462" s="26" t="str">
        <f t="shared" si="42"/>
        <v>S.US.AVB</v>
      </c>
    </row>
    <row r="463" spans="2:9" x14ac:dyDescent="0.3">
      <c r="B463" s="23">
        <f t="shared" si="43"/>
        <v>0</v>
      </c>
      <c r="C463" s="24" t="s">
        <v>472</v>
      </c>
      <c r="D463" s="25">
        <f>IFERROR(RTD("cqg.rtd", ,"ContractData",C463, "PerCentNetLastTrade",, "T")/100,"")</f>
        <v>-4.5601647543395121E-3</v>
      </c>
      <c r="E463" s="26">
        <v>418</v>
      </c>
      <c r="F463" s="26">
        <f t="shared" si="40"/>
        <v>418</v>
      </c>
      <c r="G463" s="26" t="str">
        <f t="shared" si="41"/>
        <v>S.US.SYK</v>
      </c>
      <c r="H463" s="26">
        <f t="shared" si="44"/>
        <v>463</v>
      </c>
      <c r="I463" s="26" t="str">
        <f t="shared" si="42"/>
        <v>S.US.SKX</v>
      </c>
    </row>
    <row r="464" spans="2:9" x14ac:dyDescent="0.3">
      <c r="B464" s="23">
        <f t="shared" si="43"/>
        <v>1</v>
      </c>
      <c r="C464" s="24" t="s">
        <v>473</v>
      </c>
      <c r="D464" s="25">
        <f>IFERROR(RTD("cqg.rtd", ,"ContractData",C464, "PerCentNetLastTrade",, "T")/100,"")</f>
        <v>8.8573959255978745E-4</v>
      </c>
      <c r="E464" s="26">
        <v>256</v>
      </c>
      <c r="F464" s="26">
        <f t="shared" si="40"/>
        <v>256</v>
      </c>
      <c r="G464" s="26" t="str">
        <f t="shared" si="41"/>
        <v>S.US.SPN</v>
      </c>
      <c r="H464" s="26">
        <f t="shared" si="44"/>
        <v>464</v>
      </c>
      <c r="I464" s="26" t="str">
        <f t="shared" si="42"/>
        <v>S.US.SAIC</v>
      </c>
    </row>
    <row r="465" spans="2:9" x14ac:dyDescent="0.3">
      <c r="B465" s="23">
        <f t="shared" si="43"/>
        <v>0</v>
      </c>
      <c r="C465" s="24" t="s">
        <v>474</v>
      </c>
      <c r="D465" s="25">
        <f>IFERROR(RTD("cqg.rtd", ,"ContractData",C465, "PerCentNetLastTrade",, "T")/100,"")</f>
        <v>-6.6246920339447036E-3</v>
      </c>
      <c r="E465" s="26">
        <v>412</v>
      </c>
      <c r="F465" s="26">
        <f t="shared" si="40"/>
        <v>412</v>
      </c>
      <c r="G465" s="26" t="str">
        <f t="shared" si="41"/>
        <v>S.US.SIVB</v>
      </c>
      <c r="H465" s="26">
        <f t="shared" si="44"/>
        <v>465</v>
      </c>
      <c r="I465" s="26" t="str">
        <f t="shared" si="42"/>
        <v>S.US.HST</v>
      </c>
    </row>
    <row r="466" spans="2:9" x14ac:dyDescent="0.3">
      <c r="B466" s="23">
        <f t="shared" si="43"/>
        <v>0</v>
      </c>
      <c r="C466" s="24" t="s">
        <v>475</v>
      </c>
      <c r="D466" s="25">
        <f>IFERROR(RTD("cqg.rtd", ,"ContractData",C466, "PerCentNetLastTrade",, "T")/100,"")</f>
        <v>-2.7863777089783283E-3</v>
      </c>
      <c r="E466" s="26">
        <v>257</v>
      </c>
      <c r="F466" s="26">
        <f t="shared" si="40"/>
        <v>257</v>
      </c>
      <c r="G466" s="26" t="str">
        <f t="shared" si="41"/>
        <v>S.US.SYMC</v>
      </c>
      <c r="H466" s="26">
        <f t="shared" si="44"/>
        <v>466</v>
      </c>
      <c r="I466" s="26" t="str">
        <f t="shared" si="42"/>
        <v>S.US.VZ</v>
      </c>
    </row>
    <row r="467" spans="2:9" x14ac:dyDescent="0.3">
      <c r="B467" s="23">
        <f t="shared" si="43"/>
        <v>0</v>
      </c>
      <c r="C467" s="24" t="s">
        <v>476</v>
      </c>
      <c r="D467" s="25">
        <f>IFERROR(RTD("cqg.rtd", ,"ContractData",C467, "PerCentNetLastTrade",, "T")/100,"")</f>
        <v>-5.2504038772213249E-3</v>
      </c>
      <c r="E467" s="26">
        <v>389</v>
      </c>
      <c r="F467" s="26">
        <f t="shared" si="40"/>
        <v>389</v>
      </c>
      <c r="G467" s="26" t="str">
        <f t="shared" si="41"/>
        <v>S.US.SNPS</v>
      </c>
      <c r="H467" s="26">
        <f t="shared" si="44"/>
        <v>467</v>
      </c>
      <c r="I467" s="26" t="str">
        <f t="shared" si="42"/>
        <v>S.US.GWR</v>
      </c>
    </row>
    <row r="468" spans="2:9" x14ac:dyDescent="0.3">
      <c r="B468" s="23">
        <f t="shared" si="43"/>
        <v>0</v>
      </c>
      <c r="C468" s="24" t="s">
        <v>477</v>
      </c>
      <c r="D468" s="25">
        <f>IFERROR(RTD("cqg.rtd", ,"ContractData",C468, "PerCentNetLastTrade",, "T")/100,"")</f>
        <v>-4.0056550424128175E-3</v>
      </c>
      <c r="E468" s="26">
        <v>380</v>
      </c>
      <c r="F468" s="26">
        <f t="shared" si="40"/>
        <v>380</v>
      </c>
      <c r="G468" s="26" t="str">
        <f t="shared" si="41"/>
        <v>S.US.SNV</v>
      </c>
      <c r="H468" s="26">
        <f t="shared" si="44"/>
        <v>468</v>
      </c>
      <c r="I468" s="26" t="str">
        <f t="shared" si="42"/>
        <v>S.US.ODFL</v>
      </c>
    </row>
    <row r="469" spans="2:9" x14ac:dyDescent="0.3">
      <c r="B469" s="23">
        <f t="shared" si="43"/>
        <v>1</v>
      </c>
      <c r="C469" s="24" t="s">
        <v>478</v>
      </c>
      <c r="D469" s="25">
        <f>IFERROR(RTD("cqg.rtd", ,"ContractData",C469, "PerCentNetLastTrade",, "T")/100,"")</f>
        <v>8.859157476044115E-3</v>
      </c>
      <c r="E469" s="26">
        <v>81</v>
      </c>
      <c r="F469" s="26">
        <f t="shared" si="40"/>
        <v>81</v>
      </c>
      <c r="G469" s="26" t="str">
        <f t="shared" si="41"/>
        <v>S.US.SYY</v>
      </c>
      <c r="H469" s="26">
        <f t="shared" si="44"/>
        <v>469</v>
      </c>
      <c r="I469" s="26" t="str">
        <f t="shared" si="42"/>
        <v>S.US.WCG</v>
      </c>
    </row>
    <row r="470" spans="2:9" x14ac:dyDescent="0.3">
      <c r="B470" s="23">
        <f t="shared" si="43"/>
        <v>0</v>
      </c>
      <c r="C470" s="24" t="s">
        <v>479</v>
      </c>
      <c r="D470" s="25">
        <f>IFERROR(RTD("cqg.rtd", ,"ContractData",C470, "PerCentNetLastTrade",, "T")/100,"")</f>
        <v>-1.5020862308762171E-2</v>
      </c>
      <c r="E470" s="26">
        <v>533</v>
      </c>
      <c r="F470" s="26">
        <f t="shared" si="40"/>
        <v>533</v>
      </c>
      <c r="G470" s="26" t="str">
        <f t="shared" si="41"/>
        <v>S.US.TROW</v>
      </c>
      <c r="H470" s="26">
        <f t="shared" si="44"/>
        <v>470</v>
      </c>
      <c r="I470" s="26" t="str">
        <f t="shared" si="42"/>
        <v>S.US.MSCC</v>
      </c>
    </row>
    <row r="471" spans="2:9" x14ac:dyDescent="0.3">
      <c r="B471" s="23">
        <f t="shared" si="43"/>
        <v>0</v>
      </c>
      <c r="C471" s="24" t="s">
        <v>480</v>
      </c>
      <c r="D471" s="25">
        <f>IFERROR(RTD("cqg.rtd", ,"ContractData",C471, "PerCentNetLastTrade",, "T")/100,"")</f>
        <v>-4.1271782329562823E-3</v>
      </c>
      <c r="E471" s="26">
        <v>326</v>
      </c>
      <c r="F471" s="26">
        <f t="shared" si="40"/>
        <v>326</v>
      </c>
      <c r="G471" s="26" t="str">
        <f t="shared" si="41"/>
        <v>S.US.TTWO</v>
      </c>
      <c r="H471" s="26">
        <f t="shared" si="44"/>
        <v>471</v>
      </c>
      <c r="I471" s="26" t="str">
        <f t="shared" si="42"/>
        <v>S.US.EXPD</v>
      </c>
    </row>
    <row r="472" spans="2:9" x14ac:dyDescent="0.3">
      <c r="B472" s="23">
        <f t="shared" si="43"/>
        <v>0</v>
      </c>
      <c r="C472" s="24" t="s">
        <v>481</v>
      </c>
      <c r="D472" s="25">
        <f>IFERROR(RTD("cqg.rtd", ,"ContractData",C472, "PerCentNetLastTrade",, "T")/100,"")</f>
        <v>-2.5148445686342998E-2</v>
      </c>
      <c r="E472" s="26">
        <v>558</v>
      </c>
      <c r="F472" s="26">
        <f t="shared" si="40"/>
        <v>558</v>
      </c>
      <c r="G472" s="26" t="str">
        <f t="shared" si="41"/>
        <v>S.US.SKT</v>
      </c>
      <c r="H472" s="26">
        <f t="shared" si="44"/>
        <v>472</v>
      </c>
      <c r="I472" s="26" t="str">
        <f t="shared" si="42"/>
        <v>S.US.CC</v>
      </c>
    </row>
    <row r="473" spans="2:9" x14ac:dyDescent="0.3">
      <c r="B473" s="23">
        <f t="shared" si="43"/>
        <v>0</v>
      </c>
      <c r="C473" s="24" t="s">
        <v>482</v>
      </c>
      <c r="D473" s="25">
        <f>IFERROR(RTD("cqg.rtd", ,"ContractData",C473, "PerCentNetLastTrade",, "T")/100,"")</f>
        <v>-2.1245301519856187E-2</v>
      </c>
      <c r="E473" s="26">
        <v>557</v>
      </c>
      <c r="F473" s="26">
        <f t="shared" si="40"/>
        <v>557</v>
      </c>
      <c r="G473" s="26" t="str">
        <f t="shared" si="41"/>
        <v>S.US.TCO</v>
      </c>
      <c r="H473" s="26">
        <f t="shared" si="44"/>
        <v>473</v>
      </c>
      <c r="I473" s="26" t="str">
        <f t="shared" si="42"/>
        <v>S.US.PVTB</v>
      </c>
    </row>
    <row r="474" spans="2:9" x14ac:dyDescent="0.3">
      <c r="B474" s="23">
        <f t="shared" si="43"/>
        <v>0</v>
      </c>
      <c r="C474" s="24" t="s">
        <v>45</v>
      </c>
      <c r="D474" s="25">
        <f>IFERROR(RTD("cqg.rtd", ,"ContractData",C474, "PerCentNetLastTrade",, "T")/100,"")</f>
        <v>-1.5904572564612327E-3</v>
      </c>
      <c r="E474" s="26">
        <v>154</v>
      </c>
      <c r="F474" s="26">
        <f t="shared" si="40"/>
        <v>154</v>
      </c>
      <c r="G474" s="26" t="str">
        <f t="shared" si="41"/>
        <v>S.US.TEL</v>
      </c>
      <c r="H474" s="26">
        <f t="shared" si="44"/>
        <v>474</v>
      </c>
      <c r="I474" s="26" t="str">
        <f t="shared" si="42"/>
        <v>S.US.MAA</v>
      </c>
    </row>
    <row r="475" spans="2:9" x14ac:dyDescent="0.3">
      <c r="B475" s="23">
        <f t="shared" si="43"/>
        <v>0</v>
      </c>
      <c r="C475" s="24" t="s">
        <v>483</v>
      </c>
      <c r="D475" s="25">
        <f>IFERROR(RTD("cqg.rtd", ,"ContractData",C475, "PerCentNetLastTrade",, "T")/100,"")</f>
        <v>-8.7654684737772538E-3</v>
      </c>
      <c r="E475" s="26">
        <v>454</v>
      </c>
      <c r="F475" s="26">
        <f t="shared" si="40"/>
        <v>454</v>
      </c>
      <c r="G475" s="26" t="str">
        <f t="shared" si="41"/>
        <v>S.US.TDY</v>
      </c>
      <c r="H475" s="26">
        <f t="shared" si="44"/>
        <v>475</v>
      </c>
      <c r="I475" s="26" t="str">
        <f t="shared" si="42"/>
        <v>S.US.MSI</v>
      </c>
    </row>
    <row r="476" spans="2:9" x14ac:dyDescent="0.3">
      <c r="B476" s="23">
        <f t="shared" si="43"/>
        <v>0</v>
      </c>
      <c r="C476" s="24" t="s">
        <v>484</v>
      </c>
      <c r="D476" s="25">
        <f>IFERROR(RTD("cqg.rtd", ,"ContractData",C476, "PerCentNetLastTrade",, "T")/100,"")</f>
        <v>-1.7620045921932715E-2</v>
      </c>
      <c r="E476" s="26">
        <v>525</v>
      </c>
      <c r="F476" s="26">
        <f t="shared" si="40"/>
        <v>525</v>
      </c>
      <c r="G476" s="26" t="str">
        <f t="shared" si="41"/>
        <v>S.US.TFX</v>
      </c>
      <c r="H476" s="26">
        <f t="shared" si="44"/>
        <v>476</v>
      </c>
      <c r="I476" s="26" t="str">
        <f t="shared" si="42"/>
        <v>S.US.HOG</v>
      </c>
    </row>
    <row r="477" spans="2:9" x14ac:dyDescent="0.3">
      <c r="B477" s="23">
        <f t="shared" si="43"/>
        <v>1</v>
      </c>
      <c r="C477" s="24" t="s">
        <v>485</v>
      </c>
      <c r="D477" s="25">
        <f>IFERROR(RTD("cqg.rtd", ,"ContractData",C477, "PerCentNetLastTrade",, "T")/100,"")</f>
        <v>9.6903307352011799E-3</v>
      </c>
      <c r="E477" s="26">
        <v>23</v>
      </c>
      <c r="F477" s="26">
        <f t="shared" si="40"/>
        <v>23</v>
      </c>
      <c r="G477" s="26" t="str">
        <f t="shared" si="41"/>
        <v>S.US.TPX</v>
      </c>
      <c r="H477" s="26">
        <f t="shared" si="44"/>
        <v>477</v>
      </c>
      <c r="I477" s="26" t="str">
        <f t="shared" si="42"/>
        <v>S.US.CBOE</v>
      </c>
    </row>
    <row r="478" spans="2:9" x14ac:dyDescent="0.3">
      <c r="B478" s="23">
        <f t="shared" si="43"/>
        <v>1</v>
      </c>
      <c r="C478" s="24" t="s">
        <v>486</v>
      </c>
      <c r="D478" s="25">
        <f>IFERROR(RTD("cqg.rtd", ,"ContractData",C478, "PerCentNetLastTrade",, "T")/100,"")</f>
        <v>1.9662921348314608E-3</v>
      </c>
      <c r="E478" s="26">
        <v>99</v>
      </c>
      <c r="F478" s="26">
        <f t="shared" si="40"/>
        <v>99</v>
      </c>
      <c r="G478" s="26" t="str">
        <f t="shared" si="41"/>
        <v>S.US.TER</v>
      </c>
      <c r="H478" s="26">
        <f t="shared" si="44"/>
        <v>478</v>
      </c>
      <c r="I478" s="26" t="str">
        <f t="shared" si="42"/>
        <v>S.US.RPM</v>
      </c>
    </row>
    <row r="479" spans="2:9" x14ac:dyDescent="0.3">
      <c r="B479" s="23">
        <f t="shared" si="43"/>
        <v>1</v>
      </c>
      <c r="C479" s="24" t="s">
        <v>487</v>
      </c>
      <c r="D479" s="25">
        <f>IFERROR(RTD("cqg.rtd", ,"ContractData",C479, "PerCentNetLastTrade",, "T")/100,"")</f>
        <v>1.7082785808147174E-2</v>
      </c>
      <c r="E479" s="26">
        <v>6</v>
      </c>
      <c r="F479" s="26">
        <f t="shared" si="40"/>
        <v>6</v>
      </c>
      <c r="G479" s="26" t="str">
        <f t="shared" si="41"/>
        <v>S.US.TCBI</v>
      </c>
      <c r="H479" s="26">
        <f t="shared" si="44"/>
        <v>479</v>
      </c>
      <c r="I479" s="26" t="str">
        <f t="shared" si="42"/>
        <v>S.US.CLI</v>
      </c>
    </row>
    <row r="480" spans="2:9" x14ac:dyDescent="0.3">
      <c r="B480" s="23">
        <f t="shared" si="43"/>
        <v>0</v>
      </c>
      <c r="C480" s="24" t="s">
        <v>488</v>
      </c>
      <c r="D480" s="25">
        <f>IFERROR(RTD("cqg.rtd", ,"ContractData",C480, "PerCentNetLastTrade",, "T")/100,"")</f>
        <v>-6.279040562602034E-4</v>
      </c>
      <c r="E480" s="26">
        <v>218</v>
      </c>
      <c r="F480" s="26">
        <f t="shared" si="40"/>
        <v>218</v>
      </c>
      <c r="G480" s="26" t="str">
        <f t="shared" si="41"/>
        <v>S.US.TXN</v>
      </c>
      <c r="H480" s="26">
        <f t="shared" si="44"/>
        <v>480</v>
      </c>
      <c r="I480" s="26" t="str">
        <f t="shared" si="42"/>
        <v>S.US.PX</v>
      </c>
    </row>
    <row r="481" spans="2:9" x14ac:dyDescent="0.3">
      <c r="B481" s="23">
        <f t="shared" si="43"/>
        <v>0</v>
      </c>
      <c r="C481" s="24" t="s">
        <v>489</v>
      </c>
      <c r="D481" s="25">
        <f>IFERROR(RTD("cqg.rtd", ,"ContractData",C481, "PerCentNetLastTrade",, "T")/100,"")</f>
        <v>-3.968253968253968E-3</v>
      </c>
      <c r="E481" s="26">
        <v>209</v>
      </c>
      <c r="F481" s="26">
        <f t="shared" si="40"/>
        <v>209</v>
      </c>
      <c r="G481" s="26" t="str">
        <f t="shared" si="41"/>
        <v>S.US.TXRH</v>
      </c>
      <c r="H481" s="26">
        <f t="shared" si="44"/>
        <v>481</v>
      </c>
      <c r="I481" s="26" t="str">
        <f t="shared" si="42"/>
        <v>S.US.MSFT</v>
      </c>
    </row>
    <row r="482" spans="2:9" x14ac:dyDescent="0.3">
      <c r="B482" s="23">
        <f t="shared" si="43"/>
        <v>1</v>
      </c>
      <c r="C482" s="24" t="s">
        <v>490</v>
      </c>
      <c r="D482" s="25">
        <f>IFERROR(RTD("cqg.rtd", ,"ContractData",C482, "PerCentNetLastTrade",, "T")/100,"")</f>
        <v>6.8815170855987182E-4</v>
      </c>
      <c r="E482" s="26">
        <v>172</v>
      </c>
      <c r="F482" s="26">
        <f t="shared" si="40"/>
        <v>172</v>
      </c>
      <c r="G482" s="26" t="str">
        <f t="shared" si="41"/>
        <v>S.US.PCLN</v>
      </c>
      <c r="H482" s="26">
        <f t="shared" si="44"/>
        <v>482</v>
      </c>
      <c r="I482" s="26" t="str">
        <f t="shared" si="42"/>
        <v>S.US.PRXL</v>
      </c>
    </row>
    <row r="483" spans="2:9" x14ac:dyDescent="0.3">
      <c r="B483" s="23">
        <f t="shared" si="43"/>
        <v>1</v>
      </c>
      <c r="C483" s="24" t="s">
        <v>491</v>
      </c>
      <c r="D483" s="25">
        <f>IFERROR(RTD("cqg.rtd", ,"ContractData",C483, "PerCentNetLastTrade",, "T")/100,"")</f>
        <v>2.981410031567871E-3</v>
      </c>
      <c r="E483" s="26">
        <v>124</v>
      </c>
      <c r="F483" s="26">
        <f t="shared" si="40"/>
        <v>124</v>
      </c>
      <c r="G483" s="26" t="str">
        <f t="shared" si="41"/>
        <v>S.US.TMO</v>
      </c>
      <c r="H483" s="26">
        <f t="shared" si="44"/>
        <v>483</v>
      </c>
      <c r="I483" s="26" t="str">
        <f t="shared" si="42"/>
        <v>S.US.CW</v>
      </c>
    </row>
    <row r="484" spans="2:9" x14ac:dyDescent="0.3">
      <c r="B484" s="23">
        <f t="shared" si="43"/>
        <v>0</v>
      </c>
      <c r="C484" s="24" t="s">
        <v>492</v>
      </c>
      <c r="D484" s="25">
        <f>IFERROR(RTD("cqg.rtd", ,"ContractData",C484, "PerCentNetLastTrade",, "T")/100,"")</f>
        <v>-4.0794417606011806E-3</v>
      </c>
      <c r="E484" s="26">
        <v>226</v>
      </c>
      <c r="F484" s="26">
        <f t="shared" si="40"/>
        <v>226</v>
      </c>
      <c r="G484" s="26" t="str">
        <f t="shared" si="41"/>
        <v>S.US.THO</v>
      </c>
      <c r="H484" s="26">
        <f t="shared" si="44"/>
        <v>484</v>
      </c>
      <c r="I484" s="26" t="str">
        <f t="shared" si="42"/>
        <v>S.US.FOXA</v>
      </c>
    </row>
    <row r="485" spans="2:9" x14ac:dyDescent="0.3">
      <c r="B485" s="23">
        <f t="shared" si="43"/>
        <v>0</v>
      </c>
      <c r="C485" s="24" t="s">
        <v>493</v>
      </c>
      <c r="D485" s="25">
        <f>IFERROR(RTD("cqg.rtd", ,"ContractData",C485, "PerCentNetLastTrade",, "T")/100,"")</f>
        <v>-1.9461563412260785E-3</v>
      </c>
      <c r="E485" s="26">
        <v>260</v>
      </c>
      <c r="F485" s="26">
        <f t="shared" si="40"/>
        <v>260</v>
      </c>
      <c r="G485" s="26" t="str">
        <f t="shared" si="41"/>
        <v>S.US.TIF</v>
      </c>
      <c r="H485" s="26">
        <f t="shared" si="44"/>
        <v>485</v>
      </c>
      <c r="I485" s="26" t="str">
        <f t="shared" si="42"/>
        <v>S.US.AMCX</v>
      </c>
    </row>
    <row r="486" spans="2:9" x14ac:dyDescent="0.3">
      <c r="B486" s="23">
        <f t="shared" si="43"/>
        <v>0</v>
      </c>
      <c r="C486" s="24" t="s">
        <v>494</v>
      </c>
      <c r="D486" s="25">
        <f>IFERROR(RTD("cqg.rtd", ,"ContractData",C486, "PerCentNetLastTrade",, "T")/100,"")</f>
        <v>-1.8298261665141812E-3</v>
      </c>
      <c r="E486" s="26">
        <v>271</v>
      </c>
      <c r="F486" s="26">
        <f t="shared" si="40"/>
        <v>271</v>
      </c>
      <c r="G486" s="26" t="str">
        <f t="shared" si="41"/>
        <v>S.US.TWX</v>
      </c>
      <c r="H486" s="26">
        <f t="shared" si="44"/>
        <v>486</v>
      </c>
      <c r="I486" s="26" t="str">
        <f t="shared" si="42"/>
        <v>S.US.COG</v>
      </c>
    </row>
    <row r="487" spans="2:9" x14ac:dyDescent="0.3">
      <c r="B487" s="23">
        <f t="shared" si="43"/>
        <v>0</v>
      </c>
      <c r="C487" s="24" t="s">
        <v>495</v>
      </c>
      <c r="D487" s="25">
        <f>IFERROR(RTD("cqg.rtd", ,"ContractData",C487, "PerCentNetLastTrade",, "T")/100,"")</f>
        <v>-5.2103189731859192E-3</v>
      </c>
      <c r="E487" s="26">
        <v>361</v>
      </c>
      <c r="F487" s="26">
        <f t="shared" si="40"/>
        <v>361</v>
      </c>
      <c r="G487" s="26" t="str">
        <f t="shared" si="41"/>
        <v>S.US.TJX</v>
      </c>
      <c r="H487" s="26">
        <f t="shared" si="44"/>
        <v>487</v>
      </c>
      <c r="I487" s="26" t="str">
        <f t="shared" si="42"/>
        <v>S.US.BDX</v>
      </c>
    </row>
    <row r="488" spans="2:9" x14ac:dyDescent="0.3">
      <c r="B488" s="23">
        <f t="shared" si="43"/>
        <v>1</v>
      </c>
      <c r="C488" s="24" t="s">
        <v>496</v>
      </c>
      <c r="D488" s="25">
        <f>IFERROR(RTD("cqg.rtd", ,"ContractData",C488, "PerCentNetLastTrade",, "T")/100,"")</f>
        <v>2.7359781121751026E-3</v>
      </c>
      <c r="E488" s="26">
        <v>109</v>
      </c>
      <c r="F488" s="26">
        <f t="shared" si="40"/>
        <v>109</v>
      </c>
      <c r="G488" s="26" t="str">
        <f t="shared" si="41"/>
        <v>S.US.TR</v>
      </c>
      <c r="H488" s="26">
        <f t="shared" si="44"/>
        <v>488</v>
      </c>
      <c r="I488" s="26" t="str">
        <f t="shared" si="42"/>
        <v>S.US.EME</v>
      </c>
    </row>
    <row r="489" spans="2:9" x14ac:dyDescent="0.3">
      <c r="B489" s="23">
        <f t="shared" si="43"/>
        <v>0</v>
      </c>
      <c r="C489" s="24" t="s">
        <v>497</v>
      </c>
      <c r="D489" s="25">
        <f>IFERROR(RTD("cqg.rtd", ,"ContractData",C489, "PerCentNetLastTrade",, "T")/100,"")</f>
        <v>-6.7496625168741563E-3</v>
      </c>
      <c r="E489" s="26">
        <v>411</v>
      </c>
      <c r="F489" s="26">
        <f t="shared" si="40"/>
        <v>411</v>
      </c>
      <c r="G489" s="26" t="str">
        <f t="shared" si="41"/>
        <v>S.US.TTC</v>
      </c>
      <c r="H489" s="26">
        <f t="shared" si="44"/>
        <v>489</v>
      </c>
      <c r="I489" s="26" t="str">
        <f t="shared" si="42"/>
        <v>S.US.HCN</v>
      </c>
    </row>
    <row r="490" spans="2:9" x14ac:dyDescent="0.3">
      <c r="B490" s="23">
        <f t="shared" si="43"/>
        <v>1</v>
      </c>
      <c r="C490" s="24" t="s">
        <v>498</v>
      </c>
      <c r="D490" s="25">
        <f>IFERROR(RTD("cqg.rtd", ,"ContractData",C490, "PerCentNetLastTrade",, "T")/100,"")</f>
        <v>1.113818308388444E-2</v>
      </c>
      <c r="E490" s="26">
        <v>25</v>
      </c>
      <c r="F490" s="26">
        <f t="shared" si="40"/>
        <v>25</v>
      </c>
      <c r="G490" s="26" t="str">
        <f t="shared" si="41"/>
        <v>S.US.TSS</v>
      </c>
      <c r="H490" s="26">
        <f t="shared" si="44"/>
        <v>490</v>
      </c>
      <c r="I490" s="26" t="str">
        <f t="shared" si="42"/>
        <v>S.US.CTAS</v>
      </c>
    </row>
    <row r="491" spans="2:9" x14ac:dyDescent="0.3">
      <c r="B491" s="23">
        <f t="shared" si="43"/>
        <v>0</v>
      </c>
      <c r="C491" s="24" t="s">
        <v>499</v>
      </c>
      <c r="D491" s="25">
        <f>IFERROR(RTD("cqg.rtd", ,"ContractData",C491, "PerCentNetLastTrade",, "T")/100,"")</f>
        <v>-4.3583535108958835E-3</v>
      </c>
      <c r="E491" s="26">
        <v>288</v>
      </c>
      <c r="F491" s="26">
        <f t="shared" si="40"/>
        <v>288</v>
      </c>
      <c r="G491" s="26" t="str">
        <f t="shared" si="41"/>
        <v>S.US.TSCO</v>
      </c>
      <c r="H491" s="26">
        <f t="shared" si="44"/>
        <v>491</v>
      </c>
      <c r="I491" s="26" t="str">
        <f t="shared" si="42"/>
        <v>S.US.RMD</v>
      </c>
    </row>
    <row r="492" spans="2:9" x14ac:dyDescent="0.3">
      <c r="B492" s="23">
        <f t="shared" si="43"/>
        <v>0</v>
      </c>
      <c r="C492" s="24" t="s">
        <v>500</v>
      </c>
      <c r="D492" s="25">
        <f>IFERROR(RTD("cqg.rtd", ,"ContractData",C492, "PerCentNetLastTrade",, "T")/100,"")</f>
        <v>-1.1295003529688603E-2</v>
      </c>
      <c r="E492" s="26">
        <v>506</v>
      </c>
      <c r="F492" s="26">
        <f t="shared" si="40"/>
        <v>506</v>
      </c>
      <c r="G492" s="26" t="str">
        <f t="shared" si="41"/>
        <v>S.US.TDG</v>
      </c>
      <c r="H492" s="26">
        <f t="shared" si="44"/>
        <v>492</v>
      </c>
      <c r="I492" s="26" t="str">
        <f t="shared" si="42"/>
        <v>S.US.ALK</v>
      </c>
    </row>
    <row r="493" spans="2:9" x14ac:dyDescent="0.3">
      <c r="B493" s="23">
        <f t="shared" si="43"/>
        <v>0</v>
      </c>
      <c r="C493" s="24" t="s">
        <v>501</v>
      </c>
      <c r="D493" s="25">
        <f>IFERROR(RTD("cqg.rtd", ,"ContractData",C493, "PerCentNetLastTrade",, "T")/100,"")</f>
        <v>-2.2222222222222222E-3</v>
      </c>
      <c r="E493" s="26">
        <v>123</v>
      </c>
      <c r="F493" s="26">
        <f t="shared" si="40"/>
        <v>123</v>
      </c>
      <c r="G493" s="26" t="str">
        <f t="shared" si="41"/>
        <v>S.US.TRMB</v>
      </c>
      <c r="H493" s="26">
        <f t="shared" si="44"/>
        <v>493</v>
      </c>
      <c r="I493" s="26" t="str">
        <f t="shared" si="42"/>
        <v>S.US.CY</v>
      </c>
    </row>
    <row r="494" spans="2:9" x14ac:dyDescent="0.3">
      <c r="B494" s="23">
        <f t="shared" si="43"/>
        <v>1</v>
      </c>
      <c r="C494" s="24" t="s">
        <v>46</v>
      </c>
      <c r="D494" s="25">
        <f>IFERROR(RTD("cqg.rtd", ,"ContractData",C494, "PerCentNetLastTrade",, "T")/100,"")</f>
        <v>1.6244314489928524E-2</v>
      </c>
      <c r="E494" s="26">
        <v>15</v>
      </c>
      <c r="F494" s="26">
        <f t="shared" si="40"/>
        <v>15</v>
      </c>
      <c r="G494" s="26" t="str">
        <f t="shared" si="41"/>
        <v>S.US.TRIP</v>
      </c>
      <c r="H494" s="26">
        <f t="shared" si="44"/>
        <v>494</v>
      </c>
      <c r="I494" s="26" t="str">
        <f t="shared" si="42"/>
        <v>S.US.AIV</v>
      </c>
    </row>
    <row r="495" spans="2:9" x14ac:dyDescent="0.3">
      <c r="B495" s="23">
        <f t="shared" si="43"/>
        <v>0</v>
      </c>
      <c r="C495" s="24" t="s">
        <v>502</v>
      </c>
      <c r="D495" s="25">
        <f>IFERROR(RTD("cqg.rtd", ,"ContractData",C495, "PerCentNetLastTrade",, "T")/100,"")</f>
        <v>-5.9880239520958083E-4</v>
      </c>
      <c r="E495" s="26">
        <v>182</v>
      </c>
      <c r="F495" s="26">
        <f t="shared" si="40"/>
        <v>182</v>
      </c>
      <c r="G495" s="26" t="str">
        <f t="shared" si="41"/>
        <v>S.US.TRMK</v>
      </c>
      <c r="H495" s="26">
        <f t="shared" si="44"/>
        <v>495</v>
      </c>
      <c r="I495" s="26" t="str">
        <f t="shared" si="42"/>
        <v>S.US.STLD</v>
      </c>
    </row>
    <row r="496" spans="2:9" x14ac:dyDescent="0.3">
      <c r="B496" s="23">
        <f t="shared" si="43"/>
        <v>1</v>
      </c>
      <c r="C496" s="24" t="s">
        <v>503</v>
      </c>
      <c r="D496" s="25">
        <f>IFERROR(RTD("cqg.rtd", ,"ContractData",C496, "PerCentNetLastTrade",, "T")/100,"")</f>
        <v>3.7195205951232953E-3</v>
      </c>
      <c r="E496" s="26">
        <v>62</v>
      </c>
      <c r="F496" s="26">
        <f t="shared" si="40"/>
        <v>62</v>
      </c>
      <c r="G496" s="26" t="str">
        <f t="shared" si="41"/>
        <v>S.US.TUP</v>
      </c>
      <c r="H496" s="26">
        <f t="shared" si="44"/>
        <v>496</v>
      </c>
      <c r="I496" s="26" t="str">
        <f t="shared" si="42"/>
        <v>S.US.NDAQ</v>
      </c>
    </row>
    <row r="497" spans="2:9" x14ac:dyDescent="0.3">
      <c r="B497" s="23">
        <f t="shared" si="43"/>
        <v>0</v>
      </c>
      <c r="C497" s="24" t="s">
        <v>21</v>
      </c>
      <c r="D497" s="25">
        <f>IFERROR(RTD("cqg.rtd", ,"ContractData",C497, "PerCentNetLastTrade",, "T")/100,"")</f>
        <v>-1.029512697323267E-2</v>
      </c>
      <c r="E497" s="26">
        <v>484</v>
      </c>
      <c r="F497" s="26">
        <f t="shared" si="40"/>
        <v>484</v>
      </c>
      <c r="G497" s="26" t="str">
        <f t="shared" si="41"/>
        <v>S.US.FOXA</v>
      </c>
      <c r="H497" s="26">
        <f t="shared" si="44"/>
        <v>497</v>
      </c>
      <c r="I497" s="26" t="str">
        <f t="shared" si="42"/>
        <v>S.US.IFF</v>
      </c>
    </row>
    <row r="498" spans="2:9" x14ac:dyDescent="0.3">
      <c r="B498" s="23">
        <f t="shared" si="43"/>
        <v>0</v>
      </c>
      <c r="C498" s="24" t="s">
        <v>20</v>
      </c>
      <c r="D498" s="25">
        <f>IFERROR(RTD("cqg.rtd", ,"ContractData",C498, "PerCentNetLastTrade",, "T")/100,"")</f>
        <v>-8.0475857242827149E-3</v>
      </c>
      <c r="E498" s="26">
        <v>443</v>
      </c>
      <c r="F498" s="26">
        <f t="shared" si="40"/>
        <v>443</v>
      </c>
      <c r="G498" s="26" t="str">
        <f t="shared" si="41"/>
        <v>S.US.FOX</v>
      </c>
      <c r="H498" s="26">
        <f t="shared" si="44"/>
        <v>498</v>
      </c>
      <c r="I498" s="26" t="str">
        <f t="shared" si="42"/>
        <v>S.US.ALGN</v>
      </c>
    </row>
    <row r="499" spans="2:9" x14ac:dyDescent="0.3">
      <c r="B499" s="23">
        <f t="shared" si="43"/>
        <v>0</v>
      </c>
      <c r="C499" s="24" t="s">
        <v>504</v>
      </c>
      <c r="D499" s="25">
        <f>IFERROR(RTD("cqg.rtd", ,"ContractData",C499, "PerCentNetLastTrade",, "T")/100,"")</f>
        <v>-5.23434209734673E-3</v>
      </c>
      <c r="E499" s="26">
        <v>405</v>
      </c>
      <c r="F499" s="26">
        <f t="shared" si="40"/>
        <v>405</v>
      </c>
      <c r="G499" s="26" t="str">
        <f t="shared" si="41"/>
        <v>S.US.TYL</v>
      </c>
      <c r="H499" s="26">
        <f t="shared" si="44"/>
        <v>499</v>
      </c>
      <c r="I499" s="26" t="str">
        <f t="shared" si="42"/>
        <v>S.US.CTLT</v>
      </c>
    </row>
    <row r="500" spans="2:9" x14ac:dyDescent="0.3">
      <c r="B500" s="23">
        <f t="shared" si="43"/>
        <v>0</v>
      </c>
      <c r="C500" s="24" t="s">
        <v>505</v>
      </c>
      <c r="D500" s="25">
        <f>IFERROR(RTD("cqg.rtd", ,"ContractData",C500, "PerCentNetLastTrade",, "T")/100,"")</f>
        <v>-8.4254870984728798E-3</v>
      </c>
      <c r="E500" s="26">
        <v>441</v>
      </c>
      <c r="F500" s="26">
        <f t="shared" si="40"/>
        <v>441</v>
      </c>
      <c r="G500" s="26" t="str">
        <f t="shared" si="41"/>
        <v>S.US.UDR</v>
      </c>
      <c r="H500" s="26">
        <f t="shared" si="44"/>
        <v>500</v>
      </c>
      <c r="I500" s="26" t="str">
        <f t="shared" si="42"/>
        <v>S.US.KMT</v>
      </c>
    </row>
    <row r="501" spans="2:9" x14ac:dyDescent="0.3">
      <c r="B501" s="23">
        <f t="shared" si="43"/>
        <v>1</v>
      </c>
      <c r="C501" s="24" t="s">
        <v>506</v>
      </c>
      <c r="D501" s="25">
        <f>IFERROR(RTD("cqg.rtd", ,"ContractData",C501, "PerCentNetLastTrade",, "T")/100,"")</f>
        <v>5.8212339662233048E-3</v>
      </c>
      <c r="E501" s="26">
        <v>72</v>
      </c>
      <c r="F501" s="26">
        <f t="shared" si="40"/>
        <v>72</v>
      </c>
      <c r="G501" s="26" t="str">
        <f t="shared" si="41"/>
        <v>S.US.ULTA</v>
      </c>
      <c r="H501" s="26">
        <f t="shared" si="44"/>
        <v>501</v>
      </c>
      <c r="I501" s="26" t="str">
        <f t="shared" si="42"/>
        <v>S.US.WBS</v>
      </c>
    </row>
    <row r="502" spans="2:9" x14ac:dyDescent="0.3">
      <c r="B502" s="23">
        <f t="shared" si="43"/>
        <v>0</v>
      </c>
      <c r="C502" s="24" t="s">
        <v>507</v>
      </c>
      <c r="D502" s="25">
        <f>IFERROR(RTD("cqg.rtd", ,"ContractData",C502, "PerCentNetLastTrade",, "T")/100,"")</f>
        <v>-1.0542028174269989E-2</v>
      </c>
      <c r="E502" s="26">
        <v>510</v>
      </c>
      <c r="F502" s="26">
        <f t="shared" si="40"/>
        <v>510</v>
      </c>
      <c r="G502" s="26" t="str">
        <f t="shared" si="41"/>
        <v>S.US.ULTI</v>
      </c>
      <c r="H502" s="26">
        <f t="shared" si="44"/>
        <v>502</v>
      </c>
      <c r="I502" s="26" t="str">
        <f t="shared" si="42"/>
        <v>S.US.JCOM</v>
      </c>
    </row>
    <row r="503" spans="2:9" x14ac:dyDescent="0.3">
      <c r="B503" s="23">
        <f t="shared" si="43"/>
        <v>1</v>
      </c>
      <c r="C503" s="24" t="s">
        <v>508</v>
      </c>
      <c r="D503" s="25">
        <f>IFERROR(RTD("cqg.rtd", ,"ContractData",C503, "PerCentNetLastTrade",, "T")/100,"")</f>
        <v>3.931670281995662E-3</v>
      </c>
      <c r="E503" s="26">
        <v>53</v>
      </c>
      <c r="F503" s="26">
        <f t="shared" si="40"/>
        <v>53</v>
      </c>
      <c r="G503" s="26" t="str">
        <f t="shared" si="41"/>
        <v>S.US.UMBF</v>
      </c>
      <c r="H503" s="26">
        <f t="shared" si="44"/>
        <v>503</v>
      </c>
      <c r="I503" s="26" t="str">
        <f t="shared" si="42"/>
        <v>S.US.OSK</v>
      </c>
    </row>
    <row r="504" spans="2:9" x14ac:dyDescent="0.3">
      <c r="B504" s="23">
        <f t="shared" si="43"/>
        <v>1</v>
      </c>
      <c r="C504" s="24" t="s">
        <v>48</v>
      </c>
      <c r="D504" s="25">
        <f>IFERROR(RTD("cqg.rtd", ,"ContractData",C504, "PerCentNetLastTrade",, "T")/100,"")</f>
        <v>9.713453132588636E-4</v>
      </c>
      <c r="E504" s="26">
        <v>159</v>
      </c>
      <c r="F504" s="26">
        <f t="shared" si="40"/>
        <v>159</v>
      </c>
      <c r="G504" s="26" t="str">
        <f t="shared" si="41"/>
        <v>S.US.UAA</v>
      </c>
      <c r="H504" s="26">
        <f t="shared" si="44"/>
        <v>504</v>
      </c>
      <c r="I504" s="26" t="str">
        <f t="shared" si="42"/>
        <v>S.US.FDS</v>
      </c>
    </row>
    <row r="505" spans="2:9" x14ac:dyDescent="0.3">
      <c r="B505" s="23">
        <f t="shared" si="43"/>
        <v>1</v>
      </c>
      <c r="C505" s="24" t="s">
        <v>47</v>
      </c>
      <c r="D505" s="25">
        <f>IFERROR(RTD("cqg.rtd", ,"ContractData",C505, "PerCentNetLastTrade",, "T")/100,"")</f>
        <v>4.7145102147721323E-3</v>
      </c>
      <c r="E505" s="26">
        <v>79</v>
      </c>
      <c r="F505" s="26">
        <f t="shared" si="40"/>
        <v>79</v>
      </c>
      <c r="G505" s="26" t="str">
        <f t="shared" si="41"/>
        <v>S.US.UA</v>
      </c>
      <c r="H505" s="26">
        <f t="shared" si="44"/>
        <v>505</v>
      </c>
      <c r="I505" s="26" t="str">
        <f t="shared" si="42"/>
        <v>S.US.VNO</v>
      </c>
    </row>
    <row r="506" spans="2:9" x14ac:dyDescent="0.3">
      <c r="B506" s="23">
        <f t="shared" si="43"/>
        <v>0</v>
      </c>
      <c r="C506" s="24" t="s">
        <v>509</v>
      </c>
      <c r="D506" s="25">
        <f>IFERROR(RTD("cqg.rtd", ,"ContractData",C506, "PerCentNetLastTrade",, "T")/100,"")</f>
        <v>-3.161127167630058E-3</v>
      </c>
      <c r="E506" s="26">
        <v>233</v>
      </c>
      <c r="F506" s="26">
        <f t="shared" si="40"/>
        <v>233</v>
      </c>
      <c r="G506" s="26" t="str">
        <f t="shared" si="41"/>
        <v>S.US.UNP</v>
      </c>
      <c r="H506" s="26">
        <f t="shared" si="44"/>
        <v>506</v>
      </c>
      <c r="I506" s="26" t="str">
        <f t="shared" si="42"/>
        <v>S.US.TDG</v>
      </c>
    </row>
    <row r="507" spans="2:9" x14ac:dyDescent="0.3">
      <c r="B507" s="23">
        <f t="shared" si="43"/>
        <v>0</v>
      </c>
      <c r="C507" s="24" t="s">
        <v>510</v>
      </c>
      <c r="D507" s="25">
        <f>IFERROR(RTD("cqg.rtd", ,"ContractData",C507, "PerCentNetLastTrade",, "T")/100,"")</f>
        <v>-3.7220843672456576E-3</v>
      </c>
      <c r="E507" s="26">
        <v>278</v>
      </c>
      <c r="F507" s="26">
        <f t="shared" si="40"/>
        <v>278</v>
      </c>
      <c r="G507" s="26" t="str">
        <f t="shared" si="41"/>
        <v>S.US.UBSI</v>
      </c>
      <c r="H507" s="26">
        <f t="shared" si="44"/>
        <v>507</v>
      </c>
      <c r="I507" s="26" t="str">
        <f t="shared" si="42"/>
        <v>S.US.ILMN</v>
      </c>
    </row>
    <row r="508" spans="2:9" x14ac:dyDescent="0.3">
      <c r="B508" s="23">
        <f t="shared" si="43"/>
        <v>0</v>
      </c>
      <c r="C508" s="24" t="s">
        <v>511</v>
      </c>
      <c r="D508" s="25">
        <f>IFERROR(RTD("cqg.rtd", ,"ContractData",C508, "PerCentNetLastTrade",, "T")/100,"")</f>
        <v>-9.2961487383798141E-4</v>
      </c>
      <c r="E508" s="26">
        <v>201</v>
      </c>
      <c r="F508" s="26">
        <f t="shared" si="40"/>
        <v>201</v>
      </c>
      <c r="G508" s="26" t="str">
        <f t="shared" si="41"/>
        <v>S.US.UAL</v>
      </c>
      <c r="H508" s="26">
        <f t="shared" si="44"/>
        <v>508</v>
      </c>
      <c r="I508" s="26" t="str">
        <f t="shared" si="42"/>
        <v>S.US.X</v>
      </c>
    </row>
    <row r="509" spans="2:9" x14ac:dyDescent="0.3">
      <c r="B509" s="23">
        <f t="shared" si="43"/>
        <v>0</v>
      </c>
      <c r="C509" s="24" t="s">
        <v>512</v>
      </c>
      <c r="D509" s="25">
        <f>IFERROR(RTD("cqg.rtd", ,"ContractData",C509, "PerCentNetLastTrade",, "T")/100,"")</f>
        <v>-4.0026063483198362E-3</v>
      </c>
      <c r="E509" s="26">
        <v>386</v>
      </c>
      <c r="F509" s="26">
        <f t="shared" si="40"/>
        <v>386</v>
      </c>
      <c r="G509" s="26" t="str">
        <f t="shared" si="41"/>
        <v>S.US.UPS</v>
      </c>
      <c r="H509" s="26">
        <f t="shared" si="44"/>
        <v>509</v>
      </c>
      <c r="I509" s="26" t="str">
        <f t="shared" si="42"/>
        <v>S.US.ZBRA</v>
      </c>
    </row>
    <row r="510" spans="2:9" x14ac:dyDescent="0.3">
      <c r="B510" s="23">
        <f t="shared" si="43"/>
        <v>1</v>
      </c>
      <c r="C510" s="24" t="s">
        <v>513</v>
      </c>
      <c r="D510" s="25">
        <f>IFERROR(RTD("cqg.rtd", ,"ContractData",C510, "PerCentNetLastTrade",, "T")/100,"")</f>
        <v>1.9456681350954477E-2</v>
      </c>
      <c r="E510" s="26">
        <v>5</v>
      </c>
      <c r="F510" s="26">
        <f t="shared" si="40"/>
        <v>5</v>
      </c>
      <c r="G510" s="26" t="str">
        <f t="shared" si="41"/>
        <v>S.US.URI</v>
      </c>
      <c r="H510" s="26">
        <f t="shared" si="44"/>
        <v>510</v>
      </c>
      <c r="I510" s="26" t="str">
        <f t="shared" si="42"/>
        <v>S.US.ULTI</v>
      </c>
    </row>
    <row r="511" spans="2:9" x14ac:dyDescent="0.3">
      <c r="B511" s="23">
        <f t="shared" si="43"/>
        <v>0</v>
      </c>
      <c r="C511" s="24" t="s">
        <v>514</v>
      </c>
      <c r="D511" s="25">
        <f>IFERROR(RTD("cqg.rtd", ,"ContractData",C511, "PerCentNetLastTrade",, "T")/100,"")</f>
        <v>-5.2100293064148481E-3</v>
      </c>
      <c r="E511" s="26">
        <v>422</v>
      </c>
      <c r="F511" s="26">
        <f t="shared" si="40"/>
        <v>422</v>
      </c>
      <c r="G511" s="26" t="str">
        <f t="shared" si="41"/>
        <v>S.US.UTHR</v>
      </c>
      <c r="H511" s="26">
        <f t="shared" si="44"/>
        <v>511</v>
      </c>
      <c r="I511" s="26" t="str">
        <f t="shared" si="42"/>
        <v>S.US.DNB</v>
      </c>
    </row>
    <row r="512" spans="2:9" x14ac:dyDescent="0.3">
      <c r="B512" s="23">
        <f t="shared" si="43"/>
        <v>0</v>
      </c>
      <c r="C512" s="24" t="s">
        <v>515</v>
      </c>
      <c r="D512" s="25">
        <f>IFERROR(RTD("cqg.rtd", ,"ContractData",C512, "PerCentNetLastTrade",, "T")/100,"")</f>
        <v>-1.4357914082242132E-3</v>
      </c>
      <c r="E512" s="26">
        <v>275</v>
      </c>
      <c r="F512" s="26">
        <f t="shared" si="40"/>
        <v>275</v>
      </c>
      <c r="G512" s="26" t="str">
        <f t="shared" si="41"/>
        <v>S.US.UNH</v>
      </c>
      <c r="H512" s="26">
        <f t="shared" si="44"/>
        <v>512</v>
      </c>
      <c r="I512" s="26" t="str">
        <f t="shared" si="42"/>
        <v>S.US.ABMD</v>
      </c>
    </row>
    <row r="513" spans="2:9" x14ac:dyDescent="0.3">
      <c r="B513" s="23">
        <f t="shared" si="43"/>
        <v>1</v>
      </c>
      <c r="C513" s="24" t="s">
        <v>516</v>
      </c>
      <c r="D513" s="25">
        <f>IFERROR(RTD("cqg.rtd", ,"ContractData",C513, "PerCentNetLastTrade",, "T")/100,"")</f>
        <v>3.5516969218626678E-3</v>
      </c>
      <c r="E513" s="26">
        <v>56</v>
      </c>
      <c r="F513" s="26">
        <f t="shared" ref="F513:F564" si="45">IFERROR(E513,"")</f>
        <v>56</v>
      </c>
      <c r="G513" s="26" t="str">
        <f t="shared" ref="G513:G564" si="46">C513</f>
        <v>S.US.UNIT</v>
      </c>
      <c r="H513" s="26">
        <f t="shared" si="44"/>
        <v>513</v>
      </c>
      <c r="I513" s="26" t="str">
        <f t="shared" ref="I513:I564" si="47">IFERROR(VLOOKUP(H513,$F$1:$G$564,2,FALSE),"")</f>
        <v>S.US.SFM</v>
      </c>
    </row>
    <row r="514" spans="2:9" x14ac:dyDescent="0.3">
      <c r="B514" s="23">
        <f t="shared" ref="B514:B564" si="48">IF(D514&gt;=0,1,)</f>
        <v>0</v>
      </c>
      <c r="C514" s="24" t="s">
        <v>517</v>
      </c>
      <c r="D514" s="25">
        <f>IFERROR(RTD("cqg.rtd", ,"ContractData",C514, "PerCentNetLastTrade",, "T")/100,"")</f>
        <v>-5.0823838019509789E-3</v>
      </c>
      <c r="E514" s="26">
        <v>451</v>
      </c>
      <c r="F514" s="26">
        <f t="shared" si="45"/>
        <v>451</v>
      </c>
      <c r="G514" s="26" t="str">
        <f t="shared" si="46"/>
        <v>S.US.UHS</v>
      </c>
      <c r="H514" s="26">
        <f t="shared" si="44"/>
        <v>514</v>
      </c>
      <c r="I514" s="26" t="str">
        <f t="shared" si="47"/>
        <v>S.US.FRT</v>
      </c>
    </row>
    <row r="515" spans="2:9" x14ac:dyDescent="0.3">
      <c r="B515" s="23">
        <f t="shared" si="48"/>
        <v>0</v>
      </c>
      <c r="C515" s="24" t="s">
        <v>518</v>
      </c>
      <c r="D515" s="25">
        <f>IFERROR(RTD("cqg.rtd", ,"ContractData",C515, "PerCentNetLastTrade",, "T")/100,"")</f>
        <v>-1.2509773260359656E-2</v>
      </c>
      <c r="E515" s="26">
        <v>529</v>
      </c>
      <c r="F515" s="26">
        <f t="shared" si="45"/>
        <v>529</v>
      </c>
      <c r="G515" s="26" t="str">
        <f t="shared" si="46"/>
        <v>S.US.UE</v>
      </c>
      <c r="H515" s="26">
        <f t="shared" ref="H515:H564" si="49">H514+1</f>
        <v>515</v>
      </c>
      <c r="I515" s="26" t="str">
        <f t="shared" si="47"/>
        <v>S.US.AMD</v>
      </c>
    </row>
    <row r="516" spans="2:9" x14ac:dyDescent="0.3">
      <c r="B516" s="23">
        <f t="shared" si="48"/>
        <v>1</v>
      </c>
      <c r="C516" s="24" t="s">
        <v>519</v>
      </c>
      <c r="D516" s="25">
        <f>IFERROR(RTD("cqg.rtd", ,"ContractData",C516, "PerCentNetLastTrade",, "T")/100,"")</f>
        <v>4.2390843577787198E-4</v>
      </c>
      <c r="E516" s="26">
        <v>65</v>
      </c>
      <c r="F516" s="26">
        <f t="shared" si="45"/>
        <v>65</v>
      </c>
      <c r="G516" s="26" t="str">
        <f t="shared" si="46"/>
        <v>S.US.URBN</v>
      </c>
      <c r="H516" s="26">
        <f t="shared" si="49"/>
        <v>516</v>
      </c>
      <c r="I516" s="26" t="str">
        <f t="shared" si="47"/>
        <v>S.US.GMED</v>
      </c>
    </row>
    <row r="517" spans="2:9" x14ac:dyDescent="0.3">
      <c r="B517" s="23">
        <f t="shared" si="48"/>
        <v>0</v>
      </c>
      <c r="C517" s="24" t="s">
        <v>520</v>
      </c>
      <c r="D517" s="25">
        <f>IFERROR(RTD("cqg.rtd", ,"ContractData",C517, "PerCentNetLastTrade",, "T")/100,"")</f>
        <v>-1.9316206297083252E-4</v>
      </c>
      <c r="E517" s="26">
        <v>259</v>
      </c>
      <c r="F517" s="26">
        <f t="shared" si="45"/>
        <v>259</v>
      </c>
      <c r="G517" s="26" t="str">
        <f t="shared" si="46"/>
        <v>S.US.USB</v>
      </c>
      <c r="H517" s="26">
        <f t="shared" si="49"/>
        <v>517</v>
      </c>
      <c r="I517" s="26" t="str">
        <f t="shared" si="47"/>
        <v>S.US.CBS</v>
      </c>
    </row>
    <row r="518" spans="2:9" x14ac:dyDescent="0.3">
      <c r="B518" s="23">
        <f t="shared" si="48"/>
        <v>0</v>
      </c>
      <c r="C518" s="24" t="s">
        <v>521</v>
      </c>
      <c r="D518" s="25">
        <f>IFERROR(RTD("cqg.rtd", ,"ContractData",C518, "PerCentNetLastTrade",, "T")/100,"")</f>
        <v>-1.4890646812470916E-2</v>
      </c>
      <c r="E518" s="26">
        <v>508</v>
      </c>
      <c r="F518" s="26">
        <f t="shared" si="45"/>
        <v>508</v>
      </c>
      <c r="G518" s="26" t="str">
        <f t="shared" si="46"/>
        <v>S.US.X</v>
      </c>
      <c r="H518" s="26">
        <f t="shared" si="49"/>
        <v>518</v>
      </c>
      <c r="I518" s="26" t="str">
        <f t="shared" si="47"/>
        <v>S.US.FCX</v>
      </c>
    </row>
    <row r="519" spans="2:9" x14ac:dyDescent="0.3">
      <c r="B519" s="23">
        <f t="shared" si="48"/>
        <v>1</v>
      </c>
      <c r="C519" s="24" t="s">
        <v>522</v>
      </c>
      <c r="D519" s="25">
        <f>IFERROR(RTD("cqg.rtd", ,"ContractData",C519, "PerCentNetLastTrade",, "T")/100,"")</f>
        <v>6.3938618925831207E-4</v>
      </c>
      <c r="E519" s="26">
        <v>174</v>
      </c>
      <c r="F519" s="26">
        <f t="shared" si="45"/>
        <v>174</v>
      </c>
      <c r="G519" s="26" t="str">
        <f t="shared" si="46"/>
        <v>S.US.USD</v>
      </c>
      <c r="H519" s="26">
        <f t="shared" si="49"/>
        <v>519</v>
      </c>
      <c r="I519" s="26" t="str">
        <f t="shared" si="47"/>
        <v>S.US.ACC</v>
      </c>
    </row>
    <row r="520" spans="2:9" x14ac:dyDescent="0.3">
      <c r="B520" s="23">
        <f t="shared" si="48"/>
        <v>0</v>
      </c>
      <c r="C520" s="24" t="s">
        <v>523</v>
      </c>
      <c r="D520" s="25">
        <f>IFERROR(RTD("cqg.rtd", ,"ContractData",C520, "PerCentNetLastTrade",, "T")/100,"")</f>
        <v>-4.9277266754270696E-3</v>
      </c>
      <c r="E520" s="26">
        <v>262</v>
      </c>
      <c r="F520" s="26">
        <f t="shared" si="45"/>
        <v>262</v>
      </c>
      <c r="G520" s="26" t="str">
        <f t="shared" si="46"/>
        <v>S.US.VMI</v>
      </c>
      <c r="H520" s="26">
        <f t="shared" si="49"/>
        <v>520</v>
      </c>
      <c r="I520" s="26" t="str">
        <f t="shared" si="47"/>
        <v>S.US.REG</v>
      </c>
    </row>
    <row r="521" spans="2:9" x14ac:dyDescent="0.3">
      <c r="B521" s="23">
        <f t="shared" si="48"/>
        <v>0</v>
      </c>
      <c r="C521" s="24" t="s">
        <v>524</v>
      </c>
      <c r="D521" s="25">
        <f>IFERROR(RTD("cqg.rtd", ,"ContractData",C521, "PerCentNetLastTrade",, "T")/100,"")</f>
        <v>-2.6671408250355621E-4</v>
      </c>
      <c r="E521" s="26">
        <v>214</v>
      </c>
      <c r="F521" s="26">
        <f t="shared" si="45"/>
        <v>214</v>
      </c>
      <c r="G521" s="26" t="str">
        <f t="shared" si="46"/>
        <v>S.US.VAL</v>
      </c>
      <c r="H521" s="26">
        <f t="shared" si="49"/>
        <v>521</v>
      </c>
      <c r="I521" s="26" t="str">
        <f t="shared" si="47"/>
        <v>S.US.MKTX</v>
      </c>
    </row>
    <row r="522" spans="2:9" x14ac:dyDescent="0.3">
      <c r="B522" s="23">
        <f t="shared" si="48"/>
        <v>1</v>
      </c>
      <c r="C522" s="24" t="s">
        <v>525</v>
      </c>
      <c r="D522" s="25">
        <f>IFERROR(RTD("cqg.rtd", ,"ContractData",C522, "PerCentNetLastTrade",, "T")/100,"")</f>
        <v>3.8749592966460439E-2</v>
      </c>
      <c r="E522" s="26">
        <v>4</v>
      </c>
      <c r="F522" s="26">
        <f t="shared" si="45"/>
        <v>4</v>
      </c>
      <c r="G522" s="26" t="str">
        <f t="shared" si="46"/>
        <v>S.US.VAR</v>
      </c>
      <c r="H522" s="26">
        <f t="shared" si="49"/>
        <v>522</v>
      </c>
      <c r="I522" s="26" t="str">
        <f t="shared" si="47"/>
        <v>S.US.FMC</v>
      </c>
    </row>
    <row r="523" spans="2:9" x14ac:dyDescent="0.3">
      <c r="B523" s="23">
        <f t="shared" si="48"/>
        <v>0</v>
      </c>
      <c r="C523" s="24" t="s">
        <v>526</v>
      </c>
      <c r="D523" s="25">
        <f>IFERROR(RTD("cqg.rtd", ,"ContractData",C523, "PerCentNetLastTrade",, "T")/100,"")</f>
        <v>-1.0875475802066342E-3</v>
      </c>
      <c r="E523" s="26">
        <v>261</v>
      </c>
      <c r="F523" s="26">
        <f t="shared" si="45"/>
        <v>261</v>
      </c>
      <c r="G523" s="26" t="str">
        <f t="shared" si="46"/>
        <v>S.US.WOOF</v>
      </c>
      <c r="H523" s="26">
        <f t="shared" si="49"/>
        <v>523</v>
      </c>
      <c r="I523" s="26" t="str">
        <f t="shared" si="47"/>
        <v>S.US.LLY</v>
      </c>
    </row>
    <row r="524" spans="2:9" x14ac:dyDescent="0.3">
      <c r="B524" s="23">
        <f t="shared" si="48"/>
        <v>0</v>
      </c>
      <c r="C524" s="24" t="s">
        <v>527</v>
      </c>
      <c r="D524" s="25">
        <f>IFERROR(RTD("cqg.rtd", ,"ContractData",C524, "PerCentNetLastTrade",, "T")/100,"")</f>
        <v>-5.3333333333333332E-3</v>
      </c>
      <c r="E524" s="26">
        <v>423</v>
      </c>
      <c r="F524" s="26">
        <f t="shared" si="45"/>
        <v>423</v>
      </c>
      <c r="G524" s="26" t="str">
        <f t="shared" si="46"/>
        <v>S.US.VTR</v>
      </c>
      <c r="H524" s="26">
        <f t="shared" si="49"/>
        <v>524</v>
      </c>
      <c r="I524" s="26" t="str">
        <f t="shared" si="47"/>
        <v>S.US.HR</v>
      </c>
    </row>
    <row r="525" spans="2:9" x14ac:dyDescent="0.3">
      <c r="B525" s="23">
        <f t="shared" si="48"/>
        <v>0</v>
      </c>
      <c r="C525" s="24" t="s">
        <v>528</v>
      </c>
      <c r="D525" s="25">
        <f>IFERROR(RTD("cqg.rtd", ,"ContractData",C525, "PerCentNetLastTrade",, "T")/100,"")</f>
        <v>-3.5714285714285713E-3</v>
      </c>
      <c r="E525" s="26">
        <v>388</v>
      </c>
      <c r="F525" s="26">
        <f t="shared" si="45"/>
        <v>388</v>
      </c>
      <c r="G525" s="26" t="str">
        <f t="shared" si="46"/>
        <v>S.US.VRSN</v>
      </c>
      <c r="H525" s="26">
        <f t="shared" si="49"/>
        <v>525</v>
      </c>
      <c r="I525" s="26" t="str">
        <f t="shared" si="47"/>
        <v>S.US.TFX</v>
      </c>
    </row>
    <row r="526" spans="2:9" x14ac:dyDescent="0.3">
      <c r="B526" s="23">
        <f t="shared" si="48"/>
        <v>0</v>
      </c>
      <c r="C526" s="24" t="s">
        <v>529</v>
      </c>
      <c r="D526" s="25">
        <f>IFERROR(RTD("cqg.rtd", ,"ContractData",C526, "PerCentNetLastTrade",, "T")/100,"")</f>
        <v>-2.0060180541624875E-3</v>
      </c>
      <c r="E526" s="26">
        <v>343</v>
      </c>
      <c r="F526" s="26">
        <f t="shared" si="45"/>
        <v>343</v>
      </c>
      <c r="G526" s="26" t="str">
        <f t="shared" si="46"/>
        <v>S.US.VRSK</v>
      </c>
      <c r="H526" s="26">
        <f t="shared" si="49"/>
        <v>526</v>
      </c>
      <c r="I526" s="26" t="str">
        <f t="shared" si="47"/>
        <v>S.US.PCAR</v>
      </c>
    </row>
    <row r="527" spans="2:9" x14ac:dyDescent="0.3">
      <c r="B527" s="23">
        <f t="shared" si="48"/>
        <v>0</v>
      </c>
      <c r="C527" s="24" t="s">
        <v>530</v>
      </c>
      <c r="D527" s="25">
        <f>IFERROR(RTD("cqg.rtd", ,"ContractData",C527, "PerCentNetLastTrade",, "T")/100,"")</f>
        <v>-7.282073249089741E-3</v>
      </c>
      <c r="E527" s="26">
        <v>466</v>
      </c>
      <c r="F527" s="26">
        <f t="shared" si="45"/>
        <v>466</v>
      </c>
      <c r="G527" s="26" t="str">
        <f t="shared" si="46"/>
        <v>S.US.VZ</v>
      </c>
      <c r="H527" s="26">
        <f t="shared" si="49"/>
        <v>527</v>
      </c>
      <c r="I527" s="26" t="str">
        <f t="shared" si="47"/>
        <v>S.US.ACHC</v>
      </c>
    </row>
    <row r="528" spans="2:9" x14ac:dyDescent="0.3">
      <c r="B528" s="23">
        <f t="shared" si="48"/>
        <v>1</v>
      </c>
      <c r="C528" s="24" t="s">
        <v>531</v>
      </c>
      <c r="D528" s="25">
        <f>IFERROR(RTD("cqg.rtd", ,"ContractData",C528, "PerCentNetLastTrade",, "T")/100,"")</f>
        <v>1.9730351857941467E-3</v>
      </c>
      <c r="E528" s="26">
        <v>54</v>
      </c>
      <c r="F528" s="26">
        <f t="shared" si="45"/>
        <v>54</v>
      </c>
      <c r="G528" s="26" t="str">
        <f t="shared" si="46"/>
        <v>S.US.VSM</v>
      </c>
      <c r="H528" s="26">
        <f t="shared" si="49"/>
        <v>528</v>
      </c>
      <c r="I528" s="26" t="str">
        <f t="shared" si="47"/>
        <v>S.US.ZTS</v>
      </c>
    </row>
    <row r="529" spans="2:9" x14ac:dyDescent="0.3">
      <c r="B529" s="23">
        <f t="shared" si="48"/>
        <v>1</v>
      </c>
      <c r="C529" s="24" t="s">
        <v>532</v>
      </c>
      <c r="D529" s="25">
        <f>IFERROR(RTD("cqg.rtd", ,"ContractData",C529, "PerCentNetLastTrade",, "T")/100,"")</f>
        <v>4.2668059909439218E-3</v>
      </c>
      <c r="E529" s="26">
        <v>164</v>
      </c>
      <c r="F529" s="26">
        <f t="shared" si="45"/>
        <v>164</v>
      </c>
      <c r="G529" s="26" t="str">
        <f t="shared" si="46"/>
        <v>S.US.VRTX</v>
      </c>
      <c r="H529" s="26">
        <f t="shared" si="49"/>
        <v>529</v>
      </c>
      <c r="I529" s="26" t="str">
        <f t="shared" si="47"/>
        <v>S.US.UE</v>
      </c>
    </row>
    <row r="530" spans="2:9" x14ac:dyDescent="0.3">
      <c r="B530" s="23">
        <f t="shared" si="48"/>
        <v>1</v>
      </c>
      <c r="C530" s="24" t="s">
        <v>533</v>
      </c>
      <c r="D530" s="25">
        <f>IFERROR(RTD("cqg.rtd", ,"ContractData",C530, "PerCentNetLastTrade",, "T")/100,"")</f>
        <v>2.4431210871888841E-3</v>
      </c>
      <c r="E530" s="26">
        <v>93</v>
      </c>
      <c r="F530" s="26">
        <f t="shared" si="45"/>
        <v>93</v>
      </c>
      <c r="G530" s="26" t="str">
        <f t="shared" si="46"/>
        <v>S.US.VSAT</v>
      </c>
      <c r="H530" s="26">
        <f t="shared" si="49"/>
        <v>530</v>
      </c>
      <c r="I530" s="26" t="str">
        <f t="shared" si="47"/>
        <v>S.US.CHRW</v>
      </c>
    </row>
    <row r="531" spans="2:9" x14ac:dyDescent="0.3">
      <c r="B531" s="23">
        <f t="shared" si="48"/>
        <v>0</v>
      </c>
      <c r="C531" s="24" t="s">
        <v>534</v>
      </c>
      <c r="D531" s="25">
        <f>IFERROR(RTD("cqg.rtd", ,"ContractData",C531, "PerCentNetLastTrade",, "T")/100,"")</f>
        <v>-3.3662721250950155E-3</v>
      </c>
      <c r="E531" s="26">
        <v>330</v>
      </c>
      <c r="F531" s="26">
        <f t="shared" si="45"/>
        <v>330</v>
      </c>
      <c r="G531" s="26" t="str">
        <f t="shared" si="46"/>
        <v>S.US.V</v>
      </c>
      <c r="H531" s="26">
        <f t="shared" si="49"/>
        <v>531</v>
      </c>
      <c r="I531" s="26" t="str">
        <f t="shared" si="47"/>
        <v>S.US.DD</v>
      </c>
    </row>
    <row r="532" spans="2:9" x14ac:dyDescent="0.3">
      <c r="B532" s="23">
        <f t="shared" si="48"/>
        <v>0</v>
      </c>
      <c r="C532" s="24" t="s">
        <v>535</v>
      </c>
      <c r="D532" s="25">
        <f>IFERROR(RTD("cqg.rtd", ,"ContractData",C532, "PerCentNetLastTrade",, "T")/100,"")</f>
        <v>-1.1598746081504702E-2</v>
      </c>
      <c r="E532" s="26">
        <v>505</v>
      </c>
      <c r="F532" s="26">
        <f t="shared" si="45"/>
        <v>505</v>
      </c>
      <c r="G532" s="26" t="str">
        <f t="shared" si="46"/>
        <v>S.US.VNO</v>
      </c>
      <c r="H532" s="26">
        <f t="shared" si="49"/>
        <v>532</v>
      </c>
      <c r="I532" s="26" t="str">
        <f t="shared" si="47"/>
        <v>S.US.MSCI</v>
      </c>
    </row>
    <row r="533" spans="2:9" x14ac:dyDescent="0.3">
      <c r="B533" s="23">
        <f t="shared" si="48"/>
        <v>0</v>
      </c>
      <c r="C533" s="24" t="s">
        <v>536</v>
      </c>
      <c r="D533" s="25">
        <f>IFERROR(RTD("cqg.rtd", ,"ContractData",C533, "PerCentNetLastTrade",, "T")/100,"")</f>
        <v>-1.870987944261782E-2</v>
      </c>
      <c r="E533" s="26">
        <v>553</v>
      </c>
      <c r="F533" s="26">
        <f t="shared" si="45"/>
        <v>553</v>
      </c>
      <c r="G533" s="26" t="str">
        <f t="shared" si="46"/>
        <v>S.US.VMC</v>
      </c>
      <c r="H533" s="26">
        <f t="shared" si="49"/>
        <v>533</v>
      </c>
      <c r="I533" s="26" t="str">
        <f t="shared" si="47"/>
        <v>S.US.TROW</v>
      </c>
    </row>
    <row r="534" spans="2:9" x14ac:dyDescent="0.3">
      <c r="B534" s="23">
        <f t="shared" si="48"/>
        <v>0</v>
      </c>
      <c r="C534" s="24" t="s">
        <v>537</v>
      </c>
      <c r="D534" s="25">
        <f>IFERROR(RTD("cqg.rtd", ,"ContractData",C534, "PerCentNetLastTrade",, "T")/100,"")</f>
        <v>-3.6610411643896779E-3</v>
      </c>
      <c r="E534" s="26">
        <v>372</v>
      </c>
      <c r="F534" s="26">
        <f t="shared" si="45"/>
        <v>372</v>
      </c>
      <c r="G534" s="26" t="str">
        <f t="shared" si="46"/>
        <v>S.US.DIS</v>
      </c>
      <c r="H534" s="26">
        <f t="shared" si="49"/>
        <v>534</v>
      </c>
      <c r="I534" s="26" t="str">
        <f t="shared" si="47"/>
        <v>S.US.MASI</v>
      </c>
    </row>
    <row r="535" spans="2:9" x14ac:dyDescent="0.3">
      <c r="B535" s="23">
        <f t="shared" si="48"/>
        <v>0</v>
      </c>
      <c r="C535" s="24" t="s">
        <v>538</v>
      </c>
      <c r="D535" s="25">
        <f>IFERROR(RTD("cqg.rtd", ,"ContractData",C535, "PerCentNetLastTrade",, "T")/100,"")</f>
        <v>-2.9673590504451035E-3</v>
      </c>
      <c r="E535" s="26">
        <v>202</v>
      </c>
      <c r="F535" s="26">
        <f t="shared" si="45"/>
        <v>202</v>
      </c>
      <c r="G535" s="26" t="str">
        <f t="shared" si="46"/>
        <v>S.US.WAFD</v>
      </c>
      <c r="H535" s="26">
        <f t="shared" si="49"/>
        <v>535</v>
      </c>
      <c r="I535" s="26" t="str">
        <f t="shared" si="47"/>
        <v>S.US.INGR</v>
      </c>
    </row>
    <row r="536" spans="2:9" x14ac:dyDescent="0.3">
      <c r="B536" s="23">
        <f t="shared" si="48"/>
        <v>0</v>
      </c>
      <c r="C536" s="24" t="s">
        <v>539</v>
      </c>
      <c r="D536" s="25">
        <f>IFERROR(RTD("cqg.rtd", ,"ContractData",C536, "PerCentNetLastTrade",, "T")/100,"")</f>
        <v>-2.0438751873552256E-3</v>
      </c>
      <c r="E536" s="26">
        <v>276</v>
      </c>
      <c r="F536" s="26">
        <f t="shared" si="45"/>
        <v>276</v>
      </c>
      <c r="G536" s="26" t="str">
        <f t="shared" si="46"/>
        <v>S.US.WM</v>
      </c>
      <c r="H536" s="26">
        <f t="shared" si="49"/>
        <v>536</v>
      </c>
      <c r="I536" s="26" t="str">
        <f t="shared" si="47"/>
        <v>S.US.MCO</v>
      </c>
    </row>
    <row r="537" spans="2:9" x14ac:dyDescent="0.3">
      <c r="B537" s="23">
        <f t="shared" si="48"/>
        <v>0</v>
      </c>
      <c r="C537" s="24" t="s">
        <v>540</v>
      </c>
      <c r="D537" s="25">
        <f>IFERROR(RTD("cqg.rtd", ,"ContractData",C537, "PerCentNetLastTrade",, "T")/100,"")</f>
        <v>-2.0114942528735632E-3</v>
      </c>
      <c r="E537" s="26">
        <v>216</v>
      </c>
      <c r="F537" s="26">
        <f t="shared" si="45"/>
        <v>216</v>
      </c>
      <c r="G537" s="26" t="str">
        <f t="shared" si="46"/>
        <v>S.US.WAT</v>
      </c>
      <c r="H537" s="26">
        <f t="shared" si="49"/>
        <v>537</v>
      </c>
      <c r="I537" s="26" t="str">
        <f t="shared" si="47"/>
        <v>S.US.CELG</v>
      </c>
    </row>
    <row r="538" spans="2:9" x14ac:dyDescent="0.3">
      <c r="B538" s="23">
        <f t="shared" si="48"/>
        <v>0</v>
      </c>
      <c r="C538" s="24" t="s">
        <v>541</v>
      </c>
      <c r="D538" s="25">
        <f>IFERROR(RTD("cqg.rtd", ,"ContractData",C538, "PerCentNetLastTrade",, "T")/100,"")</f>
        <v>-6.3204769087122029E-3</v>
      </c>
      <c r="E538" s="26">
        <v>252</v>
      </c>
      <c r="F538" s="26">
        <f t="shared" si="45"/>
        <v>252</v>
      </c>
      <c r="G538" s="26" t="str">
        <f t="shared" si="46"/>
        <v>S.US.WSO</v>
      </c>
      <c r="H538" s="26">
        <f t="shared" si="49"/>
        <v>538</v>
      </c>
      <c r="I538" s="26" t="str">
        <f t="shared" si="47"/>
        <v>S.US.PPG</v>
      </c>
    </row>
    <row r="539" spans="2:9" x14ac:dyDescent="0.3">
      <c r="B539" s="23">
        <f t="shared" si="48"/>
        <v>0</v>
      </c>
      <c r="C539" s="24" t="s">
        <v>542</v>
      </c>
      <c r="D539" s="25">
        <f>IFERROR(RTD("cqg.rtd", ,"ContractData",C539, "PerCentNetLastTrade",, "T")/100,"")</f>
        <v>-7.0716228467815048E-3</v>
      </c>
      <c r="E539" s="26">
        <v>432</v>
      </c>
      <c r="F539" s="26">
        <f t="shared" si="45"/>
        <v>432</v>
      </c>
      <c r="G539" s="26" t="str">
        <f t="shared" si="46"/>
        <v>S.US.WBMD</v>
      </c>
      <c r="H539" s="26">
        <f t="shared" si="49"/>
        <v>539</v>
      </c>
      <c r="I539" s="26" t="str">
        <f t="shared" si="47"/>
        <v>S.US.CBG</v>
      </c>
    </row>
    <row r="540" spans="2:9" x14ac:dyDescent="0.3">
      <c r="B540" s="23">
        <f t="shared" si="48"/>
        <v>0</v>
      </c>
      <c r="C540" s="24" t="s">
        <v>543</v>
      </c>
      <c r="D540" s="25">
        <f>IFERROR(RTD("cqg.rtd", ,"ContractData",C540, "PerCentNetLastTrade",, "T")/100,"")</f>
        <v>-1.0542457350967989E-2</v>
      </c>
      <c r="E540" s="26">
        <v>501</v>
      </c>
      <c r="F540" s="26">
        <f t="shared" si="45"/>
        <v>501</v>
      </c>
      <c r="G540" s="26" t="str">
        <f t="shared" si="46"/>
        <v>S.US.WBS</v>
      </c>
      <c r="H540" s="26">
        <f t="shared" si="49"/>
        <v>540</v>
      </c>
      <c r="I540" s="26" t="str">
        <f t="shared" si="47"/>
        <v>S.US.DNKN</v>
      </c>
    </row>
    <row r="541" spans="2:9" x14ac:dyDescent="0.3">
      <c r="B541" s="23">
        <f t="shared" si="48"/>
        <v>0</v>
      </c>
      <c r="C541" s="24" t="s">
        <v>49</v>
      </c>
      <c r="D541" s="25">
        <f>IFERROR(RTD("cqg.rtd", ,"ContractData",C541, "PerCentNetLastTrade",, "T")/100,"")</f>
        <v>-4.7077922077922076E-3</v>
      </c>
      <c r="E541" s="26">
        <v>334</v>
      </c>
      <c r="F541" s="26">
        <f t="shared" si="45"/>
        <v>334</v>
      </c>
      <c r="G541" s="26" t="str">
        <f t="shared" si="46"/>
        <v>S.US.WEC</v>
      </c>
      <c r="H541" s="26">
        <f t="shared" si="49"/>
        <v>541</v>
      </c>
      <c r="I541" s="26" t="str">
        <f t="shared" si="47"/>
        <v>S.US.BIOCA</v>
      </c>
    </row>
    <row r="542" spans="2:9" x14ac:dyDescent="0.3">
      <c r="B542" s="23">
        <f t="shared" si="48"/>
        <v>0</v>
      </c>
      <c r="C542" s="24" t="s">
        <v>544</v>
      </c>
      <c r="D542" s="25">
        <f>IFERROR(RTD("cqg.rtd", ,"ContractData",C542, "PerCentNetLastTrade",, "T")/100,"")</f>
        <v>-2.2431039709002728E-2</v>
      </c>
      <c r="E542" s="26">
        <v>554</v>
      </c>
      <c r="F542" s="26">
        <f t="shared" si="45"/>
        <v>554</v>
      </c>
      <c r="G542" s="26" t="str">
        <f t="shared" si="46"/>
        <v>S.US.WRI</v>
      </c>
      <c r="H542" s="26">
        <f t="shared" si="49"/>
        <v>542</v>
      </c>
      <c r="I542" s="26" t="str">
        <f t="shared" si="47"/>
        <v>S.US.MLM</v>
      </c>
    </row>
    <row r="543" spans="2:9" x14ac:dyDescent="0.3">
      <c r="B543" s="23">
        <f t="shared" si="48"/>
        <v>0</v>
      </c>
      <c r="C543" s="24" t="s">
        <v>545</v>
      </c>
      <c r="D543" s="25">
        <f>IFERROR(RTD("cqg.rtd", ,"ContractData",C543, "PerCentNetLastTrade",, "T")/100,"")</f>
        <v>-8.1938429123258813E-3</v>
      </c>
      <c r="E543" s="26">
        <v>469</v>
      </c>
      <c r="F543" s="26">
        <f t="shared" si="45"/>
        <v>469</v>
      </c>
      <c r="G543" s="26" t="str">
        <f t="shared" si="46"/>
        <v>S.US.WCG</v>
      </c>
      <c r="H543" s="26">
        <f t="shared" si="49"/>
        <v>543</v>
      </c>
      <c r="I543" s="26" t="str">
        <f t="shared" si="47"/>
        <v>S.US.NNN</v>
      </c>
    </row>
    <row r="544" spans="2:9" x14ac:dyDescent="0.3">
      <c r="B544" s="23">
        <f t="shared" si="48"/>
        <v>0</v>
      </c>
      <c r="C544" s="24" t="s">
        <v>27</v>
      </c>
      <c r="D544" s="25">
        <f>IFERROR(RTD("cqg.rtd", ,"ContractData",C544, "PerCentNetLastTrade",, "T")/100,"")</f>
        <v>-9.4555873925501431E-3</v>
      </c>
      <c r="E544" s="26">
        <v>489</v>
      </c>
      <c r="F544" s="26">
        <f t="shared" si="45"/>
        <v>489</v>
      </c>
      <c r="G544" s="26" t="str">
        <f t="shared" si="46"/>
        <v>S.US.HCN</v>
      </c>
      <c r="H544" s="26">
        <f t="shared" si="49"/>
        <v>544</v>
      </c>
      <c r="I544" s="26" t="str">
        <f t="shared" si="47"/>
        <v>S.US.MD</v>
      </c>
    </row>
    <row r="545" spans="2:9" x14ac:dyDescent="0.3">
      <c r="B545" s="23">
        <f t="shared" si="48"/>
        <v>0</v>
      </c>
      <c r="C545" s="24" t="s">
        <v>546</v>
      </c>
      <c r="D545" s="25">
        <f>IFERROR(RTD("cqg.rtd", ,"ContractData",C545, "PerCentNetLastTrade",, "T")/100,"")</f>
        <v>-8.6035737921906011E-3</v>
      </c>
      <c r="E545" s="26">
        <v>354</v>
      </c>
      <c r="F545" s="26">
        <f t="shared" si="45"/>
        <v>354</v>
      </c>
      <c r="G545" s="26" t="str">
        <f t="shared" si="46"/>
        <v>S.US.WEN</v>
      </c>
      <c r="H545" s="26">
        <f t="shared" si="49"/>
        <v>545</v>
      </c>
      <c r="I545" s="26" t="str">
        <f t="shared" si="47"/>
        <v>S.US.EVHC</v>
      </c>
    </row>
    <row r="546" spans="2:9" x14ac:dyDescent="0.3">
      <c r="B546" s="23">
        <f t="shared" si="48"/>
        <v>0</v>
      </c>
      <c r="C546" s="24" t="s">
        <v>547</v>
      </c>
      <c r="D546" s="25">
        <f>IFERROR(RTD("cqg.rtd", ,"ContractData",C546, "PerCentNetLastTrade",, "T")/100,"")</f>
        <v>-5.1786639047125837E-4</v>
      </c>
      <c r="E546" s="26">
        <v>187</v>
      </c>
      <c r="F546" s="26">
        <f t="shared" si="45"/>
        <v>187</v>
      </c>
      <c r="G546" s="26" t="str">
        <f t="shared" si="46"/>
        <v>S.US.WST</v>
      </c>
      <c r="H546" s="26">
        <f t="shared" si="49"/>
        <v>546</v>
      </c>
      <c r="I546" s="26" t="str">
        <f t="shared" si="47"/>
        <v>S.US.IBM</v>
      </c>
    </row>
    <row r="547" spans="2:9" x14ac:dyDescent="0.3">
      <c r="B547" s="23">
        <f t="shared" si="48"/>
        <v>0</v>
      </c>
      <c r="C547" s="24" t="s">
        <v>548</v>
      </c>
      <c r="D547" s="25">
        <f>IFERROR(RTD("cqg.rtd", ,"ContractData",C547, "PerCentNetLastTrade",, "T")/100,"")</f>
        <v>-6.8545316070068541E-3</v>
      </c>
      <c r="E547" s="26">
        <v>367</v>
      </c>
      <c r="F547" s="26">
        <f t="shared" si="45"/>
        <v>367</v>
      </c>
      <c r="G547" s="26" t="str">
        <f t="shared" si="46"/>
        <v>S.US.WR</v>
      </c>
      <c r="H547" s="26">
        <f t="shared" si="49"/>
        <v>547</v>
      </c>
      <c r="I547" s="26" t="str">
        <f t="shared" si="47"/>
        <v>S.US.KIM</v>
      </c>
    </row>
    <row r="548" spans="2:9" x14ac:dyDescent="0.3">
      <c r="B548" s="23">
        <f t="shared" si="48"/>
        <v>1</v>
      </c>
      <c r="C548" s="24" t="s">
        <v>549</v>
      </c>
      <c r="D548" s="25">
        <f>IFERROR(RTD("cqg.rtd", ,"ContractData",C548, "PerCentNetLastTrade",, "T")/100,"")</f>
        <v>0</v>
      </c>
      <c r="E548" s="26">
        <v>119</v>
      </c>
      <c r="F548" s="26">
        <f t="shared" si="45"/>
        <v>119</v>
      </c>
      <c r="G548" s="26" t="str">
        <f t="shared" si="46"/>
        <v>S.US.WU</v>
      </c>
      <c r="H548" s="26">
        <f t="shared" si="49"/>
        <v>548</v>
      </c>
      <c r="I548" s="26" t="str">
        <f t="shared" si="47"/>
        <v>S.US.GGP</v>
      </c>
    </row>
    <row r="549" spans="2:9" x14ac:dyDescent="0.3">
      <c r="B549" s="23">
        <f t="shared" si="48"/>
        <v>0</v>
      </c>
      <c r="C549" s="24" t="s">
        <v>550</v>
      </c>
      <c r="D549" s="25">
        <f>IFERROR(RTD("cqg.rtd", ,"ContractData",C549, "PerCentNetLastTrade",, "T")/100,"")</f>
        <v>-1.144578313253012E-2</v>
      </c>
      <c r="E549" s="26">
        <v>450</v>
      </c>
      <c r="F549" s="26">
        <f t="shared" si="45"/>
        <v>450</v>
      </c>
      <c r="G549" s="26" t="str">
        <f t="shared" si="46"/>
        <v>S.US.WAB</v>
      </c>
      <c r="H549" s="26">
        <f t="shared" si="49"/>
        <v>549</v>
      </c>
      <c r="I549" s="26" t="str">
        <f t="shared" si="47"/>
        <v>S.US.MTX</v>
      </c>
    </row>
    <row r="550" spans="2:9" x14ac:dyDescent="0.3">
      <c r="B550" s="23">
        <f t="shared" si="48"/>
        <v>0</v>
      </c>
      <c r="C550" s="24" t="s">
        <v>551</v>
      </c>
      <c r="D550" s="25">
        <f>IFERROR(RTD("cqg.rtd", ,"ContractData",C550, "PerCentNetLastTrade",, "T")/100,"")</f>
        <v>-4.6263703107713968E-3</v>
      </c>
      <c r="E550" s="26">
        <v>399</v>
      </c>
      <c r="F550" s="26">
        <f t="shared" si="45"/>
        <v>399</v>
      </c>
      <c r="G550" s="26" t="str">
        <f t="shared" si="46"/>
        <v>S.US.WEX</v>
      </c>
      <c r="H550" s="26">
        <f t="shared" si="49"/>
        <v>550</v>
      </c>
      <c r="I550" s="26" t="str">
        <f t="shared" si="47"/>
        <v>S.US.EDR</v>
      </c>
    </row>
    <row r="551" spans="2:9" x14ac:dyDescent="0.3">
      <c r="B551" s="23">
        <f t="shared" si="48"/>
        <v>0</v>
      </c>
      <c r="C551" s="24" t="s">
        <v>552</v>
      </c>
      <c r="D551" s="25">
        <f>IFERROR(RTD("cqg.rtd", ,"ContractData",C551, "PerCentNetLastTrade",, "T")/100,"")</f>
        <v>-4.3425814234016886E-3</v>
      </c>
      <c r="E551" s="26">
        <v>368</v>
      </c>
      <c r="F551" s="26">
        <f t="shared" si="45"/>
        <v>368</v>
      </c>
      <c r="G551" s="26" t="str">
        <f t="shared" si="46"/>
        <v>S.US.WGL</v>
      </c>
      <c r="H551" s="26">
        <f t="shared" si="49"/>
        <v>551</v>
      </c>
      <c r="I551" s="26" t="str">
        <f t="shared" si="47"/>
        <v>S.US.SPG</v>
      </c>
    </row>
    <row r="552" spans="2:9" x14ac:dyDescent="0.3">
      <c r="B552" s="23">
        <f t="shared" si="48"/>
        <v>1</v>
      </c>
      <c r="C552" s="24" t="s">
        <v>553</v>
      </c>
      <c r="D552" s="25">
        <f>IFERROR(RTD("cqg.rtd", ,"ContractData",C552, "PerCentNetLastTrade",, "T")/100,"")</f>
        <v>9.2561983471074385E-3</v>
      </c>
      <c r="E552" s="26">
        <v>29</v>
      </c>
      <c r="F552" s="26">
        <f t="shared" si="45"/>
        <v>29</v>
      </c>
      <c r="G552" s="26" t="str">
        <f t="shared" si="46"/>
        <v>S.US.WMB</v>
      </c>
      <c r="H552" s="26">
        <f t="shared" si="49"/>
        <v>552</v>
      </c>
      <c r="I552" s="26" t="str">
        <f t="shared" si="47"/>
        <v>S.US.WYNN</v>
      </c>
    </row>
    <row r="553" spans="2:9" x14ac:dyDescent="0.3">
      <c r="B553" s="23">
        <f t="shared" si="48"/>
        <v>0</v>
      </c>
      <c r="C553" s="24" t="s">
        <v>554</v>
      </c>
      <c r="D553" s="25">
        <f>IFERROR(RTD("cqg.rtd", ,"ContractData",C553, "PerCentNetLastTrade",, "T")/100,"")</f>
        <v>-2.966918854769322E-4</v>
      </c>
      <c r="E553" s="26">
        <v>170</v>
      </c>
      <c r="F553" s="26">
        <f t="shared" si="45"/>
        <v>170</v>
      </c>
      <c r="G553" s="26" t="str">
        <f t="shared" si="46"/>
        <v>S.US.WWD</v>
      </c>
      <c r="H553" s="26">
        <f t="shared" si="49"/>
        <v>553</v>
      </c>
      <c r="I553" s="26" t="str">
        <f t="shared" si="47"/>
        <v>S.US.VMC</v>
      </c>
    </row>
    <row r="554" spans="2:9" x14ac:dyDescent="0.3">
      <c r="B554" s="23">
        <f t="shared" si="48"/>
        <v>0</v>
      </c>
      <c r="C554" s="24" t="s">
        <v>555</v>
      </c>
      <c r="D554" s="25">
        <f>IFERROR(RTD("cqg.rtd", ,"ContractData",C554, "PerCentNetLastTrade",, "T")/100,"")</f>
        <v>-1.8792576932111814E-3</v>
      </c>
      <c r="E554" s="26">
        <v>132</v>
      </c>
      <c r="F554" s="26">
        <f t="shared" si="45"/>
        <v>132</v>
      </c>
      <c r="G554" s="26" t="str">
        <f t="shared" si="46"/>
        <v>S.US.WOR</v>
      </c>
      <c r="H554" s="26">
        <f t="shared" si="49"/>
        <v>554</v>
      </c>
      <c r="I554" s="26" t="str">
        <f t="shared" si="47"/>
        <v>S.US.WRI</v>
      </c>
    </row>
    <row r="555" spans="2:9" x14ac:dyDescent="0.3">
      <c r="B555" s="23">
        <f t="shared" si="48"/>
        <v>1</v>
      </c>
      <c r="C555" s="24" t="s">
        <v>556</v>
      </c>
      <c r="D555" s="25">
        <f>IFERROR(RTD("cqg.rtd", ,"ContractData",C555, "PerCentNetLastTrade",, "T")/100,"")</f>
        <v>1.7079419299743809E-3</v>
      </c>
      <c r="E555" s="26">
        <v>55</v>
      </c>
      <c r="F555" s="26">
        <f t="shared" si="45"/>
        <v>55</v>
      </c>
      <c r="G555" s="26" t="str">
        <f t="shared" si="46"/>
        <v>S.US.WPX</v>
      </c>
      <c r="H555" s="26">
        <f t="shared" si="49"/>
        <v>555</v>
      </c>
      <c r="I555" s="26" t="str">
        <f t="shared" si="47"/>
        <v>S.US.AKAM</v>
      </c>
    </row>
    <row r="556" spans="2:9" x14ac:dyDescent="0.3">
      <c r="B556" s="23">
        <f t="shared" si="48"/>
        <v>0</v>
      </c>
      <c r="C556" s="24" t="s">
        <v>557</v>
      </c>
      <c r="D556" s="25">
        <f>IFERROR(RTD("cqg.rtd", ,"ContractData",C556, "PerCentNetLastTrade",, "T")/100,"")</f>
        <v>-4.2276594620303337E-4</v>
      </c>
      <c r="E556" s="26">
        <v>102</v>
      </c>
      <c r="F556" s="26">
        <f t="shared" si="45"/>
        <v>102</v>
      </c>
      <c r="G556" s="26" t="str">
        <f t="shared" si="46"/>
        <v>S.US.GWW</v>
      </c>
      <c r="H556" s="26">
        <f t="shared" si="49"/>
        <v>556</v>
      </c>
      <c r="I556" s="26" t="str">
        <f t="shared" si="47"/>
        <v>S.US.JWA</v>
      </c>
    </row>
    <row r="557" spans="2:9" x14ac:dyDescent="0.3">
      <c r="B557" s="23">
        <f t="shared" si="48"/>
        <v>0</v>
      </c>
      <c r="C557" s="24" t="s">
        <v>558</v>
      </c>
      <c r="D557" s="25">
        <f>IFERROR(RTD("cqg.rtd", ,"ContractData",C557, "PerCentNetLastTrade",, "T")/100,"")</f>
        <v>-5.6209014260435097E-3</v>
      </c>
      <c r="E557" s="26">
        <v>370</v>
      </c>
      <c r="F557" s="26">
        <f t="shared" si="45"/>
        <v>370</v>
      </c>
      <c r="G557" s="26" t="str">
        <f t="shared" si="46"/>
        <v>S.US.WYN</v>
      </c>
      <c r="H557" s="26">
        <f t="shared" si="49"/>
        <v>557</v>
      </c>
      <c r="I557" s="26" t="str">
        <f t="shared" si="47"/>
        <v>S.US.TCO</v>
      </c>
    </row>
    <row r="558" spans="2:9" x14ac:dyDescent="0.3">
      <c r="B558" s="23">
        <f t="shared" si="48"/>
        <v>0</v>
      </c>
      <c r="C558" s="24" t="s">
        <v>559</v>
      </c>
      <c r="D558" s="25">
        <f>IFERROR(RTD("cqg.rtd", ,"ContractData",C558, "PerCentNetLastTrade",, "T")/100,"")</f>
        <v>-1.9158342885213689E-2</v>
      </c>
      <c r="E558" s="26">
        <v>552</v>
      </c>
      <c r="F558" s="26">
        <f t="shared" si="45"/>
        <v>552</v>
      </c>
      <c r="G558" s="26" t="str">
        <f t="shared" si="46"/>
        <v>S.US.WYNN</v>
      </c>
      <c r="H558" s="26">
        <f t="shared" si="49"/>
        <v>558</v>
      </c>
      <c r="I558" s="26" t="str">
        <f t="shared" si="47"/>
        <v>S.US.SKT</v>
      </c>
    </row>
    <row r="559" spans="2:9" x14ac:dyDescent="0.3">
      <c r="B559" s="23">
        <f t="shared" si="48"/>
        <v>1</v>
      </c>
      <c r="C559" s="24" t="s">
        <v>560</v>
      </c>
      <c r="D559" s="25">
        <f>IFERROR(RTD("cqg.rtd", ,"ContractData",C559, "PerCentNetLastTrade",, "T")/100,"")</f>
        <v>1.545985171162644E-2</v>
      </c>
      <c r="E559" s="26">
        <v>14</v>
      </c>
      <c r="F559" s="26">
        <f t="shared" si="45"/>
        <v>14</v>
      </c>
      <c r="G559" s="26" t="str">
        <f t="shared" si="46"/>
        <v>S.US.XLNX</v>
      </c>
      <c r="H559" s="26">
        <f t="shared" si="49"/>
        <v>559</v>
      </c>
      <c r="I559" s="26" t="str">
        <f t="shared" si="47"/>
        <v>S.US.SLM</v>
      </c>
    </row>
    <row r="560" spans="2:9" x14ac:dyDescent="0.3">
      <c r="B560" s="23">
        <f t="shared" si="48"/>
        <v>1</v>
      </c>
      <c r="C560" s="24" t="s">
        <v>50</v>
      </c>
      <c r="D560" s="25">
        <f>IFERROR(RTD("cqg.rtd", ,"ContractData",C560, "PerCentNetLastTrade",, "T")/100,"")</f>
        <v>3.4416826003824093E-3</v>
      </c>
      <c r="E560" s="26">
        <v>64</v>
      </c>
      <c r="F560" s="26">
        <f t="shared" si="45"/>
        <v>64</v>
      </c>
      <c r="G560" s="26" t="str">
        <f t="shared" si="46"/>
        <v>S.US.XYL</v>
      </c>
      <c r="H560" s="26">
        <f t="shared" si="49"/>
        <v>560</v>
      </c>
      <c r="I560" s="26" t="str">
        <f t="shared" si="47"/>
        <v>S.US.MIK</v>
      </c>
    </row>
    <row r="561" spans="2:9" x14ac:dyDescent="0.3">
      <c r="B561" s="23">
        <f t="shared" si="48"/>
        <v>0</v>
      </c>
      <c r="C561" s="24" t="s">
        <v>561</v>
      </c>
      <c r="D561" s="25">
        <f>IFERROR(RTD("cqg.rtd", ,"ContractData",C561, "PerCentNetLastTrade",, "T")/100,"")</f>
        <v>-2.886002886002886E-3</v>
      </c>
      <c r="E561" s="26">
        <v>319</v>
      </c>
      <c r="F561" s="26">
        <f t="shared" si="45"/>
        <v>319</v>
      </c>
      <c r="G561" s="26" t="str">
        <f t="shared" si="46"/>
        <v>S.US.YUM</v>
      </c>
      <c r="H561" s="26">
        <f t="shared" si="49"/>
        <v>561</v>
      </c>
      <c r="I561" s="26" t="str">
        <f t="shared" si="47"/>
        <v>S.US.CHTR</v>
      </c>
    </row>
    <row r="562" spans="2:9" x14ac:dyDescent="0.3">
      <c r="B562" s="23">
        <f t="shared" si="48"/>
        <v>0</v>
      </c>
      <c r="C562" s="24" t="s">
        <v>562</v>
      </c>
      <c r="D562" s="25">
        <f>IFERROR(RTD("cqg.rtd", ,"ContractData",C562, "PerCentNetLastTrade",, "T")/100,"")</f>
        <v>-1.0252692626346314E-2</v>
      </c>
      <c r="E562" s="26">
        <v>509</v>
      </c>
      <c r="F562" s="26">
        <f t="shared" si="45"/>
        <v>509</v>
      </c>
      <c r="G562" s="26" t="str">
        <f t="shared" si="46"/>
        <v>S.US.ZBRA</v>
      </c>
      <c r="H562" s="26">
        <f t="shared" si="49"/>
        <v>562</v>
      </c>
      <c r="I562" s="26" t="str">
        <f t="shared" si="47"/>
        <v>S.US.INCY</v>
      </c>
    </row>
    <row r="563" spans="2:9" x14ac:dyDescent="0.3">
      <c r="B563" s="23">
        <f t="shared" si="48"/>
        <v>1</v>
      </c>
      <c r="C563" s="24" t="s">
        <v>51</v>
      </c>
      <c r="D563" s="25">
        <f>IFERROR(RTD("cqg.rtd", ,"ContractData",C563, "PerCentNetLastTrade",, "T")/100,"")</f>
        <v>6.8645958469195115E-4</v>
      </c>
      <c r="E563" s="26">
        <v>231</v>
      </c>
      <c r="F563" s="26">
        <f t="shared" si="45"/>
        <v>231</v>
      </c>
      <c r="G563" s="26" t="str">
        <f t="shared" si="46"/>
        <v>S.US.ZBH</v>
      </c>
      <c r="H563" s="26">
        <f t="shared" si="49"/>
        <v>563</v>
      </c>
      <c r="I563" s="26" t="str">
        <f t="shared" si="47"/>
        <v>S.US.LOGM</v>
      </c>
    </row>
    <row r="564" spans="2:9" x14ac:dyDescent="0.3">
      <c r="B564" s="23">
        <f t="shared" si="48"/>
        <v>0</v>
      </c>
      <c r="C564" s="24" t="s">
        <v>52</v>
      </c>
      <c r="D564" s="25">
        <f>IFERROR(RTD("cqg.rtd", ,"ContractData",C564, "PerCentNetLastTrade",, "T")/100,"")</f>
        <v>-1.1602488649739364E-2</v>
      </c>
      <c r="E564" s="26">
        <v>528</v>
      </c>
      <c r="F564" s="26">
        <f t="shared" si="45"/>
        <v>528</v>
      </c>
      <c r="G564" s="26" t="str">
        <f t="shared" si="46"/>
        <v>S.US.ZTS</v>
      </c>
      <c r="H564" s="26">
        <f t="shared" si="49"/>
        <v>564</v>
      </c>
      <c r="I564" s="26" t="str">
        <f t="shared" si="47"/>
        <v>S.US.CAR</v>
      </c>
    </row>
    <row r="565" spans="2:9" x14ac:dyDescent="0.3">
      <c r="B565" s="27">
        <f>SUM(B1:B564)/564</f>
        <v>0.28014184397163122</v>
      </c>
      <c r="D565" s="25"/>
    </row>
    <row r="566" spans="2:9" x14ac:dyDescent="0.3">
      <c r="B566" s="23"/>
      <c r="D566" s="25"/>
    </row>
    <row r="567" spans="2:9" x14ac:dyDescent="0.3">
      <c r="B567" s="23"/>
      <c r="D567" s="25"/>
    </row>
    <row r="568" spans="2:9" x14ac:dyDescent="0.3">
      <c r="B568" s="23"/>
      <c r="D568" s="25"/>
    </row>
    <row r="569" spans="2:9" x14ac:dyDescent="0.3">
      <c r="B569" s="23"/>
      <c r="D569" s="25"/>
    </row>
    <row r="570" spans="2:9" x14ac:dyDescent="0.3">
      <c r="B570" s="23"/>
      <c r="D570" s="25"/>
    </row>
    <row r="571" spans="2:9" x14ac:dyDescent="0.3">
      <c r="B571" s="23"/>
      <c r="D571" s="25"/>
    </row>
    <row r="572" spans="2:9" x14ac:dyDescent="0.3">
      <c r="B572" s="23"/>
      <c r="D572" s="25"/>
    </row>
    <row r="573" spans="2:9" x14ac:dyDescent="0.3">
      <c r="B573" s="23"/>
      <c r="D573" s="25"/>
    </row>
    <row r="574" spans="2:9" x14ac:dyDescent="0.3">
      <c r="B574" s="23"/>
      <c r="D574" s="25"/>
    </row>
    <row r="575" spans="2:9" x14ac:dyDescent="0.3">
      <c r="B575" s="23"/>
      <c r="D575" s="25"/>
    </row>
    <row r="576" spans="2:9" x14ac:dyDescent="0.3">
      <c r="B576" s="23"/>
      <c r="D576" s="25"/>
    </row>
    <row r="577" spans="2:4" x14ac:dyDescent="0.3">
      <c r="B577" s="23"/>
      <c r="D577" s="25"/>
    </row>
    <row r="578" spans="2:4" x14ac:dyDescent="0.3">
      <c r="B578" s="23"/>
      <c r="D578" s="25"/>
    </row>
    <row r="579" spans="2:4" x14ac:dyDescent="0.3">
      <c r="B579" s="23"/>
      <c r="D579" s="25"/>
    </row>
    <row r="580" spans="2:4" x14ac:dyDescent="0.3">
      <c r="B580" s="23"/>
      <c r="D580" s="25"/>
    </row>
    <row r="581" spans="2:4" x14ac:dyDescent="0.3">
      <c r="B581" s="23"/>
      <c r="D581" s="25"/>
    </row>
    <row r="582" spans="2:4" x14ac:dyDescent="0.3">
      <c r="B582" s="23"/>
      <c r="D582" s="25"/>
    </row>
    <row r="583" spans="2:4" x14ac:dyDescent="0.3">
      <c r="B583" s="23"/>
      <c r="D583" s="25"/>
    </row>
    <row r="584" spans="2:4" x14ac:dyDescent="0.3">
      <c r="B584" s="23"/>
      <c r="D584" s="25"/>
    </row>
    <row r="585" spans="2:4" x14ac:dyDescent="0.3">
      <c r="B585" s="23"/>
      <c r="D585" s="25"/>
    </row>
    <row r="586" spans="2:4" x14ac:dyDescent="0.3">
      <c r="B586" s="23"/>
      <c r="D586" s="25"/>
    </row>
    <row r="587" spans="2:4" x14ac:dyDescent="0.3">
      <c r="B587" s="23"/>
      <c r="D587" s="25"/>
    </row>
    <row r="588" spans="2:4" x14ac:dyDescent="0.3">
      <c r="B588" s="23"/>
      <c r="D588" s="25"/>
    </row>
    <row r="589" spans="2:4" x14ac:dyDescent="0.3">
      <c r="B589" s="23"/>
      <c r="D589" s="25"/>
    </row>
    <row r="590" spans="2:4" x14ac:dyDescent="0.3">
      <c r="B590" s="23"/>
      <c r="D590" s="25"/>
    </row>
    <row r="591" spans="2:4" x14ac:dyDescent="0.3">
      <c r="B591" s="23"/>
      <c r="D591" s="25"/>
    </row>
    <row r="592" spans="2:4" x14ac:dyDescent="0.3">
      <c r="B592" s="23"/>
      <c r="D592" s="25"/>
    </row>
    <row r="593" spans="2:4" x14ac:dyDescent="0.3">
      <c r="B593" s="23"/>
      <c r="D593" s="25"/>
    </row>
    <row r="594" spans="2:4" x14ac:dyDescent="0.3">
      <c r="B594" s="23"/>
      <c r="D594" s="25"/>
    </row>
    <row r="595" spans="2:4" x14ac:dyDescent="0.3">
      <c r="B595" s="23"/>
      <c r="D595" s="25"/>
    </row>
    <row r="596" spans="2:4" x14ac:dyDescent="0.3">
      <c r="B596" s="23"/>
      <c r="D596" s="25"/>
    </row>
    <row r="597" spans="2:4" x14ac:dyDescent="0.3">
      <c r="B597" s="23"/>
      <c r="D597" s="25"/>
    </row>
    <row r="598" spans="2:4" x14ac:dyDescent="0.3">
      <c r="B598" s="23"/>
      <c r="D598" s="25"/>
    </row>
    <row r="599" spans="2:4" x14ac:dyDescent="0.3">
      <c r="B599" s="23"/>
      <c r="D599" s="25"/>
    </row>
    <row r="600" spans="2:4" x14ac:dyDescent="0.3">
      <c r="B600" s="23"/>
      <c r="D600" s="25"/>
    </row>
    <row r="601" spans="2:4" x14ac:dyDescent="0.3">
      <c r="B601" s="23"/>
      <c r="D601" s="25"/>
    </row>
    <row r="602" spans="2:4" x14ac:dyDescent="0.3">
      <c r="B602" s="23"/>
      <c r="D602" s="25"/>
    </row>
    <row r="603" spans="2:4" x14ac:dyDescent="0.3">
      <c r="B603" s="23"/>
      <c r="D603" s="25"/>
    </row>
    <row r="604" spans="2:4" x14ac:dyDescent="0.3">
      <c r="B604" s="23"/>
      <c r="D604" s="25"/>
    </row>
    <row r="605" spans="2:4" x14ac:dyDescent="0.3">
      <c r="B605" s="23"/>
      <c r="D605" s="25"/>
    </row>
    <row r="606" spans="2:4" x14ac:dyDescent="0.3">
      <c r="B606" s="23"/>
      <c r="D606" s="25"/>
    </row>
    <row r="607" spans="2:4" x14ac:dyDescent="0.3">
      <c r="B607" s="23"/>
      <c r="D607" s="25"/>
    </row>
    <row r="608" spans="2:4" x14ac:dyDescent="0.3">
      <c r="B608" s="23"/>
      <c r="D608" s="25"/>
    </row>
    <row r="609" spans="2:4" x14ac:dyDescent="0.3">
      <c r="B609" s="23"/>
      <c r="D609" s="25"/>
    </row>
    <row r="610" spans="2:4" x14ac:dyDescent="0.3">
      <c r="B610" s="23"/>
      <c r="D610" s="25"/>
    </row>
    <row r="611" spans="2:4" x14ac:dyDescent="0.3">
      <c r="B611" s="23"/>
      <c r="D611" s="25"/>
    </row>
    <row r="612" spans="2:4" x14ac:dyDescent="0.3">
      <c r="B612" s="23"/>
      <c r="D612" s="25"/>
    </row>
    <row r="613" spans="2:4" x14ac:dyDescent="0.3">
      <c r="B613" s="23"/>
      <c r="D613" s="25"/>
    </row>
    <row r="614" spans="2:4" x14ac:dyDescent="0.3">
      <c r="B614" s="23"/>
      <c r="D614" s="25"/>
    </row>
    <row r="615" spans="2:4" x14ac:dyDescent="0.3">
      <c r="B615" s="23"/>
      <c r="D615" s="25"/>
    </row>
    <row r="616" spans="2:4" x14ac:dyDescent="0.3">
      <c r="B616" s="23"/>
      <c r="D616" s="25"/>
    </row>
    <row r="617" spans="2:4" x14ac:dyDescent="0.3">
      <c r="B617" s="23"/>
      <c r="D617" s="25"/>
    </row>
    <row r="618" spans="2:4" x14ac:dyDescent="0.3">
      <c r="B618" s="23"/>
      <c r="D618" s="25"/>
    </row>
    <row r="619" spans="2:4" x14ac:dyDescent="0.3">
      <c r="B619" s="23"/>
      <c r="D619" s="25"/>
    </row>
    <row r="620" spans="2:4" x14ac:dyDescent="0.3">
      <c r="B620" s="23"/>
      <c r="D620" s="25"/>
    </row>
    <row r="621" spans="2:4" x14ac:dyDescent="0.3">
      <c r="B621" s="23"/>
      <c r="D621" s="25"/>
    </row>
    <row r="622" spans="2:4" x14ac:dyDescent="0.3">
      <c r="B622" s="23"/>
      <c r="D622" s="25"/>
    </row>
    <row r="623" spans="2:4" x14ac:dyDescent="0.3">
      <c r="B623" s="23"/>
      <c r="D623" s="25"/>
    </row>
    <row r="624" spans="2:4" x14ac:dyDescent="0.3">
      <c r="B624" s="23"/>
      <c r="D624" s="25"/>
    </row>
    <row r="625" spans="2:4" x14ac:dyDescent="0.3">
      <c r="B625" s="23"/>
      <c r="D625" s="25"/>
    </row>
    <row r="626" spans="2:4" x14ac:dyDescent="0.3">
      <c r="B626" s="23"/>
      <c r="D626" s="25"/>
    </row>
    <row r="627" spans="2:4" x14ac:dyDescent="0.3">
      <c r="B627" s="23"/>
      <c r="D627" s="25"/>
    </row>
    <row r="628" spans="2:4" x14ac:dyDescent="0.3">
      <c r="B628" s="23"/>
      <c r="D628" s="25"/>
    </row>
    <row r="629" spans="2:4" x14ac:dyDescent="0.3">
      <c r="B629" s="23"/>
      <c r="D629" s="25"/>
    </row>
    <row r="630" spans="2:4" x14ac:dyDescent="0.3">
      <c r="B630" s="23"/>
      <c r="D630" s="25"/>
    </row>
    <row r="631" spans="2:4" x14ac:dyDescent="0.3">
      <c r="B631" s="23"/>
      <c r="D631" s="25"/>
    </row>
    <row r="632" spans="2:4" x14ac:dyDescent="0.3">
      <c r="B632" s="23"/>
      <c r="D632" s="25"/>
    </row>
    <row r="633" spans="2:4" x14ac:dyDescent="0.3">
      <c r="B633" s="23"/>
      <c r="D633" s="25"/>
    </row>
    <row r="634" spans="2:4" x14ac:dyDescent="0.3">
      <c r="B634" s="23"/>
      <c r="D634" s="25"/>
    </row>
    <row r="635" spans="2:4" x14ac:dyDescent="0.3">
      <c r="B635" s="23"/>
      <c r="D635" s="25"/>
    </row>
    <row r="636" spans="2:4" x14ac:dyDescent="0.3">
      <c r="B636" s="23"/>
      <c r="D636" s="25"/>
    </row>
    <row r="637" spans="2:4" x14ac:dyDescent="0.3">
      <c r="B637" s="23"/>
      <c r="D637" s="25"/>
    </row>
    <row r="638" spans="2:4" x14ac:dyDescent="0.3">
      <c r="B638" s="23"/>
      <c r="D638" s="25"/>
    </row>
    <row r="639" spans="2:4" x14ac:dyDescent="0.3">
      <c r="B639" s="23"/>
      <c r="D639" s="25"/>
    </row>
    <row r="640" spans="2:4" x14ac:dyDescent="0.3">
      <c r="B640" s="23"/>
      <c r="D640" s="25"/>
    </row>
    <row r="641" spans="2:4" x14ac:dyDescent="0.3">
      <c r="B641" s="23"/>
      <c r="D641" s="25"/>
    </row>
    <row r="642" spans="2:4" x14ac:dyDescent="0.3">
      <c r="B642" s="23"/>
      <c r="D642" s="25"/>
    </row>
    <row r="643" spans="2:4" x14ac:dyDescent="0.3">
      <c r="B643" s="23"/>
      <c r="D643" s="25"/>
    </row>
    <row r="644" spans="2:4" x14ac:dyDescent="0.3">
      <c r="B644" s="23"/>
      <c r="D644" s="25"/>
    </row>
    <row r="645" spans="2:4" x14ac:dyDescent="0.3">
      <c r="B645" s="23"/>
      <c r="D645" s="25"/>
    </row>
    <row r="646" spans="2:4" x14ac:dyDescent="0.3">
      <c r="B646" s="23"/>
      <c r="D646" s="25"/>
    </row>
    <row r="647" spans="2:4" x14ac:dyDescent="0.3">
      <c r="B647" s="23"/>
      <c r="D647" s="25"/>
    </row>
    <row r="648" spans="2:4" x14ac:dyDescent="0.3">
      <c r="B648" s="23"/>
      <c r="D648" s="25"/>
    </row>
    <row r="649" spans="2:4" x14ac:dyDescent="0.3">
      <c r="B649" s="23"/>
      <c r="D649" s="25"/>
    </row>
    <row r="650" spans="2:4" x14ac:dyDescent="0.3">
      <c r="B650" s="23"/>
      <c r="D650" s="25"/>
    </row>
    <row r="651" spans="2:4" x14ac:dyDescent="0.3">
      <c r="B651" s="23"/>
      <c r="D651" s="25"/>
    </row>
    <row r="652" spans="2:4" x14ac:dyDescent="0.3">
      <c r="B652" s="23"/>
      <c r="D652" s="25"/>
    </row>
    <row r="653" spans="2:4" x14ac:dyDescent="0.3">
      <c r="B653" s="23"/>
      <c r="D653" s="25"/>
    </row>
    <row r="654" spans="2:4" x14ac:dyDescent="0.3">
      <c r="B654" s="23"/>
      <c r="D654" s="25"/>
    </row>
    <row r="655" spans="2:4" x14ac:dyDescent="0.3">
      <c r="B655" s="23"/>
      <c r="D655" s="25"/>
    </row>
    <row r="656" spans="2:4" x14ac:dyDescent="0.3">
      <c r="B656" s="23"/>
      <c r="D656" s="25"/>
    </row>
    <row r="657" spans="2:4" x14ac:dyDescent="0.3">
      <c r="B657" s="23"/>
      <c r="D657" s="25"/>
    </row>
    <row r="658" spans="2:4" x14ac:dyDescent="0.3">
      <c r="B658" s="23"/>
      <c r="D658" s="25"/>
    </row>
    <row r="659" spans="2:4" x14ac:dyDescent="0.3">
      <c r="B659" s="23"/>
      <c r="D659" s="25"/>
    </row>
    <row r="660" spans="2:4" x14ac:dyDescent="0.3">
      <c r="B660" s="23"/>
      <c r="D660" s="25"/>
    </row>
    <row r="661" spans="2:4" x14ac:dyDescent="0.3">
      <c r="B661" s="23"/>
      <c r="D661" s="25"/>
    </row>
    <row r="662" spans="2:4" x14ac:dyDescent="0.3">
      <c r="B662" s="23"/>
      <c r="D662" s="25"/>
    </row>
    <row r="663" spans="2:4" x14ac:dyDescent="0.3">
      <c r="B663" s="23"/>
      <c r="D663" s="25"/>
    </row>
    <row r="664" spans="2:4" x14ac:dyDescent="0.3">
      <c r="B664" s="23"/>
      <c r="D664" s="25"/>
    </row>
    <row r="665" spans="2:4" x14ac:dyDescent="0.3">
      <c r="B665" s="23"/>
      <c r="D665" s="25"/>
    </row>
    <row r="666" spans="2:4" x14ac:dyDescent="0.3">
      <c r="B666" s="23"/>
      <c r="D666" s="25"/>
    </row>
    <row r="667" spans="2:4" x14ac:dyDescent="0.3">
      <c r="B667" s="23"/>
      <c r="D667" s="25"/>
    </row>
    <row r="668" spans="2:4" x14ac:dyDescent="0.3">
      <c r="B668" s="23"/>
      <c r="D668" s="25"/>
    </row>
    <row r="669" spans="2:4" x14ac:dyDescent="0.3">
      <c r="B669" s="23"/>
      <c r="D669" s="25"/>
    </row>
    <row r="670" spans="2:4" x14ac:dyDescent="0.3">
      <c r="B670" s="23"/>
      <c r="D670" s="25"/>
    </row>
    <row r="671" spans="2:4" x14ac:dyDescent="0.3">
      <c r="B671" s="23"/>
      <c r="D671" s="25"/>
    </row>
    <row r="672" spans="2:4" x14ac:dyDescent="0.3">
      <c r="B672" s="23"/>
      <c r="D672" s="25"/>
    </row>
    <row r="673" spans="2:4" x14ac:dyDescent="0.3">
      <c r="B673" s="23"/>
      <c r="D673" s="25"/>
    </row>
    <row r="674" spans="2:4" x14ac:dyDescent="0.3">
      <c r="B674" s="23"/>
      <c r="D674" s="25"/>
    </row>
    <row r="675" spans="2:4" x14ac:dyDescent="0.3">
      <c r="B675" s="23"/>
      <c r="D675" s="25"/>
    </row>
    <row r="676" spans="2:4" x14ac:dyDescent="0.3">
      <c r="B676" s="23"/>
      <c r="D676" s="25"/>
    </row>
    <row r="677" spans="2:4" x14ac:dyDescent="0.3">
      <c r="B677" s="23"/>
      <c r="D677" s="25"/>
    </row>
    <row r="678" spans="2:4" x14ac:dyDescent="0.3">
      <c r="B678" s="23"/>
      <c r="D678" s="25"/>
    </row>
    <row r="679" spans="2:4" x14ac:dyDescent="0.3">
      <c r="B679" s="23"/>
      <c r="D679" s="25"/>
    </row>
    <row r="680" spans="2:4" x14ac:dyDescent="0.3">
      <c r="B680" s="23"/>
      <c r="D680" s="25"/>
    </row>
    <row r="681" spans="2:4" x14ac:dyDescent="0.3">
      <c r="B681" s="23"/>
      <c r="D681" s="25"/>
    </row>
    <row r="682" spans="2:4" x14ac:dyDescent="0.3">
      <c r="B682" s="23"/>
      <c r="D682" s="25"/>
    </row>
    <row r="683" spans="2:4" x14ac:dyDescent="0.3">
      <c r="B683" s="23"/>
      <c r="D683" s="25"/>
    </row>
    <row r="684" spans="2:4" x14ac:dyDescent="0.3">
      <c r="B684" s="23"/>
      <c r="D684" s="25"/>
    </row>
    <row r="685" spans="2:4" x14ac:dyDescent="0.3">
      <c r="B685" s="23"/>
      <c r="D685" s="25"/>
    </row>
    <row r="686" spans="2:4" x14ac:dyDescent="0.3">
      <c r="B686" s="23"/>
      <c r="D686" s="25"/>
    </row>
    <row r="687" spans="2:4" x14ac:dyDescent="0.3">
      <c r="B687" s="23"/>
      <c r="D687" s="25"/>
    </row>
    <row r="688" spans="2:4" x14ac:dyDescent="0.3">
      <c r="B688" s="23"/>
      <c r="D688" s="25"/>
    </row>
    <row r="689" spans="2:4" x14ac:dyDescent="0.3">
      <c r="B689" s="23"/>
      <c r="D689" s="25"/>
    </row>
    <row r="690" spans="2:4" x14ac:dyDescent="0.3">
      <c r="B690" s="23"/>
      <c r="D690" s="25"/>
    </row>
    <row r="691" spans="2:4" x14ac:dyDescent="0.3">
      <c r="B691" s="23"/>
      <c r="D691" s="25"/>
    </row>
    <row r="692" spans="2:4" x14ac:dyDescent="0.3">
      <c r="B692" s="23"/>
      <c r="D692" s="25"/>
    </row>
    <row r="693" spans="2:4" x14ac:dyDescent="0.3">
      <c r="B693" s="23"/>
      <c r="D693" s="25"/>
    </row>
    <row r="694" spans="2:4" x14ac:dyDescent="0.3">
      <c r="B694" s="23"/>
      <c r="D694" s="25"/>
    </row>
    <row r="695" spans="2:4" x14ac:dyDescent="0.3">
      <c r="B695" s="23"/>
      <c r="D695" s="25"/>
    </row>
    <row r="696" spans="2:4" x14ac:dyDescent="0.3">
      <c r="B696" s="23"/>
      <c r="D696" s="25"/>
    </row>
    <row r="697" spans="2:4" x14ac:dyDescent="0.3">
      <c r="B697" s="23"/>
      <c r="D697" s="25"/>
    </row>
    <row r="698" spans="2:4" x14ac:dyDescent="0.3">
      <c r="B698" s="23"/>
      <c r="D698" s="25"/>
    </row>
    <row r="699" spans="2:4" x14ac:dyDescent="0.3">
      <c r="B699" s="23"/>
      <c r="D699" s="25"/>
    </row>
    <row r="700" spans="2:4" x14ac:dyDescent="0.3">
      <c r="B700" s="23"/>
      <c r="D700" s="25"/>
    </row>
    <row r="701" spans="2:4" x14ac:dyDescent="0.3">
      <c r="B701" s="23"/>
      <c r="D701" s="25"/>
    </row>
    <row r="702" spans="2:4" x14ac:dyDescent="0.3">
      <c r="B702" s="23"/>
      <c r="D702" s="25"/>
    </row>
    <row r="703" spans="2:4" x14ac:dyDescent="0.3">
      <c r="B703" s="23"/>
      <c r="D703" s="25"/>
    </row>
    <row r="704" spans="2:4" x14ac:dyDescent="0.3">
      <c r="B704" s="23"/>
      <c r="D704" s="25"/>
    </row>
    <row r="705" spans="2:4" x14ac:dyDescent="0.3">
      <c r="B705" s="23"/>
      <c r="D705" s="25"/>
    </row>
    <row r="706" spans="2:4" x14ac:dyDescent="0.3">
      <c r="B706" s="23"/>
      <c r="D706" s="25"/>
    </row>
    <row r="707" spans="2:4" x14ac:dyDescent="0.3">
      <c r="B707" s="23"/>
      <c r="D707" s="25"/>
    </row>
    <row r="708" spans="2:4" x14ac:dyDescent="0.3">
      <c r="B708" s="23"/>
      <c r="D708" s="25"/>
    </row>
    <row r="709" spans="2:4" x14ac:dyDescent="0.3">
      <c r="B709" s="23"/>
      <c r="D709" s="25"/>
    </row>
    <row r="710" spans="2:4" x14ac:dyDescent="0.3">
      <c r="B710" s="23"/>
      <c r="D710" s="25"/>
    </row>
    <row r="711" spans="2:4" x14ac:dyDescent="0.3">
      <c r="B711" s="23"/>
      <c r="D711" s="25"/>
    </row>
    <row r="712" spans="2:4" x14ac:dyDescent="0.3">
      <c r="B712" s="23"/>
      <c r="D712" s="25"/>
    </row>
    <row r="713" spans="2:4" x14ac:dyDescent="0.3">
      <c r="B713" s="23"/>
      <c r="D713" s="25"/>
    </row>
    <row r="714" spans="2:4" x14ac:dyDescent="0.3">
      <c r="B714" s="23"/>
      <c r="D714" s="25"/>
    </row>
    <row r="715" spans="2:4" x14ac:dyDescent="0.3">
      <c r="B715" s="23"/>
      <c r="D715" s="25"/>
    </row>
    <row r="716" spans="2:4" x14ac:dyDescent="0.3">
      <c r="B716" s="23"/>
      <c r="D716" s="25"/>
    </row>
    <row r="717" spans="2:4" x14ac:dyDescent="0.3">
      <c r="B717" s="23"/>
      <c r="D717" s="25"/>
    </row>
    <row r="718" spans="2:4" x14ac:dyDescent="0.3">
      <c r="B718" s="23"/>
      <c r="D718" s="25"/>
    </row>
    <row r="719" spans="2:4" x14ac:dyDescent="0.3">
      <c r="B719" s="23"/>
      <c r="D719" s="25"/>
    </row>
    <row r="720" spans="2:4" x14ac:dyDescent="0.3">
      <c r="B720" s="23"/>
      <c r="D720" s="25"/>
    </row>
    <row r="721" spans="2:4" x14ac:dyDescent="0.3">
      <c r="B721" s="23"/>
      <c r="D721" s="25"/>
    </row>
    <row r="722" spans="2:4" x14ac:dyDescent="0.3">
      <c r="B722" s="23"/>
      <c r="D722" s="25"/>
    </row>
    <row r="723" spans="2:4" x14ac:dyDescent="0.3">
      <c r="B723" s="23"/>
      <c r="D723" s="25"/>
    </row>
    <row r="724" spans="2:4" x14ac:dyDescent="0.3">
      <c r="B724" s="23"/>
      <c r="D724" s="25"/>
    </row>
    <row r="725" spans="2:4" x14ac:dyDescent="0.3">
      <c r="B725" s="23"/>
      <c r="D725" s="25"/>
    </row>
    <row r="726" spans="2:4" x14ac:dyDescent="0.3">
      <c r="B726" s="23"/>
      <c r="D726" s="25"/>
    </row>
    <row r="727" spans="2:4" x14ac:dyDescent="0.3">
      <c r="B727" s="23"/>
      <c r="D727" s="25"/>
    </row>
    <row r="728" spans="2:4" x14ac:dyDescent="0.3">
      <c r="B728" s="23"/>
      <c r="D728" s="25"/>
    </row>
    <row r="729" spans="2:4" x14ac:dyDescent="0.3">
      <c r="B729" s="23"/>
      <c r="D729" s="25"/>
    </row>
    <row r="730" spans="2:4" x14ac:dyDescent="0.3">
      <c r="B730" s="23"/>
      <c r="D730" s="25"/>
    </row>
    <row r="731" spans="2:4" x14ac:dyDescent="0.3">
      <c r="B731" s="23"/>
      <c r="D731" s="25"/>
    </row>
    <row r="732" spans="2:4" x14ac:dyDescent="0.3">
      <c r="B732" s="23"/>
      <c r="D732" s="25"/>
    </row>
    <row r="733" spans="2:4" x14ac:dyDescent="0.3">
      <c r="B733" s="23"/>
      <c r="D733" s="25"/>
    </row>
    <row r="734" spans="2:4" x14ac:dyDescent="0.3">
      <c r="B734" s="23"/>
      <c r="D734" s="25"/>
    </row>
    <row r="735" spans="2:4" x14ac:dyDescent="0.3">
      <c r="B735" s="23"/>
      <c r="D735" s="25"/>
    </row>
    <row r="736" spans="2:4" x14ac:dyDescent="0.3">
      <c r="B736" s="23"/>
      <c r="D736" s="25"/>
    </row>
    <row r="737" spans="2:4" x14ac:dyDescent="0.3">
      <c r="B737" s="23"/>
      <c r="D737" s="25"/>
    </row>
    <row r="738" spans="2:4" x14ac:dyDescent="0.3">
      <c r="B738" s="23"/>
      <c r="D738" s="25"/>
    </row>
    <row r="739" spans="2:4" x14ac:dyDescent="0.3">
      <c r="B739" s="23"/>
      <c r="D739" s="25"/>
    </row>
    <row r="740" spans="2:4" x14ac:dyDescent="0.3">
      <c r="B740" s="23"/>
      <c r="D740" s="25"/>
    </row>
    <row r="741" spans="2:4" x14ac:dyDescent="0.3">
      <c r="B741" s="23"/>
      <c r="D741" s="25"/>
    </row>
    <row r="742" spans="2:4" x14ac:dyDescent="0.3">
      <c r="B742" s="23"/>
      <c r="D742" s="25"/>
    </row>
    <row r="743" spans="2:4" x14ac:dyDescent="0.3">
      <c r="B743" s="23"/>
      <c r="D743" s="25"/>
    </row>
    <row r="744" spans="2:4" x14ac:dyDescent="0.3">
      <c r="B744" s="23"/>
      <c r="D744" s="25"/>
    </row>
    <row r="745" spans="2:4" x14ac:dyDescent="0.3">
      <c r="B745" s="23"/>
      <c r="D745" s="25"/>
    </row>
    <row r="746" spans="2:4" x14ac:dyDescent="0.3">
      <c r="B746" s="23"/>
      <c r="D746" s="25"/>
    </row>
    <row r="747" spans="2:4" x14ac:dyDescent="0.3">
      <c r="B747" s="23"/>
      <c r="D747" s="25"/>
    </row>
    <row r="748" spans="2:4" x14ac:dyDescent="0.3">
      <c r="B748" s="23"/>
      <c r="D748" s="25"/>
    </row>
    <row r="749" spans="2:4" x14ac:dyDescent="0.3">
      <c r="B749" s="23"/>
      <c r="D749" s="25"/>
    </row>
    <row r="750" spans="2:4" x14ac:dyDescent="0.3">
      <c r="B750" s="23"/>
      <c r="D750" s="25"/>
    </row>
    <row r="751" spans="2:4" x14ac:dyDescent="0.3">
      <c r="B751" s="23"/>
      <c r="D751" s="25"/>
    </row>
    <row r="752" spans="2:4" x14ac:dyDescent="0.3">
      <c r="B752" s="23"/>
      <c r="D752" s="25"/>
    </row>
    <row r="753" spans="2:4" x14ac:dyDescent="0.3">
      <c r="B753" s="23"/>
      <c r="D753" s="25"/>
    </row>
    <row r="754" spans="2:4" x14ac:dyDescent="0.3">
      <c r="B754" s="23"/>
      <c r="D754" s="25"/>
    </row>
    <row r="755" spans="2:4" x14ac:dyDescent="0.3">
      <c r="B755" s="23"/>
      <c r="D755" s="25"/>
    </row>
    <row r="756" spans="2:4" x14ac:dyDescent="0.3">
      <c r="B756" s="23"/>
      <c r="D756" s="25"/>
    </row>
    <row r="757" spans="2:4" x14ac:dyDescent="0.3">
      <c r="B757" s="23"/>
      <c r="D757" s="25"/>
    </row>
    <row r="758" spans="2:4" x14ac:dyDescent="0.3">
      <c r="B758" s="23"/>
      <c r="D758" s="25"/>
    </row>
    <row r="759" spans="2:4" x14ac:dyDescent="0.3">
      <c r="B759" s="23"/>
      <c r="D759" s="25"/>
    </row>
    <row r="760" spans="2:4" x14ac:dyDescent="0.3">
      <c r="B760" s="23"/>
      <c r="D760" s="25"/>
    </row>
    <row r="761" spans="2:4" x14ac:dyDescent="0.3">
      <c r="B761" s="23"/>
      <c r="D761" s="25"/>
    </row>
    <row r="762" spans="2:4" x14ac:dyDescent="0.3">
      <c r="B762" s="23"/>
      <c r="D762" s="25"/>
    </row>
    <row r="763" spans="2:4" x14ac:dyDescent="0.3">
      <c r="B763" s="23"/>
      <c r="D763" s="25"/>
    </row>
    <row r="764" spans="2:4" x14ac:dyDescent="0.3">
      <c r="B764" s="23"/>
      <c r="D764" s="25"/>
    </row>
    <row r="765" spans="2:4" x14ac:dyDescent="0.3">
      <c r="B765" s="23"/>
      <c r="D765" s="25"/>
    </row>
    <row r="766" spans="2:4" x14ac:dyDescent="0.3">
      <c r="B766" s="23"/>
      <c r="D766" s="25"/>
    </row>
    <row r="767" spans="2:4" x14ac:dyDescent="0.3">
      <c r="B767" s="23"/>
      <c r="D767" s="25"/>
    </row>
    <row r="768" spans="2:4" x14ac:dyDescent="0.3">
      <c r="B768" s="23"/>
      <c r="D768" s="25"/>
    </row>
    <row r="769" spans="2:4" x14ac:dyDescent="0.3">
      <c r="B769" s="23"/>
      <c r="D769" s="25"/>
    </row>
    <row r="770" spans="2:4" x14ac:dyDescent="0.3">
      <c r="B770" s="23"/>
      <c r="D770" s="25"/>
    </row>
    <row r="771" spans="2:4" x14ac:dyDescent="0.3">
      <c r="B771" s="23"/>
      <c r="D771" s="25"/>
    </row>
    <row r="772" spans="2:4" x14ac:dyDescent="0.3">
      <c r="B772" s="23"/>
      <c r="D772" s="25"/>
    </row>
    <row r="773" spans="2:4" x14ac:dyDescent="0.3">
      <c r="B773" s="23"/>
      <c r="D773" s="25"/>
    </row>
    <row r="774" spans="2:4" x14ac:dyDescent="0.3">
      <c r="B774" s="23"/>
      <c r="D774" s="25"/>
    </row>
    <row r="775" spans="2:4" x14ac:dyDescent="0.3">
      <c r="B775" s="23"/>
      <c r="D775" s="25"/>
    </row>
    <row r="776" spans="2:4" x14ac:dyDescent="0.3">
      <c r="B776" s="23"/>
      <c r="D776" s="25"/>
    </row>
    <row r="777" spans="2:4" x14ac:dyDescent="0.3">
      <c r="B777" s="23"/>
      <c r="D777" s="25"/>
    </row>
    <row r="778" spans="2:4" x14ac:dyDescent="0.3">
      <c r="B778" s="23"/>
      <c r="D778" s="25"/>
    </row>
    <row r="779" spans="2:4" x14ac:dyDescent="0.3">
      <c r="B779" s="23"/>
      <c r="D779" s="25"/>
    </row>
    <row r="780" spans="2:4" x14ac:dyDescent="0.3">
      <c r="B780" s="23"/>
      <c r="D780" s="25"/>
    </row>
    <row r="781" spans="2:4" x14ac:dyDescent="0.3">
      <c r="B781" s="23"/>
      <c r="D781" s="25"/>
    </row>
    <row r="782" spans="2:4" x14ac:dyDescent="0.3">
      <c r="B782" s="23"/>
      <c r="D782" s="25"/>
    </row>
    <row r="783" spans="2:4" x14ac:dyDescent="0.3">
      <c r="B783" s="23"/>
      <c r="D783" s="25"/>
    </row>
    <row r="784" spans="2:4" x14ac:dyDescent="0.3">
      <c r="B784" s="23"/>
      <c r="D784" s="25"/>
    </row>
    <row r="785" spans="2:4" x14ac:dyDescent="0.3">
      <c r="B785" s="23"/>
      <c r="D785" s="25"/>
    </row>
    <row r="786" spans="2:4" x14ac:dyDescent="0.3">
      <c r="B786" s="23"/>
      <c r="D786" s="25"/>
    </row>
    <row r="787" spans="2:4" x14ac:dyDescent="0.3">
      <c r="B787" s="23"/>
      <c r="D787" s="25"/>
    </row>
    <row r="788" spans="2:4" x14ac:dyDescent="0.3">
      <c r="B788" s="23"/>
      <c r="D788" s="25"/>
    </row>
    <row r="789" spans="2:4" x14ac:dyDescent="0.3">
      <c r="B789" s="23"/>
      <c r="D789" s="25"/>
    </row>
    <row r="790" spans="2:4" x14ac:dyDescent="0.3">
      <c r="B790" s="23"/>
      <c r="D790" s="25"/>
    </row>
    <row r="791" spans="2:4" x14ac:dyDescent="0.3">
      <c r="B791" s="23"/>
      <c r="D791" s="25"/>
    </row>
    <row r="792" spans="2:4" x14ac:dyDescent="0.3">
      <c r="B792" s="23"/>
      <c r="D792" s="25"/>
    </row>
    <row r="793" spans="2:4" x14ac:dyDescent="0.3">
      <c r="B793" s="23"/>
      <c r="D793" s="25"/>
    </row>
    <row r="794" spans="2:4" x14ac:dyDescent="0.3">
      <c r="B794" s="23"/>
      <c r="D794" s="25"/>
    </row>
    <row r="795" spans="2:4" x14ac:dyDescent="0.3">
      <c r="B795" s="23"/>
      <c r="D795" s="25"/>
    </row>
    <row r="796" spans="2:4" x14ac:dyDescent="0.3">
      <c r="B796" s="23"/>
      <c r="D796" s="25"/>
    </row>
    <row r="797" spans="2:4" x14ac:dyDescent="0.3">
      <c r="B797" s="23"/>
      <c r="D797" s="25"/>
    </row>
    <row r="798" spans="2:4" x14ac:dyDescent="0.3">
      <c r="B798" s="23"/>
      <c r="D798" s="25"/>
    </row>
    <row r="799" spans="2:4" x14ac:dyDescent="0.3">
      <c r="B799" s="23"/>
      <c r="D799" s="25"/>
    </row>
    <row r="800" spans="2:4" x14ac:dyDescent="0.3">
      <c r="B800" s="23"/>
      <c r="D800" s="25"/>
    </row>
    <row r="801" spans="2:4" x14ac:dyDescent="0.3">
      <c r="B801" s="23"/>
      <c r="D801" s="25"/>
    </row>
    <row r="802" spans="2:4" x14ac:dyDescent="0.3">
      <c r="B802" s="23"/>
      <c r="D802" s="25"/>
    </row>
    <row r="803" spans="2:4" x14ac:dyDescent="0.3">
      <c r="B803" s="23"/>
      <c r="D803" s="25"/>
    </row>
    <row r="804" spans="2:4" x14ac:dyDescent="0.3">
      <c r="B804" s="23"/>
      <c r="D804" s="25"/>
    </row>
    <row r="805" spans="2:4" x14ac:dyDescent="0.3">
      <c r="B805" s="23"/>
      <c r="D805" s="25"/>
    </row>
    <row r="806" spans="2:4" x14ac:dyDescent="0.3">
      <c r="B806" s="23"/>
      <c r="D806" s="25"/>
    </row>
    <row r="807" spans="2:4" x14ac:dyDescent="0.3">
      <c r="B807" s="23"/>
      <c r="D807" s="25"/>
    </row>
    <row r="808" spans="2:4" x14ac:dyDescent="0.3">
      <c r="B808" s="23"/>
      <c r="D808" s="25"/>
    </row>
    <row r="809" spans="2:4" x14ac:dyDescent="0.3">
      <c r="B809" s="23"/>
      <c r="D809" s="25"/>
    </row>
    <row r="810" spans="2:4" x14ac:dyDescent="0.3">
      <c r="B810" s="23"/>
      <c r="D810" s="25"/>
    </row>
    <row r="811" spans="2:4" x14ac:dyDescent="0.3">
      <c r="B811" s="23"/>
      <c r="D811" s="25"/>
    </row>
    <row r="812" spans="2:4" x14ac:dyDescent="0.3">
      <c r="B812" s="23"/>
      <c r="D812" s="25"/>
    </row>
    <row r="813" spans="2:4" x14ac:dyDescent="0.3">
      <c r="B813" s="23"/>
      <c r="D813" s="25"/>
    </row>
    <row r="814" spans="2:4" x14ac:dyDescent="0.3">
      <c r="B814" s="23"/>
      <c r="D814" s="25"/>
    </row>
    <row r="815" spans="2:4" x14ac:dyDescent="0.3">
      <c r="B815" s="23"/>
      <c r="D815" s="25"/>
    </row>
    <row r="816" spans="2:4" x14ac:dyDescent="0.3">
      <c r="B816" s="23"/>
      <c r="D816" s="25"/>
    </row>
    <row r="817" spans="2:4" x14ac:dyDescent="0.3">
      <c r="B817" s="23"/>
      <c r="D817" s="25"/>
    </row>
    <row r="818" spans="2:4" x14ac:dyDescent="0.3">
      <c r="B818" s="23"/>
      <c r="D818" s="25"/>
    </row>
    <row r="819" spans="2:4" x14ac:dyDescent="0.3">
      <c r="B819" s="23"/>
      <c r="D819" s="25"/>
    </row>
    <row r="820" spans="2:4" x14ac:dyDescent="0.3">
      <c r="B820" s="23"/>
      <c r="D820" s="25"/>
    </row>
    <row r="821" spans="2:4" x14ac:dyDescent="0.3">
      <c r="B821" s="23"/>
      <c r="D821" s="25"/>
    </row>
    <row r="822" spans="2:4" x14ac:dyDescent="0.3">
      <c r="B822" s="23"/>
      <c r="D822" s="25"/>
    </row>
    <row r="823" spans="2:4" x14ac:dyDescent="0.3">
      <c r="B823" s="23"/>
      <c r="D823" s="25"/>
    </row>
    <row r="824" spans="2:4" x14ac:dyDescent="0.3">
      <c r="B824" s="23"/>
      <c r="D824" s="25"/>
    </row>
    <row r="825" spans="2:4" x14ac:dyDescent="0.3">
      <c r="B825" s="23"/>
      <c r="D825" s="25"/>
    </row>
    <row r="826" spans="2:4" x14ac:dyDescent="0.3">
      <c r="B826" s="23"/>
      <c r="D826" s="25"/>
    </row>
    <row r="827" spans="2:4" x14ac:dyDescent="0.3">
      <c r="B827" s="23"/>
      <c r="D827" s="25"/>
    </row>
    <row r="828" spans="2:4" x14ac:dyDescent="0.3">
      <c r="B828" s="23"/>
      <c r="D828" s="25"/>
    </row>
    <row r="829" spans="2:4" x14ac:dyDescent="0.3">
      <c r="B829" s="23"/>
      <c r="D829" s="25"/>
    </row>
    <row r="830" spans="2:4" x14ac:dyDescent="0.3">
      <c r="B830" s="23"/>
      <c r="D830" s="25"/>
    </row>
    <row r="831" spans="2:4" x14ac:dyDescent="0.3">
      <c r="B831" s="23"/>
      <c r="D831" s="25"/>
    </row>
    <row r="832" spans="2:4" x14ac:dyDescent="0.3">
      <c r="B832" s="23"/>
      <c r="D832" s="25"/>
    </row>
    <row r="833" spans="2:4" x14ac:dyDescent="0.3">
      <c r="B833" s="23"/>
      <c r="D833" s="25"/>
    </row>
    <row r="834" spans="2:4" x14ac:dyDescent="0.3">
      <c r="B834" s="23"/>
      <c r="D834" s="25"/>
    </row>
    <row r="835" spans="2:4" x14ac:dyDescent="0.3">
      <c r="B835" s="23"/>
      <c r="D835" s="25"/>
    </row>
    <row r="836" spans="2:4" x14ac:dyDescent="0.3">
      <c r="B836" s="23"/>
      <c r="D836" s="25"/>
    </row>
    <row r="837" spans="2:4" x14ac:dyDescent="0.3">
      <c r="B837" s="23"/>
      <c r="D837" s="25"/>
    </row>
    <row r="838" spans="2:4" x14ac:dyDescent="0.3">
      <c r="B838" s="23"/>
      <c r="D838" s="25"/>
    </row>
    <row r="839" spans="2:4" x14ac:dyDescent="0.3">
      <c r="B839" s="23"/>
      <c r="D839" s="25"/>
    </row>
    <row r="840" spans="2:4" x14ac:dyDescent="0.3">
      <c r="B840" s="23"/>
      <c r="D840" s="25"/>
    </row>
    <row r="841" spans="2:4" x14ac:dyDescent="0.3">
      <c r="B841" s="23"/>
      <c r="D841" s="25"/>
    </row>
    <row r="842" spans="2:4" x14ac:dyDescent="0.3">
      <c r="B842" s="23"/>
      <c r="D842" s="25"/>
    </row>
    <row r="843" spans="2:4" x14ac:dyDescent="0.3">
      <c r="B843" s="23"/>
      <c r="D843" s="25"/>
    </row>
    <row r="844" spans="2:4" x14ac:dyDescent="0.3">
      <c r="B844" s="23"/>
      <c r="D844" s="25"/>
    </row>
    <row r="845" spans="2:4" x14ac:dyDescent="0.3">
      <c r="B845" s="23"/>
      <c r="D845" s="25"/>
    </row>
    <row r="846" spans="2:4" x14ac:dyDescent="0.3">
      <c r="B846" s="23"/>
      <c r="D846" s="25"/>
    </row>
    <row r="847" spans="2:4" x14ac:dyDescent="0.3">
      <c r="B847" s="23"/>
      <c r="D847" s="25"/>
    </row>
    <row r="848" spans="2:4" x14ac:dyDescent="0.3">
      <c r="B848" s="23"/>
      <c r="D848" s="25"/>
    </row>
    <row r="849" spans="2:4" x14ac:dyDescent="0.3">
      <c r="B849" s="23"/>
      <c r="D849" s="25"/>
    </row>
    <row r="850" spans="2:4" x14ac:dyDescent="0.3">
      <c r="B850" s="23"/>
      <c r="D850" s="25"/>
    </row>
    <row r="851" spans="2:4" x14ac:dyDescent="0.3">
      <c r="B851" s="23"/>
      <c r="D851" s="25"/>
    </row>
    <row r="852" spans="2:4" x14ac:dyDescent="0.3">
      <c r="B852" s="23"/>
      <c r="D852" s="25"/>
    </row>
    <row r="853" spans="2:4" x14ac:dyDescent="0.3">
      <c r="B853" s="23"/>
      <c r="D853" s="25"/>
    </row>
    <row r="854" spans="2:4" x14ac:dyDescent="0.3">
      <c r="B854" s="23"/>
      <c r="D854" s="25"/>
    </row>
    <row r="855" spans="2:4" x14ac:dyDescent="0.3">
      <c r="B855" s="23"/>
      <c r="D855" s="25"/>
    </row>
    <row r="856" spans="2:4" x14ac:dyDescent="0.3">
      <c r="B856" s="23"/>
      <c r="D856" s="25"/>
    </row>
    <row r="857" spans="2:4" x14ac:dyDescent="0.3">
      <c r="B857" s="23"/>
      <c r="D857" s="25"/>
    </row>
    <row r="858" spans="2:4" x14ac:dyDescent="0.3">
      <c r="B858" s="23"/>
      <c r="D858" s="25"/>
    </row>
    <row r="859" spans="2:4" x14ac:dyDescent="0.3">
      <c r="B859" s="23"/>
      <c r="D859" s="25"/>
    </row>
    <row r="860" spans="2:4" x14ac:dyDescent="0.3">
      <c r="B860" s="23"/>
      <c r="D860" s="25"/>
    </row>
    <row r="861" spans="2:4" x14ac:dyDescent="0.3">
      <c r="B861" s="23"/>
      <c r="D861" s="25"/>
    </row>
    <row r="862" spans="2:4" x14ac:dyDescent="0.3">
      <c r="B862" s="23"/>
      <c r="D862" s="25"/>
    </row>
    <row r="863" spans="2:4" x14ac:dyDescent="0.3">
      <c r="B863" s="23"/>
      <c r="D863" s="25"/>
    </row>
    <row r="864" spans="2:4" x14ac:dyDescent="0.3">
      <c r="B864" s="23"/>
      <c r="D864" s="25"/>
    </row>
    <row r="865" spans="2:4" x14ac:dyDescent="0.3">
      <c r="B865" s="23"/>
      <c r="D865" s="25"/>
    </row>
    <row r="866" spans="2:4" x14ac:dyDescent="0.3">
      <c r="B866" s="23"/>
      <c r="D866" s="25"/>
    </row>
    <row r="867" spans="2:4" x14ac:dyDescent="0.3">
      <c r="B867" s="23"/>
      <c r="D867" s="25"/>
    </row>
    <row r="868" spans="2:4" x14ac:dyDescent="0.3">
      <c r="B868" s="23"/>
      <c r="D868" s="25"/>
    </row>
    <row r="869" spans="2:4" x14ac:dyDescent="0.3">
      <c r="B869" s="23"/>
      <c r="D869" s="25"/>
    </row>
    <row r="870" spans="2:4" x14ac:dyDescent="0.3">
      <c r="B870" s="23"/>
      <c r="D870" s="25"/>
    </row>
    <row r="871" spans="2:4" x14ac:dyDescent="0.3">
      <c r="B871" s="23"/>
      <c r="D871" s="25"/>
    </row>
    <row r="872" spans="2:4" x14ac:dyDescent="0.3">
      <c r="B872" s="23"/>
      <c r="D872" s="25"/>
    </row>
    <row r="873" spans="2:4" x14ac:dyDescent="0.3">
      <c r="B873" s="23"/>
      <c r="D873" s="25"/>
    </row>
    <row r="874" spans="2:4" x14ac:dyDescent="0.3">
      <c r="B874" s="23"/>
      <c r="D874" s="25"/>
    </row>
    <row r="875" spans="2:4" x14ac:dyDescent="0.3">
      <c r="B875" s="23"/>
      <c r="D875" s="25"/>
    </row>
    <row r="876" spans="2:4" x14ac:dyDescent="0.3">
      <c r="B876" s="23"/>
      <c r="D876" s="25"/>
    </row>
    <row r="877" spans="2:4" x14ac:dyDescent="0.3">
      <c r="B877" s="23"/>
      <c r="D877" s="25"/>
    </row>
    <row r="878" spans="2:4" x14ac:dyDescent="0.3">
      <c r="B878" s="23"/>
      <c r="D878" s="25"/>
    </row>
    <row r="879" spans="2:4" x14ac:dyDescent="0.3">
      <c r="B879" s="23"/>
      <c r="D879" s="25"/>
    </row>
    <row r="880" spans="2:4" x14ac:dyDescent="0.3">
      <c r="B880" s="23"/>
      <c r="D880" s="25"/>
    </row>
    <row r="881" spans="2:4" x14ac:dyDescent="0.3">
      <c r="B881" s="23"/>
      <c r="D881" s="25"/>
    </row>
    <row r="882" spans="2:4" x14ac:dyDescent="0.3">
      <c r="B882" s="23"/>
      <c r="D882" s="25"/>
    </row>
    <row r="883" spans="2:4" x14ac:dyDescent="0.3">
      <c r="B883" s="23"/>
      <c r="D883" s="25"/>
    </row>
    <row r="884" spans="2:4" x14ac:dyDescent="0.3">
      <c r="B884" s="23"/>
      <c r="D884" s="25"/>
    </row>
    <row r="885" spans="2:4" x14ac:dyDescent="0.3">
      <c r="B885" s="23"/>
      <c r="D885" s="25"/>
    </row>
    <row r="886" spans="2:4" x14ac:dyDescent="0.3">
      <c r="B886" s="23"/>
      <c r="D886" s="25"/>
    </row>
    <row r="887" spans="2:4" x14ac:dyDescent="0.3">
      <c r="B887" s="23"/>
      <c r="D887" s="25"/>
    </row>
    <row r="888" spans="2:4" x14ac:dyDescent="0.3">
      <c r="B888" s="23"/>
      <c r="D888" s="25"/>
    </row>
    <row r="889" spans="2:4" x14ac:dyDescent="0.3">
      <c r="B889" s="23"/>
      <c r="D889" s="25"/>
    </row>
    <row r="890" spans="2:4" x14ac:dyDescent="0.3">
      <c r="B890" s="23"/>
      <c r="D890" s="25"/>
    </row>
    <row r="891" spans="2:4" x14ac:dyDescent="0.3">
      <c r="B891" s="23"/>
      <c r="D891" s="25"/>
    </row>
    <row r="892" spans="2:4" x14ac:dyDescent="0.3">
      <c r="B892" s="23"/>
      <c r="D892" s="25"/>
    </row>
    <row r="893" spans="2:4" x14ac:dyDescent="0.3">
      <c r="B893" s="23"/>
      <c r="D893" s="25"/>
    </row>
    <row r="894" spans="2:4" x14ac:dyDescent="0.3">
      <c r="B894" s="23"/>
      <c r="D894" s="25"/>
    </row>
    <row r="895" spans="2:4" x14ac:dyDescent="0.3">
      <c r="B895" s="23"/>
      <c r="D895" s="25"/>
    </row>
    <row r="896" spans="2:4" x14ac:dyDescent="0.3">
      <c r="B896" s="23"/>
      <c r="D896" s="25"/>
    </row>
    <row r="897" spans="2:4" x14ac:dyDescent="0.3">
      <c r="B897" s="23"/>
      <c r="D897" s="25"/>
    </row>
    <row r="898" spans="2:4" x14ac:dyDescent="0.3">
      <c r="B898" s="23"/>
      <c r="D898" s="25"/>
    </row>
    <row r="899" spans="2:4" x14ac:dyDescent="0.3">
      <c r="B899" s="23"/>
      <c r="D899" s="25"/>
    </row>
    <row r="900" spans="2:4" x14ac:dyDescent="0.3">
      <c r="B900" s="23"/>
      <c r="D900" s="25"/>
    </row>
    <row r="901" spans="2:4" x14ac:dyDescent="0.3">
      <c r="B901" s="23"/>
      <c r="D901" s="25"/>
    </row>
    <row r="902" spans="2:4" x14ac:dyDescent="0.3">
      <c r="B902" s="23"/>
      <c r="D902" s="25"/>
    </row>
    <row r="903" spans="2:4" x14ac:dyDescent="0.3">
      <c r="B903" s="23"/>
      <c r="D903" s="25"/>
    </row>
    <row r="904" spans="2:4" x14ac:dyDescent="0.3">
      <c r="B904" s="23"/>
      <c r="D904" s="25"/>
    </row>
    <row r="905" spans="2:4" x14ac:dyDescent="0.3">
      <c r="B905" s="23"/>
      <c r="D905" s="25"/>
    </row>
    <row r="906" spans="2:4" x14ac:dyDescent="0.3">
      <c r="B906" s="23"/>
      <c r="D906" s="25"/>
    </row>
    <row r="907" spans="2:4" x14ac:dyDescent="0.3">
      <c r="B907" s="23"/>
      <c r="D907" s="25"/>
    </row>
    <row r="908" spans="2:4" x14ac:dyDescent="0.3">
      <c r="B908" s="23"/>
      <c r="D908" s="25"/>
    </row>
    <row r="909" spans="2:4" x14ac:dyDescent="0.3">
      <c r="B909" s="23"/>
      <c r="D909" s="25"/>
    </row>
    <row r="910" spans="2:4" x14ac:dyDescent="0.3">
      <c r="B910" s="23"/>
      <c r="D910" s="25"/>
    </row>
    <row r="911" spans="2:4" x14ac:dyDescent="0.3">
      <c r="B911" s="23"/>
      <c r="D911" s="25"/>
    </row>
    <row r="912" spans="2:4" x14ac:dyDescent="0.3">
      <c r="B912" s="23"/>
      <c r="D912" s="25"/>
    </row>
    <row r="913" spans="2:4" x14ac:dyDescent="0.3">
      <c r="B913" s="23"/>
      <c r="D913" s="25"/>
    </row>
    <row r="914" spans="2:4" x14ac:dyDescent="0.3">
      <c r="B914" s="23"/>
      <c r="D914" s="25"/>
    </row>
    <row r="915" spans="2:4" x14ac:dyDescent="0.3">
      <c r="B915" s="23"/>
      <c r="D915" s="25"/>
    </row>
    <row r="916" spans="2:4" x14ac:dyDescent="0.3">
      <c r="B916" s="23"/>
      <c r="D916" s="25"/>
    </row>
    <row r="917" spans="2:4" x14ac:dyDescent="0.3">
      <c r="B917" s="23"/>
      <c r="D917" s="25"/>
    </row>
    <row r="918" spans="2:4" x14ac:dyDescent="0.3">
      <c r="B918" s="23"/>
      <c r="D918" s="25"/>
    </row>
    <row r="919" spans="2:4" x14ac:dyDescent="0.3">
      <c r="B919" s="23"/>
      <c r="D919" s="25"/>
    </row>
    <row r="920" spans="2:4" x14ac:dyDescent="0.3">
      <c r="B920" s="23"/>
      <c r="D920" s="25"/>
    </row>
    <row r="921" spans="2:4" x14ac:dyDescent="0.3">
      <c r="B921" s="23"/>
      <c r="D921" s="25"/>
    </row>
    <row r="922" spans="2:4" x14ac:dyDescent="0.3">
      <c r="B922" s="23"/>
      <c r="D922" s="25"/>
    </row>
    <row r="923" spans="2:4" x14ac:dyDescent="0.3">
      <c r="B923" s="23"/>
      <c r="D923" s="25"/>
    </row>
    <row r="924" spans="2:4" x14ac:dyDescent="0.3">
      <c r="B924" s="23"/>
      <c r="D924" s="25"/>
    </row>
    <row r="925" spans="2:4" x14ac:dyDescent="0.3">
      <c r="B925" s="23"/>
      <c r="D925" s="25"/>
    </row>
    <row r="926" spans="2:4" x14ac:dyDescent="0.3">
      <c r="B926" s="23"/>
      <c r="D926" s="25"/>
    </row>
    <row r="927" spans="2:4" x14ac:dyDescent="0.3">
      <c r="B927" s="23"/>
      <c r="D927" s="25"/>
    </row>
    <row r="928" spans="2:4" x14ac:dyDescent="0.3">
      <c r="B928" s="23"/>
      <c r="D928" s="25"/>
    </row>
    <row r="929" spans="2:4" x14ac:dyDescent="0.3">
      <c r="B929" s="23"/>
      <c r="D929" s="25"/>
    </row>
    <row r="930" spans="2:4" x14ac:dyDescent="0.3">
      <c r="B930" s="23"/>
      <c r="D930" s="25"/>
    </row>
    <row r="931" spans="2:4" x14ac:dyDescent="0.3">
      <c r="B931" s="23"/>
      <c r="D931" s="25"/>
    </row>
    <row r="932" spans="2:4" x14ac:dyDescent="0.3">
      <c r="B932" s="23"/>
      <c r="D932" s="25"/>
    </row>
    <row r="933" spans="2:4" x14ac:dyDescent="0.3">
      <c r="B933" s="23"/>
      <c r="D933" s="25"/>
    </row>
    <row r="934" spans="2:4" x14ac:dyDescent="0.3">
      <c r="B934" s="23"/>
      <c r="D934" s="25"/>
    </row>
    <row r="935" spans="2:4" x14ac:dyDescent="0.3">
      <c r="B935" s="23"/>
      <c r="D935" s="25"/>
    </row>
    <row r="936" spans="2:4" x14ac:dyDescent="0.3">
      <c r="B936" s="23"/>
      <c r="D936" s="25"/>
    </row>
    <row r="937" spans="2:4" x14ac:dyDescent="0.3">
      <c r="B937" s="23"/>
      <c r="D937" s="25"/>
    </row>
    <row r="938" spans="2:4" x14ac:dyDescent="0.3">
      <c r="B938" s="23"/>
      <c r="D938" s="25"/>
    </row>
    <row r="939" spans="2:4" x14ac:dyDescent="0.3">
      <c r="B939" s="23"/>
      <c r="D939" s="25"/>
    </row>
    <row r="940" spans="2:4" x14ac:dyDescent="0.3">
      <c r="B940" s="23"/>
      <c r="D940" s="25"/>
    </row>
    <row r="941" spans="2:4" x14ac:dyDescent="0.3">
      <c r="B941" s="23"/>
      <c r="D941" s="25"/>
    </row>
    <row r="942" spans="2:4" x14ac:dyDescent="0.3">
      <c r="B942" s="23"/>
      <c r="D942" s="25"/>
    </row>
    <row r="943" spans="2:4" x14ac:dyDescent="0.3">
      <c r="B943" s="23"/>
      <c r="D943" s="25"/>
    </row>
    <row r="944" spans="2:4" x14ac:dyDescent="0.3">
      <c r="B944" s="23"/>
      <c r="D944" s="25"/>
    </row>
    <row r="945" spans="2:4" x14ac:dyDescent="0.3">
      <c r="B945" s="23"/>
      <c r="D945" s="25"/>
    </row>
    <row r="946" spans="2:4" x14ac:dyDescent="0.3">
      <c r="B946" s="23"/>
      <c r="D946" s="25"/>
    </row>
    <row r="947" spans="2:4" x14ac:dyDescent="0.3">
      <c r="B947" s="23"/>
      <c r="D947" s="25"/>
    </row>
    <row r="948" spans="2:4" x14ac:dyDescent="0.3">
      <c r="B948" s="23"/>
      <c r="D948" s="25"/>
    </row>
    <row r="949" spans="2:4" x14ac:dyDescent="0.3">
      <c r="B949" s="23"/>
      <c r="D949" s="25"/>
    </row>
    <row r="950" spans="2:4" x14ac:dyDescent="0.3">
      <c r="B950" s="23"/>
      <c r="D950" s="25"/>
    </row>
    <row r="951" spans="2:4" x14ac:dyDescent="0.3">
      <c r="B951" s="23"/>
      <c r="D951" s="25"/>
    </row>
    <row r="952" spans="2:4" x14ac:dyDescent="0.3">
      <c r="B952" s="23"/>
      <c r="D952" s="25"/>
    </row>
    <row r="953" spans="2:4" x14ac:dyDescent="0.3">
      <c r="B953" s="23"/>
      <c r="D953" s="25"/>
    </row>
    <row r="954" spans="2:4" x14ac:dyDescent="0.3">
      <c r="B954" s="23"/>
      <c r="D954" s="25"/>
    </row>
    <row r="955" spans="2:4" x14ac:dyDescent="0.3">
      <c r="B955" s="23"/>
      <c r="D955" s="25"/>
    </row>
    <row r="956" spans="2:4" x14ac:dyDescent="0.3">
      <c r="B956" s="23"/>
      <c r="D956" s="25"/>
    </row>
    <row r="957" spans="2:4" x14ac:dyDescent="0.3">
      <c r="B957" s="23"/>
      <c r="D957" s="25"/>
    </row>
    <row r="958" spans="2:4" x14ac:dyDescent="0.3">
      <c r="B958" s="23"/>
      <c r="D958" s="25"/>
    </row>
    <row r="959" spans="2:4" x14ac:dyDescent="0.3">
      <c r="B959" s="23"/>
      <c r="D959" s="25"/>
    </row>
    <row r="960" spans="2:4" x14ac:dyDescent="0.3">
      <c r="B960" s="23"/>
      <c r="D960" s="25"/>
    </row>
    <row r="961" spans="2:4" x14ac:dyDescent="0.3">
      <c r="B961" s="23"/>
      <c r="D961" s="25"/>
    </row>
    <row r="962" spans="2:4" x14ac:dyDescent="0.3">
      <c r="B962" s="23"/>
      <c r="D962" s="25"/>
    </row>
    <row r="963" spans="2:4" x14ac:dyDescent="0.3">
      <c r="B963" s="23"/>
      <c r="D963" s="25"/>
    </row>
    <row r="964" spans="2:4" x14ac:dyDescent="0.3">
      <c r="B964" s="23"/>
      <c r="D964" s="25"/>
    </row>
    <row r="965" spans="2:4" x14ac:dyDescent="0.3">
      <c r="B965" s="23"/>
      <c r="D965" s="25"/>
    </row>
    <row r="966" spans="2:4" x14ac:dyDescent="0.3">
      <c r="B966" s="23"/>
      <c r="D966" s="25"/>
    </row>
    <row r="967" spans="2:4" x14ac:dyDescent="0.3">
      <c r="B967" s="23"/>
      <c r="D967" s="25"/>
    </row>
    <row r="968" spans="2:4" x14ac:dyDescent="0.3">
      <c r="B968" s="23"/>
      <c r="D968" s="25"/>
    </row>
    <row r="969" spans="2:4" x14ac:dyDescent="0.3">
      <c r="B969" s="23"/>
      <c r="D969" s="25"/>
    </row>
    <row r="970" spans="2:4" x14ac:dyDescent="0.3">
      <c r="B970" s="23"/>
      <c r="D970" s="25"/>
    </row>
    <row r="971" spans="2:4" x14ac:dyDescent="0.3">
      <c r="B971" s="23"/>
      <c r="D971" s="25"/>
    </row>
    <row r="972" spans="2:4" x14ac:dyDescent="0.3">
      <c r="B972" s="23"/>
      <c r="D972" s="25"/>
    </row>
    <row r="973" spans="2:4" x14ac:dyDescent="0.3">
      <c r="B973" s="23"/>
      <c r="D973" s="25"/>
    </row>
    <row r="974" spans="2:4" x14ac:dyDescent="0.3">
      <c r="B974" s="23"/>
      <c r="D974" s="25"/>
    </row>
    <row r="975" spans="2:4" x14ac:dyDescent="0.3">
      <c r="B975" s="23"/>
      <c r="D975" s="25"/>
    </row>
    <row r="976" spans="2:4" x14ac:dyDescent="0.3">
      <c r="B976" s="23"/>
      <c r="D976" s="25"/>
    </row>
    <row r="977" spans="2:4" x14ac:dyDescent="0.3">
      <c r="B977" s="23"/>
      <c r="D977" s="25"/>
    </row>
    <row r="978" spans="2:4" x14ac:dyDescent="0.3">
      <c r="B978" s="23"/>
      <c r="D978" s="25"/>
    </row>
    <row r="979" spans="2:4" x14ac:dyDescent="0.3">
      <c r="B979" s="23"/>
      <c r="D979" s="25"/>
    </row>
    <row r="980" spans="2:4" x14ac:dyDescent="0.3">
      <c r="B980" s="23"/>
      <c r="D980" s="25"/>
    </row>
    <row r="981" spans="2:4" x14ac:dyDescent="0.3">
      <c r="B981" s="23"/>
      <c r="D981" s="25"/>
    </row>
    <row r="982" spans="2:4" x14ac:dyDescent="0.3">
      <c r="B982" s="23"/>
      <c r="D982" s="25"/>
    </row>
    <row r="983" spans="2:4" x14ac:dyDescent="0.3">
      <c r="B983" s="23"/>
      <c r="D983" s="25"/>
    </row>
    <row r="984" spans="2:4" x14ac:dyDescent="0.3">
      <c r="B984" s="23"/>
      <c r="D984" s="25"/>
    </row>
    <row r="985" spans="2:4" x14ac:dyDescent="0.3">
      <c r="B985" s="23"/>
      <c r="D985" s="25"/>
    </row>
    <row r="986" spans="2:4" x14ac:dyDescent="0.3">
      <c r="B986" s="23"/>
      <c r="D986" s="25"/>
    </row>
    <row r="987" spans="2:4" x14ac:dyDescent="0.3">
      <c r="B987" s="23"/>
      <c r="D987" s="25"/>
    </row>
    <row r="988" spans="2:4" x14ac:dyDescent="0.3">
      <c r="B988" s="23"/>
      <c r="D988" s="25"/>
    </row>
    <row r="989" spans="2:4" x14ac:dyDescent="0.3">
      <c r="B989" s="23"/>
      <c r="D989" s="25"/>
    </row>
    <row r="990" spans="2:4" x14ac:dyDescent="0.3">
      <c r="B990" s="23"/>
      <c r="D990" s="25"/>
    </row>
    <row r="991" spans="2:4" x14ac:dyDescent="0.3">
      <c r="B991" s="23"/>
      <c r="D991" s="25"/>
    </row>
    <row r="992" spans="2:4" x14ac:dyDescent="0.3">
      <c r="B992" s="23"/>
      <c r="D992" s="25"/>
    </row>
    <row r="993" spans="2:4" x14ac:dyDescent="0.3">
      <c r="B993" s="23"/>
      <c r="D993" s="25"/>
    </row>
    <row r="994" spans="2:4" x14ac:dyDescent="0.3">
      <c r="B994" s="23"/>
      <c r="D994" s="25"/>
    </row>
    <row r="995" spans="2:4" x14ac:dyDescent="0.3">
      <c r="B995" s="23"/>
      <c r="D995" s="25"/>
    </row>
    <row r="996" spans="2:4" x14ac:dyDescent="0.3">
      <c r="B996" s="23"/>
      <c r="D996" s="25"/>
    </row>
    <row r="997" spans="2:4" x14ac:dyDescent="0.3">
      <c r="B997" s="23"/>
      <c r="D997" s="25"/>
    </row>
    <row r="998" spans="2:4" x14ac:dyDescent="0.3">
      <c r="B998" s="23"/>
      <c r="D998" s="25"/>
    </row>
    <row r="999" spans="2:4" x14ac:dyDescent="0.3">
      <c r="B999" s="23"/>
      <c r="D999" s="25"/>
    </row>
    <row r="1000" spans="2:4" x14ac:dyDescent="0.3">
      <c r="B1000" s="23"/>
      <c r="D1000" s="25"/>
    </row>
    <row r="1001" spans="2:4" x14ac:dyDescent="0.3">
      <c r="B1001" s="23"/>
      <c r="D1001" s="25"/>
    </row>
    <row r="1002" spans="2:4" x14ac:dyDescent="0.3">
      <c r="B1002" s="23"/>
      <c r="D1002" s="25"/>
    </row>
    <row r="1003" spans="2:4" x14ac:dyDescent="0.3">
      <c r="B1003" s="23"/>
      <c r="D1003" s="25"/>
    </row>
    <row r="1004" spans="2:4" x14ac:dyDescent="0.3">
      <c r="B1004" s="23"/>
      <c r="D1004" s="25"/>
    </row>
    <row r="1005" spans="2:4" x14ac:dyDescent="0.3">
      <c r="B1005" s="23"/>
      <c r="D1005" s="25"/>
    </row>
    <row r="1006" spans="2:4" x14ac:dyDescent="0.3">
      <c r="B1006" s="23"/>
      <c r="D1006" s="25"/>
    </row>
    <row r="1007" spans="2:4" x14ac:dyDescent="0.3">
      <c r="B1007" s="23"/>
      <c r="D1007" s="25"/>
    </row>
    <row r="1008" spans="2:4" x14ac:dyDescent="0.3">
      <c r="B1008" s="23"/>
      <c r="D1008" s="25"/>
    </row>
    <row r="1009" spans="2:4" x14ac:dyDescent="0.3">
      <c r="B1009" s="23"/>
      <c r="D1009" s="25"/>
    </row>
    <row r="1010" spans="2:4" x14ac:dyDescent="0.3">
      <c r="B1010" s="23"/>
      <c r="D1010" s="25"/>
    </row>
    <row r="1011" spans="2:4" x14ac:dyDescent="0.3">
      <c r="B1011" s="23"/>
      <c r="D1011" s="25"/>
    </row>
    <row r="1012" spans="2:4" x14ac:dyDescent="0.3">
      <c r="B1012" s="23"/>
      <c r="D1012" s="25"/>
    </row>
    <row r="1013" spans="2:4" x14ac:dyDescent="0.3">
      <c r="B1013" s="23"/>
      <c r="D1013" s="25"/>
    </row>
    <row r="1014" spans="2:4" x14ac:dyDescent="0.3">
      <c r="B1014" s="23"/>
      <c r="D1014" s="25"/>
    </row>
    <row r="1015" spans="2:4" x14ac:dyDescent="0.3">
      <c r="B1015" s="23"/>
      <c r="D1015" s="25"/>
    </row>
    <row r="1016" spans="2:4" x14ac:dyDescent="0.3">
      <c r="B1016" s="23"/>
      <c r="D1016" s="25"/>
    </row>
    <row r="1017" spans="2:4" x14ac:dyDescent="0.3">
      <c r="B1017" s="23"/>
      <c r="D1017" s="25"/>
    </row>
    <row r="1018" spans="2:4" x14ac:dyDescent="0.3">
      <c r="B1018" s="23"/>
      <c r="D1018" s="25"/>
    </row>
    <row r="1019" spans="2:4" x14ac:dyDescent="0.3">
      <c r="B1019" s="23"/>
      <c r="D1019" s="25"/>
    </row>
    <row r="1020" spans="2:4" x14ac:dyDescent="0.3">
      <c r="B1020" s="23"/>
      <c r="D1020" s="25"/>
    </row>
    <row r="1021" spans="2:4" x14ac:dyDescent="0.3">
      <c r="B1021" s="23"/>
      <c r="D1021" s="25"/>
    </row>
    <row r="1022" spans="2:4" x14ac:dyDescent="0.3">
      <c r="B1022" s="23"/>
      <c r="D1022" s="25"/>
    </row>
    <row r="1023" spans="2:4" x14ac:dyDescent="0.3">
      <c r="B1023" s="23"/>
      <c r="D1023" s="25"/>
    </row>
    <row r="1024" spans="2:4" x14ac:dyDescent="0.3">
      <c r="B1024" s="23"/>
      <c r="D1024" s="25"/>
    </row>
    <row r="1025" spans="2:4" x14ac:dyDescent="0.3">
      <c r="B1025" s="23"/>
      <c r="D1025" s="25"/>
    </row>
    <row r="1026" spans="2:4" x14ac:dyDescent="0.3">
      <c r="B1026" s="23"/>
      <c r="D1026" s="25"/>
    </row>
    <row r="1027" spans="2:4" x14ac:dyDescent="0.3">
      <c r="B1027" s="23"/>
      <c r="D1027" s="25"/>
    </row>
    <row r="1028" spans="2:4" x14ac:dyDescent="0.3">
      <c r="B1028" s="23"/>
      <c r="D1028" s="25"/>
    </row>
    <row r="1029" spans="2:4" x14ac:dyDescent="0.3">
      <c r="B1029" s="23"/>
      <c r="D1029" s="25"/>
    </row>
    <row r="1030" spans="2:4" x14ac:dyDescent="0.3">
      <c r="B1030" s="23"/>
      <c r="D1030" s="25"/>
    </row>
    <row r="1031" spans="2:4" x14ac:dyDescent="0.3">
      <c r="B1031" s="23"/>
      <c r="D1031" s="25"/>
    </row>
    <row r="1032" spans="2:4" x14ac:dyDescent="0.3">
      <c r="B1032" s="23"/>
      <c r="D1032" s="25"/>
    </row>
    <row r="1033" spans="2:4" x14ac:dyDescent="0.3">
      <c r="B1033" s="23"/>
      <c r="D1033" s="25"/>
    </row>
    <row r="1034" spans="2:4" x14ac:dyDescent="0.3">
      <c r="B1034" s="23"/>
      <c r="D1034" s="25"/>
    </row>
    <row r="1035" spans="2:4" x14ac:dyDescent="0.3">
      <c r="B1035" s="23"/>
      <c r="D1035" s="25"/>
    </row>
    <row r="1036" spans="2:4" x14ac:dyDescent="0.3">
      <c r="B1036" s="23"/>
      <c r="D1036" s="25"/>
    </row>
    <row r="1037" spans="2:4" x14ac:dyDescent="0.3">
      <c r="B1037" s="23"/>
      <c r="D1037" s="25"/>
    </row>
    <row r="1038" spans="2:4" x14ac:dyDescent="0.3">
      <c r="B1038" s="23"/>
      <c r="D1038" s="25"/>
    </row>
    <row r="1039" spans="2:4" x14ac:dyDescent="0.3">
      <c r="B1039" s="23"/>
      <c r="D1039" s="25"/>
    </row>
    <row r="1040" spans="2:4" x14ac:dyDescent="0.3">
      <c r="B1040" s="23"/>
      <c r="D1040" s="25"/>
    </row>
    <row r="1041" spans="2:4" x14ac:dyDescent="0.3">
      <c r="B1041" s="23"/>
      <c r="D1041" s="25"/>
    </row>
    <row r="1042" spans="2:4" x14ac:dyDescent="0.3">
      <c r="B1042" s="23"/>
      <c r="D1042" s="25"/>
    </row>
    <row r="1043" spans="2:4" x14ac:dyDescent="0.3">
      <c r="B1043" s="23"/>
      <c r="D1043" s="25"/>
    </row>
    <row r="1044" spans="2:4" x14ac:dyDescent="0.3">
      <c r="B1044" s="23"/>
      <c r="D1044" s="25"/>
    </row>
    <row r="1045" spans="2:4" x14ac:dyDescent="0.3">
      <c r="B1045" s="23"/>
      <c r="D1045" s="25"/>
    </row>
    <row r="1046" spans="2:4" x14ac:dyDescent="0.3">
      <c r="B1046" s="23"/>
      <c r="D1046" s="25"/>
    </row>
    <row r="1047" spans="2:4" x14ac:dyDescent="0.3">
      <c r="B1047" s="23"/>
      <c r="D1047" s="25"/>
    </row>
    <row r="1048" spans="2:4" x14ac:dyDescent="0.3">
      <c r="B1048" s="23"/>
      <c r="D1048" s="25"/>
    </row>
    <row r="1049" spans="2:4" x14ac:dyDescent="0.3">
      <c r="B1049" s="23"/>
      <c r="D1049" s="25"/>
    </row>
    <row r="1050" spans="2:4" x14ac:dyDescent="0.3">
      <c r="B1050" s="23"/>
      <c r="D1050" s="25"/>
    </row>
    <row r="1051" spans="2:4" x14ac:dyDescent="0.3">
      <c r="B1051" s="23"/>
      <c r="D1051" s="25"/>
    </row>
    <row r="1052" spans="2:4" x14ac:dyDescent="0.3">
      <c r="B1052" s="23"/>
      <c r="D1052" s="25"/>
    </row>
    <row r="1053" spans="2:4" x14ac:dyDescent="0.3">
      <c r="B1053" s="23"/>
      <c r="D1053" s="25"/>
    </row>
    <row r="1054" spans="2:4" x14ac:dyDescent="0.3">
      <c r="B1054" s="23"/>
      <c r="D1054" s="25"/>
    </row>
    <row r="1055" spans="2:4" x14ac:dyDescent="0.3">
      <c r="B1055" s="23"/>
      <c r="D1055" s="25"/>
    </row>
    <row r="1056" spans="2:4" x14ac:dyDescent="0.3">
      <c r="B1056" s="23"/>
      <c r="D1056" s="25"/>
    </row>
    <row r="1057" spans="2:4" x14ac:dyDescent="0.3">
      <c r="B1057" s="23"/>
      <c r="D1057" s="25"/>
    </row>
    <row r="1058" spans="2:4" x14ac:dyDescent="0.3">
      <c r="B1058" s="23"/>
      <c r="D1058" s="25"/>
    </row>
    <row r="1059" spans="2:4" x14ac:dyDescent="0.3">
      <c r="B1059" s="23"/>
      <c r="D1059" s="25"/>
    </row>
    <row r="1060" spans="2:4" x14ac:dyDescent="0.3">
      <c r="B1060" s="23"/>
      <c r="D1060" s="25"/>
    </row>
    <row r="1061" spans="2:4" x14ac:dyDescent="0.3">
      <c r="B1061" s="23"/>
      <c r="D1061" s="25"/>
    </row>
    <row r="1062" spans="2:4" x14ac:dyDescent="0.3">
      <c r="B1062" s="23"/>
      <c r="D1062" s="25"/>
    </row>
    <row r="1063" spans="2:4" x14ac:dyDescent="0.3">
      <c r="B1063" s="23"/>
      <c r="D1063" s="25"/>
    </row>
    <row r="1064" spans="2:4" x14ac:dyDescent="0.3">
      <c r="B1064" s="23"/>
      <c r="D1064" s="25"/>
    </row>
    <row r="1065" spans="2:4" x14ac:dyDescent="0.3">
      <c r="B1065" s="23"/>
      <c r="D1065" s="25"/>
    </row>
    <row r="1066" spans="2:4" x14ac:dyDescent="0.3">
      <c r="B1066" s="23"/>
      <c r="D1066" s="25"/>
    </row>
    <row r="1067" spans="2:4" x14ac:dyDescent="0.3">
      <c r="B1067" s="23"/>
      <c r="D1067" s="25"/>
    </row>
    <row r="1068" spans="2:4" x14ac:dyDescent="0.3">
      <c r="B1068" s="23"/>
      <c r="D1068" s="25"/>
    </row>
    <row r="1069" spans="2:4" x14ac:dyDescent="0.3">
      <c r="B1069" s="23"/>
      <c r="D1069" s="25"/>
    </row>
    <row r="1070" spans="2:4" x14ac:dyDescent="0.3">
      <c r="B1070" s="23"/>
      <c r="D1070" s="25"/>
    </row>
    <row r="1071" spans="2:4" x14ac:dyDescent="0.3">
      <c r="B1071" s="23"/>
      <c r="D1071" s="25"/>
    </row>
    <row r="1072" spans="2:4" x14ac:dyDescent="0.3">
      <c r="B1072" s="23"/>
      <c r="D1072" s="25"/>
    </row>
    <row r="1073" spans="2:4" x14ac:dyDescent="0.3">
      <c r="B1073" s="23"/>
      <c r="D1073" s="25"/>
    </row>
    <row r="1074" spans="2:4" x14ac:dyDescent="0.3">
      <c r="B1074" s="23"/>
      <c r="D1074" s="25"/>
    </row>
    <row r="1075" spans="2:4" x14ac:dyDescent="0.3">
      <c r="B1075" s="23"/>
      <c r="D1075" s="25"/>
    </row>
    <row r="1076" spans="2:4" x14ac:dyDescent="0.3">
      <c r="B1076" s="23"/>
      <c r="D1076" s="25"/>
    </row>
    <row r="1077" spans="2:4" x14ac:dyDescent="0.3">
      <c r="B1077" s="23"/>
      <c r="D1077" s="25"/>
    </row>
    <row r="1078" spans="2:4" x14ac:dyDescent="0.3">
      <c r="B1078" s="23"/>
      <c r="D1078" s="25"/>
    </row>
    <row r="1079" spans="2:4" x14ac:dyDescent="0.3">
      <c r="B1079" s="23"/>
      <c r="D1079" s="25"/>
    </row>
    <row r="1080" spans="2:4" x14ac:dyDescent="0.3">
      <c r="B1080" s="23"/>
      <c r="D1080" s="25"/>
    </row>
    <row r="1081" spans="2:4" x14ac:dyDescent="0.3">
      <c r="B1081" s="23"/>
      <c r="D1081" s="25"/>
    </row>
    <row r="1082" spans="2:4" x14ac:dyDescent="0.3">
      <c r="B1082" s="23"/>
      <c r="D1082" s="25"/>
    </row>
    <row r="1083" spans="2:4" x14ac:dyDescent="0.3">
      <c r="B1083" s="23"/>
      <c r="D1083" s="25"/>
    </row>
    <row r="1084" spans="2:4" x14ac:dyDescent="0.3">
      <c r="B1084" s="23"/>
      <c r="D1084" s="25"/>
    </row>
    <row r="1085" spans="2:4" x14ac:dyDescent="0.3">
      <c r="B1085" s="23"/>
      <c r="D1085" s="25"/>
    </row>
    <row r="1086" spans="2:4" x14ac:dyDescent="0.3">
      <c r="B1086" s="23"/>
      <c r="D1086" s="25"/>
    </row>
    <row r="1087" spans="2:4" x14ac:dyDescent="0.3">
      <c r="B1087" s="23"/>
      <c r="D1087" s="25"/>
    </row>
    <row r="1088" spans="2:4" x14ac:dyDescent="0.3">
      <c r="B1088" s="23"/>
      <c r="D1088" s="25"/>
    </row>
    <row r="1089" spans="2:4" x14ac:dyDescent="0.3">
      <c r="B1089" s="23"/>
      <c r="D1089" s="25"/>
    </row>
    <row r="1090" spans="2:4" x14ac:dyDescent="0.3">
      <c r="B1090" s="23"/>
      <c r="D1090" s="25"/>
    </row>
    <row r="1091" spans="2:4" x14ac:dyDescent="0.3">
      <c r="B1091" s="23"/>
      <c r="D1091" s="25"/>
    </row>
    <row r="1092" spans="2:4" x14ac:dyDescent="0.3">
      <c r="B1092" s="23"/>
      <c r="D1092" s="25"/>
    </row>
    <row r="1093" spans="2:4" x14ac:dyDescent="0.3">
      <c r="B1093" s="23"/>
      <c r="D1093" s="25"/>
    </row>
    <row r="1094" spans="2:4" x14ac:dyDescent="0.3">
      <c r="B1094" s="23"/>
      <c r="D1094" s="25"/>
    </row>
    <row r="1095" spans="2:4" x14ac:dyDescent="0.3">
      <c r="B1095" s="23"/>
      <c r="D1095" s="25"/>
    </row>
    <row r="1096" spans="2:4" x14ac:dyDescent="0.3">
      <c r="B1096" s="23"/>
      <c r="D1096" s="25"/>
    </row>
    <row r="1097" spans="2:4" x14ac:dyDescent="0.3">
      <c r="B1097" s="23"/>
      <c r="D1097" s="25"/>
    </row>
    <row r="1098" spans="2:4" x14ac:dyDescent="0.3">
      <c r="B1098" s="23"/>
      <c r="D1098" s="25"/>
    </row>
    <row r="1099" spans="2:4" x14ac:dyDescent="0.3">
      <c r="B1099" s="23"/>
      <c r="D1099" s="25"/>
    </row>
    <row r="1100" spans="2:4" x14ac:dyDescent="0.3">
      <c r="B1100" s="23"/>
      <c r="D1100" s="25"/>
    </row>
    <row r="1101" spans="2:4" x14ac:dyDescent="0.3">
      <c r="B1101" s="23"/>
      <c r="D1101" s="25"/>
    </row>
    <row r="1102" spans="2:4" x14ac:dyDescent="0.3">
      <c r="B1102" s="23"/>
      <c r="D1102" s="25"/>
    </row>
    <row r="1103" spans="2:4" x14ac:dyDescent="0.3">
      <c r="B1103" s="23"/>
      <c r="D1103" s="25"/>
    </row>
    <row r="1104" spans="2:4" x14ac:dyDescent="0.3">
      <c r="B1104" s="23"/>
      <c r="D1104" s="25"/>
    </row>
    <row r="1105" spans="2:4" x14ac:dyDescent="0.3">
      <c r="B1105" s="23"/>
      <c r="D1105" s="25"/>
    </row>
    <row r="1106" spans="2:4" x14ac:dyDescent="0.3">
      <c r="B1106" s="23"/>
      <c r="D1106" s="25"/>
    </row>
    <row r="1107" spans="2:4" x14ac:dyDescent="0.3">
      <c r="B1107" s="23"/>
      <c r="D1107" s="25"/>
    </row>
    <row r="1108" spans="2:4" x14ac:dyDescent="0.3">
      <c r="B1108" s="23"/>
      <c r="D1108" s="25"/>
    </row>
    <row r="1109" spans="2:4" x14ac:dyDescent="0.3">
      <c r="B1109" s="23"/>
      <c r="D1109" s="25"/>
    </row>
    <row r="1110" spans="2:4" x14ac:dyDescent="0.3">
      <c r="B1110" s="23"/>
      <c r="D1110" s="25"/>
    </row>
    <row r="1111" spans="2:4" x14ac:dyDescent="0.3">
      <c r="B1111" s="23"/>
      <c r="D1111" s="25"/>
    </row>
    <row r="1112" spans="2:4" x14ac:dyDescent="0.3">
      <c r="B1112" s="23"/>
      <c r="D1112" s="25"/>
    </row>
    <row r="1113" spans="2:4" x14ac:dyDescent="0.3">
      <c r="B1113" s="23"/>
      <c r="D1113" s="25"/>
    </row>
    <row r="1114" spans="2:4" x14ac:dyDescent="0.3">
      <c r="B1114" s="23"/>
      <c r="D1114" s="25"/>
    </row>
    <row r="1115" spans="2:4" x14ac:dyDescent="0.3">
      <c r="B1115" s="23"/>
      <c r="D1115" s="25"/>
    </row>
    <row r="1116" spans="2:4" x14ac:dyDescent="0.3">
      <c r="B1116" s="23"/>
      <c r="D1116" s="25"/>
    </row>
    <row r="1117" spans="2:4" x14ac:dyDescent="0.3">
      <c r="B1117" s="23"/>
      <c r="D1117" s="25"/>
    </row>
    <row r="1118" spans="2:4" x14ac:dyDescent="0.3">
      <c r="B1118" s="23"/>
      <c r="D1118" s="25"/>
    </row>
    <row r="1119" spans="2:4" x14ac:dyDescent="0.3">
      <c r="B1119" s="23"/>
      <c r="D1119" s="25"/>
    </row>
    <row r="1120" spans="2:4" x14ac:dyDescent="0.3">
      <c r="B1120" s="23"/>
      <c r="D1120" s="25"/>
    </row>
    <row r="1121" spans="2:4" x14ac:dyDescent="0.3">
      <c r="B1121" s="23"/>
      <c r="D1121" s="25"/>
    </row>
    <row r="1122" spans="2:4" x14ac:dyDescent="0.3">
      <c r="B1122" s="23"/>
      <c r="D1122" s="25"/>
    </row>
    <row r="1123" spans="2:4" x14ac:dyDescent="0.3">
      <c r="B1123" s="23"/>
      <c r="D1123" s="25"/>
    </row>
    <row r="1124" spans="2:4" x14ac:dyDescent="0.3">
      <c r="B1124" s="23"/>
      <c r="D1124" s="25"/>
    </row>
    <row r="1125" spans="2:4" x14ac:dyDescent="0.3">
      <c r="B1125" s="23"/>
      <c r="D1125" s="25"/>
    </row>
    <row r="1126" spans="2:4" x14ac:dyDescent="0.3">
      <c r="B1126" s="23"/>
      <c r="D1126" s="25"/>
    </row>
    <row r="1127" spans="2:4" x14ac:dyDescent="0.3">
      <c r="B1127" s="23"/>
      <c r="D1127" s="25"/>
    </row>
    <row r="1128" spans="2:4" x14ac:dyDescent="0.3">
      <c r="B1128" s="23"/>
      <c r="D1128" s="25"/>
    </row>
    <row r="1129" spans="2:4" x14ac:dyDescent="0.3">
      <c r="B1129" s="23"/>
      <c r="D1129" s="25"/>
    </row>
    <row r="1130" spans="2:4" x14ac:dyDescent="0.3">
      <c r="B1130" s="23"/>
      <c r="D1130" s="25"/>
    </row>
    <row r="1131" spans="2:4" x14ac:dyDescent="0.3">
      <c r="B1131" s="23"/>
      <c r="D1131" s="25"/>
    </row>
    <row r="1132" spans="2:4" x14ac:dyDescent="0.3">
      <c r="B1132" s="23"/>
      <c r="D1132" s="25"/>
    </row>
    <row r="1133" spans="2:4" x14ac:dyDescent="0.3">
      <c r="B1133" s="23"/>
      <c r="D1133" s="25"/>
    </row>
    <row r="1134" spans="2:4" x14ac:dyDescent="0.3">
      <c r="B1134" s="23"/>
      <c r="D1134" s="25"/>
    </row>
    <row r="1135" spans="2:4" x14ac:dyDescent="0.3">
      <c r="B1135" s="23"/>
      <c r="D1135" s="25"/>
    </row>
    <row r="1136" spans="2:4" x14ac:dyDescent="0.3">
      <c r="B1136" s="23"/>
      <c r="D1136" s="25"/>
    </row>
    <row r="1137" spans="2:4" x14ac:dyDescent="0.3">
      <c r="B1137" s="23"/>
      <c r="D1137" s="25"/>
    </row>
    <row r="1138" spans="2:4" x14ac:dyDescent="0.3">
      <c r="B1138" s="23"/>
      <c r="D1138" s="25"/>
    </row>
    <row r="1139" spans="2:4" x14ac:dyDescent="0.3">
      <c r="B1139" s="23"/>
      <c r="D1139" s="25"/>
    </row>
    <row r="1140" spans="2:4" x14ac:dyDescent="0.3">
      <c r="B1140" s="23"/>
      <c r="D1140" s="25"/>
    </row>
    <row r="1141" spans="2:4" x14ac:dyDescent="0.3">
      <c r="B1141" s="23"/>
      <c r="D1141" s="25"/>
    </row>
    <row r="1142" spans="2:4" x14ac:dyDescent="0.3">
      <c r="B1142" s="23"/>
      <c r="D1142" s="25"/>
    </row>
    <row r="1143" spans="2:4" x14ac:dyDescent="0.3">
      <c r="B1143" s="23"/>
      <c r="D1143" s="25"/>
    </row>
    <row r="1144" spans="2:4" x14ac:dyDescent="0.3">
      <c r="B1144" s="23"/>
      <c r="D1144" s="25"/>
    </row>
    <row r="1145" spans="2:4" x14ac:dyDescent="0.3">
      <c r="B1145" s="23"/>
      <c r="D1145" s="25"/>
    </row>
    <row r="1146" spans="2:4" x14ac:dyDescent="0.3">
      <c r="B1146" s="23"/>
      <c r="D1146" s="25"/>
    </row>
    <row r="1147" spans="2:4" x14ac:dyDescent="0.3">
      <c r="B1147" s="23"/>
      <c r="D1147" s="25"/>
    </row>
    <row r="1148" spans="2:4" x14ac:dyDescent="0.3">
      <c r="B1148" s="23"/>
      <c r="D1148" s="25"/>
    </row>
    <row r="1149" spans="2:4" x14ac:dyDescent="0.3">
      <c r="B1149" s="23"/>
      <c r="D1149" s="25"/>
    </row>
    <row r="1150" spans="2:4" x14ac:dyDescent="0.3">
      <c r="B1150" s="23"/>
      <c r="D1150" s="25"/>
    </row>
    <row r="1151" spans="2:4" x14ac:dyDescent="0.3">
      <c r="B1151" s="23"/>
      <c r="D1151" s="25"/>
    </row>
    <row r="1152" spans="2:4" x14ac:dyDescent="0.3">
      <c r="B1152" s="23"/>
      <c r="D1152" s="25"/>
    </row>
    <row r="1153" spans="2:4" x14ac:dyDescent="0.3">
      <c r="B1153" s="23"/>
      <c r="D1153" s="25"/>
    </row>
    <row r="1154" spans="2:4" x14ac:dyDescent="0.3">
      <c r="B1154" s="23"/>
      <c r="D1154" s="25"/>
    </row>
    <row r="1155" spans="2:4" x14ac:dyDescent="0.3">
      <c r="B1155" s="23"/>
      <c r="D1155" s="25"/>
    </row>
    <row r="1156" spans="2:4" x14ac:dyDescent="0.3">
      <c r="B1156" s="23"/>
      <c r="D1156" s="25"/>
    </row>
    <row r="1157" spans="2:4" x14ac:dyDescent="0.3">
      <c r="B1157" s="23"/>
      <c r="D1157" s="25"/>
    </row>
    <row r="1158" spans="2:4" x14ac:dyDescent="0.3">
      <c r="B1158" s="23"/>
      <c r="D1158" s="25"/>
    </row>
    <row r="1159" spans="2:4" x14ac:dyDescent="0.3">
      <c r="B1159" s="23"/>
      <c r="D1159" s="25"/>
    </row>
    <row r="1160" spans="2:4" x14ac:dyDescent="0.3">
      <c r="B1160" s="23"/>
      <c r="D1160" s="25"/>
    </row>
    <row r="1161" spans="2:4" x14ac:dyDescent="0.3">
      <c r="B1161" s="23"/>
      <c r="D1161" s="25"/>
    </row>
    <row r="1162" spans="2:4" x14ac:dyDescent="0.3">
      <c r="B1162" s="23"/>
      <c r="D1162" s="25"/>
    </row>
    <row r="1163" spans="2:4" x14ac:dyDescent="0.3">
      <c r="B1163" s="23"/>
      <c r="D1163" s="25"/>
    </row>
    <row r="1164" spans="2:4" x14ac:dyDescent="0.3">
      <c r="B1164" s="23"/>
      <c r="D1164" s="25"/>
    </row>
    <row r="1165" spans="2:4" x14ac:dyDescent="0.3">
      <c r="B1165" s="23"/>
      <c r="D1165" s="25"/>
    </row>
    <row r="1166" spans="2:4" x14ac:dyDescent="0.3">
      <c r="B1166" s="23"/>
      <c r="D1166" s="25"/>
    </row>
    <row r="1167" spans="2:4" x14ac:dyDescent="0.3">
      <c r="B1167" s="23"/>
      <c r="D1167" s="25"/>
    </row>
    <row r="1168" spans="2:4" x14ac:dyDescent="0.3">
      <c r="B1168" s="23"/>
      <c r="D1168" s="25"/>
    </row>
    <row r="1169" spans="2:4" x14ac:dyDescent="0.3">
      <c r="B1169" s="23"/>
      <c r="D1169" s="25"/>
    </row>
    <row r="1170" spans="2:4" x14ac:dyDescent="0.3">
      <c r="B1170" s="23"/>
      <c r="D1170" s="25"/>
    </row>
    <row r="1171" spans="2:4" x14ac:dyDescent="0.3">
      <c r="B1171" s="23"/>
      <c r="D1171" s="25"/>
    </row>
    <row r="1172" spans="2:4" x14ac:dyDescent="0.3">
      <c r="B1172" s="23"/>
      <c r="D1172" s="25"/>
    </row>
    <row r="1173" spans="2:4" x14ac:dyDescent="0.3">
      <c r="B1173" s="23"/>
      <c r="D1173" s="25"/>
    </row>
    <row r="1174" spans="2:4" x14ac:dyDescent="0.3">
      <c r="B1174" s="23"/>
      <c r="D1174" s="25"/>
    </row>
    <row r="1175" spans="2:4" x14ac:dyDescent="0.3">
      <c r="B1175" s="23"/>
      <c r="D1175" s="25"/>
    </row>
    <row r="1176" spans="2:4" x14ac:dyDescent="0.3">
      <c r="B1176" s="23"/>
      <c r="D1176" s="25"/>
    </row>
    <row r="1177" spans="2:4" x14ac:dyDescent="0.3">
      <c r="B1177" s="23"/>
      <c r="D1177" s="25"/>
    </row>
    <row r="1178" spans="2:4" x14ac:dyDescent="0.3">
      <c r="B1178" s="23"/>
      <c r="D1178" s="25"/>
    </row>
    <row r="1179" spans="2:4" x14ac:dyDescent="0.3">
      <c r="B1179" s="23"/>
      <c r="D1179" s="25"/>
    </row>
    <row r="1180" spans="2:4" x14ac:dyDescent="0.3">
      <c r="B1180" s="23"/>
      <c r="D1180" s="25"/>
    </row>
    <row r="1181" spans="2:4" x14ac:dyDescent="0.3">
      <c r="B1181" s="23"/>
      <c r="D1181" s="25"/>
    </row>
    <row r="1182" spans="2:4" x14ac:dyDescent="0.3">
      <c r="B1182" s="23"/>
      <c r="D1182" s="25"/>
    </row>
    <row r="1183" spans="2:4" x14ac:dyDescent="0.3">
      <c r="B1183" s="23"/>
      <c r="D1183" s="25"/>
    </row>
    <row r="1184" spans="2:4" x14ac:dyDescent="0.3">
      <c r="B1184" s="23"/>
      <c r="D1184" s="25"/>
    </row>
    <row r="1185" spans="2:4" x14ac:dyDescent="0.3">
      <c r="B1185" s="23"/>
      <c r="D1185" s="25"/>
    </row>
    <row r="1186" spans="2:4" x14ac:dyDescent="0.3">
      <c r="B1186" s="23"/>
      <c r="D1186" s="25"/>
    </row>
    <row r="1187" spans="2:4" x14ac:dyDescent="0.3">
      <c r="B1187" s="23"/>
      <c r="D1187" s="25"/>
    </row>
    <row r="1188" spans="2:4" x14ac:dyDescent="0.3">
      <c r="B1188" s="23"/>
      <c r="D1188" s="25"/>
    </row>
    <row r="1189" spans="2:4" x14ac:dyDescent="0.3">
      <c r="B1189" s="23"/>
      <c r="D1189" s="25"/>
    </row>
    <row r="1190" spans="2:4" x14ac:dyDescent="0.3">
      <c r="B1190" s="23"/>
      <c r="D1190" s="25"/>
    </row>
    <row r="1191" spans="2:4" x14ac:dyDescent="0.3">
      <c r="B1191" s="23"/>
      <c r="D1191" s="25"/>
    </row>
    <row r="1192" spans="2:4" x14ac:dyDescent="0.3">
      <c r="B1192" s="23"/>
      <c r="D1192" s="25"/>
    </row>
    <row r="1193" spans="2:4" x14ac:dyDescent="0.3">
      <c r="B1193" s="23"/>
      <c r="D1193" s="25"/>
    </row>
    <row r="1194" spans="2:4" x14ac:dyDescent="0.3">
      <c r="B1194" s="23"/>
      <c r="D1194" s="25"/>
    </row>
    <row r="1195" spans="2:4" x14ac:dyDescent="0.3">
      <c r="B1195" s="23"/>
      <c r="D1195" s="25"/>
    </row>
    <row r="1196" spans="2:4" x14ac:dyDescent="0.3">
      <c r="B1196" s="23"/>
      <c r="D1196" s="25"/>
    </row>
    <row r="1197" spans="2:4" x14ac:dyDescent="0.3">
      <c r="B1197" s="23"/>
      <c r="D1197" s="25"/>
    </row>
    <row r="1198" spans="2:4" x14ac:dyDescent="0.3">
      <c r="B1198" s="23"/>
      <c r="D1198" s="25"/>
    </row>
    <row r="1199" spans="2:4" x14ac:dyDescent="0.3">
      <c r="B1199" s="23"/>
      <c r="D1199" s="25"/>
    </row>
    <row r="1200" spans="2:4" x14ac:dyDescent="0.3">
      <c r="B1200" s="23"/>
      <c r="D1200" s="25"/>
    </row>
    <row r="1201" spans="2:4" x14ac:dyDescent="0.3">
      <c r="B1201" s="23"/>
      <c r="D1201" s="25"/>
    </row>
    <row r="1202" spans="2:4" x14ac:dyDescent="0.3">
      <c r="B1202" s="23"/>
      <c r="D1202" s="25"/>
    </row>
    <row r="1203" spans="2:4" x14ac:dyDescent="0.3">
      <c r="B1203" s="23"/>
      <c r="D1203" s="25"/>
    </row>
    <row r="1204" spans="2:4" x14ac:dyDescent="0.3">
      <c r="B1204" s="23"/>
      <c r="D1204" s="25"/>
    </row>
    <row r="1205" spans="2:4" x14ac:dyDescent="0.3">
      <c r="B1205" s="23"/>
      <c r="D1205" s="25"/>
    </row>
    <row r="1206" spans="2:4" x14ac:dyDescent="0.3">
      <c r="B1206" s="23"/>
      <c r="D1206" s="25"/>
    </row>
    <row r="1207" spans="2:4" x14ac:dyDescent="0.3">
      <c r="B1207" s="23"/>
      <c r="D1207" s="25"/>
    </row>
    <row r="1208" spans="2:4" x14ac:dyDescent="0.3">
      <c r="B1208" s="23"/>
      <c r="D1208" s="25"/>
    </row>
    <row r="1209" spans="2:4" x14ac:dyDescent="0.3">
      <c r="B1209" s="23"/>
      <c r="D1209" s="25"/>
    </row>
    <row r="1210" spans="2:4" x14ac:dyDescent="0.3">
      <c r="B1210" s="23"/>
      <c r="D1210" s="25"/>
    </row>
    <row r="1211" spans="2:4" x14ac:dyDescent="0.3">
      <c r="B1211" s="23"/>
      <c r="D1211" s="25"/>
    </row>
    <row r="1212" spans="2:4" x14ac:dyDescent="0.3">
      <c r="B1212" s="23"/>
      <c r="D1212" s="25"/>
    </row>
    <row r="1213" spans="2:4" x14ac:dyDescent="0.3">
      <c r="B1213" s="23"/>
      <c r="D1213" s="25"/>
    </row>
    <row r="1214" spans="2:4" x14ac:dyDescent="0.3">
      <c r="B1214" s="23"/>
      <c r="D1214" s="25"/>
    </row>
    <row r="1215" spans="2:4" x14ac:dyDescent="0.3">
      <c r="B1215" s="23"/>
      <c r="D1215" s="25"/>
    </row>
    <row r="1216" spans="2:4" x14ac:dyDescent="0.3">
      <c r="B1216" s="23"/>
      <c r="D1216" s="25"/>
    </row>
    <row r="1217" spans="2:4" x14ac:dyDescent="0.3">
      <c r="B1217" s="23"/>
      <c r="D1217" s="25"/>
    </row>
    <row r="1218" spans="2:4" x14ac:dyDescent="0.3">
      <c r="B1218" s="23"/>
      <c r="D1218" s="25"/>
    </row>
    <row r="1219" spans="2:4" x14ac:dyDescent="0.3">
      <c r="B1219" s="23"/>
      <c r="D1219" s="25"/>
    </row>
    <row r="1220" spans="2:4" x14ac:dyDescent="0.3">
      <c r="B1220" s="23"/>
      <c r="D1220" s="25"/>
    </row>
    <row r="1221" spans="2:4" x14ac:dyDescent="0.3">
      <c r="B1221" s="23"/>
      <c r="D1221" s="25"/>
    </row>
    <row r="1222" spans="2:4" x14ac:dyDescent="0.3">
      <c r="B1222" s="23"/>
      <c r="D1222" s="25"/>
    </row>
    <row r="1223" spans="2:4" x14ac:dyDescent="0.3">
      <c r="B1223" s="23"/>
      <c r="D1223" s="25"/>
    </row>
    <row r="1224" spans="2:4" x14ac:dyDescent="0.3">
      <c r="B1224" s="23"/>
      <c r="D1224" s="25"/>
    </row>
    <row r="1225" spans="2:4" x14ac:dyDescent="0.3">
      <c r="B1225" s="23"/>
      <c r="D1225" s="25"/>
    </row>
    <row r="1226" spans="2:4" x14ac:dyDescent="0.3">
      <c r="B1226" s="23"/>
      <c r="D1226" s="25"/>
    </row>
    <row r="1227" spans="2:4" x14ac:dyDescent="0.3">
      <c r="B1227" s="23"/>
      <c r="D1227" s="25"/>
    </row>
    <row r="1228" spans="2:4" x14ac:dyDescent="0.3">
      <c r="B1228" s="23"/>
      <c r="D1228" s="25"/>
    </row>
    <row r="1229" spans="2:4" x14ac:dyDescent="0.3">
      <c r="B1229" s="23"/>
      <c r="D1229" s="25"/>
    </row>
    <row r="1230" spans="2:4" x14ac:dyDescent="0.3">
      <c r="B1230" s="23"/>
      <c r="D1230" s="25"/>
    </row>
    <row r="1231" spans="2:4" x14ac:dyDescent="0.3">
      <c r="B1231" s="23"/>
      <c r="D1231" s="25"/>
    </row>
    <row r="1232" spans="2:4" x14ac:dyDescent="0.3">
      <c r="B1232" s="23"/>
      <c r="D1232" s="25"/>
    </row>
    <row r="1233" spans="2:4" x14ac:dyDescent="0.3">
      <c r="B1233" s="23"/>
      <c r="D1233" s="25"/>
    </row>
    <row r="1234" spans="2:4" x14ac:dyDescent="0.3">
      <c r="B1234" s="23"/>
      <c r="D1234" s="25"/>
    </row>
    <row r="1235" spans="2:4" x14ac:dyDescent="0.3">
      <c r="B1235" s="23"/>
      <c r="D1235" s="25"/>
    </row>
    <row r="1236" spans="2:4" x14ac:dyDescent="0.3">
      <c r="B1236" s="23"/>
      <c r="D1236" s="25"/>
    </row>
    <row r="1237" spans="2:4" x14ac:dyDescent="0.3">
      <c r="B1237" s="23"/>
      <c r="D1237" s="25"/>
    </row>
    <row r="1238" spans="2:4" x14ac:dyDescent="0.3">
      <c r="B1238" s="23"/>
      <c r="D1238" s="25"/>
    </row>
    <row r="1239" spans="2:4" x14ac:dyDescent="0.3">
      <c r="B1239" s="23"/>
      <c r="D1239" s="25"/>
    </row>
    <row r="1240" spans="2:4" x14ac:dyDescent="0.3">
      <c r="B1240" s="23"/>
      <c r="D1240" s="25"/>
    </row>
    <row r="1241" spans="2:4" x14ac:dyDescent="0.3">
      <c r="B1241" s="23"/>
      <c r="D1241" s="25"/>
    </row>
    <row r="1242" spans="2:4" x14ac:dyDescent="0.3">
      <c r="B1242" s="23"/>
      <c r="D1242" s="25"/>
    </row>
    <row r="1243" spans="2:4" x14ac:dyDescent="0.3">
      <c r="B1243" s="23"/>
      <c r="D1243" s="25"/>
    </row>
    <row r="1244" spans="2:4" x14ac:dyDescent="0.3">
      <c r="B1244" s="23"/>
      <c r="D1244" s="25"/>
    </row>
    <row r="1245" spans="2:4" x14ac:dyDescent="0.3">
      <c r="B1245" s="23"/>
      <c r="D1245" s="25"/>
    </row>
    <row r="1246" spans="2:4" x14ac:dyDescent="0.3">
      <c r="B1246" s="23"/>
      <c r="D1246" s="25"/>
    </row>
    <row r="1247" spans="2:4" x14ac:dyDescent="0.3">
      <c r="B1247" s="23"/>
      <c r="D1247" s="25"/>
    </row>
    <row r="1248" spans="2:4" x14ac:dyDescent="0.3">
      <c r="B1248" s="23"/>
      <c r="D1248" s="25"/>
    </row>
    <row r="1249" spans="2:4" x14ac:dyDescent="0.3">
      <c r="B1249" s="23"/>
      <c r="D1249" s="25"/>
    </row>
    <row r="1250" spans="2:4" x14ac:dyDescent="0.3">
      <c r="B1250" s="23"/>
      <c r="D1250" s="25"/>
    </row>
    <row r="1251" spans="2:4" x14ac:dyDescent="0.3">
      <c r="B1251" s="23"/>
      <c r="D1251" s="25"/>
    </row>
    <row r="1252" spans="2:4" x14ac:dyDescent="0.3">
      <c r="B1252" s="23"/>
      <c r="D1252" s="25"/>
    </row>
    <row r="1253" spans="2:4" x14ac:dyDescent="0.3">
      <c r="B1253" s="23"/>
      <c r="D1253" s="25"/>
    </row>
    <row r="1254" spans="2:4" x14ac:dyDescent="0.3">
      <c r="B1254" s="23"/>
      <c r="D1254" s="25"/>
    </row>
    <row r="1255" spans="2:4" x14ac:dyDescent="0.3">
      <c r="B1255" s="23"/>
      <c r="D1255" s="25"/>
    </row>
    <row r="1256" spans="2:4" x14ac:dyDescent="0.3">
      <c r="B1256" s="23"/>
      <c r="D1256" s="25"/>
    </row>
    <row r="1257" spans="2:4" x14ac:dyDescent="0.3">
      <c r="B1257" s="23"/>
      <c r="D1257" s="25"/>
    </row>
    <row r="1258" spans="2:4" x14ac:dyDescent="0.3">
      <c r="B1258" s="23"/>
      <c r="D1258" s="25"/>
    </row>
    <row r="1259" spans="2:4" x14ac:dyDescent="0.3">
      <c r="B1259" s="23"/>
      <c r="D1259" s="25"/>
    </row>
    <row r="1260" spans="2:4" x14ac:dyDescent="0.3">
      <c r="B1260" s="23"/>
      <c r="D1260" s="25"/>
    </row>
    <row r="1261" spans="2:4" x14ac:dyDescent="0.3">
      <c r="B1261" s="23"/>
      <c r="D1261" s="25"/>
    </row>
    <row r="1262" spans="2:4" x14ac:dyDescent="0.3">
      <c r="B1262" s="23"/>
      <c r="D1262" s="25"/>
    </row>
    <row r="1263" spans="2:4" x14ac:dyDescent="0.3">
      <c r="B1263" s="23"/>
      <c r="D1263" s="25"/>
    </row>
    <row r="1264" spans="2:4" x14ac:dyDescent="0.3">
      <c r="B1264" s="23"/>
      <c r="D1264" s="25"/>
    </row>
    <row r="1265" spans="2:4" x14ac:dyDescent="0.3">
      <c r="B1265" s="23"/>
      <c r="D1265" s="25"/>
    </row>
    <row r="1266" spans="2:4" x14ac:dyDescent="0.3">
      <c r="B1266" s="23"/>
      <c r="D1266" s="25"/>
    </row>
    <row r="1267" spans="2:4" x14ac:dyDescent="0.3">
      <c r="B1267" s="23"/>
      <c r="D1267" s="25"/>
    </row>
    <row r="1268" spans="2:4" x14ac:dyDescent="0.3">
      <c r="B1268" s="23"/>
      <c r="D1268" s="25"/>
    </row>
    <row r="1269" spans="2:4" x14ac:dyDescent="0.3">
      <c r="B1269" s="23"/>
      <c r="D1269" s="25"/>
    </row>
    <row r="1270" spans="2:4" x14ac:dyDescent="0.3">
      <c r="B1270" s="23"/>
      <c r="D1270" s="25"/>
    </row>
    <row r="1271" spans="2:4" x14ac:dyDescent="0.3">
      <c r="B1271" s="23"/>
      <c r="D1271" s="25"/>
    </row>
    <row r="1272" spans="2:4" x14ac:dyDescent="0.3">
      <c r="B1272" s="23"/>
      <c r="D1272" s="25"/>
    </row>
    <row r="1273" spans="2:4" x14ac:dyDescent="0.3">
      <c r="B1273" s="23"/>
      <c r="D1273" s="25"/>
    </row>
    <row r="1274" spans="2:4" x14ac:dyDescent="0.3">
      <c r="B1274" s="23"/>
      <c r="D1274" s="25"/>
    </row>
    <row r="1275" spans="2:4" x14ac:dyDescent="0.3">
      <c r="B1275" s="23"/>
      <c r="D1275" s="25"/>
    </row>
    <row r="1276" spans="2:4" x14ac:dyDescent="0.3">
      <c r="B1276" s="23"/>
      <c r="D1276" s="25"/>
    </row>
    <row r="1277" spans="2:4" x14ac:dyDescent="0.3">
      <c r="B1277" s="23"/>
      <c r="D1277" s="25"/>
    </row>
    <row r="1278" spans="2:4" x14ac:dyDescent="0.3">
      <c r="B1278" s="23"/>
      <c r="D1278" s="25"/>
    </row>
    <row r="1279" spans="2:4" x14ac:dyDescent="0.3">
      <c r="B1279" s="23"/>
      <c r="D1279" s="25"/>
    </row>
    <row r="1280" spans="2:4" x14ac:dyDescent="0.3">
      <c r="B1280" s="23"/>
      <c r="D1280" s="25"/>
    </row>
    <row r="1281" spans="2:4" x14ac:dyDescent="0.3">
      <c r="B1281" s="23"/>
      <c r="D1281" s="25"/>
    </row>
    <row r="1282" spans="2:4" x14ac:dyDescent="0.3">
      <c r="B1282" s="23"/>
      <c r="D1282" s="25"/>
    </row>
    <row r="1283" spans="2:4" x14ac:dyDescent="0.3">
      <c r="B1283" s="23"/>
      <c r="D1283" s="25"/>
    </row>
    <row r="1284" spans="2:4" x14ac:dyDescent="0.3">
      <c r="B1284" s="23"/>
      <c r="D1284" s="25"/>
    </row>
    <row r="1285" spans="2:4" x14ac:dyDescent="0.3">
      <c r="B1285" s="23"/>
      <c r="D1285" s="25"/>
    </row>
    <row r="1286" spans="2:4" x14ac:dyDescent="0.3">
      <c r="B1286" s="23"/>
      <c r="D1286" s="25"/>
    </row>
    <row r="1287" spans="2:4" x14ac:dyDescent="0.3">
      <c r="B1287" s="23"/>
      <c r="D1287" s="25"/>
    </row>
    <row r="1288" spans="2:4" x14ac:dyDescent="0.3">
      <c r="B1288" s="23"/>
      <c r="D1288" s="25"/>
    </row>
    <row r="1289" spans="2:4" x14ac:dyDescent="0.3">
      <c r="B1289" s="23"/>
      <c r="D1289" s="25"/>
    </row>
    <row r="1290" spans="2:4" x14ac:dyDescent="0.3">
      <c r="B1290" s="23"/>
      <c r="D1290" s="25"/>
    </row>
    <row r="1291" spans="2:4" x14ac:dyDescent="0.3">
      <c r="B1291" s="23"/>
      <c r="D1291" s="25"/>
    </row>
    <row r="1292" spans="2:4" x14ac:dyDescent="0.3">
      <c r="B1292" s="23"/>
      <c r="D1292" s="25"/>
    </row>
    <row r="1293" spans="2:4" x14ac:dyDescent="0.3">
      <c r="B1293" s="23"/>
      <c r="D1293" s="25"/>
    </row>
    <row r="1294" spans="2:4" x14ac:dyDescent="0.3">
      <c r="B1294" s="23"/>
      <c r="D1294" s="25"/>
    </row>
    <row r="1295" spans="2:4" x14ac:dyDescent="0.3">
      <c r="B1295" s="23"/>
      <c r="D1295" s="25"/>
    </row>
    <row r="1296" spans="2:4" x14ac:dyDescent="0.3">
      <c r="B1296" s="23"/>
      <c r="D1296" s="25"/>
    </row>
    <row r="1297" spans="2:4" x14ac:dyDescent="0.3">
      <c r="B1297" s="23"/>
      <c r="D1297" s="25"/>
    </row>
    <row r="1298" spans="2:4" x14ac:dyDescent="0.3">
      <c r="B1298" s="23"/>
      <c r="D1298" s="25"/>
    </row>
    <row r="1299" spans="2:4" x14ac:dyDescent="0.3">
      <c r="B1299" s="23"/>
      <c r="D1299" s="25"/>
    </row>
    <row r="1300" spans="2:4" x14ac:dyDescent="0.3">
      <c r="B1300" s="23"/>
      <c r="D1300" s="25"/>
    </row>
    <row r="1301" spans="2:4" x14ac:dyDescent="0.3">
      <c r="B1301" s="23"/>
      <c r="D1301" s="25"/>
    </row>
    <row r="1302" spans="2:4" x14ac:dyDescent="0.3">
      <c r="B1302" s="23"/>
      <c r="D1302" s="25"/>
    </row>
    <row r="1303" spans="2:4" x14ac:dyDescent="0.3">
      <c r="B1303" s="23"/>
      <c r="D1303" s="25"/>
    </row>
    <row r="1304" spans="2:4" x14ac:dyDescent="0.3">
      <c r="B1304" s="23"/>
      <c r="D1304" s="25"/>
    </row>
    <row r="1305" spans="2:4" x14ac:dyDescent="0.3">
      <c r="B1305" s="23"/>
      <c r="D1305" s="25"/>
    </row>
    <row r="1306" spans="2:4" x14ac:dyDescent="0.3">
      <c r="B1306" s="23"/>
      <c r="D1306" s="25"/>
    </row>
    <row r="1307" spans="2:4" x14ac:dyDescent="0.3">
      <c r="B1307" s="23"/>
      <c r="D1307" s="25"/>
    </row>
    <row r="1308" spans="2:4" x14ac:dyDescent="0.3">
      <c r="B1308" s="23"/>
      <c r="D1308" s="25"/>
    </row>
    <row r="1309" spans="2:4" x14ac:dyDescent="0.3">
      <c r="B1309" s="23"/>
      <c r="D1309" s="25"/>
    </row>
    <row r="1310" spans="2:4" x14ac:dyDescent="0.3">
      <c r="B1310" s="23"/>
      <c r="D1310" s="25"/>
    </row>
    <row r="1311" spans="2:4" x14ac:dyDescent="0.3">
      <c r="B1311" s="23"/>
      <c r="D1311" s="25"/>
    </row>
    <row r="1312" spans="2:4" x14ac:dyDescent="0.3">
      <c r="B1312" s="23"/>
      <c r="D1312" s="25"/>
    </row>
    <row r="1313" spans="2:4" x14ac:dyDescent="0.3">
      <c r="B1313" s="23"/>
      <c r="D1313" s="25"/>
    </row>
    <row r="1314" spans="2:4" x14ac:dyDescent="0.3">
      <c r="B1314" s="23"/>
      <c r="D1314" s="25"/>
    </row>
    <row r="1315" spans="2:4" x14ac:dyDescent="0.3">
      <c r="B1315" s="23"/>
      <c r="D1315" s="25"/>
    </row>
    <row r="1316" spans="2:4" x14ac:dyDescent="0.3">
      <c r="B1316" s="23"/>
      <c r="D1316" s="25"/>
    </row>
    <row r="1317" spans="2:4" x14ac:dyDescent="0.3">
      <c r="B1317" s="23"/>
      <c r="D1317" s="25"/>
    </row>
    <row r="1318" spans="2:4" x14ac:dyDescent="0.3">
      <c r="B1318" s="23"/>
      <c r="D1318" s="25"/>
    </row>
    <row r="1319" spans="2:4" x14ac:dyDescent="0.3">
      <c r="B1319" s="23"/>
      <c r="D1319" s="25"/>
    </row>
    <row r="1320" spans="2:4" x14ac:dyDescent="0.3">
      <c r="B1320" s="23"/>
      <c r="D1320" s="25"/>
    </row>
    <row r="1321" spans="2:4" x14ac:dyDescent="0.3">
      <c r="B1321" s="23"/>
      <c r="D1321" s="25"/>
    </row>
    <row r="1322" spans="2:4" x14ac:dyDescent="0.3">
      <c r="B1322" s="23"/>
      <c r="D1322" s="25"/>
    </row>
    <row r="1323" spans="2:4" x14ac:dyDescent="0.3">
      <c r="B1323" s="23"/>
      <c r="D1323" s="25"/>
    </row>
    <row r="1324" spans="2:4" x14ac:dyDescent="0.3">
      <c r="B1324" s="23"/>
      <c r="D1324" s="25"/>
    </row>
    <row r="1325" spans="2:4" x14ac:dyDescent="0.3">
      <c r="B1325" s="23"/>
      <c r="D1325" s="25"/>
    </row>
    <row r="1326" spans="2:4" x14ac:dyDescent="0.3">
      <c r="B1326" s="23"/>
      <c r="D1326" s="25"/>
    </row>
    <row r="1327" spans="2:4" x14ac:dyDescent="0.3">
      <c r="B1327" s="23"/>
      <c r="D1327" s="25"/>
    </row>
    <row r="1328" spans="2:4" x14ac:dyDescent="0.3">
      <c r="B1328" s="23"/>
      <c r="D1328" s="25"/>
    </row>
    <row r="1329" spans="2:4" x14ac:dyDescent="0.3">
      <c r="B1329" s="23"/>
      <c r="D1329" s="25"/>
    </row>
    <row r="1330" spans="2:4" x14ac:dyDescent="0.3">
      <c r="B1330" s="23"/>
      <c r="D1330" s="25"/>
    </row>
    <row r="1331" spans="2:4" x14ac:dyDescent="0.3">
      <c r="B1331" s="23"/>
      <c r="D1331" s="25"/>
    </row>
    <row r="1332" spans="2:4" x14ac:dyDescent="0.3">
      <c r="B1332" s="23"/>
      <c r="D1332" s="25"/>
    </row>
    <row r="1333" spans="2:4" x14ac:dyDescent="0.3">
      <c r="B1333" s="23"/>
      <c r="D1333" s="25"/>
    </row>
    <row r="1334" spans="2:4" x14ac:dyDescent="0.3">
      <c r="B1334" s="23"/>
      <c r="D1334" s="25"/>
    </row>
    <row r="1335" spans="2:4" x14ac:dyDescent="0.3">
      <c r="B1335" s="23"/>
      <c r="D1335" s="25"/>
    </row>
    <row r="1336" spans="2:4" x14ac:dyDescent="0.3">
      <c r="B1336" s="23"/>
      <c r="D1336" s="25"/>
    </row>
    <row r="1337" spans="2:4" x14ac:dyDescent="0.3">
      <c r="B1337" s="23"/>
      <c r="D1337" s="25"/>
    </row>
    <row r="1338" spans="2:4" x14ac:dyDescent="0.3">
      <c r="B1338" s="23"/>
      <c r="D1338" s="25"/>
    </row>
    <row r="1339" spans="2:4" x14ac:dyDescent="0.3">
      <c r="B1339" s="23"/>
      <c r="D1339" s="25"/>
    </row>
    <row r="1340" spans="2:4" x14ac:dyDescent="0.3">
      <c r="B1340" s="23"/>
      <c r="D1340" s="25"/>
    </row>
    <row r="1341" spans="2:4" x14ac:dyDescent="0.3">
      <c r="B1341" s="23"/>
      <c r="D1341" s="25"/>
    </row>
    <row r="1342" spans="2:4" x14ac:dyDescent="0.3">
      <c r="B1342" s="23"/>
      <c r="D1342" s="25"/>
    </row>
    <row r="1343" spans="2:4" x14ac:dyDescent="0.3">
      <c r="B1343" s="23"/>
      <c r="D1343" s="25"/>
    </row>
    <row r="1344" spans="2:4" x14ac:dyDescent="0.3">
      <c r="B1344" s="23"/>
      <c r="D1344" s="25"/>
    </row>
    <row r="1345" spans="2:4" x14ac:dyDescent="0.3">
      <c r="B1345" s="23"/>
      <c r="D1345" s="25"/>
    </row>
    <row r="1346" spans="2:4" x14ac:dyDescent="0.3">
      <c r="B1346" s="23"/>
      <c r="D1346" s="25"/>
    </row>
    <row r="1347" spans="2:4" x14ac:dyDescent="0.3">
      <c r="B1347" s="23"/>
      <c r="D1347" s="25"/>
    </row>
    <row r="1348" spans="2:4" x14ac:dyDescent="0.3">
      <c r="B1348" s="23"/>
      <c r="D1348" s="25"/>
    </row>
    <row r="1349" spans="2:4" x14ac:dyDescent="0.3">
      <c r="B1349" s="23"/>
      <c r="D1349" s="25"/>
    </row>
    <row r="1350" spans="2:4" x14ac:dyDescent="0.3">
      <c r="B1350" s="23"/>
      <c r="D1350" s="25"/>
    </row>
    <row r="1351" spans="2:4" x14ac:dyDescent="0.3">
      <c r="B1351" s="23"/>
      <c r="D1351" s="25"/>
    </row>
    <row r="1352" spans="2:4" x14ac:dyDescent="0.3">
      <c r="B1352" s="23"/>
      <c r="D1352" s="25"/>
    </row>
    <row r="1353" spans="2:4" x14ac:dyDescent="0.3">
      <c r="B1353" s="23"/>
      <c r="D1353" s="25"/>
    </row>
    <row r="1354" spans="2:4" x14ac:dyDescent="0.3">
      <c r="B1354" s="23"/>
      <c r="D1354" s="25"/>
    </row>
    <row r="1355" spans="2:4" x14ac:dyDescent="0.3">
      <c r="B1355" s="23"/>
      <c r="D1355" s="25"/>
    </row>
    <row r="1356" spans="2:4" x14ac:dyDescent="0.3">
      <c r="B1356" s="23"/>
      <c r="D1356" s="25"/>
    </row>
    <row r="1357" spans="2:4" x14ac:dyDescent="0.3">
      <c r="B1357" s="23"/>
      <c r="D1357" s="25"/>
    </row>
    <row r="1358" spans="2:4" x14ac:dyDescent="0.3">
      <c r="B1358" s="23"/>
      <c r="D1358" s="25"/>
    </row>
    <row r="1359" spans="2:4" x14ac:dyDescent="0.3">
      <c r="B1359" s="23"/>
      <c r="D1359" s="25"/>
    </row>
    <row r="1360" spans="2:4" x14ac:dyDescent="0.3">
      <c r="B1360" s="23"/>
      <c r="D1360" s="25"/>
    </row>
    <row r="1361" spans="2:4" x14ac:dyDescent="0.3">
      <c r="B1361" s="23"/>
      <c r="D1361" s="25"/>
    </row>
    <row r="1362" spans="2:4" x14ac:dyDescent="0.3">
      <c r="B1362" s="23"/>
      <c r="D1362" s="25"/>
    </row>
    <row r="1363" spans="2:4" x14ac:dyDescent="0.3">
      <c r="B1363" s="23"/>
      <c r="D1363" s="25"/>
    </row>
    <row r="1364" spans="2:4" x14ac:dyDescent="0.3">
      <c r="B1364" s="23"/>
      <c r="D1364" s="25"/>
    </row>
    <row r="1365" spans="2:4" x14ac:dyDescent="0.3">
      <c r="B1365" s="23"/>
      <c r="D1365" s="25"/>
    </row>
    <row r="1366" spans="2:4" x14ac:dyDescent="0.3">
      <c r="B1366" s="23"/>
      <c r="D1366" s="25"/>
    </row>
    <row r="1367" spans="2:4" x14ac:dyDescent="0.3">
      <c r="B1367" s="23"/>
      <c r="D1367" s="25"/>
    </row>
    <row r="1368" spans="2:4" x14ac:dyDescent="0.3">
      <c r="B1368" s="23"/>
      <c r="D1368" s="25"/>
    </row>
    <row r="1369" spans="2:4" x14ac:dyDescent="0.3">
      <c r="B1369" s="23"/>
      <c r="D1369" s="25"/>
    </row>
    <row r="1370" spans="2:4" x14ac:dyDescent="0.3">
      <c r="B1370" s="23"/>
      <c r="D1370" s="25"/>
    </row>
    <row r="1371" spans="2:4" x14ac:dyDescent="0.3">
      <c r="B1371" s="23"/>
      <c r="D1371" s="25"/>
    </row>
    <row r="1372" spans="2:4" x14ac:dyDescent="0.3">
      <c r="B1372" s="23"/>
      <c r="D1372" s="25"/>
    </row>
    <row r="1373" spans="2:4" x14ac:dyDescent="0.3">
      <c r="B1373" s="23"/>
      <c r="D1373" s="25"/>
    </row>
    <row r="1374" spans="2:4" x14ac:dyDescent="0.3">
      <c r="B1374" s="23"/>
      <c r="D1374" s="25"/>
    </row>
    <row r="1375" spans="2:4" x14ac:dyDescent="0.3">
      <c r="B1375" s="23"/>
      <c r="D1375" s="25"/>
    </row>
    <row r="1376" spans="2:4" x14ac:dyDescent="0.3">
      <c r="B1376" s="23"/>
      <c r="D1376" s="25"/>
    </row>
    <row r="1377" spans="2:4" x14ac:dyDescent="0.3">
      <c r="B1377" s="23"/>
      <c r="D1377" s="25"/>
    </row>
    <row r="1378" spans="2:4" x14ac:dyDescent="0.3">
      <c r="B1378" s="23"/>
      <c r="D1378" s="25"/>
    </row>
    <row r="1379" spans="2:4" x14ac:dyDescent="0.3">
      <c r="B1379" s="23"/>
      <c r="D1379" s="25"/>
    </row>
    <row r="1380" spans="2:4" x14ac:dyDescent="0.3">
      <c r="B1380" s="23"/>
      <c r="D1380" s="25"/>
    </row>
    <row r="1381" spans="2:4" x14ac:dyDescent="0.3">
      <c r="B1381" s="23"/>
      <c r="D1381" s="25"/>
    </row>
    <row r="1382" spans="2:4" x14ac:dyDescent="0.3">
      <c r="B1382" s="23"/>
      <c r="D1382" s="25"/>
    </row>
    <row r="1383" spans="2:4" x14ac:dyDescent="0.3">
      <c r="B1383" s="23"/>
      <c r="D1383" s="25"/>
    </row>
    <row r="1384" spans="2:4" x14ac:dyDescent="0.3">
      <c r="B1384" s="23"/>
      <c r="D1384" s="25"/>
    </row>
    <row r="1385" spans="2:4" x14ac:dyDescent="0.3">
      <c r="B1385" s="23"/>
      <c r="D1385" s="25"/>
    </row>
    <row r="1386" spans="2:4" x14ac:dyDescent="0.3">
      <c r="B1386" s="23"/>
      <c r="D1386" s="25"/>
    </row>
    <row r="1387" spans="2:4" x14ac:dyDescent="0.3">
      <c r="B1387" s="23"/>
      <c r="D1387" s="25"/>
    </row>
    <row r="1388" spans="2:4" x14ac:dyDescent="0.3">
      <c r="B1388" s="23"/>
      <c r="D1388" s="25"/>
    </row>
    <row r="1389" spans="2:4" x14ac:dyDescent="0.3">
      <c r="B1389" s="23"/>
      <c r="D1389" s="25"/>
    </row>
    <row r="1390" spans="2:4" x14ac:dyDescent="0.3">
      <c r="B1390" s="23"/>
      <c r="D1390" s="25"/>
    </row>
    <row r="1391" spans="2:4" x14ac:dyDescent="0.3">
      <c r="B1391" s="23"/>
      <c r="D1391" s="25"/>
    </row>
    <row r="1392" spans="2:4" x14ac:dyDescent="0.3">
      <c r="B1392" s="23"/>
      <c r="D1392" s="25"/>
    </row>
    <row r="1393" spans="2:4" x14ac:dyDescent="0.3">
      <c r="B1393" s="23"/>
      <c r="D1393" s="25"/>
    </row>
    <row r="1394" spans="2:4" x14ac:dyDescent="0.3">
      <c r="B1394" s="23"/>
      <c r="D1394" s="25"/>
    </row>
    <row r="1395" spans="2:4" x14ac:dyDescent="0.3">
      <c r="B1395" s="23"/>
      <c r="D1395" s="25"/>
    </row>
    <row r="1396" spans="2:4" x14ac:dyDescent="0.3">
      <c r="B1396" s="23"/>
      <c r="D1396" s="25"/>
    </row>
    <row r="1397" spans="2:4" x14ac:dyDescent="0.3">
      <c r="B1397" s="23"/>
      <c r="D1397" s="25"/>
    </row>
    <row r="1398" spans="2:4" x14ac:dyDescent="0.3">
      <c r="B1398" s="23"/>
      <c r="D1398" s="25"/>
    </row>
    <row r="1399" spans="2:4" x14ac:dyDescent="0.3">
      <c r="B1399" s="23"/>
      <c r="D1399" s="25"/>
    </row>
    <row r="1400" spans="2:4" x14ac:dyDescent="0.3">
      <c r="B1400" s="23"/>
      <c r="D1400" s="25"/>
    </row>
    <row r="1401" spans="2:4" x14ac:dyDescent="0.3">
      <c r="B1401" s="23"/>
      <c r="D1401" s="25"/>
    </row>
    <row r="1402" spans="2:4" x14ac:dyDescent="0.3">
      <c r="B1402" s="23"/>
      <c r="D1402" s="25"/>
    </row>
    <row r="1403" spans="2:4" x14ac:dyDescent="0.3">
      <c r="B1403" s="23"/>
      <c r="D1403" s="25"/>
    </row>
    <row r="1404" spans="2:4" x14ac:dyDescent="0.3">
      <c r="B1404" s="23"/>
      <c r="D1404" s="25"/>
    </row>
    <row r="1405" spans="2:4" x14ac:dyDescent="0.3">
      <c r="B1405" s="23"/>
      <c r="D1405" s="25"/>
    </row>
    <row r="1406" spans="2:4" x14ac:dyDescent="0.3">
      <c r="B1406" s="23"/>
      <c r="D1406" s="25"/>
    </row>
    <row r="1407" spans="2:4" x14ac:dyDescent="0.3">
      <c r="B1407" s="23"/>
      <c r="D1407" s="25"/>
    </row>
    <row r="1408" spans="2:4" x14ac:dyDescent="0.3">
      <c r="B1408" s="23"/>
      <c r="D1408" s="25"/>
    </row>
    <row r="1409" spans="2:4" x14ac:dyDescent="0.3">
      <c r="B1409" s="23"/>
      <c r="D1409" s="25"/>
    </row>
    <row r="1410" spans="2:4" x14ac:dyDescent="0.3">
      <c r="B1410" s="23"/>
      <c r="D1410" s="25"/>
    </row>
    <row r="1411" spans="2:4" x14ac:dyDescent="0.3">
      <c r="B1411" s="23"/>
      <c r="D1411" s="25"/>
    </row>
    <row r="1412" spans="2:4" x14ac:dyDescent="0.3">
      <c r="B1412" s="23"/>
      <c r="D1412" s="25"/>
    </row>
    <row r="1413" spans="2:4" x14ac:dyDescent="0.3">
      <c r="B1413" s="23"/>
      <c r="D1413" s="25"/>
    </row>
    <row r="1414" spans="2:4" x14ac:dyDescent="0.3">
      <c r="B1414" s="23"/>
      <c r="D1414" s="25"/>
    </row>
    <row r="1415" spans="2:4" x14ac:dyDescent="0.3">
      <c r="B1415" s="23"/>
      <c r="D1415" s="25"/>
    </row>
    <row r="1416" spans="2:4" x14ac:dyDescent="0.3">
      <c r="B1416" s="23"/>
      <c r="D1416" s="25"/>
    </row>
    <row r="1417" spans="2:4" x14ac:dyDescent="0.3">
      <c r="B1417" s="23"/>
      <c r="D1417" s="25"/>
    </row>
    <row r="1418" spans="2:4" x14ac:dyDescent="0.3">
      <c r="B1418" s="23"/>
      <c r="D1418" s="25"/>
    </row>
    <row r="1419" spans="2:4" x14ac:dyDescent="0.3">
      <c r="B1419" s="23"/>
      <c r="D1419" s="25"/>
    </row>
    <row r="1420" spans="2:4" x14ac:dyDescent="0.3">
      <c r="B1420" s="23"/>
      <c r="D1420" s="25"/>
    </row>
    <row r="1421" spans="2:4" x14ac:dyDescent="0.3">
      <c r="B1421" s="23"/>
      <c r="D1421" s="25"/>
    </row>
    <row r="1422" spans="2:4" x14ac:dyDescent="0.3">
      <c r="B1422" s="23"/>
      <c r="D1422" s="25"/>
    </row>
    <row r="1423" spans="2:4" x14ac:dyDescent="0.3">
      <c r="B1423" s="23"/>
      <c r="D1423" s="25"/>
    </row>
    <row r="1424" spans="2:4" x14ac:dyDescent="0.3">
      <c r="B1424" s="23"/>
      <c r="D1424" s="25"/>
    </row>
    <row r="1425" spans="2:4" x14ac:dyDescent="0.3">
      <c r="B1425" s="23"/>
      <c r="D1425" s="25"/>
    </row>
    <row r="1426" spans="2:4" x14ac:dyDescent="0.3">
      <c r="B1426" s="23"/>
      <c r="D1426" s="25"/>
    </row>
    <row r="1427" spans="2:4" x14ac:dyDescent="0.3">
      <c r="B1427" s="23"/>
      <c r="D1427" s="25"/>
    </row>
    <row r="1428" spans="2:4" x14ac:dyDescent="0.3">
      <c r="B1428" s="23"/>
      <c r="D1428" s="25"/>
    </row>
    <row r="1429" spans="2:4" x14ac:dyDescent="0.3">
      <c r="B1429" s="23"/>
      <c r="D1429" s="25"/>
    </row>
    <row r="1430" spans="2:4" x14ac:dyDescent="0.3">
      <c r="B1430" s="23"/>
      <c r="D1430" s="25"/>
    </row>
    <row r="1431" spans="2:4" x14ac:dyDescent="0.3">
      <c r="B1431" s="23"/>
      <c r="D1431" s="25"/>
    </row>
    <row r="1432" spans="2:4" x14ac:dyDescent="0.3">
      <c r="B1432" s="23"/>
      <c r="D1432" s="25"/>
    </row>
    <row r="1433" spans="2:4" x14ac:dyDescent="0.3">
      <c r="B1433" s="23"/>
      <c r="D1433" s="25"/>
    </row>
    <row r="1434" spans="2:4" x14ac:dyDescent="0.3">
      <c r="B1434" s="23"/>
      <c r="D1434" s="25"/>
    </row>
    <row r="1435" spans="2:4" x14ac:dyDescent="0.3">
      <c r="B1435" s="23"/>
      <c r="D1435" s="25"/>
    </row>
    <row r="1436" spans="2:4" x14ac:dyDescent="0.3">
      <c r="B1436" s="23"/>
      <c r="D1436" s="25"/>
    </row>
    <row r="1437" spans="2:4" x14ac:dyDescent="0.3">
      <c r="B1437" s="23"/>
      <c r="D1437" s="25"/>
    </row>
    <row r="1438" spans="2:4" x14ac:dyDescent="0.3">
      <c r="B1438" s="23"/>
      <c r="D1438" s="25"/>
    </row>
    <row r="1439" spans="2:4" x14ac:dyDescent="0.3">
      <c r="B1439" s="23"/>
      <c r="D1439" s="25"/>
    </row>
    <row r="1440" spans="2:4" x14ac:dyDescent="0.3">
      <c r="B1440" s="23"/>
      <c r="D1440" s="25"/>
    </row>
    <row r="1441" spans="2:4" x14ac:dyDescent="0.3">
      <c r="B1441" s="23"/>
      <c r="D1441" s="25"/>
    </row>
    <row r="1442" spans="2:4" x14ac:dyDescent="0.3">
      <c r="B1442" s="23"/>
      <c r="D1442" s="25"/>
    </row>
    <row r="1443" spans="2:4" x14ac:dyDescent="0.3">
      <c r="B1443" s="23"/>
      <c r="D1443" s="25"/>
    </row>
    <row r="1444" spans="2:4" x14ac:dyDescent="0.3">
      <c r="B1444" s="23"/>
      <c r="D1444" s="25"/>
    </row>
    <row r="1445" spans="2:4" x14ac:dyDescent="0.3">
      <c r="B1445" s="23"/>
      <c r="D1445" s="25"/>
    </row>
    <row r="1446" spans="2:4" x14ac:dyDescent="0.3">
      <c r="B1446" s="23"/>
      <c r="D1446" s="25"/>
    </row>
    <row r="1447" spans="2:4" x14ac:dyDescent="0.3">
      <c r="B1447" s="23"/>
      <c r="D1447" s="25"/>
    </row>
    <row r="1448" spans="2:4" x14ac:dyDescent="0.3">
      <c r="B1448" s="23"/>
      <c r="D1448" s="25"/>
    </row>
    <row r="1449" spans="2:4" x14ac:dyDescent="0.3">
      <c r="B1449" s="23"/>
      <c r="D1449" s="25"/>
    </row>
    <row r="1450" spans="2:4" x14ac:dyDescent="0.3">
      <c r="B1450" s="23"/>
      <c r="D1450" s="25"/>
    </row>
    <row r="1451" spans="2:4" x14ac:dyDescent="0.3">
      <c r="B1451" s="23"/>
      <c r="D1451" s="25"/>
    </row>
    <row r="1452" spans="2:4" x14ac:dyDescent="0.3">
      <c r="B1452" s="23"/>
      <c r="D1452" s="25"/>
    </row>
    <row r="1453" spans="2:4" x14ac:dyDescent="0.3">
      <c r="B1453" s="23"/>
      <c r="D1453" s="25"/>
    </row>
    <row r="1454" spans="2:4" x14ac:dyDescent="0.3">
      <c r="B1454" s="23"/>
      <c r="D1454" s="25"/>
    </row>
    <row r="1455" spans="2:4" x14ac:dyDescent="0.3">
      <c r="B1455" s="23"/>
      <c r="D1455" s="25"/>
    </row>
    <row r="1456" spans="2:4" x14ac:dyDescent="0.3">
      <c r="B1456" s="23"/>
      <c r="D1456" s="25"/>
    </row>
    <row r="1457" spans="2:4" x14ac:dyDescent="0.3">
      <c r="B1457" s="23"/>
      <c r="D1457" s="25"/>
    </row>
    <row r="1458" spans="2:4" x14ac:dyDescent="0.3">
      <c r="B1458" s="23"/>
      <c r="D1458" s="25"/>
    </row>
    <row r="1459" spans="2:4" x14ac:dyDescent="0.3">
      <c r="B1459" s="23"/>
      <c r="D1459" s="25"/>
    </row>
    <row r="1460" spans="2:4" x14ac:dyDescent="0.3">
      <c r="B1460" s="23"/>
      <c r="D1460" s="25"/>
    </row>
    <row r="1461" spans="2:4" x14ac:dyDescent="0.3">
      <c r="B1461" s="23"/>
      <c r="D1461" s="25"/>
    </row>
    <row r="1462" spans="2:4" x14ac:dyDescent="0.3">
      <c r="B1462" s="23"/>
      <c r="D1462" s="25"/>
    </row>
    <row r="1463" spans="2:4" x14ac:dyDescent="0.3">
      <c r="B1463" s="23"/>
      <c r="D1463" s="25"/>
    </row>
    <row r="1464" spans="2:4" x14ac:dyDescent="0.3">
      <c r="B1464" s="23"/>
      <c r="D1464" s="25"/>
    </row>
    <row r="1465" spans="2:4" x14ac:dyDescent="0.3">
      <c r="B1465" s="23"/>
      <c r="D1465" s="25"/>
    </row>
    <row r="1466" spans="2:4" x14ac:dyDescent="0.3">
      <c r="B1466" s="23"/>
      <c r="D1466" s="25"/>
    </row>
    <row r="1467" spans="2:4" x14ac:dyDescent="0.3">
      <c r="B1467" s="23"/>
      <c r="D1467" s="25"/>
    </row>
    <row r="1468" spans="2:4" x14ac:dyDescent="0.3">
      <c r="B1468" s="23"/>
      <c r="D1468" s="25"/>
    </row>
    <row r="1469" spans="2:4" x14ac:dyDescent="0.3">
      <c r="B1469" s="23"/>
      <c r="D1469" s="25"/>
    </row>
    <row r="1470" spans="2:4" x14ac:dyDescent="0.3">
      <c r="B1470" s="23"/>
      <c r="D1470" s="25"/>
    </row>
    <row r="1471" spans="2:4" x14ac:dyDescent="0.3">
      <c r="B1471" s="23"/>
      <c r="D1471" s="25"/>
    </row>
    <row r="1472" spans="2:4" x14ac:dyDescent="0.3">
      <c r="B1472" s="23"/>
      <c r="D1472" s="25"/>
    </row>
    <row r="1473" spans="2:4" x14ac:dyDescent="0.3">
      <c r="B1473" s="23"/>
      <c r="D1473" s="25"/>
    </row>
    <row r="1474" spans="2:4" x14ac:dyDescent="0.3">
      <c r="B1474" s="23"/>
      <c r="D1474" s="25"/>
    </row>
    <row r="1475" spans="2:4" x14ac:dyDescent="0.3">
      <c r="B1475" s="23"/>
      <c r="D1475" s="25"/>
    </row>
    <row r="1476" spans="2:4" x14ac:dyDescent="0.3">
      <c r="B1476" s="23"/>
      <c r="D1476" s="25"/>
    </row>
    <row r="1477" spans="2:4" x14ac:dyDescent="0.3">
      <c r="B1477" s="23"/>
      <c r="D1477" s="25"/>
    </row>
    <row r="1478" spans="2:4" x14ac:dyDescent="0.3">
      <c r="B1478" s="23"/>
      <c r="D1478" s="25"/>
    </row>
    <row r="1479" spans="2:4" x14ac:dyDescent="0.3">
      <c r="B1479" s="23"/>
      <c r="D1479" s="25"/>
    </row>
    <row r="1480" spans="2:4" x14ac:dyDescent="0.3">
      <c r="B1480" s="23"/>
      <c r="D1480" s="25"/>
    </row>
    <row r="1481" spans="2:4" x14ac:dyDescent="0.3">
      <c r="B1481" s="23"/>
      <c r="D1481" s="25"/>
    </row>
    <row r="1482" spans="2:4" x14ac:dyDescent="0.3">
      <c r="B1482" s="23"/>
      <c r="D1482" s="25"/>
    </row>
    <row r="1483" spans="2:4" x14ac:dyDescent="0.3">
      <c r="B1483" s="23"/>
      <c r="D1483" s="25"/>
    </row>
    <row r="1484" spans="2:4" x14ac:dyDescent="0.3">
      <c r="B1484" s="23"/>
      <c r="D1484" s="25"/>
    </row>
    <row r="1485" spans="2:4" x14ac:dyDescent="0.3">
      <c r="B1485" s="23"/>
      <c r="D1485" s="25"/>
    </row>
    <row r="1486" spans="2:4" x14ac:dyDescent="0.3">
      <c r="B1486" s="23"/>
      <c r="D1486" s="25"/>
    </row>
    <row r="1487" spans="2:4" x14ac:dyDescent="0.3">
      <c r="B1487" s="23"/>
      <c r="D1487" s="25"/>
    </row>
    <row r="1488" spans="2:4" x14ac:dyDescent="0.3">
      <c r="B1488" s="23"/>
      <c r="D1488" s="25"/>
    </row>
    <row r="1489" spans="2:4" x14ac:dyDescent="0.3">
      <c r="B1489" s="23"/>
      <c r="D1489" s="25"/>
    </row>
    <row r="1490" spans="2:4" x14ac:dyDescent="0.3">
      <c r="B1490" s="23"/>
      <c r="D1490" s="25"/>
    </row>
    <row r="1491" spans="2:4" x14ac:dyDescent="0.3">
      <c r="B1491" s="23"/>
      <c r="D1491" s="25"/>
    </row>
    <row r="1492" spans="2:4" x14ac:dyDescent="0.3">
      <c r="B1492" s="23"/>
      <c r="D1492" s="25"/>
    </row>
    <row r="1493" spans="2:4" x14ac:dyDescent="0.3">
      <c r="B1493" s="23"/>
      <c r="D1493" s="25"/>
    </row>
    <row r="1494" spans="2:4" x14ac:dyDescent="0.3">
      <c r="B1494" s="23"/>
      <c r="D1494" s="25"/>
    </row>
    <row r="1495" spans="2:4" x14ac:dyDescent="0.3">
      <c r="B1495" s="23"/>
      <c r="D1495" s="25"/>
    </row>
    <row r="1496" spans="2:4" x14ac:dyDescent="0.3">
      <c r="B1496" s="23"/>
      <c r="D1496" s="25"/>
    </row>
    <row r="1497" spans="2:4" x14ac:dyDescent="0.3">
      <c r="B1497" s="23"/>
      <c r="D1497" s="25"/>
    </row>
    <row r="1498" spans="2:4" x14ac:dyDescent="0.3">
      <c r="B1498" s="23"/>
      <c r="D1498" s="25"/>
    </row>
    <row r="1499" spans="2:4" x14ac:dyDescent="0.3">
      <c r="B1499" s="23"/>
      <c r="D1499" s="25"/>
    </row>
    <row r="1500" spans="2:4" x14ac:dyDescent="0.3">
      <c r="B1500" s="23"/>
      <c r="D1500" s="25"/>
    </row>
    <row r="1501" spans="2:4" x14ac:dyDescent="0.3">
      <c r="B1501" s="23"/>
      <c r="D1501" s="25"/>
    </row>
    <row r="1502" spans="2:4" x14ac:dyDescent="0.3">
      <c r="B1502" s="23"/>
      <c r="D1502" s="25"/>
    </row>
    <row r="1503" spans="2:4" x14ac:dyDescent="0.3">
      <c r="B1503" s="23"/>
      <c r="D1503" s="25"/>
    </row>
    <row r="1504" spans="2:4" x14ac:dyDescent="0.3">
      <c r="B1504" s="23"/>
      <c r="D1504" s="25"/>
    </row>
    <row r="1505" spans="2:4" x14ac:dyDescent="0.3">
      <c r="B1505" s="23"/>
      <c r="D1505" s="25"/>
    </row>
    <row r="1506" spans="2:4" x14ac:dyDescent="0.3">
      <c r="B1506" s="23"/>
      <c r="D1506" s="25"/>
    </row>
    <row r="1507" spans="2:4" x14ac:dyDescent="0.3">
      <c r="B1507" s="23"/>
      <c r="D1507" s="25"/>
    </row>
    <row r="1508" spans="2:4" x14ac:dyDescent="0.3">
      <c r="B1508" s="23"/>
      <c r="D1508" s="25"/>
    </row>
    <row r="1509" spans="2:4" x14ac:dyDescent="0.3">
      <c r="B1509" s="23"/>
      <c r="D1509" s="25"/>
    </row>
    <row r="1510" spans="2:4" x14ac:dyDescent="0.3">
      <c r="B1510" s="23"/>
      <c r="D1510" s="25"/>
    </row>
    <row r="1511" spans="2:4" x14ac:dyDescent="0.3">
      <c r="B1511" s="23"/>
      <c r="D1511" s="25"/>
    </row>
    <row r="1512" spans="2:4" x14ac:dyDescent="0.3">
      <c r="B1512" s="23"/>
      <c r="D1512" s="25"/>
    </row>
    <row r="1513" spans="2:4" x14ac:dyDescent="0.3">
      <c r="B1513" s="23"/>
      <c r="D1513" s="25"/>
    </row>
    <row r="1514" spans="2:4" x14ac:dyDescent="0.3">
      <c r="B1514" s="23"/>
      <c r="D1514" s="25"/>
    </row>
    <row r="1515" spans="2:4" x14ac:dyDescent="0.3">
      <c r="B1515" s="23"/>
      <c r="D1515" s="25"/>
    </row>
    <row r="1516" spans="2:4" x14ac:dyDescent="0.3">
      <c r="B1516" s="23"/>
      <c r="D1516" s="25"/>
    </row>
    <row r="1517" spans="2:4" x14ac:dyDescent="0.3">
      <c r="B1517" s="23"/>
      <c r="D1517" s="25"/>
    </row>
    <row r="1518" spans="2:4" x14ac:dyDescent="0.3">
      <c r="B1518" s="23"/>
      <c r="D1518" s="25"/>
    </row>
    <row r="1519" spans="2:4" x14ac:dyDescent="0.3">
      <c r="B1519" s="23"/>
      <c r="D1519" s="25"/>
    </row>
    <row r="1520" spans="2:4" x14ac:dyDescent="0.3">
      <c r="B1520" s="23"/>
      <c r="D1520" s="25"/>
    </row>
    <row r="1521" spans="2:4" x14ac:dyDescent="0.3">
      <c r="B1521" s="23"/>
      <c r="D1521" s="25"/>
    </row>
    <row r="1522" spans="2:4" x14ac:dyDescent="0.3">
      <c r="B1522" s="23"/>
      <c r="D1522" s="25"/>
    </row>
    <row r="1523" spans="2:4" x14ac:dyDescent="0.3">
      <c r="B1523" s="23"/>
      <c r="D1523" s="25"/>
    </row>
    <row r="1524" spans="2:4" x14ac:dyDescent="0.3">
      <c r="B1524" s="23"/>
      <c r="D1524" s="25"/>
    </row>
    <row r="1525" spans="2:4" x14ac:dyDescent="0.3">
      <c r="B1525" s="23"/>
      <c r="D1525" s="25"/>
    </row>
    <row r="1526" spans="2:4" x14ac:dyDescent="0.3">
      <c r="B1526" s="23"/>
      <c r="D1526" s="25"/>
    </row>
    <row r="1527" spans="2:4" x14ac:dyDescent="0.3">
      <c r="B1527" s="23"/>
      <c r="D1527" s="25"/>
    </row>
    <row r="1528" spans="2:4" x14ac:dyDescent="0.3">
      <c r="B1528" s="23"/>
      <c r="D1528" s="25"/>
    </row>
    <row r="1529" spans="2:4" x14ac:dyDescent="0.3">
      <c r="B1529" s="23"/>
      <c r="D1529" s="25"/>
    </row>
    <row r="1530" spans="2:4" x14ac:dyDescent="0.3">
      <c r="B1530" s="23"/>
      <c r="D1530" s="25"/>
    </row>
    <row r="1531" spans="2:4" x14ac:dyDescent="0.3">
      <c r="B1531" s="23"/>
      <c r="D1531" s="25"/>
    </row>
    <row r="1532" spans="2:4" x14ac:dyDescent="0.3">
      <c r="B1532" s="23"/>
      <c r="D1532" s="25"/>
    </row>
    <row r="1533" spans="2:4" x14ac:dyDescent="0.3">
      <c r="B1533" s="23"/>
      <c r="D1533" s="25"/>
    </row>
    <row r="1534" spans="2:4" x14ac:dyDescent="0.3">
      <c r="B1534" s="23"/>
      <c r="D1534" s="25"/>
    </row>
    <row r="1535" spans="2:4" x14ac:dyDescent="0.3">
      <c r="B1535" s="23"/>
      <c r="D1535" s="25"/>
    </row>
    <row r="1536" spans="2:4" x14ac:dyDescent="0.3">
      <c r="B1536" s="23"/>
      <c r="D1536" s="25"/>
    </row>
    <row r="1537" spans="2:4" x14ac:dyDescent="0.3">
      <c r="B1537" s="23"/>
      <c r="D1537" s="25"/>
    </row>
    <row r="1538" spans="2:4" x14ac:dyDescent="0.3">
      <c r="B1538" s="23"/>
      <c r="D1538" s="25"/>
    </row>
    <row r="1539" spans="2:4" x14ac:dyDescent="0.3">
      <c r="B1539" s="23"/>
      <c r="D1539" s="25"/>
    </row>
    <row r="1540" spans="2:4" x14ac:dyDescent="0.3">
      <c r="B1540" s="23"/>
      <c r="D1540" s="25"/>
    </row>
    <row r="1541" spans="2:4" x14ac:dyDescent="0.3">
      <c r="B1541" s="23"/>
      <c r="D1541" s="25"/>
    </row>
    <row r="1542" spans="2:4" x14ac:dyDescent="0.3">
      <c r="B1542" s="23"/>
      <c r="D1542" s="25"/>
    </row>
    <row r="1543" spans="2:4" x14ac:dyDescent="0.3">
      <c r="B1543" s="23"/>
      <c r="D1543" s="25"/>
    </row>
    <row r="1544" spans="2:4" x14ac:dyDescent="0.3">
      <c r="B1544" s="23"/>
      <c r="D1544" s="25"/>
    </row>
    <row r="1545" spans="2:4" x14ac:dyDescent="0.3">
      <c r="B1545" s="23"/>
      <c r="D1545" s="25"/>
    </row>
    <row r="1546" spans="2:4" x14ac:dyDescent="0.3">
      <c r="B1546" s="23"/>
      <c r="D1546" s="25"/>
    </row>
    <row r="1547" spans="2:4" x14ac:dyDescent="0.3">
      <c r="B1547" s="23"/>
      <c r="D1547" s="25"/>
    </row>
    <row r="1548" spans="2:4" x14ac:dyDescent="0.3">
      <c r="B1548" s="23"/>
      <c r="D1548" s="25"/>
    </row>
    <row r="1549" spans="2:4" x14ac:dyDescent="0.3">
      <c r="B1549" s="23"/>
      <c r="D1549" s="25"/>
    </row>
    <row r="1550" spans="2:4" x14ac:dyDescent="0.3">
      <c r="B1550" s="23"/>
      <c r="D1550" s="25"/>
    </row>
    <row r="1551" spans="2:4" x14ac:dyDescent="0.3">
      <c r="B1551" s="23"/>
      <c r="D1551" s="25"/>
    </row>
    <row r="1552" spans="2:4" x14ac:dyDescent="0.3">
      <c r="B1552" s="23"/>
      <c r="D1552" s="25"/>
    </row>
    <row r="1553" spans="2:4" x14ac:dyDescent="0.3">
      <c r="B1553" s="23"/>
      <c r="D1553" s="25"/>
    </row>
    <row r="1554" spans="2:4" x14ac:dyDescent="0.3">
      <c r="B1554" s="23"/>
      <c r="D1554" s="25"/>
    </row>
    <row r="1555" spans="2:4" x14ac:dyDescent="0.3">
      <c r="B1555" s="23"/>
      <c r="D1555" s="25"/>
    </row>
    <row r="1556" spans="2:4" x14ac:dyDescent="0.3">
      <c r="B1556" s="23"/>
      <c r="D1556" s="25"/>
    </row>
    <row r="1557" spans="2:4" x14ac:dyDescent="0.3">
      <c r="B1557" s="23"/>
      <c r="D1557" s="25"/>
    </row>
    <row r="1558" spans="2:4" x14ac:dyDescent="0.3">
      <c r="B1558" s="23"/>
      <c r="D1558" s="25"/>
    </row>
    <row r="1559" spans="2:4" x14ac:dyDescent="0.3">
      <c r="B1559" s="23"/>
      <c r="D1559" s="25"/>
    </row>
    <row r="1560" spans="2:4" x14ac:dyDescent="0.3">
      <c r="B1560" s="23"/>
      <c r="D1560" s="25"/>
    </row>
    <row r="1561" spans="2:4" x14ac:dyDescent="0.3">
      <c r="B1561" s="23"/>
      <c r="D1561" s="25"/>
    </row>
    <row r="1562" spans="2:4" x14ac:dyDescent="0.3">
      <c r="B1562" s="23"/>
      <c r="D1562" s="25"/>
    </row>
    <row r="1563" spans="2:4" x14ac:dyDescent="0.3">
      <c r="B1563" s="23"/>
      <c r="D1563" s="25"/>
    </row>
    <row r="1564" spans="2:4" x14ac:dyDescent="0.3">
      <c r="B1564" s="23"/>
      <c r="D1564" s="25"/>
    </row>
    <row r="1565" spans="2:4" x14ac:dyDescent="0.3">
      <c r="B1565" s="23"/>
      <c r="D1565" s="25"/>
    </row>
    <row r="1566" spans="2:4" x14ac:dyDescent="0.3">
      <c r="B1566" s="23"/>
      <c r="D1566" s="25"/>
    </row>
    <row r="1567" spans="2:4" x14ac:dyDescent="0.3">
      <c r="B1567" s="23"/>
      <c r="D1567" s="25"/>
    </row>
    <row r="1568" spans="2:4" x14ac:dyDescent="0.3">
      <c r="B1568" s="23"/>
      <c r="D1568" s="25"/>
    </row>
    <row r="1569" spans="2:4" x14ac:dyDescent="0.3">
      <c r="B1569" s="23"/>
      <c r="D1569" s="25"/>
    </row>
    <row r="1570" spans="2:4" x14ac:dyDescent="0.3">
      <c r="B1570" s="23"/>
      <c r="D1570" s="25"/>
    </row>
    <row r="1571" spans="2:4" x14ac:dyDescent="0.3">
      <c r="B1571" s="23"/>
      <c r="D1571" s="25"/>
    </row>
    <row r="1572" spans="2:4" x14ac:dyDescent="0.3">
      <c r="B1572" s="23"/>
      <c r="D1572" s="25"/>
    </row>
    <row r="1573" spans="2:4" x14ac:dyDescent="0.3">
      <c r="B1573" s="23"/>
      <c r="D1573" s="25"/>
    </row>
    <row r="1574" spans="2:4" x14ac:dyDescent="0.3">
      <c r="B1574" s="23"/>
      <c r="D1574" s="25"/>
    </row>
    <row r="1575" spans="2:4" x14ac:dyDescent="0.3">
      <c r="B1575" s="23"/>
      <c r="D1575" s="25"/>
    </row>
    <row r="1576" spans="2:4" x14ac:dyDescent="0.3">
      <c r="B1576" s="23"/>
      <c r="D1576" s="25"/>
    </row>
    <row r="1577" spans="2:4" x14ac:dyDescent="0.3">
      <c r="B1577" s="23"/>
      <c r="D1577" s="25"/>
    </row>
    <row r="1578" spans="2:4" x14ac:dyDescent="0.3">
      <c r="B1578" s="23"/>
      <c r="D1578" s="25"/>
    </row>
    <row r="1579" spans="2:4" x14ac:dyDescent="0.3">
      <c r="B1579" s="23"/>
      <c r="D1579" s="25"/>
    </row>
    <row r="1580" spans="2:4" x14ac:dyDescent="0.3">
      <c r="B1580" s="23"/>
      <c r="D1580" s="25"/>
    </row>
    <row r="1581" spans="2:4" x14ac:dyDescent="0.3">
      <c r="B1581" s="23"/>
      <c r="D1581" s="25"/>
    </row>
    <row r="1582" spans="2:4" x14ac:dyDescent="0.3">
      <c r="B1582" s="23"/>
      <c r="D1582" s="25"/>
    </row>
    <row r="1583" spans="2:4" x14ac:dyDescent="0.3">
      <c r="B1583" s="23"/>
      <c r="D1583" s="25"/>
    </row>
    <row r="1584" spans="2:4" x14ac:dyDescent="0.3">
      <c r="B1584" s="23"/>
      <c r="D1584" s="25"/>
    </row>
    <row r="1585" spans="2:4" x14ac:dyDescent="0.3">
      <c r="B1585" s="23"/>
      <c r="D1585" s="25"/>
    </row>
    <row r="1586" spans="2:4" x14ac:dyDescent="0.3">
      <c r="B1586" s="23"/>
      <c r="D1586" s="25"/>
    </row>
    <row r="1587" spans="2:4" x14ac:dyDescent="0.3">
      <c r="B1587" s="23"/>
      <c r="D1587" s="25"/>
    </row>
    <row r="1588" spans="2:4" x14ac:dyDescent="0.3">
      <c r="B1588" s="23"/>
      <c r="D1588" s="25"/>
    </row>
    <row r="1589" spans="2:4" x14ac:dyDescent="0.3">
      <c r="B1589" s="23"/>
      <c r="D1589" s="25"/>
    </row>
    <row r="1590" spans="2:4" x14ac:dyDescent="0.3">
      <c r="B1590" s="23"/>
      <c r="D1590" s="25"/>
    </row>
    <row r="1591" spans="2:4" x14ac:dyDescent="0.3">
      <c r="B1591" s="23"/>
      <c r="D1591" s="25"/>
    </row>
    <row r="1592" spans="2:4" x14ac:dyDescent="0.3">
      <c r="B1592" s="23"/>
      <c r="D1592" s="25"/>
    </row>
    <row r="1593" spans="2:4" x14ac:dyDescent="0.3">
      <c r="B1593" s="23"/>
      <c r="D1593" s="25"/>
    </row>
    <row r="1594" spans="2:4" x14ac:dyDescent="0.3">
      <c r="B1594" s="23"/>
      <c r="D1594" s="25"/>
    </row>
    <row r="1595" spans="2:4" x14ac:dyDescent="0.3">
      <c r="B1595" s="23"/>
      <c r="D1595" s="25"/>
    </row>
    <row r="1596" spans="2:4" x14ac:dyDescent="0.3">
      <c r="B1596" s="23"/>
      <c r="D1596" s="25"/>
    </row>
    <row r="1597" spans="2:4" x14ac:dyDescent="0.3">
      <c r="B1597" s="23"/>
      <c r="D1597" s="25"/>
    </row>
    <row r="1598" spans="2:4" x14ac:dyDescent="0.3">
      <c r="B1598" s="23"/>
      <c r="D1598" s="25"/>
    </row>
    <row r="1599" spans="2:4" x14ac:dyDescent="0.3">
      <c r="B1599" s="23"/>
      <c r="D1599" s="25"/>
    </row>
    <row r="1600" spans="2:4" x14ac:dyDescent="0.3">
      <c r="B1600" s="23"/>
      <c r="D1600" s="25"/>
    </row>
    <row r="1601" spans="2:4" x14ac:dyDescent="0.3">
      <c r="B1601" s="23"/>
      <c r="D1601" s="25"/>
    </row>
    <row r="1602" spans="2:4" x14ac:dyDescent="0.3">
      <c r="B1602" s="23"/>
      <c r="D1602" s="25"/>
    </row>
    <row r="1603" spans="2:4" x14ac:dyDescent="0.3">
      <c r="B1603" s="23"/>
      <c r="D1603" s="25"/>
    </row>
    <row r="1604" spans="2:4" x14ac:dyDescent="0.3">
      <c r="B1604" s="23"/>
      <c r="D1604" s="25"/>
    </row>
    <row r="1605" spans="2:4" x14ac:dyDescent="0.3">
      <c r="B1605" s="23"/>
      <c r="D1605" s="25"/>
    </row>
    <row r="1606" spans="2:4" x14ac:dyDescent="0.3">
      <c r="B1606" s="23"/>
      <c r="D1606" s="25"/>
    </row>
    <row r="1607" spans="2:4" x14ac:dyDescent="0.3">
      <c r="B1607" s="23"/>
      <c r="D1607" s="25"/>
    </row>
    <row r="1608" spans="2:4" x14ac:dyDescent="0.3">
      <c r="B1608" s="23"/>
      <c r="D1608" s="25"/>
    </row>
    <row r="1609" spans="2:4" x14ac:dyDescent="0.3">
      <c r="B1609" s="23"/>
      <c r="D1609" s="25"/>
    </row>
    <row r="1610" spans="2:4" x14ac:dyDescent="0.3">
      <c r="B1610" s="23"/>
      <c r="D1610" s="25"/>
    </row>
    <row r="1611" spans="2:4" x14ac:dyDescent="0.3">
      <c r="B1611" s="23"/>
      <c r="D1611" s="25"/>
    </row>
    <row r="1612" spans="2:4" x14ac:dyDescent="0.3">
      <c r="B1612" s="23"/>
      <c r="D1612" s="25"/>
    </row>
    <row r="1613" spans="2:4" x14ac:dyDescent="0.3">
      <c r="B1613" s="23"/>
      <c r="D1613" s="25"/>
    </row>
    <row r="1614" spans="2:4" x14ac:dyDescent="0.3">
      <c r="B1614" s="23"/>
      <c r="D1614" s="25"/>
    </row>
    <row r="1615" spans="2:4" x14ac:dyDescent="0.3">
      <c r="B1615" s="23"/>
      <c r="D1615" s="25"/>
    </row>
    <row r="1616" spans="2:4" x14ac:dyDescent="0.3">
      <c r="B1616" s="23"/>
      <c r="D1616" s="25"/>
    </row>
    <row r="1617" spans="2:4" x14ac:dyDescent="0.3">
      <c r="B1617" s="23"/>
      <c r="D1617" s="25"/>
    </row>
    <row r="1618" spans="2:4" x14ac:dyDescent="0.3">
      <c r="B1618" s="23"/>
      <c r="D1618" s="25"/>
    </row>
    <row r="1619" spans="2:4" x14ac:dyDescent="0.3">
      <c r="B1619" s="23"/>
      <c r="D1619" s="25"/>
    </row>
    <row r="1620" spans="2:4" x14ac:dyDescent="0.3">
      <c r="B1620" s="23"/>
      <c r="D1620" s="25"/>
    </row>
    <row r="1621" spans="2:4" x14ac:dyDescent="0.3">
      <c r="B1621" s="23"/>
      <c r="D1621" s="25"/>
    </row>
    <row r="1622" spans="2:4" x14ac:dyDescent="0.3">
      <c r="B1622" s="23"/>
      <c r="D1622" s="25"/>
    </row>
    <row r="1623" spans="2:4" x14ac:dyDescent="0.3">
      <c r="B1623" s="23"/>
      <c r="D1623" s="25"/>
    </row>
    <row r="1624" spans="2:4" x14ac:dyDescent="0.3">
      <c r="B1624" s="23"/>
      <c r="D1624" s="25"/>
    </row>
    <row r="1625" spans="2:4" x14ac:dyDescent="0.3">
      <c r="B1625" s="23"/>
      <c r="D1625" s="25"/>
    </row>
    <row r="1626" spans="2:4" x14ac:dyDescent="0.3">
      <c r="B1626" s="23"/>
      <c r="D1626" s="25"/>
    </row>
    <row r="1627" spans="2:4" x14ac:dyDescent="0.3">
      <c r="B1627" s="23"/>
      <c r="D1627" s="25"/>
    </row>
    <row r="1628" spans="2:4" x14ac:dyDescent="0.3">
      <c r="B1628" s="23"/>
      <c r="D1628" s="25"/>
    </row>
    <row r="1629" spans="2:4" x14ac:dyDescent="0.3">
      <c r="B1629" s="23"/>
      <c r="D1629" s="25"/>
    </row>
    <row r="1630" spans="2:4" x14ac:dyDescent="0.3">
      <c r="B1630" s="23"/>
      <c r="D1630" s="25"/>
    </row>
    <row r="1631" spans="2:4" x14ac:dyDescent="0.3">
      <c r="B1631" s="23"/>
      <c r="D1631" s="25"/>
    </row>
    <row r="1632" spans="2:4" x14ac:dyDescent="0.3">
      <c r="B1632" s="23"/>
      <c r="D1632" s="25"/>
    </row>
    <row r="1633" spans="2:4" x14ac:dyDescent="0.3">
      <c r="B1633" s="23"/>
      <c r="D1633" s="25"/>
    </row>
    <row r="1634" spans="2:4" x14ac:dyDescent="0.3">
      <c r="B1634" s="23"/>
      <c r="D1634" s="25"/>
    </row>
    <row r="1635" spans="2:4" x14ac:dyDescent="0.3">
      <c r="B1635" s="23"/>
      <c r="D1635" s="25"/>
    </row>
    <row r="1636" spans="2:4" x14ac:dyDescent="0.3">
      <c r="B1636" s="23"/>
      <c r="D1636" s="25"/>
    </row>
    <row r="1637" spans="2:4" x14ac:dyDescent="0.3">
      <c r="B1637" s="23"/>
      <c r="D1637" s="25"/>
    </row>
    <row r="1638" spans="2:4" x14ac:dyDescent="0.3">
      <c r="B1638" s="23"/>
      <c r="D1638" s="25"/>
    </row>
    <row r="1639" spans="2:4" x14ac:dyDescent="0.3">
      <c r="B1639" s="23"/>
      <c r="D1639" s="25"/>
    </row>
    <row r="1640" spans="2:4" x14ac:dyDescent="0.3">
      <c r="B1640" s="23"/>
      <c r="D1640" s="25"/>
    </row>
    <row r="1641" spans="2:4" x14ac:dyDescent="0.3">
      <c r="B1641" s="23"/>
      <c r="D1641" s="25"/>
    </row>
    <row r="1642" spans="2:4" x14ac:dyDescent="0.3">
      <c r="B1642" s="23"/>
      <c r="D1642" s="25"/>
    </row>
    <row r="1643" spans="2:4" x14ac:dyDescent="0.3">
      <c r="B1643" s="23"/>
      <c r="D1643" s="25"/>
    </row>
    <row r="1644" spans="2:4" x14ac:dyDescent="0.3">
      <c r="B1644" s="23"/>
      <c r="D1644" s="25"/>
    </row>
    <row r="1645" spans="2:4" x14ac:dyDescent="0.3">
      <c r="B1645" s="23"/>
      <c r="D1645" s="25"/>
    </row>
    <row r="1646" spans="2:4" x14ac:dyDescent="0.3">
      <c r="B1646" s="23"/>
      <c r="D1646" s="25"/>
    </row>
    <row r="1647" spans="2:4" x14ac:dyDescent="0.3">
      <c r="B1647" s="23"/>
      <c r="D1647" s="25"/>
    </row>
    <row r="1648" spans="2:4" x14ac:dyDescent="0.3">
      <c r="B1648" s="23"/>
      <c r="D1648" s="25"/>
    </row>
    <row r="1649" spans="2:4" x14ac:dyDescent="0.3">
      <c r="B1649" s="23"/>
      <c r="D1649" s="25"/>
    </row>
    <row r="1650" spans="2:4" x14ac:dyDescent="0.3">
      <c r="B1650" s="23"/>
      <c r="D1650" s="25"/>
    </row>
    <row r="1651" spans="2:4" x14ac:dyDescent="0.3">
      <c r="B1651" s="23"/>
      <c r="D1651" s="25"/>
    </row>
    <row r="1652" spans="2:4" x14ac:dyDescent="0.3">
      <c r="B1652" s="23"/>
      <c r="D1652" s="25"/>
    </row>
    <row r="1653" spans="2:4" x14ac:dyDescent="0.3">
      <c r="B1653" s="23"/>
      <c r="D1653" s="25"/>
    </row>
    <row r="1654" spans="2:4" x14ac:dyDescent="0.3">
      <c r="B1654" s="23"/>
      <c r="D1654" s="25"/>
    </row>
    <row r="1655" spans="2:4" x14ac:dyDescent="0.3">
      <c r="B1655" s="23"/>
      <c r="D1655" s="25"/>
    </row>
    <row r="1656" spans="2:4" x14ac:dyDescent="0.3">
      <c r="B1656" s="23"/>
      <c r="D1656" s="25"/>
    </row>
    <row r="1657" spans="2:4" x14ac:dyDescent="0.3">
      <c r="B1657" s="23"/>
      <c r="D1657" s="25"/>
    </row>
    <row r="1658" spans="2:4" x14ac:dyDescent="0.3">
      <c r="B1658" s="23"/>
      <c r="D1658" s="25"/>
    </row>
    <row r="1659" spans="2:4" x14ac:dyDescent="0.3">
      <c r="B1659" s="23"/>
      <c r="D1659" s="25"/>
    </row>
    <row r="1660" spans="2:4" x14ac:dyDescent="0.3">
      <c r="B1660" s="23"/>
      <c r="D1660" s="25"/>
    </row>
    <row r="1661" spans="2:4" x14ac:dyDescent="0.3">
      <c r="B1661" s="23"/>
      <c r="D1661" s="25"/>
    </row>
    <row r="1662" spans="2:4" x14ac:dyDescent="0.3">
      <c r="B1662" s="23"/>
      <c r="D1662" s="25"/>
    </row>
    <row r="1663" spans="2:4" x14ac:dyDescent="0.3">
      <c r="B1663" s="23"/>
      <c r="D1663" s="25"/>
    </row>
    <row r="1664" spans="2:4" x14ac:dyDescent="0.3">
      <c r="B1664" s="23"/>
      <c r="D1664" s="25"/>
    </row>
    <row r="1665" spans="2:4" x14ac:dyDescent="0.3">
      <c r="B1665" s="23"/>
      <c r="D1665" s="25"/>
    </row>
    <row r="1666" spans="2:4" x14ac:dyDescent="0.3">
      <c r="B1666" s="23"/>
      <c r="D1666" s="25"/>
    </row>
    <row r="1667" spans="2:4" x14ac:dyDescent="0.3">
      <c r="B1667" s="23"/>
      <c r="D1667" s="25"/>
    </row>
    <row r="1668" spans="2:4" x14ac:dyDescent="0.3">
      <c r="B1668" s="23"/>
      <c r="D1668" s="25"/>
    </row>
    <row r="1669" spans="2:4" x14ac:dyDescent="0.3">
      <c r="B1669" s="23"/>
      <c r="D1669" s="25"/>
    </row>
    <row r="1670" spans="2:4" x14ac:dyDescent="0.3">
      <c r="B1670" s="23"/>
      <c r="D1670" s="25"/>
    </row>
    <row r="1671" spans="2:4" x14ac:dyDescent="0.3">
      <c r="B1671" s="23"/>
      <c r="D1671" s="25"/>
    </row>
    <row r="1672" spans="2:4" x14ac:dyDescent="0.3">
      <c r="B1672" s="23"/>
      <c r="D1672" s="25"/>
    </row>
    <row r="1673" spans="2:4" x14ac:dyDescent="0.3">
      <c r="B1673" s="23"/>
      <c r="D1673" s="25"/>
    </row>
    <row r="1674" spans="2:4" x14ac:dyDescent="0.3">
      <c r="B1674" s="23"/>
      <c r="D1674" s="25"/>
    </row>
    <row r="1675" spans="2:4" x14ac:dyDescent="0.3">
      <c r="B1675" s="23"/>
      <c r="D1675" s="25"/>
    </row>
    <row r="1676" spans="2:4" x14ac:dyDescent="0.3">
      <c r="B1676" s="23"/>
      <c r="D1676" s="25"/>
    </row>
    <row r="1677" spans="2:4" x14ac:dyDescent="0.3">
      <c r="B1677" s="23"/>
      <c r="D1677" s="25"/>
    </row>
    <row r="1678" spans="2:4" x14ac:dyDescent="0.3">
      <c r="B1678" s="23"/>
      <c r="D1678" s="25"/>
    </row>
    <row r="1679" spans="2:4" x14ac:dyDescent="0.3">
      <c r="B1679" s="23"/>
      <c r="D1679" s="25"/>
    </row>
    <row r="1680" spans="2:4" x14ac:dyDescent="0.3">
      <c r="B1680" s="23"/>
      <c r="D1680" s="25"/>
    </row>
    <row r="1681" spans="2:4" x14ac:dyDescent="0.3">
      <c r="B1681" s="23"/>
      <c r="D1681" s="25"/>
    </row>
    <row r="1682" spans="2:4" x14ac:dyDescent="0.3">
      <c r="B1682" s="23"/>
      <c r="D1682" s="25"/>
    </row>
    <row r="1683" spans="2:4" x14ac:dyDescent="0.3">
      <c r="B1683" s="23"/>
      <c r="D1683" s="25"/>
    </row>
    <row r="1684" spans="2:4" x14ac:dyDescent="0.3">
      <c r="B1684" s="23"/>
      <c r="D1684" s="25"/>
    </row>
    <row r="1685" spans="2:4" x14ac:dyDescent="0.3">
      <c r="B1685" s="23"/>
      <c r="D1685" s="25"/>
    </row>
    <row r="1686" spans="2:4" x14ac:dyDescent="0.3">
      <c r="B1686" s="23"/>
      <c r="D1686" s="25"/>
    </row>
    <row r="1687" spans="2:4" x14ac:dyDescent="0.3">
      <c r="B1687" s="23"/>
      <c r="D1687" s="25"/>
    </row>
    <row r="1688" spans="2:4" x14ac:dyDescent="0.3">
      <c r="B1688" s="23"/>
      <c r="D1688" s="25"/>
    </row>
    <row r="1689" spans="2:4" x14ac:dyDescent="0.3">
      <c r="B1689" s="23"/>
      <c r="D1689" s="25"/>
    </row>
    <row r="1690" spans="2:4" x14ac:dyDescent="0.3">
      <c r="B1690" s="23"/>
      <c r="D1690" s="25"/>
    </row>
    <row r="1691" spans="2:4" x14ac:dyDescent="0.3">
      <c r="B1691" s="23"/>
      <c r="D1691" s="25"/>
    </row>
    <row r="1692" spans="2:4" x14ac:dyDescent="0.3">
      <c r="B1692" s="23"/>
      <c r="D1692" s="25"/>
    </row>
    <row r="1693" spans="2:4" x14ac:dyDescent="0.3">
      <c r="B1693" s="23"/>
      <c r="D1693" s="25"/>
    </row>
    <row r="1694" spans="2:4" x14ac:dyDescent="0.3">
      <c r="B1694" s="23"/>
      <c r="D1694" s="25"/>
    </row>
    <row r="1695" spans="2:4" x14ac:dyDescent="0.3">
      <c r="B1695" s="23"/>
      <c r="D1695" s="25"/>
    </row>
    <row r="1696" spans="2:4" x14ac:dyDescent="0.3">
      <c r="B1696" s="23"/>
      <c r="D1696" s="25"/>
    </row>
    <row r="1697" spans="2:4" x14ac:dyDescent="0.3">
      <c r="B1697" s="23"/>
      <c r="D1697" s="25"/>
    </row>
    <row r="1698" spans="2:4" x14ac:dyDescent="0.3">
      <c r="B1698" s="23"/>
      <c r="D1698" s="25"/>
    </row>
    <row r="1699" spans="2:4" x14ac:dyDescent="0.3">
      <c r="B1699" s="23"/>
      <c r="D1699" s="25"/>
    </row>
    <row r="1700" spans="2:4" x14ac:dyDescent="0.3">
      <c r="B1700" s="23"/>
      <c r="D1700" s="25"/>
    </row>
    <row r="1701" spans="2:4" x14ac:dyDescent="0.3">
      <c r="B1701" s="23"/>
      <c r="D1701" s="25"/>
    </row>
    <row r="1702" spans="2:4" x14ac:dyDescent="0.3">
      <c r="B1702" s="23"/>
      <c r="D1702" s="25"/>
    </row>
    <row r="1703" spans="2:4" x14ac:dyDescent="0.3">
      <c r="B1703" s="23"/>
      <c r="D1703" s="25"/>
    </row>
    <row r="1704" spans="2:4" x14ac:dyDescent="0.3">
      <c r="B1704" s="23"/>
      <c r="D1704" s="25"/>
    </row>
    <row r="1705" spans="2:4" x14ac:dyDescent="0.3">
      <c r="B1705" s="23"/>
      <c r="D1705" s="25"/>
    </row>
    <row r="1706" spans="2:4" x14ac:dyDescent="0.3">
      <c r="B1706" s="23"/>
      <c r="D1706" s="25"/>
    </row>
    <row r="1707" spans="2:4" x14ac:dyDescent="0.3">
      <c r="B1707" s="23"/>
      <c r="D1707" s="25"/>
    </row>
    <row r="1708" spans="2:4" x14ac:dyDescent="0.3">
      <c r="B1708" s="23"/>
      <c r="D1708" s="25"/>
    </row>
    <row r="1709" spans="2:4" x14ac:dyDescent="0.3">
      <c r="B1709" s="23"/>
      <c r="D1709" s="25"/>
    </row>
    <row r="1710" spans="2:4" x14ac:dyDescent="0.3">
      <c r="B1710" s="23"/>
      <c r="D1710" s="25"/>
    </row>
    <row r="1711" spans="2:4" x14ac:dyDescent="0.3">
      <c r="B1711" s="23"/>
      <c r="D1711" s="25"/>
    </row>
    <row r="1712" spans="2:4" x14ac:dyDescent="0.3">
      <c r="B1712" s="23"/>
      <c r="D1712" s="25"/>
    </row>
    <row r="1713" spans="2:4" x14ac:dyDescent="0.3">
      <c r="B1713" s="23"/>
      <c r="D1713" s="25"/>
    </row>
    <row r="1714" spans="2:4" x14ac:dyDescent="0.3">
      <c r="B1714" s="23"/>
      <c r="D1714" s="25"/>
    </row>
    <row r="1715" spans="2:4" x14ac:dyDescent="0.3">
      <c r="B1715" s="23"/>
      <c r="D1715" s="25"/>
    </row>
    <row r="1716" spans="2:4" x14ac:dyDescent="0.3">
      <c r="B1716" s="23"/>
      <c r="D1716" s="25"/>
    </row>
    <row r="1717" spans="2:4" x14ac:dyDescent="0.3">
      <c r="B1717" s="23"/>
      <c r="D1717" s="25"/>
    </row>
    <row r="1718" spans="2:4" x14ac:dyDescent="0.3">
      <c r="B1718" s="23"/>
      <c r="D1718" s="25"/>
    </row>
    <row r="1719" spans="2:4" x14ac:dyDescent="0.3">
      <c r="B1719" s="23"/>
      <c r="D1719" s="25"/>
    </row>
    <row r="1720" spans="2:4" x14ac:dyDescent="0.3">
      <c r="B1720" s="23"/>
      <c r="D1720" s="25"/>
    </row>
    <row r="1721" spans="2:4" x14ac:dyDescent="0.3">
      <c r="B1721" s="23"/>
      <c r="D1721" s="25"/>
    </row>
    <row r="1722" spans="2:4" x14ac:dyDescent="0.3">
      <c r="B1722" s="23"/>
      <c r="D1722" s="25"/>
    </row>
    <row r="1723" spans="2:4" x14ac:dyDescent="0.3">
      <c r="B1723" s="23"/>
      <c r="D1723" s="25"/>
    </row>
    <row r="1724" spans="2:4" x14ac:dyDescent="0.3">
      <c r="B1724" s="23"/>
      <c r="D1724" s="25"/>
    </row>
    <row r="1725" spans="2:4" x14ac:dyDescent="0.3">
      <c r="B1725" s="23"/>
      <c r="D1725" s="25"/>
    </row>
    <row r="1726" spans="2:4" x14ac:dyDescent="0.3">
      <c r="B1726" s="23"/>
      <c r="D1726" s="25"/>
    </row>
    <row r="1727" spans="2:4" x14ac:dyDescent="0.3">
      <c r="B1727" s="23"/>
      <c r="D1727" s="25"/>
    </row>
    <row r="1728" spans="2:4" x14ac:dyDescent="0.3">
      <c r="B1728" s="23"/>
      <c r="D1728" s="25"/>
    </row>
    <row r="1729" spans="2:4" x14ac:dyDescent="0.3">
      <c r="B1729" s="23"/>
      <c r="D1729" s="25"/>
    </row>
    <row r="1730" spans="2:4" x14ac:dyDescent="0.3">
      <c r="B1730" s="23"/>
      <c r="D1730" s="25"/>
    </row>
    <row r="1731" spans="2:4" x14ac:dyDescent="0.3">
      <c r="B1731" s="23"/>
      <c r="D1731" s="25"/>
    </row>
    <row r="1732" spans="2:4" x14ac:dyDescent="0.3">
      <c r="B1732" s="23"/>
      <c r="D1732" s="25"/>
    </row>
    <row r="1733" spans="2:4" x14ac:dyDescent="0.3">
      <c r="B1733" s="23"/>
      <c r="D1733" s="25"/>
    </row>
    <row r="1734" spans="2:4" x14ac:dyDescent="0.3">
      <c r="B1734" s="23"/>
      <c r="D1734" s="25"/>
    </row>
    <row r="1735" spans="2:4" x14ac:dyDescent="0.3">
      <c r="B1735" s="23"/>
      <c r="D1735" s="25"/>
    </row>
    <row r="1736" spans="2:4" x14ac:dyDescent="0.3">
      <c r="B1736" s="23"/>
      <c r="D1736" s="25"/>
    </row>
    <row r="1737" spans="2:4" x14ac:dyDescent="0.3">
      <c r="B1737" s="23"/>
      <c r="D1737" s="25"/>
    </row>
    <row r="1738" spans="2:4" x14ac:dyDescent="0.3">
      <c r="B1738" s="23"/>
      <c r="D1738" s="25"/>
    </row>
    <row r="1739" spans="2:4" x14ac:dyDescent="0.3">
      <c r="B1739" s="23"/>
      <c r="D1739" s="25"/>
    </row>
    <row r="1740" spans="2:4" x14ac:dyDescent="0.3">
      <c r="B1740" s="23"/>
      <c r="D1740" s="25"/>
    </row>
    <row r="1741" spans="2:4" x14ac:dyDescent="0.3">
      <c r="B1741" s="23"/>
      <c r="D1741" s="25"/>
    </row>
    <row r="1742" spans="2:4" x14ac:dyDescent="0.3">
      <c r="B1742" s="23"/>
      <c r="D1742" s="25"/>
    </row>
    <row r="1743" spans="2:4" x14ac:dyDescent="0.3">
      <c r="B1743" s="23"/>
      <c r="D1743" s="25"/>
    </row>
    <row r="1744" spans="2:4" x14ac:dyDescent="0.3">
      <c r="B1744" s="23"/>
      <c r="D1744" s="25"/>
    </row>
    <row r="1745" spans="2:4" x14ac:dyDescent="0.3">
      <c r="B1745" s="23"/>
      <c r="D1745" s="25"/>
    </row>
    <row r="1746" spans="2:4" x14ac:dyDescent="0.3">
      <c r="B1746" s="23"/>
      <c r="D1746" s="25"/>
    </row>
    <row r="1747" spans="2:4" x14ac:dyDescent="0.3">
      <c r="B1747" s="23"/>
      <c r="D1747" s="25"/>
    </row>
    <row r="1748" spans="2:4" x14ac:dyDescent="0.3">
      <c r="B1748" s="23"/>
      <c r="D1748" s="25"/>
    </row>
    <row r="1749" spans="2:4" x14ac:dyDescent="0.3">
      <c r="B1749" s="23"/>
      <c r="D1749" s="25"/>
    </row>
    <row r="1750" spans="2:4" x14ac:dyDescent="0.3">
      <c r="B1750" s="23"/>
      <c r="D1750" s="25"/>
    </row>
    <row r="1751" spans="2:4" x14ac:dyDescent="0.3">
      <c r="B1751" s="23"/>
      <c r="D1751" s="25"/>
    </row>
    <row r="1752" spans="2:4" x14ac:dyDescent="0.3">
      <c r="B1752" s="23"/>
      <c r="D1752" s="25"/>
    </row>
    <row r="1753" spans="2:4" x14ac:dyDescent="0.3">
      <c r="B1753" s="23"/>
      <c r="D1753" s="25"/>
    </row>
    <row r="1754" spans="2:4" x14ac:dyDescent="0.3">
      <c r="B1754" s="23"/>
      <c r="D1754" s="25"/>
    </row>
    <row r="1755" spans="2:4" x14ac:dyDescent="0.3">
      <c r="B1755" s="23"/>
      <c r="D1755" s="25"/>
    </row>
    <row r="1756" spans="2:4" x14ac:dyDescent="0.3">
      <c r="B1756" s="23"/>
      <c r="D1756" s="25"/>
    </row>
    <row r="1757" spans="2:4" x14ac:dyDescent="0.3">
      <c r="B1757" s="23"/>
      <c r="D1757" s="25"/>
    </row>
    <row r="1758" spans="2:4" x14ac:dyDescent="0.3">
      <c r="B1758" s="23"/>
      <c r="D1758" s="25"/>
    </row>
    <row r="1759" spans="2:4" x14ac:dyDescent="0.3">
      <c r="B1759" s="23"/>
      <c r="D1759" s="25"/>
    </row>
    <row r="1760" spans="2:4" x14ac:dyDescent="0.3">
      <c r="B1760" s="23"/>
      <c r="D1760" s="25"/>
    </row>
    <row r="1761" spans="2:4" x14ac:dyDescent="0.3">
      <c r="B1761" s="23"/>
      <c r="D1761" s="25"/>
    </row>
    <row r="1762" spans="2:4" x14ac:dyDescent="0.3">
      <c r="B1762" s="23"/>
      <c r="D1762" s="25"/>
    </row>
    <row r="1763" spans="2:4" x14ac:dyDescent="0.3">
      <c r="B1763" s="23"/>
      <c r="D1763" s="25"/>
    </row>
    <row r="1764" spans="2:4" x14ac:dyDescent="0.3">
      <c r="B1764" s="23"/>
      <c r="D1764" s="25"/>
    </row>
    <row r="1765" spans="2:4" x14ac:dyDescent="0.3">
      <c r="B1765" s="23"/>
      <c r="D1765" s="25"/>
    </row>
    <row r="1766" spans="2:4" x14ac:dyDescent="0.3">
      <c r="B1766" s="23"/>
      <c r="D1766" s="25"/>
    </row>
    <row r="1767" spans="2:4" x14ac:dyDescent="0.3">
      <c r="B1767" s="23"/>
      <c r="D1767" s="25"/>
    </row>
    <row r="1768" spans="2:4" x14ac:dyDescent="0.3">
      <c r="B1768" s="23"/>
      <c r="D1768" s="25"/>
    </row>
    <row r="1769" spans="2:4" x14ac:dyDescent="0.3">
      <c r="B1769" s="23"/>
      <c r="D1769" s="25"/>
    </row>
    <row r="1770" spans="2:4" x14ac:dyDescent="0.3">
      <c r="B1770" s="23"/>
      <c r="D1770" s="25"/>
    </row>
    <row r="1771" spans="2:4" x14ac:dyDescent="0.3">
      <c r="B1771" s="23"/>
      <c r="D1771" s="25"/>
    </row>
    <row r="1772" spans="2:4" x14ac:dyDescent="0.3">
      <c r="B1772" s="23"/>
      <c r="D1772" s="25"/>
    </row>
    <row r="1773" spans="2:4" x14ac:dyDescent="0.3">
      <c r="B1773" s="23"/>
      <c r="D1773" s="25"/>
    </row>
    <row r="1774" spans="2:4" x14ac:dyDescent="0.3">
      <c r="B1774" s="23"/>
      <c r="D1774" s="25"/>
    </row>
    <row r="1775" spans="2:4" x14ac:dyDescent="0.3">
      <c r="B1775" s="23"/>
      <c r="D1775" s="25"/>
    </row>
    <row r="1776" spans="2:4" x14ac:dyDescent="0.3">
      <c r="B1776" s="23"/>
      <c r="D1776" s="25"/>
    </row>
    <row r="1777" spans="2:4" x14ac:dyDescent="0.3">
      <c r="B1777" s="23"/>
      <c r="D1777" s="25"/>
    </row>
    <row r="1778" spans="2:4" x14ac:dyDescent="0.3">
      <c r="B1778" s="23"/>
      <c r="D1778" s="25"/>
    </row>
    <row r="1779" spans="2:4" x14ac:dyDescent="0.3">
      <c r="B1779" s="23"/>
      <c r="D1779" s="25"/>
    </row>
    <row r="1780" spans="2:4" x14ac:dyDescent="0.3">
      <c r="B1780" s="23"/>
      <c r="D1780" s="25"/>
    </row>
    <row r="1781" spans="2:4" x14ac:dyDescent="0.3">
      <c r="B1781" s="23"/>
      <c r="D1781" s="25"/>
    </row>
    <row r="1782" spans="2:4" x14ac:dyDescent="0.3">
      <c r="B1782" s="23"/>
      <c r="D1782" s="25"/>
    </row>
    <row r="1783" spans="2:4" x14ac:dyDescent="0.3">
      <c r="B1783" s="23"/>
      <c r="D1783" s="25"/>
    </row>
    <row r="1784" spans="2:4" x14ac:dyDescent="0.3">
      <c r="B1784" s="23"/>
      <c r="D1784" s="25"/>
    </row>
    <row r="1785" spans="2:4" x14ac:dyDescent="0.3">
      <c r="B1785" s="23"/>
      <c r="D1785" s="25"/>
    </row>
    <row r="1786" spans="2:4" x14ac:dyDescent="0.3">
      <c r="B1786" s="23"/>
      <c r="D1786" s="25"/>
    </row>
    <row r="1787" spans="2:4" x14ac:dyDescent="0.3">
      <c r="B1787" s="23"/>
      <c r="D1787" s="25"/>
    </row>
    <row r="1788" spans="2:4" x14ac:dyDescent="0.3">
      <c r="B1788" s="23"/>
      <c r="D1788" s="25"/>
    </row>
    <row r="1789" spans="2:4" x14ac:dyDescent="0.3">
      <c r="B1789" s="23"/>
      <c r="D1789" s="25"/>
    </row>
    <row r="1790" spans="2:4" x14ac:dyDescent="0.3">
      <c r="B1790" s="23"/>
      <c r="D1790" s="25"/>
    </row>
    <row r="1791" spans="2:4" x14ac:dyDescent="0.3">
      <c r="B1791" s="23"/>
      <c r="D1791" s="25"/>
    </row>
    <row r="1792" spans="2:4" x14ac:dyDescent="0.3">
      <c r="B1792" s="23"/>
      <c r="D1792" s="25"/>
    </row>
    <row r="1793" spans="2:4" x14ac:dyDescent="0.3">
      <c r="B1793" s="23"/>
      <c r="D1793" s="25"/>
    </row>
    <row r="1794" spans="2:4" x14ac:dyDescent="0.3">
      <c r="B1794" s="23"/>
      <c r="D1794" s="25"/>
    </row>
    <row r="1795" spans="2:4" x14ac:dyDescent="0.3">
      <c r="B1795" s="23"/>
      <c r="D1795" s="25"/>
    </row>
    <row r="1796" spans="2:4" x14ac:dyDescent="0.3">
      <c r="B1796" s="23"/>
      <c r="D1796" s="25"/>
    </row>
    <row r="1797" spans="2:4" x14ac:dyDescent="0.3">
      <c r="B1797" s="23"/>
      <c r="D1797" s="25"/>
    </row>
    <row r="1798" spans="2:4" x14ac:dyDescent="0.3">
      <c r="B1798" s="23"/>
      <c r="D1798" s="25"/>
    </row>
    <row r="1799" spans="2:4" x14ac:dyDescent="0.3">
      <c r="B1799" s="23"/>
      <c r="D1799" s="25"/>
    </row>
    <row r="1800" spans="2:4" x14ac:dyDescent="0.3">
      <c r="B1800" s="23"/>
      <c r="D1800" s="25"/>
    </row>
    <row r="1801" spans="2:4" x14ac:dyDescent="0.3">
      <c r="B1801" s="23"/>
      <c r="D1801" s="25"/>
    </row>
    <row r="1802" spans="2:4" x14ac:dyDescent="0.3">
      <c r="B1802" s="23"/>
      <c r="D1802" s="25"/>
    </row>
    <row r="1803" spans="2:4" x14ac:dyDescent="0.3">
      <c r="B1803" s="23"/>
      <c r="D1803" s="25"/>
    </row>
    <row r="1804" spans="2:4" x14ac:dyDescent="0.3">
      <c r="B1804" s="23"/>
      <c r="D1804" s="25"/>
    </row>
    <row r="1805" spans="2:4" x14ac:dyDescent="0.3">
      <c r="B1805" s="23"/>
      <c r="D1805" s="25"/>
    </row>
    <row r="1806" spans="2:4" x14ac:dyDescent="0.3">
      <c r="B1806" s="23"/>
      <c r="D1806" s="25"/>
    </row>
    <row r="1807" spans="2:4" x14ac:dyDescent="0.3">
      <c r="B1807" s="23"/>
      <c r="D1807" s="25"/>
    </row>
    <row r="1808" spans="2:4" x14ac:dyDescent="0.3">
      <c r="B1808" s="23"/>
      <c r="D1808" s="25"/>
    </row>
    <row r="1809" spans="2:4" x14ac:dyDescent="0.3">
      <c r="B1809" s="23"/>
      <c r="D1809" s="25"/>
    </row>
    <row r="1810" spans="2:4" x14ac:dyDescent="0.3">
      <c r="B1810" s="23"/>
      <c r="D1810" s="25"/>
    </row>
    <row r="1811" spans="2:4" x14ac:dyDescent="0.3">
      <c r="B1811" s="23"/>
      <c r="D1811" s="25"/>
    </row>
    <row r="1812" spans="2:4" x14ac:dyDescent="0.3">
      <c r="B1812" s="23"/>
      <c r="D1812" s="25"/>
    </row>
    <row r="1813" spans="2:4" x14ac:dyDescent="0.3">
      <c r="B1813" s="23"/>
      <c r="D1813" s="25"/>
    </row>
    <row r="1814" spans="2:4" x14ac:dyDescent="0.3">
      <c r="B1814" s="23"/>
      <c r="D1814" s="25"/>
    </row>
    <row r="1815" spans="2:4" x14ac:dyDescent="0.3">
      <c r="B1815" s="23"/>
      <c r="D1815" s="25"/>
    </row>
    <row r="1816" spans="2:4" x14ac:dyDescent="0.3">
      <c r="B1816" s="23"/>
      <c r="D1816" s="25"/>
    </row>
    <row r="1817" spans="2:4" x14ac:dyDescent="0.3">
      <c r="B1817" s="23"/>
      <c r="D1817" s="25"/>
    </row>
    <row r="1818" spans="2:4" x14ac:dyDescent="0.3">
      <c r="B1818" s="23"/>
      <c r="D1818" s="25"/>
    </row>
    <row r="1819" spans="2:4" x14ac:dyDescent="0.3">
      <c r="B1819" s="23"/>
      <c r="D1819" s="25"/>
    </row>
    <row r="1820" spans="2:4" x14ac:dyDescent="0.3">
      <c r="B1820" s="23"/>
      <c r="D1820" s="25"/>
    </row>
    <row r="1821" spans="2:4" x14ac:dyDescent="0.3">
      <c r="B1821" s="23"/>
      <c r="D1821" s="25"/>
    </row>
    <row r="1822" spans="2:4" x14ac:dyDescent="0.3">
      <c r="B1822" s="23"/>
      <c r="D1822" s="25"/>
    </row>
    <row r="1823" spans="2:4" x14ac:dyDescent="0.3">
      <c r="B1823" s="23"/>
      <c r="D1823" s="25"/>
    </row>
    <row r="1824" spans="2:4" x14ac:dyDescent="0.3">
      <c r="B1824" s="23"/>
      <c r="D1824" s="25"/>
    </row>
    <row r="1825" spans="2:4" x14ac:dyDescent="0.3">
      <c r="B1825" s="23"/>
      <c r="D1825" s="25"/>
    </row>
    <row r="1826" spans="2:4" x14ac:dyDescent="0.3">
      <c r="B1826" s="23"/>
      <c r="D1826" s="25"/>
    </row>
    <row r="1827" spans="2:4" x14ac:dyDescent="0.3">
      <c r="B1827" s="23"/>
      <c r="D1827" s="25"/>
    </row>
    <row r="1828" spans="2:4" x14ac:dyDescent="0.3">
      <c r="B1828" s="23"/>
      <c r="D1828" s="25"/>
    </row>
    <row r="1829" spans="2:4" x14ac:dyDescent="0.3">
      <c r="B1829" s="23"/>
      <c r="D1829" s="25"/>
    </row>
    <row r="1830" spans="2:4" x14ac:dyDescent="0.3">
      <c r="B1830" s="23"/>
      <c r="D1830" s="25"/>
    </row>
    <row r="1831" spans="2:4" x14ac:dyDescent="0.3">
      <c r="B1831" s="23"/>
      <c r="D1831" s="25"/>
    </row>
    <row r="1832" spans="2:4" x14ac:dyDescent="0.3">
      <c r="B1832" s="23"/>
      <c r="D1832" s="25"/>
    </row>
    <row r="1833" spans="2:4" x14ac:dyDescent="0.3">
      <c r="B1833" s="23"/>
      <c r="D1833" s="25"/>
    </row>
    <row r="1834" spans="2:4" x14ac:dyDescent="0.3">
      <c r="B1834" s="23"/>
      <c r="D1834" s="25"/>
    </row>
    <row r="1835" spans="2:4" x14ac:dyDescent="0.3">
      <c r="B1835" s="23"/>
      <c r="D1835" s="25"/>
    </row>
    <row r="1836" spans="2:4" x14ac:dyDescent="0.3">
      <c r="B1836" s="23"/>
      <c r="D1836" s="25"/>
    </row>
    <row r="1837" spans="2:4" x14ac:dyDescent="0.3">
      <c r="B1837" s="23"/>
      <c r="D1837" s="25"/>
    </row>
    <row r="1838" spans="2:4" x14ac:dyDescent="0.3">
      <c r="B1838" s="23"/>
      <c r="D1838" s="25"/>
    </row>
    <row r="1839" spans="2:4" x14ac:dyDescent="0.3">
      <c r="B1839" s="23"/>
      <c r="D1839" s="25"/>
    </row>
    <row r="1840" spans="2:4" x14ac:dyDescent="0.3">
      <c r="B1840" s="23"/>
      <c r="D1840" s="25"/>
    </row>
    <row r="1841" spans="2:4" x14ac:dyDescent="0.3">
      <c r="B1841" s="23"/>
      <c r="D1841" s="25"/>
    </row>
    <row r="1842" spans="2:4" x14ac:dyDescent="0.3">
      <c r="B1842" s="23"/>
      <c r="D1842" s="25"/>
    </row>
    <row r="1843" spans="2:4" x14ac:dyDescent="0.3">
      <c r="B1843" s="23"/>
      <c r="D1843" s="25"/>
    </row>
    <row r="1844" spans="2:4" x14ac:dyDescent="0.3">
      <c r="B1844" s="23"/>
      <c r="D1844" s="25"/>
    </row>
    <row r="1845" spans="2:4" x14ac:dyDescent="0.3">
      <c r="B1845" s="23"/>
      <c r="D1845" s="25"/>
    </row>
    <row r="1846" spans="2:4" x14ac:dyDescent="0.3">
      <c r="B1846" s="23"/>
      <c r="D1846" s="25"/>
    </row>
    <row r="1847" spans="2:4" x14ac:dyDescent="0.3">
      <c r="B1847" s="23"/>
      <c r="D1847" s="25"/>
    </row>
    <row r="1848" spans="2:4" x14ac:dyDescent="0.3">
      <c r="B1848" s="23"/>
      <c r="D1848" s="25"/>
    </row>
    <row r="1849" spans="2:4" x14ac:dyDescent="0.3">
      <c r="B1849" s="23"/>
      <c r="D1849" s="25"/>
    </row>
    <row r="1850" spans="2:4" x14ac:dyDescent="0.3">
      <c r="B1850" s="23"/>
      <c r="D1850" s="25"/>
    </row>
    <row r="1851" spans="2:4" x14ac:dyDescent="0.3">
      <c r="B1851" s="23"/>
      <c r="D1851" s="25"/>
    </row>
    <row r="1852" spans="2:4" x14ac:dyDescent="0.3">
      <c r="B1852" s="23"/>
      <c r="D1852" s="25"/>
    </row>
    <row r="1853" spans="2:4" x14ac:dyDescent="0.3">
      <c r="B1853" s="23"/>
      <c r="D1853" s="25"/>
    </row>
    <row r="1854" spans="2:4" x14ac:dyDescent="0.3">
      <c r="B1854" s="23"/>
      <c r="D1854" s="25"/>
    </row>
    <row r="1855" spans="2:4" x14ac:dyDescent="0.3">
      <c r="B1855" s="23"/>
      <c r="D1855" s="25"/>
    </row>
    <row r="1856" spans="2:4" x14ac:dyDescent="0.3">
      <c r="B1856" s="23"/>
      <c r="D1856" s="25"/>
    </row>
    <row r="1857" spans="2:4" x14ac:dyDescent="0.3">
      <c r="B1857" s="23"/>
      <c r="D1857" s="25"/>
    </row>
    <row r="1858" spans="2:4" x14ac:dyDescent="0.3">
      <c r="B1858" s="23"/>
      <c r="D1858" s="25"/>
    </row>
    <row r="1859" spans="2:4" x14ac:dyDescent="0.3">
      <c r="B1859" s="23"/>
      <c r="D1859" s="25"/>
    </row>
    <row r="1860" spans="2:4" x14ac:dyDescent="0.3">
      <c r="B1860" s="23"/>
      <c r="D1860" s="25"/>
    </row>
    <row r="1861" spans="2:4" x14ac:dyDescent="0.3">
      <c r="B1861" s="23"/>
      <c r="D1861" s="25"/>
    </row>
    <row r="1862" spans="2:4" x14ac:dyDescent="0.3">
      <c r="B1862" s="23"/>
      <c r="D1862" s="25"/>
    </row>
    <row r="1863" spans="2:4" x14ac:dyDescent="0.3">
      <c r="B1863" s="23"/>
      <c r="D1863" s="25"/>
    </row>
    <row r="1864" spans="2:4" x14ac:dyDescent="0.3">
      <c r="B1864" s="23"/>
      <c r="D1864" s="25"/>
    </row>
    <row r="1865" spans="2:4" x14ac:dyDescent="0.3">
      <c r="B1865" s="23"/>
      <c r="D1865" s="25"/>
    </row>
    <row r="1866" spans="2:4" x14ac:dyDescent="0.3">
      <c r="B1866" s="23"/>
      <c r="D1866" s="25"/>
    </row>
    <row r="1867" spans="2:4" x14ac:dyDescent="0.3">
      <c r="B1867" s="23"/>
      <c r="D1867" s="25"/>
    </row>
    <row r="1868" spans="2:4" x14ac:dyDescent="0.3">
      <c r="B1868" s="23"/>
      <c r="D1868" s="25"/>
    </row>
    <row r="1869" spans="2:4" x14ac:dyDescent="0.3">
      <c r="B1869" s="23"/>
      <c r="D1869" s="25"/>
    </row>
    <row r="1870" spans="2:4" x14ac:dyDescent="0.3">
      <c r="B1870" s="23"/>
      <c r="D1870" s="25"/>
    </row>
    <row r="1871" spans="2:4" x14ac:dyDescent="0.3">
      <c r="B1871" s="23"/>
      <c r="D1871" s="25"/>
    </row>
    <row r="1872" spans="2:4" x14ac:dyDescent="0.3">
      <c r="B1872" s="23"/>
      <c r="D1872" s="25"/>
    </row>
    <row r="1873" spans="2:4" x14ac:dyDescent="0.3">
      <c r="B1873" s="23"/>
      <c r="D1873" s="25"/>
    </row>
    <row r="1874" spans="2:4" x14ac:dyDescent="0.3">
      <c r="B1874" s="23"/>
      <c r="D1874" s="25"/>
    </row>
    <row r="1875" spans="2:4" x14ac:dyDescent="0.3">
      <c r="B1875" s="23"/>
      <c r="D1875" s="25"/>
    </row>
    <row r="1876" spans="2:4" x14ac:dyDescent="0.3">
      <c r="B1876" s="23"/>
      <c r="D1876" s="25"/>
    </row>
    <row r="1877" spans="2:4" x14ac:dyDescent="0.3">
      <c r="B1877" s="23"/>
      <c r="D1877" s="25"/>
    </row>
    <row r="1878" spans="2:4" x14ac:dyDescent="0.3">
      <c r="B1878" s="23"/>
      <c r="D1878" s="25"/>
    </row>
    <row r="1879" spans="2:4" x14ac:dyDescent="0.3">
      <c r="B1879" s="23"/>
      <c r="D1879" s="25"/>
    </row>
    <row r="1880" spans="2:4" x14ac:dyDescent="0.3">
      <c r="B1880" s="23"/>
      <c r="D1880" s="25"/>
    </row>
    <row r="1881" spans="2:4" x14ac:dyDescent="0.3">
      <c r="B1881" s="23"/>
      <c r="D1881" s="25"/>
    </row>
    <row r="1882" spans="2:4" x14ac:dyDescent="0.3">
      <c r="B1882" s="23"/>
      <c r="D1882" s="25"/>
    </row>
    <row r="1883" spans="2:4" x14ac:dyDescent="0.3">
      <c r="B1883" s="23"/>
      <c r="D1883" s="25"/>
    </row>
    <row r="1884" spans="2:4" x14ac:dyDescent="0.3">
      <c r="B1884" s="23"/>
      <c r="D1884" s="25"/>
    </row>
    <row r="1885" spans="2:4" x14ac:dyDescent="0.3">
      <c r="B1885" s="23"/>
      <c r="D1885" s="25"/>
    </row>
    <row r="1886" spans="2:4" x14ac:dyDescent="0.3">
      <c r="B1886" s="23"/>
      <c r="D1886" s="25"/>
    </row>
    <row r="1887" spans="2:4" x14ac:dyDescent="0.3">
      <c r="B1887" s="23"/>
      <c r="D1887" s="25"/>
    </row>
    <row r="1888" spans="2:4" x14ac:dyDescent="0.3">
      <c r="B1888" s="23"/>
      <c r="D1888" s="25"/>
    </row>
    <row r="1889" spans="2:4" x14ac:dyDescent="0.3">
      <c r="B1889" s="23"/>
      <c r="D1889" s="25"/>
    </row>
    <row r="1890" spans="2:4" x14ac:dyDescent="0.3">
      <c r="B1890" s="23"/>
      <c r="D1890" s="25"/>
    </row>
    <row r="1891" spans="2:4" x14ac:dyDescent="0.3">
      <c r="B1891" s="23"/>
      <c r="D1891" s="25"/>
    </row>
    <row r="1892" spans="2:4" x14ac:dyDescent="0.3">
      <c r="B1892" s="23"/>
      <c r="D1892" s="25"/>
    </row>
    <row r="1893" spans="2:4" x14ac:dyDescent="0.3">
      <c r="B1893" s="23"/>
      <c r="D1893" s="25"/>
    </row>
    <row r="1894" spans="2:4" x14ac:dyDescent="0.3">
      <c r="B1894" s="23"/>
      <c r="D1894" s="25"/>
    </row>
    <row r="1895" spans="2:4" x14ac:dyDescent="0.3">
      <c r="B1895" s="23"/>
      <c r="D1895" s="25"/>
    </row>
    <row r="1896" spans="2:4" x14ac:dyDescent="0.3">
      <c r="B1896" s="23"/>
      <c r="D1896" s="25"/>
    </row>
    <row r="1897" spans="2:4" x14ac:dyDescent="0.3">
      <c r="B1897" s="23"/>
      <c r="D1897" s="25"/>
    </row>
    <row r="1898" spans="2:4" x14ac:dyDescent="0.3">
      <c r="B1898" s="23"/>
      <c r="D1898" s="25"/>
    </row>
    <row r="1899" spans="2:4" x14ac:dyDescent="0.3">
      <c r="B1899" s="23"/>
      <c r="D1899" s="25"/>
    </row>
    <row r="1900" spans="2:4" x14ac:dyDescent="0.3">
      <c r="B1900" s="23"/>
      <c r="D1900" s="25"/>
    </row>
    <row r="1901" spans="2:4" x14ac:dyDescent="0.3">
      <c r="B1901" s="23"/>
      <c r="D1901" s="25"/>
    </row>
    <row r="1902" spans="2:4" x14ac:dyDescent="0.3">
      <c r="B1902" s="23"/>
      <c r="D1902" s="25"/>
    </row>
    <row r="1903" spans="2:4" x14ac:dyDescent="0.3">
      <c r="B1903" s="23"/>
      <c r="D1903" s="25"/>
    </row>
    <row r="1904" spans="2:4" x14ac:dyDescent="0.3">
      <c r="B1904" s="23"/>
      <c r="D1904" s="25"/>
    </row>
    <row r="1905" spans="2:4" x14ac:dyDescent="0.3">
      <c r="B1905" s="23"/>
      <c r="D1905" s="25"/>
    </row>
    <row r="1906" spans="2:4" x14ac:dyDescent="0.3">
      <c r="B1906" s="23"/>
      <c r="D1906" s="25"/>
    </row>
    <row r="1907" spans="2:4" x14ac:dyDescent="0.3">
      <c r="B1907" s="23"/>
      <c r="D1907" s="25"/>
    </row>
    <row r="1908" spans="2:4" x14ac:dyDescent="0.3">
      <c r="B1908" s="23"/>
      <c r="D1908" s="25"/>
    </row>
    <row r="1909" spans="2:4" x14ac:dyDescent="0.3">
      <c r="B1909" s="23"/>
      <c r="D1909" s="25"/>
    </row>
    <row r="1910" spans="2:4" x14ac:dyDescent="0.3">
      <c r="B1910" s="23"/>
      <c r="D1910" s="25"/>
    </row>
    <row r="1911" spans="2:4" x14ac:dyDescent="0.3">
      <c r="B1911" s="23"/>
      <c r="D1911" s="25"/>
    </row>
    <row r="1912" spans="2:4" x14ac:dyDescent="0.3">
      <c r="B1912" s="23"/>
      <c r="D1912" s="25"/>
    </row>
    <row r="1913" spans="2:4" x14ac:dyDescent="0.3">
      <c r="B1913" s="23"/>
      <c r="D1913" s="25"/>
    </row>
    <row r="1914" spans="2:4" x14ac:dyDescent="0.3">
      <c r="B1914" s="23"/>
      <c r="D1914" s="25"/>
    </row>
    <row r="1915" spans="2:4" x14ac:dyDescent="0.3">
      <c r="B1915" s="23"/>
      <c r="D1915" s="25"/>
    </row>
    <row r="1916" spans="2:4" x14ac:dyDescent="0.3">
      <c r="B1916" s="23"/>
      <c r="D1916" s="25"/>
    </row>
    <row r="1917" spans="2:4" x14ac:dyDescent="0.3">
      <c r="B1917" s="23"/>
      <c r="D1917" s="25"/>
    </row>
    <row r="1918" spans="2:4" x14ac:dyDescent="0.3">
      <c r="B1918" s="23"/>
      <c r="D1918" s="25"/>
    </row>
    <row r="1919" spans="2:4" x14ac:dyDescent="0.3">
      <c r="B1919" s="23"/>
      <c r="D1919" s="25"/>
    </row>
    <row r="1920" spans="2:4" x14ac:dyDescent="0.3">
      <c r="B1920" s="23"/>
      <c r="D1920" s="25"/>
    </row>
    <row r="1921" spans="2:4" x14ac:dyDescent="0.3">
      <c r="B1921" s="23"/>
      <c r="D1921" s="25"/>
    </row>
    <row r="1922" spans="2:4" x14ac:dyDescent="0.3">
      <c r="B1922" s="23"/>
      <c r="D1922" s="25"/>
    </row>
    <row r="1923" spans="2:4" x14ac:dyDescent="0.3">
      <c r="B1923" s="23"/>
      <c r="D1923" s="25"/>
    </row>
    <row r="1924" spans="2:4" x14ac:dyDescent="0.3">
      <c r="B1924" s="23"/>
      <c r="D1924" s="25"/>
    </row>
    <row r="1925" spans="2:4" x14ac:dyDescent="0.3">
      <c r="B1925" s="23"/>
      <c r="D1925" s="25"/>
    </row>
    <row r="1926" spans="2:4" x14ac:dyDescent="0.3">
      <c r="B1926" s="23"/>
      <c r="D1926" s="25"/>
    </row>
    <row r="1927" spans="2:4" x14ac:dyDescent="0.3">
      <c r="B1927" s="23"/>
      <c r="D1927" s="25"/>
    </row>
    <row r="1928" spans="2:4" x14ac:dyDescent="0.3">
      <c r="B1928" s="23"/>
      <c r="D1928" s="25"/>
    </row>
    <row r="1929" spans="2:4" x14ac:dyDescent="0.3">
      <c r="B1929" s="23"/>
      <c r="D1929" s="25"/>
    </row>
    <row r="1930" spans="2:4" x14ac:dyDescent="0.3">
      <c r="B1930" s="23"/>
      <c r="D1930" s="25"/>
    </row>
    <row r="1931" spans="2:4" x14ac:dyDescent="0.3">
      <c r="B1931" s="23"/>
      <c r="D1931" s="25"/>
    </row>
    <row r="1932" spans="2:4" x14ac:dyDescent="0.3">
      <c r="B1932" s="23"/>
      <c r="D1932" s="25"/>
    </row>
    <row r="1933" spans="2:4" x14ac:dyDescent="0.3">
      <c r="B1933" s="23"/>
      <c r="D1933" s="25"/>
    </row>
    <row r="1934" spans="2:4" x14ac:dyDescent="0.3">
      <c r="B1934" s="23"/>
      <c r="D1934" s="25"/>
    </row>
    <row r="1935" spans="2:4" x14ac:dyDescent="0.3">
      <c r="B1935" s="23"/>
      <c r="D1935" s="25"/>
    </row>
    <row r="1936" spans="2:4" x14ac:dyDescent="0.3">
      <c r="B1936" s="23"/>
      <c r="D1936" s="25"/>
    </row>
    <row r="1937" spans="2:4" x14ac:dyDescent="0.3">
      <c r="B1937" s="23"/>
      <c r="D1937" s="25"/>
    </row>
    <row r="1938" spans="2:4" x14ac:dyDescent="0.3">
      <c r="B1938" s="23"/>
      <c r="D1938" s="25"/>
    </row>
    <row r="1939" spans="2:4" x14ac:dyDescent="0.3">
      <c r="B1939" s="23"/>
      <c r="D1939" s="25"/>
    </row>
    <row r="1940" spans="2:4" x14ac:dyDescent="0.3">
      <c r="B1940" s="23"/>
      <c r="D1940" s="25"/>
    </row>
    <row r="1941" spans="2:4" x14ac:dyDescent="0.3">
      <c r="B1941" s="23"/>
      <c r="D1941" s="25"/>
    </row>
    <row r="1942" spans="2:4" x14ac:dyDescent="0.3">
      <c r="B1942" s="23"/>
      <c r="D1942" s="25"/>
    </row>
    <row r="1943" spans="2:4" x14ac:dyDescent="0.3">
      <c r="B1943" s="23"/>
      <c r="D1943" s="25"/>
    </row>
    <row r="1944" spans="2:4" x14ac:dyDescent="0.3">
      <c r="B1944" s="23"/>
      <c r="D1944" s="25"/>
    </row>
    <row r="1945" spans="2:4" x14ac:dyDescent="0.3">
      <c r="B1945" s="23"/>
      <c r="D1945" s="25"/>
    </row>
    <row r="1946" spans="2:4" x14ac:dyDescent="0.3">
      <c r="B1946" s="23"/>
      <c r="D1946" s="25"/>
    </row>
    <row r="1947" spans="2:4" x14ac:dyDescent="0.3">
      <c r="B1947" s="23"/>
      <c r="D1947" s="25"/>
    </row>
    <row r="1948" spans="2:4" x14ac:dyDescent="0.3">
      <c r="B1948" s="23"/>
      <c r="D1948" s="25"/>
    </row>
    <row r="1949" spans="2:4" x14ac:dyDescent="0.3">
      <c r="B1949" s="23"/>
      <c r="D1949" s="25"/>
    </row>
    <row r="1950" spans="2:4" x14ac:dyDescent="0.3">
      <c r="B1950" s="23"/>
      <c r="D1950" s="25"/>
    </row>
    <row r="1951" spans="2:4" x14ac:dyDescent="0.3">
      <c r="B1951" s="23"/>
      <c r="D1951" s="25"/>
    </row>
    <row r="1952" spans="2:4" x14ac:dyDescent="0.3">
      <c r="B1952" s="23"/>
      <c r="D1952" s="25"/>
    </row>
    <row r="1953" spans="2:4" x14ac:dyDescent="0.3">
      <c r="B1953" s="23"/>
      <c r="D1953" s="25"/>
    </row>
    <row r="1954" spans="2:4" x14ac:dyDescent="0.3">
      <c r="B1954" s="23"/>
      <c r="D1954" s="25"/>
    </row>
    <row r="1955" spans="2:4" x14ac:dyDescent="0.3">
      <c r="B1955" s="23"/>
      <c r="D1955" s="25"/>
    </row>
    <row r="1956" spans="2:4" x14ac:dyDescent="0.3">
      <c r="B1956" s="23"/>
      <c r="D1956" s="25"/>
    </row>
    <row r="1957" spans="2:4" x14ac:dyDescent="0.3">
      <c r="B1957" s="23"/>
      <c r="D1957" s="25"/>
    </row>
    <row r="1958" spans="2:4" x14ac:dyDescent="0.3">
      <c r="B1958" s="23"/>
      <c r="D1958" s="25"/>
    </row>
    <row r="1959" spans="2:4" x14ac:dyDescent="0.3">
      <c r="B1959" s="23"/>
      <c r="D1959" s="25"/>
    </row>
    <row r="1960" spans="2:4" x14ac:dyDescent="0.3">
      <c r="B1960" s="23"/>
      <c r="D1960" s="25"/>
    </row>
    <row r="1961" spans="2:4" x14ac:dyDescent="0.3">
      <c r="B1961" s="23"/>
      <c r="D1961" s="25"/>
    </row>
    <row r="1962" spans="2:4" x14ac:dyDescent="0.3">
      <c r="B1962" s="23"/>
      <c r="D1962" s="25"/>
    </row>
    <row r="1963" spans="2:4" x14ac:dyDescent="0.3">
      <c r="B1963" s="23"/>
      <c r="D1963" s="25"/>
    </row>
    <row r="1964" spans="2:4" x14ac:dyDescent="0.3">
      <c r="B1964" s="23"/>
      <c r="D1964" s="25"/>
    </row>
    <row r="1965" spans="2:4" x14ac:dyDescent="0.3">
      <c r="B1965" s="23"/>
      <c r="D1965" s="25"/>
    </row>
    <row r="1966" spans="2:4" x14ac:dyDescent="0.3">
      <c r="B1966" s="23"/>
      <c r="D1966" s="25"/>
    </row>
    <row r="1967" spans="2:4" x14ac:dyDescent="0.3">
      <c r="B1967" s="23"/>
      <c r="D1967" s="25"/>
    </row>
    <row r="1968" spans="2:4" x14ac:dyDescent="0.3">
      <c r="B1968" s="23"/>
      <c r="D1968" s="25"/>
    </row>
    <row r="1969" spans="2:4" x14ac:dyDescent="0.3">
      <c r="B1969" s="23"/>
      <c r="D1969" s="25"/>
    </row>
    <row r="1970" spans="2:4" x14ac:dyDescent="0.3">
      <c r="B1970" s="23"/>
      <c r="D1970" s="25"/>
    </row>
    <row r="1971" spans="2:4" x14ac:dyDescent="0.3">
      <c r="B1971" s="23"/>
      <c r="D1971" s="25"/>
    </row>
    <row r="1972" spans="2:4" x14ac:dyDescent="0.3">
      <c r="B1972" s="23"/>
      <c r="D1972" s="25"/>
    </row>
    <row r="1973" spans="2:4" x14ac:dyDescent="0.3">
      <c r="B1973" s="23"/>
      <c r="D1973" s="25"/>
    </row>
    <row r="1974" spans="2:4" x14ac:dyDescent="0.3">
      <c r="B1974" s="23"/>
      <c r="D1974" s="25"/>
    </row>
    <row r="1975" spans="2:4" x14ac:dyDescent="0.3">
      <c r="B1975" s="23"/>
      <c r="D1975" s="25"/>
    </row>
    <row r="1976" spans="2:4" x14ac:dyDescent="0.3">
      <c r="B1976" s="23"/>
      <c r="D1976" s="25"/>
    </row>
    <row r="1977" spans="2:4" x14ac:dyDescent="0.3">
      <c r="B1977" s="23"/>
      <c r="D1977" s="25"/>
    </row>
    <row r="1978" spans="2:4" x14ac:dyDescent="0.3">
      <c r="B1978" s="23"/>
      <c r="D1978" s="25"/>
    </row>
    <row r="1979" spans="2:4" x14ac:dyDescent="0.3">
      <c r="B1979" s="23"/>
      <c r="D1979" s="25"/>
    </row>
    <row r="1980" spans="2:4" x14ac:dyDescent="0.3">
      <c r="B1980" s="23"/>
      <c r="D1980" s="25"/>
    </row>
    <row r="1981" spans="2:4" x14ac:dyDescent="0.3">
      <c r="B1981" s="23"/>
      <c r="D1981" s="25"/>
    </row>
    <row r="1982" spans="2:4" x14ac:dyDescent="0.3">
      <c r="B1982" s="23"/>
      <c r="D1982" s="25"/>
    </row>
    <row r="1983" spans="2:4" x14ac:dyDescent="0.3">
      <c r="B1983" s="23"/>
      <c r="D1983" s="25"/>
    </row>
    <row r="1984" spans="2:4" x14ac:dyDescent="0.3">
      <c r="B1984" s="23"/>
      <c r="D1984" s="25"/>
    </row>
    <row r="1985" spans="2:4" x14ac:dyDescent="0.3">
      <c r="B1985" s="23"/>
      <c r="D1985" s="25"/>
    </row>
    <row r="1986" spans="2:4" x14ac:dyDescent="0.3">
      <c r="B1986" s="23"/>
      <c r="D1986" s="25"/>
    </row>
    <row r="1987" spans="2:4" x14ac:dyDescent="0.3">
      <c r="B1987" s="23"/>
      <c r="D1987" s="25"/>
    </row>
    <row r="1988" spans="2:4" x14ac:dyDescent="0.3">
      <c r="B1988" s="23"/>
      <c r="D1988" s="25"/>
    </row>
    <row r="1989" spans="2:4" x14ac:dyDescent="0.3">
      <c r="B1989" s="23"/>
      <c r="D1989" s="25"/>
    </row>
    <row r="1990" spans="2:4" x14ac:dyDescent="0.3">
      <c r="B1990" s="23"/>
      <c r="D1990" s="25"/>
    </row>
    <row r="1991" spans="2:4" x14ac:dyDescent="0.3">
      <c r="B1991" s="23"/>
      <c r="D1991" s="25"/>
    </row>
    <row r="1992" spans="2:4" x14ac:dyDescent="0.3">
      <c r="B1992" s="23"/>
      <c r="D1992" s="25"/>
    </row>
    <row r="1993" spans="2:4" x14ac:dyDescent="0.3">
      <c r="B1993" s="23"/>
      <c r="D1993" s="25"/>
    </row>
    <row r="1994" spans="2:4" x14ac:dyDescent="0.3">
      <c r="B1994" s="23"/>
      <c r="D1994" s="25"/>
    </row>
    <row r="1995" spans="2:4" x14ac:dyDescent="0.3">
      <c r="B1995" s="23"/>
      <c r="D1995" s="25"/>
    </row>
    <row r="1996" spans="2:4" x14ac:dyDescent="0.3">
      <c r="B1996" s="23"/>
      <c r="D1996" s="25"/>
    </row>
    <row r="1997" spans="2:4" x14ac:dyDescent="0.3">
      <c r="B1997" s="23"/>
      <c r="D1997" s="25"/>
    </row>
    <row r="1998" spans="2:4" x14ac:dyDescent="0.3">
      <c r="B1998" s="23"/>
      <c r="D1998" s="25"/>
    </row>
    <row r="1999" spans="2:4" x14ac:dyDescent="0.3">
      <c r="B1999" s="23"/>
      <c r="D1999" s="25"/>
    </row>
    <row r="2000" spans="2:4" x14ac:dyDescent="0.3">
      <c r="B2000" s="23"/>
      <c r="D2000" s="25"/>
    </row>
    <row r="2001" spans="2:4" x14ac:dyDescent="0.3">
      <c r="B2001" s="23"/>
      <c r="D2001" s="25"/>
    </row>
    <row r="2002" spans="2:4" x14ac:dyDescent="0.3">
      <c r="B2002" s="23"/>
      <c r="D2002" s="25"/>
    </row>
    <row r="2003" spans="2:4" x14ac:dyDescent="0.3">
      <c r="B2003" s="23"/>
      <c r="D2003" s="25"/>
    </row>
    <row r="2004" spans="2:4" x14ac:dyDescent="0.3">
      <c r="B2004" s="23"/>
      <c r="D2004" s="25"/>
    </row>
    <row r="2005" spans="2:4" x14ac:dyDescent="0.3">
      <c r="B2005" s="23"/>
      <c r="D2005" s="25"/>
    </row>
    <row r="2006" spans="2:4" x14ac:dyDescent="0.3">
      <c r="B2006" s="23"/>
      <c r="D2006" s="25"/>
    </row>
    <row r="2007" spans="2:4" x14ac:dyDescent="0.3">
      <c r="B2007" s="23"/>
      <c r="D2007" s="25"/>
    </row>
    <row r="2008" spans="2:4" x14ac:dyDescent="0.3">
      <c r="B2008" s="23"/>
      <c r="D2008" s="25"/>
    </row>
    <row r="2009" spans="2:4" x14ac:dyDescent="0.3">
      <c r="B2009" s="23"/>
      <c r="D2009" s="25"/>
    </row>
    <row r="2010" spans="2:4" x14ac:dyDescent="0.3">
      <c r="B2010" s="23"/>
      <c r="D2010" s="25"/>
    </row>
    <row r="2011" spans="2:4" x14ac:dyDescent="0.3">
      <c r="B2011" s="23"/>
      <c r="D2011" s="25"/>
    </row>
    <row r="2012" spans="2:4" x14ac:dyDescent="0.3">
      <c r="B2012" s="23"/>
      <c r="D2012" s="25"/>
    </row>
    <row r="2013" spans="2:4" x14ac:dyDescent="0.3">
      <c r="B2013" s="23"/>
      <c r="D2013" s="25"/>
    </row>
    <row r="2014" spans="2:4" x14ac:dyDescent="0.3">
      <c r="B2014" s="23"/>
      <c r="D2014" s="25"/>
    </row>
    <row r="2015" spans="2:4" x14ac:dyDescent="0.3">
      <c r="B2015" s="23"/>
      <c r="D2015" s="25"/>
    </row>
    <row r="2016" spans="2:4" x14ac:dyDescent="0.3">
      <c r="B2016" s="23"/>
      <c r="D2016" s="25"/>
    </row>
    <row r="2017" spans="2:4" x14ac:dyDescent="0.3">
      <c r="B2017" s="23"/>
      <c r="D2017" s="25"/>
    </row>
    <row r="2018" spans="2:4" x14ac:dyDescent="0.3">
      <c r="B2018" s="23"/>
      <c r="D2018" s="25"/>
    </row>
    <row r="2019" spans="2:4" x14ac:dyDescent="0.3">
      <c r="B2019" s="23"/>
      <c r="D2019" s="25"/>
    </row>
    <row r="2020" spans="2:4" x14ac:dyDescent="0.3">
      <c r="B2020" s="23"/>
      <c r="D2020" s="25"/>
    </row>
    <row r="2021" spans="2:4" x14ac:dyDescent="0.3">
      <c r="B2021" s="23"/>
      <c r="D2021" s="25"/>
    </row>
    <row r="2022" spans="2:4" x14ac:dyDescent="0.3">
      <c r="B2022" s="23"/>
      <c r="D2022" s="25"/>
    </row>
    <row r="2023" spans="2:4" x14ac:dyDescent="0.3">
      <c r="B2023" s="23"/>
      <c r="D2023" s="25"/>
    </row>
    <row r="2024" spans="2:4" x14ac:dyDescent="0.3">
      <c r="B2024" s="23"/>
      <c r="D2024" s="25"/>
    </row>
    <row r="2025" spans="2:4" x14ac:dyDescent="0.3">
      <c r="B2025" s="23"/>
      <c r="D2025" s="25"/>
    </row>
    <row r="2026" spans="2:4" x14ac:dyDescent="0.3">
      <c r="B2026" s="23"/>
      <c r="D2026" s="25"/>
    </row>
    <row r="2027" spans="2:4" x14ac:dyDescent="0.3">
      <c r="B2027" s="23"/>
      <c r="D2027" s="25"/>
    </row>
    <row r="2028" spans="2:4" x14ac:dyDescent="0.3">
      <c r="B2028" s="23"/>
      <c r="D2028" s="25"/>
    </row>
    <row r="2029" spans="2:4" x14ac:dyDescent="0.3">
      <c r="B2029" s="23"/>
      <c r="D2029" s="25"/>
    </row>
    <row r="2030" spans="2:4" x14ac:dyDescent="0.3">
      <c r="B2030" s="23"/>
      <c r="D2030" s="25"/>
    </row>
    <row r="2031" spans="2:4" x14ac:dyDescent="0.3">
      <c r="B2031" s="23"/>
      <c r="D2031" s="25"/>
    </row>
    <row r="2032" spans="2:4" x14ac:dyDescent="0.3">
      <c r="B2032" s="23"/>
      <c r="D2032" s="25"/>
    </row>
    <row r="2033" spans="2:4" x14ac:dyDescent="0.3">
      <c r="B2033" s="23"/>
      <c r="D2033" s="25"/>
    </row>
    <row r="2034" spans="2:4" x14ac:dyDescent="0.3">
      <c r="B2034" s="23"/>
      <c r="D2034" s="25"/>
    </row>
    <row r="2035" spans="2:4" x14ac:dyDescent="0.3">
      <c r="B2035" s="23"/>
      <c r="D2035" s="25"/>
    </row>
    <row r="2036" spans="2:4" x14ac:dyDescent="0.3">
      <c r="B2036" s="23"/>
      <c r="D2036" s="25"/>
    </row>
    <row r="2037" spans="2:4" x14ac:dyDescent="0.3">
      <c r="B2037" s="23"/>
      <c r="D2037" s="25"/>
    </row>
    <row r="2038" spans="2:4" x14ac:dyDescent="0.3">
      <c r="B2038" s="23"/>
      <c r="D2038" s="25"/>
    </row>
    <row r="2039" spans="2:4" x14ac:dyDescent="0.3">
      <c r="B2039" s="23"/>
      <c r="D2039" s="25"/>
    </row>
    <row r="2040" spans="2:4" x14ac:dyDescent="0.3">
      <c r="B2040" s="23"/>
      <c r="D2040" s="25"/>
    </row>
    <row r="2041" spans="2:4" x14ac:dyDescent="0.3">
      <c r="B2041" s="23"/>
      <c r="D2041" s="25"/>
    </row>
    <row r="2042" spans="2:4" x14ac:dyDescent="0.3">
      <c r="B2042" s="23"/>
      <c r="D2042" s="25"/>
    </row>
    <row r="2043" spans="2:4" x14ac:dyDescent="0.3">
      <c r="B2043" s="23"/>
      <c r="D2043" s="25"/>
    </row>
    <row r="2044" spans="2:4" x14ac:dyDescent="0.3">
      <c r="B2044" s="23"/>
      <c r="D2044" s="25"/>
    </row>
    <row r="2045" spans="2:4" x14ac:dyDescent="0.3">
      <c r="B2045" s="23"/>
      <c r="D2045" s="25"/>
    </row>
    <row r="2046" spans="2:4" x14ac:dyDescent="0.3">
      <c r="B2046" s="23"/>
      <c r="D2046" s="25"/>
    </row>
    <row r="2047" spans="2:4" x14ac:dyDescent="0.3">
      <c r="B2047" s="23"/>
      <c r="D2047" s="25"/>
    </row>
    <row r="2048" spans="2:4" x14ac:dyDescent="0.3">
      <c r="B2048" s="23"/>
      <c r="D2048" s="25"/>
    </row>
    <row r="2049" spans="2:4" x14ac:dyDescent="0.3">
      <c r="B2049" s="23"/>
      <c r="D2049" s="25"/>
    </row>
    <row r="2050" spans="2:4" x14ac:dyDescent="0.3">
      <c r="B2050" s="23"/>
      <c r="D2050" s="25"/>
    </row>
    <row r="2051" spans="2:4" x14ac:dyDescent="0.3">
      <c r="B2051" s="23"/>
      <c r="D2051" s="25"/>
    </row>
    <row r="2052" spans="2:4" x14ac:dyDescent="0.3">
      <c r="B2052" s="23"/>
      <c r="D2052" s="25"/>
    </row>
    <row r="2053" spans="2:4" x14ac:dyDescent="0.3">
      <c r="B2053" s="23"/>
      <c r="D2053" s="25"/>
    </row>
    <row r="2054" spans="2:4" x14ac:dyDescent="0.3">
      <c r="B2054" s="23"/>
      <c r="D2054" s="25"/>
    </row>
    <row r="2055" spans="2:4" x14ac:dyDescent="0.3">
      <c r="B2055" s="23"/>
      <c r="D2055" s="25"/>
    </row>
    <row r="2056" spans="2:4" x14ac:dyDescent="0.3">
      <c r="B2056" s="23"/>
      <c r="D2056" s="25"/>
    </row>
    <row r="2057" spans="2:4" x14ac:dyDescent="0.3">
      <c r="B2057" s="23"/>
      <c r="D2057" s="25"/>
    </row>
    <row r="2058" spans="2:4" x14ac:dyDescent="0.3">
      <c r="B2058" s="23"/>
      <c r="D2058" s="25"/>
    </row>
    <row r="2059" spans="2:4" x14ac:dyDescent="0.3">
      <c r="B2059" s="23"/>
      <c r="D2059" s="25"/>
    </row>
    <row r="2060" spans="2:4" x14ac:dyDescent="0.3">
      <c r="B2060" s="23"/>
      <c r="D2060" s="25"/>
    </row>
    <row r="2061" spans="2:4" x14ac:dyDescent="0.3">
      <c r="B2061" s="23"/>
      <c r="D2061" s="25"/>
    </row>
    <row r="2062" spans="2:4" x14ac:dyDescent="0.3">
      <c r="B2062" s="23"/>
      <c r="D2062" s="25"/>
    </row>
    <row r="2063" spans="2:4" x14ac:dyDescent="0.3">
      <c r="B2063" s="23"/>
      <c r="D2063" s="25"/>
    </row>
    <row r="2064" spans="2:4" x14ac:dyDescent="0.3">
      <c r="B2064" s="23"/>
      <c r="D2064" s="25"/>
    </row>
    <row r="2065" spans="2:4" x14ac:dyDescent="0.3">
      <c r="B2065" s="23"/>
      <c r="D2065" s="25"/>
    </row>
    <row r="2066" spans="2:4" x14ac:dyDescent="0.3">
      <c r="B2066" s="23"/>
      <c r="D2066" s="25"/>
    </row>
    <row r="2067" spans="2:4" x14ac:dyDescent="0.3">
      <c r="B2067" s="23"/>
      <c r="D2067" s="25"/>
    </row>
    <row r="2068" spans="2:4" x14ac:dyDescent="0.3">
      <c r="B2068" s="23"/>
      <c r="D2068" s="25"/>
    </row>
    <row r="2069" spans="2:4" x14ac:dyDescent="0.3">
      <c r="B2069" s="23"/>
      <c r="D2069" s="25"/>
    </row>
    <row r="2070" spans="2:4" x14ac:dyDescent="0.3">
      <c r="B2070" s="23"/>
      <c r="D2070" s="25"/>
    </row>
    <row r="2071" spans="2:4" x14ac:dyDescent="0.3">
      <c r="B2071" s="23"/>
      <c r="D2071" s="25"/>
    </row>
    <row r="2072" spans="2:4" x14ac:dyDescent="0.3">
      <c r="B2072" s="23"/>
      <c r="D2072" s="25"/>
    </row>
    <row r="2073" spans="2:4" x14ac:dyDescent="0.3">
      <c r="B2073" s="23"/>
      <c r="D2073" s="25"/>
    </row>
    <row r="2074" spans="2:4" x14ac:dyDescent="0.3">
      <c r="B2074" s="23"/>
      <c r="D2074" s="25"/>
    </row>
    <row r="2075" spans="2:4" x14ac:dyDescent="0.3">
      <c r="B2075" s="23"/>
      <c r="D2075" s="25"/>
    </row>
    <row r="2076" spans="2:4" x14ac:dyDescent="0.3">
      <c r="B2076" s="23"/>
      <c r="D2076" s="25"/>
    </row>
    <row r="2077" spans="2:4" x14ac:dyDescent="0.3">
      <c r="B2077" s="23"/>
      <c r="D2077" s="25"/>
    </row>
    <row r="2078" spans="2:4" x14ac:dyDescent="0.3">
      <c r="B2078" s="23"/>
      <c r="D2078" s="25"/>
    </row>
    <row r="2079" spans="2:4" x14ac:dyDescent="0.3">
      <c r="B2079" s="23"/>
      <c r="D2079" s="25"/>
    </row>
    <row r="2080" spans="2:4" x14ac:dyDescent="0.3">
      <c r="B2080" s="23"/>
      <c r="D2080" s="25"/>
    </row>
    <row r="2081" spans="2:4" x14ac:dyDescent="0.3">
      <c r="B2081" s="23"/>
      <c r="D2081" s="25"/>
    </row>
    <row r="2082" spans="2:4" x14ac:dyDescent="0.3">
      <c r="B2082" s="23"/>
      <c r="D2082" s="25"/>
    </row>
    <row r="2083" spans="2:4" x14ac:dyDescent="0.3">
      <c r="B2083" s="23"/>
      <c r="D2083" s="25"/>
    </row>
    <row r="2084" spans="2:4" x14ac:dyDescent="0.3">
      <c r="B2084" s="23"/>
      <c r="D2084" s="25"/>
    </row>
    <row r="2085" spans="2:4" x14ac:dyDescent="0.3">
      <c r="B2085" s="23"/>
      <c r="D2085" s="25"/>
    </row>
    <row r="2086" spans="2:4" x14ac:dyDescent="0.3">
      <c r="B2086" s="23"/>
      <c r="D2086" s="25"/>
    </row>
    <row r="2087" spans="2:4" x14ac:dyDescent="0.3">
      <c r="B2087" s="23"/>
      <c r="D2087" s="25"/>
    </row>
    <row r="2088" spans="2:4" x14ac:dyDescent="0.3">
      <c r="B2088" s="23"/>
      <c r="D2088" s="25"/>
    </row>
    <row r="2089" spans="2:4" x14ac:dyDescent="0.3">
      <c r="B2089" s="23"/>
      <c r="D2089" s="25"/>
    </row>
    <row r="2090" spans="2:4" x14ac:dyDescent="0.3">
      <c r="B2090" s="23"/>
      <c r="D2090" s="25"/>
    </row>
    <row r="2091" spans="2:4" x14ac:dyDescent="0.3">
      <c r="B2091" s="23"/>
      <c r="D2091" s="25"/>
    </row>
    <row r="2092" spans="2:4" x14ac:dyDescent="0.3">
      <c r="B2092" s="23"/>
      <c r="D2092" s="25"/>
    </row>
    <row r="2093" spans="2:4" x14ac:dyDescent="0.3">
      <c r="B2093" s="23"/>
      <c r="D2093" s="25"/>
    </row>
    <row r="2094" spans="2:4" x14ac:dyDescent="0.3">
      <c r="B2094" s="23"/>
      <c r="D2094" s="25"/>
    </row>
    <row r="2095" spans="2:4" x14ac:dyDescent="0.3">
      <c r="B2095" s="23"/>
      <c r="D2095" s="25"/>
    </row>
    <row r="2096" spans="2:4" x14ac:dyDescent="0.3">
      <c r="B2096" s="23"/>
      <c r="D2096" s="25"/>
    </row>
    <row r="2097" spans="2:4" x14ac:dyDescent="0.3">
      <c r="B2097" s="23"/>
      <c r="D2097" s="25"/>
    </row>
    <row r="2098" spans="2:4" x14ac:dyDescent="0.3">
      <c r="B2098" s="23"/>
      <c r="D2098" s="25"/>
    </row>
    <row r="2099" spans="2:4" x14ac:dyDescent="0.3">
      <c r="B2099" s="23"/>
      <c r="D2099" s="25"/>
    </row>
    <row r="2100" spans="2:4" x14ac:dyDescent="0.3">
      <c r="B2100" s="23"/>
      <c r="D2100" s="25"/>
    </row>
    <row r="2101" spans="2:4" x14ac:dyDescent="0.3">
      <c r="B2101" s="23"/>
      <c r="D2101" s="25"/>
    </row>
    <row r="2102" spans="2:4" x14ac:dyDescent="0.3">
      <c r="B2102" s="23"/>
      <c r="D2102" s="25"/>
    </row>
    <row r="2103" spans="2:4" x14ac:dyDescent="0.3">
      <c r="B2103" s="23"/>
      <c r="D2103" s="25"/>
    </row>
    <row r="2104" spans="2:4" x14ac:dyDescent="0.3">
      <c r="B2104" s="23"/>
      <c r="D2104" s="25"/>
    </row>
    <row r="2105" spans="2:4" x14ac:dyDescent="0.3">
      <c r="B2105" s="23"/>
      <c r="D2105" s="25"/>
    </row>
    <row r="2106" spans="2:4" x14ac:dyDescent="0.3">
      <c r="B2106" s="23"/>
      <c r="D2106" s="25"/>
    </row>
    <row r="2107" spans="2:4" x14ac:dyDescent="0.3">
      <c r="B2107" s="23"/>
      <c r="D2107" s="25"/>
    </row>
    <row r="2108" spans="2:4" x14ac:dyDescent="0.3">
      <c r="B2108" s="23"/>
      <c r="D2108" s="25"/>
    </row>
    <row r="2109" spans="2:4" x14ac:dyDescent="0.3">
      <c r="B2109" s="23"/>
      <c r="D2109" s="25"/>
    </row>
    <row r="2110" spans="2:4" x14ac:dyDescent="0.3">
      <c r="B2110" s="23"/>
      <c r="D2110" s="25"/>
    </row>
    <row r="2111" spans="2:4" x14ac:dyDescent="0.3">
      <c r="B2111" s="23"/>
      <c r="D2111" s="25"/>
    </row>
    <row r="2112" spans="2:4" x14ac:dyDescent="0.3">
      <c r="B2112" s="23"/>
      <c r="D2112" s="25"/>
    </row>
    <row r="2113" spans="2:4" x14ac:dyDescent="0.3">
      <c r="B2113" s="23"/>
      <c r="D2113" s="25"/>
    </row>
    <row r="2114" spans="2:4" x14ac:dyDescent="0.3">
      <c r="B2114" s="23"/>
      <c r="D2114" s="25"/>
    </row>
    <row r="2115" spans="2:4" x14ac:dyDescent="0.3">
      <c r="B2115" s="23"/>
      <c r="D2115" s="25"/>
    </row>
    <row r="2116" spans="2:4" x14ac:dyDescent="0.3">
      <c r="B2116" s="23"/>
      <c r="D2116" s="25"/>
    </row>
    <row r="2117" spans="2:4" x14ac:dyDescent="0.3">
      <c r="B2117" s="23"/>
      <c r="D2117" s="25"/>
    </row>
    <row r="2118" spans="2:4" x14ac:dyDescent="0.3">
      <c r="B2118" s="23"/>
      <c r="D2118" s="25"/>
    </row>
    <row r="2119" spans="2:4" x14ac:dyDescent="0.3">
      <c r="B2119" s="23"/>
      <c r="D2119" s="25"/>
    </row>
    <row r="2120" spans="2:4" x14ac:dyDescent="0.3">
      <c r="B2120" s="23"/>
      <c r="D2120" s="25"/>
    </row>
    <row r="2121" spans="2:4" x14ac:dyDescent="0.3">
      <c r="B2121" s="23"/>
      <c r="D2121" s="25"/>
    </row>
    <row r="2122" spans="2:4" x14ac:dyDescent="0.3">
      <c r="B2122" s="23"/>
      <c r="D2122" s="25"/>
    </row>
    <row r="2123" spans="2:4" x14ac:dyDescent="0.3">
      <c r="B2123" s="23"/>
      <c r="D2123" s="25"/>
    </row>
    <row r="2124" spans="2:4" x14ac:dyDescent="0.3">
      <c r="B2124" s="23"/>
      <c r="D2124" s="25"/>
    </row>
    <row r="2125" spans="2:4" x14ac:dyDescent="0.3">
      <c r="B2125" s="23"/>
      <c r="D2125" s="25"/>
    </row>
    <row r="2126" spans="2:4" x14ac:dyDescent="0.3">
      <c r="B2126" s="23"/>
      <c r="D2126" s="25"/>
    </row>
    <row r="2127" spans="2:4" x14ac:dyDescent="0.3">
      <c r="B2127" s="23"/>
      <c r="D2127" s="25"/>
    </row>
    <row r="2128" spans="2:4" x14ac:dyDescent="0.3">
      <c r="B2128" s="23"/>
      <c r="D2128" s="25"/>
    </row>
    <row r="2129" spans="2:4" x14ac:dyDescent="0.3">
      <c r="B2129" s="23"/>
      <c r="D2129" s="25"/>
    </row>
    <row r="2130" spans="2:4" x14ac:dyDescent="0.3">
      <c r="B2130" s="23"/>
      <c r="D2130" s="25"/>
    </row>
    <row r="2131" spans="2:4" x14ac:dyDescent="0.3">
      <c r="B2131" s="23"/>
      <c r="D2131" s="25"/>
    </row>
    <row r="2132" spans="2:4" x14ac:dyDescent="0.3">
      <c r="B2132" s="23"/>
      <c r="D2132" s="25"/>
    </row>
    <row r="2133" spans="2:4" x14ac:dyDescent="0.3">
      <c r="B2133" s="23"/>
      <c r="D2133" s="25"/>
    </row>
    <row r="2134" spans="2:4" x14ac:dyDescent="0.3">
      <c r="B2134" s="23"/>
      <c r="D2134" s="25"/>
    </row>
    <row r="2135" spans="2:4" x14ac:dyDescent="0.3">
      <c r="B2135" s="23"/>
      <c r="D2135" s="25"/>
    </row>
    <row r="2136" spans="2:4" x14ac:dyDescent="0.3">
      <c r="B2136" s="23"/>
      <c r="D2136" s="25"/>
    </row>
    <row r="2137" spans="2:4" x14ac:dyDescent="0.3">
      <c r="B2137" s="23"/>
      <c r="D2137" s="25"/>
    </row>
    <row r="2138" spans="2:4" x14ac:dyDescent="0.3">
      <c r="B2138" s="23"/>
      <c r="D2138" s="25"/>
    </row>
    <row r="2139" spans="2:4" x14ac:dyDescent="0.3">
      <c r="B2139" s="23"/>
      <c r="D2139" s="25"/>
    </row>
    <row r="2140" spans="2:4" x14ac:dyDescent="0.3">
      <c r="B2140" s="23"/>
      <c r="D2140" s="25"/>
    </row>
    <row r="2141" spans="2:4" x14ac:dyDescent="0.3">
      <c r="B2141" s="23"/>
      <c r="D2141" s="25"/>
    </row>
    <row r="2142" spans="2:4" x14ac:dyDescent="0.3">
      <c r="B2142" s="23"/>
      <c r="D2142" s="25"/>
    </row>
    <row r="2143" spans="2:4" x14ac:dyDescent="0.3">
      <c r="B2143" s="23"/>
      <c r="D2143" s="25"/>
    </row>
    <row r="2144" spans="2:4" x14ac:dyDescent="0.3">
      <c r="B2144" s="23"/>
      <c r="D2144" s="25"/>
    </row>
    <row r="2145" spans="2:4" x14ac:dyDescent="0.3">
      <c r="B2145" s="23"/>
      <c r="D2145" s="25"/>
    </row>
    <row r="2146" spans="2:4" x14ac:dyDescent="0.3">
      <c r="B2146" s="23"/>
      <c r="D2146" s="25"/>
    </row>
    <row r="2147" spans="2:4" x14ac:dyDescent="0.3">
      <c r="B2147" s="23"/>
      <c r="D2147" s="25"/>
    </row>
    <row r="2148" spans="2:4" x14ac:dyDescent="0.3">
      <c r="B2148" s="23"/>
      <c r="D2148" s="25"/>
    </row>
    <row r="2149" spans="2:4" x14ac:dyDescent="0.3">
      <c r="B2149" s="23"/>
      <c r="D2149" s="25"/>
    </row>
    <row r="2150" spans="2:4" x14ac:dyDescent="0.3">
      <c r="B2150" s="23"/>
      <c r="D2150" s="25"/>
    </row>
    <row r="2151" spans="2:4" x14ac:dyDescent="0.3">
      <c r="B2151" s="23"/>
      <c r="D2151" s="25"/>
    </row>
    <row r="2152" spans="2:4" x14ac:dyDescent="0.3">
      <c r="B2152" s="23"/>
      <c r="D2152" s="25"/>
    </row>
    <row r="2153" spans="2:4" x14ac:dyDescent="0.3">
      <c r="B2153" s="23"/>
      <c r="D2153" s="25"/>
    </row>
    <row r="2154" spans="2:4" x14ac:dyDescent="0.3">
      <c r="B2154" s="23"/>
      <c r="D2154" s="25"/>
    </row>
    <row r="2155" spans="2:4" x14ac:dyDescent="0.3">
      <c r="B2155" s="23"/>
      <c r="D2155" s="25"/>
    </row>
    <row r="2156" spans="2:4" x14ac:dyDescent="0.3">
      <c r="B2156" s="23"/>
      <c r="D2156" s="25"/>
    </row>
    <row r="2157" spans="2:4" x14ac:dyDescent="0.3">
      <c r="B2157" s="23"/>
      <c r="D2157" s="25"/>
    </row>
    <row r="2158" spans="2:4" x14ac:dyDescent="0.3">
      <c r="B2158" s="23"/>
      <c r="D2158" s="25"/>
    </row>
    <row r="2159" spans="2:4" x14ac:dyDescent="0.3">
      <c r="B2159" s="23"/>
      <c r="D2159" s="25"/>
    </row>
    <row r="2160" spans="2:4" x14ac:dyDescent="0.3">
      <c r="B2160" s="23"/>
      <c r="D2160" s="25"/>
    </row>
    <row r="2161" spans="2:4" x14ac:dyDescent="0.3">
      <c r="B2161" s="23"/>
      <c r="D2161" s="25"/>
    </row>
    <row r="2162" spans="2:4" x14ac:dyDescent="0.3">
      <c r="B2162" s="23"/>
      <c r="D2162" s="25"/>
    </row>
    <row r="2163" spans="2:4" x14ac:dyDescent="0.3">
      <c r="B2163" s="23"/>
      <c r="D2163" s="25"/>
    </row>
    <row r="2164" spans="2:4" x14ac:dyDescent="0.3">
      <c r="B2164" s="23"/>
      <c r="D2164" s="25"/>
    </row>
    <row r="2165" spans="2:4" x14ac:dyDescent="0.3">
      <c r="B2165" s="23"/>
      <c r="D2165" s="25"/>
    </row>
    <row r="2166" spans="2:4" x14ac:dyDescent="0.3">
      <c r="B2166" s="23"/>
      <c r="D2166" s="25"/>
    </row>
    <row r="2167" spans="2:4" x14ac:dyDescent="0.3">
      <c r="B2167" s="23"/>
      <c r="D2167" s="25"/>
    </row>
    <row r="2168" spans="2:4" x14ac:dyDescent="0.3">
      <c r="B2168" s="23"/>
      <c r="D2168" s="25"/>
    </row>
    <row r="2169" spans="2:4" x14ac:dyDescent="0.3">
      <c r="B2169" s="23"/>
      <c r="D2169" s="25"/>
    </row>
    <row r="2170" spans="2:4" x14ac:dyDescent="0.3">
      <c r="B2170" s="23"/>
      <c r="D2170" s="25"/>
    </row>
    <row r="2171" spans="2:4" x14ac:dyDescent="0.3">
      <c r="B2171" s="23"/>
      <c r="D2171" s="25"/>
    </row>
    <row r="2172" spans="2:4" x14ac:dyDescent="0.3">
      <c r="B2172" s="23"/>
      <c r="D2172" s="25"/>
    </row>
    <row r="2173" spans="2:4" x14ac:dyDescent="0.3">
      <c r="B2173" s="23"/>
      <c r="D2173" s="25"/>
    </row>
    <row r="2174" spans="2:4" x14ac:dyDescent="0.3">
      <c r="B2174" s="23"/>
      <c r="D2174" s="25"/>
    </row>
    <row r="2175" spans="2:4" x14ac:dyDescent="0.3">
      <c r="B2175" s="23"/>
      <c r="D2175" s="25"/>
    </row>
    <row r="2176" spans="2:4" x14ac:dyDescent="0.3">
      <c r="B2176" s="23"/>
      <c r="D2176" s="25"/>
    </row>
    <row r="2177" spans="2:4" x14ac:dyDescent="0.3">
      <c r="B2177" s="23"/>
      <c r="D2177" s="25"/>
    </row>
    <row r="2178" spans="2:4" x14ac:dyDescent="0.3">
      <c r="B2178" s="23"/>
      <c r="D2178" s="25"/>
    </row>
    <row r="2179" spans="2:4" x14ac:dyDescent="0.3">
      <c r="B2179" s="23"/>
      <c r="D2179" s="25"/>
    </row>
    <row r="2180" spans="2:4" x14ac:dyDescent="0.3">
      <c r="B2180" s="23"/>
      <c r="D2180" s="25"/>
    </row>
    <row r="2181" spans="2:4" x14ac:dyDescent="0.3">
      <c r="B2181" s="23"/>
      <c r="D2181" s="25"/>
    </row>
    <row r="2182" spans="2:4" x14ac:dyDescent="0.3">
      <c r="B2182" s="23"/>
      <c r="D2182" s="25"/>
    </row>
    <row r="2183" spans="2:4" x14ac:dyDescent="0.3">
      <c r="B2183" s="23"/>
      <c r="D2183" s="25"/>
    </row>
    <row r="2184" spans="2:4" x14ac:dyDescent="0.3">
      <c r="B2184" s="23"/>
      <c r="D2184" s="25"/>
    </row>
    <row r="2185" spans="2:4" x14ac:dyDescent="0.3">
      <c r="B2185" s="23"/>
      <c r="D2185" s="25"/>
    </row>
    <row r="2186" spans="2:4" x14ac:dyDescent="0.3">
      <c r="B2186" s="23"/>
      <c r="D2186" s="25"/>
    </row>
    <row r="2187" spans="2:4" x14ac:dyDescent="0.3">
      <c r="B2187" s="23"/>
      <c r="D2187" s="25"/>
    </row>
    <row r="2188" spans="2:4" x14ac:dyDescent="0.3">
      <c r="B2188" s="23"/>
      <c r="D2188" s="25"/>
    </row>
    <row r="2189" spans="2:4" x14ac:dyDescent="0.3">
      <c r="B2189" s="23"/>
      <c r="D2189" s="25"/>
    </row>
    <row r="2190" spans="2:4" x14ac:dyDescent="0.3">
      <c r="B2190" s="23"/>
      <c r="D2190" s="25"/>
    </row>
    <row r="2191" spans="2:4" x14ac:dyDescent="0.3">
      <c r="B2191" s="23"/>
      <c r="D2191" s="25"/>
    </row>
    <row r="2192" spans="2:4" x14ac:dyDescent="0.3">
      <c r="B2192" s="23"/>
      <c r="D2192" s="25"/>
    </row>
    <row r="2193" spans="2:4" x14ac:dyDescent="0.3">
      <c r="B2193" s="23"/>
      <c r="D2193" s="25"/>
    </row>
    <row r="2194" spans="2:4" x14ac:dyDescent="0.3">
      <c r="B2194" s="23"/>
      <c r="D2194" s="25"/>
    </row>
    <row r="2195" spans="2:4" x14ac:dyDescent="0.3">
      <c r="B2195" s="23"/>
      <c r="D2195" s="25"/>
    </row>
    <row r="2196" spans="2:4" x14ac:dyDescent="0.3">
      <c r="B2196" s="23"/>
      <c r="D2196" s="25"/>
    </row>
    <row r="2197" spans="2:4" x14ac:dyDescent="0.3">
      <c r="B2197" s="23"/>
      <c r="D2197" s="25"/>
    </row>
    <row r="2198" spans="2:4" x14ac:dyDescent="0.3">
      <c r="B2198" s="23"/>
      <c r="D2198" s="25"/>
    </row>
    <row r="2199" spans="2:4" x14ac:dyDescent="0.3">
      <c r="B2199" s="23"/>
      <c r="D2199" s="25"/>
    </row>
    <row r="2200" spans="2:4" x14ac:dyDescent="0.3">
      <c r="B2200" s="23"/>
      <c r="D2200" s="25"/>
    </row>
    <row r="2201" spans="2:4" x14ac:dyDescent="0.3">
      <c r="B2201" s="23"/>
      <c r="D2201" s="25"/>
    </row>
    <row r="2202" spans="2:4" x14ac:dyDescent="0.3">
      <c r="B2202" s="23"/>
      <c r="D2202" s="25"/>
    </row>
    <row r="2203" spans="2:4" x14ac:dyDescent="0.3">
      <c r="B2203" s="23"/>
      <c r="D2203" s="25"/>
    </row>
    <row r="2204" spans="2:4" x14ac:dyDescent="0.3">
      <c r="B2204" s="23"/>
      <c r="D2204" s="25"/>
    </row>
    <row r="2205" spans="2:4" x14ac:dyDescent="0.3">
      <c r="B2205" s="23"/>
      <c r="D2205" s="25"/>
    </row>
    <row r="2206" spans="2:4" x14ac:dyDescent="0.3">
      <c r="B2206" s="23"/>
      <c r="D2206" s="25"/>
    </row>
    <row r="2207" spans="2:4" x14ac:dyDescent="0.3">
      <c r="B2207" s="23"/>
      <c r="D2207" s="25"/>
    </row>
    <row r="2208" spans="2:4" x14ac:dyDescent="0.3">
      <c r="B2208" s="23"/>
      <c r="D2208" s="25"/>
    </row>
    <row r="2209" spans="2:4" x14ac:dyDescent="0.3">
      <c r="B2209" s="23"/>
      <c r="D2209" s="25"/>
    </row>
    <row r="2210" spans="2:4" x14ac:dyDescent="0.3">
      <c r="B2210" s="23"/>
      <c r="D2210" s="25"/>
    </row>
    <row r="2211" spans="2:4" x14ac:dyDescent="0.3">
      <c r="B2211" s="23"/>
      <c r="D2211" s="25"/>
    </row>
    <row r="2212" spans="2:4" x14ac:dyDescent="0.3">
      <c r="B2212" s="23"/>
      <c r="D2212" s="25"/>
    </row>
    <row r="2213" spans="2:4" x14ac:dyDescent="0.3">
      <c r="B2213" s="23"/>
      <c r="D2213" s="25"/>
    </row>
    <row r="2214" spans="2:4" x14ac:dyDescent="0.3">
      <c r="B2214" s="23"/>
      <c r="D2214" s="25"/>
    </row>
    <row r="2215" spans="2:4" x14ac:dyDescent="0.3">
      <c r="B2215" s="23"/>
      <c r="D2215" s="25"/>
    </row>
    <row r="2216" spans="2:4" x14ac:dyDescent="0.3">
      <c r="B2216" s="23"/>
      <c r="D2216" s="25"/>
    </row>
    <row r="2217" spans="2:4" x14ac:dyDescent="0.3">
      <c r="B2217" s="23"/>
      <c r="D2217" s="25"/>
    </row>
    <row r="2218" spans="2:4" x14ac:dyDescent="0.3">
      <c r="B2218" s="23"/>
      <c r="D2218" s="25"/>
    </row>
    <row r="2219" spans="2:4" x14ac:dyDescent="0.3">
      <c r="B2219" s="23"/>
      <c r="D2219" s="25"/>
    </row>
    <row r="2220" spans="2:4" x14ac:dyDescent="0.3">
      <c r="B2220" s="23"/>
      <c r="D2220" s="25"/>
    </row>
    <row r="2221" spans="2:4" x14ac:dyDescent="0.3">
      <c r="B2221" s="23"/>
      <c r="D2221" s="25"/>
    </row>
    <row r="2222" spans="2:4" x14ac:dyDescent="0.3">
      <c r="B2222" s="23"/>
      <c r="D2222" s="25"/>
    </row>
    <row r="2223" spans="2:4" x14ac:dyDescent="0.3">
      <c r="B2223" s="23"/>
      <c r="D2223" s="25"/>
    </row>
    <row r="2224" spans="2:4" x14ac:dyDescent="0.3">
      <c r="B2224" s="23"/>
      <c r="D2224" s="25"/>
    </row>
    <row r="2225" spans="2:4" x14ac:dyDescent="0.3">
      <c r="B2225" s="23"/>
      <c r="D2225" s="25"/>
    </row>
    <row r="2226" spans="2:4" x14ac:dyDescent="0.3">
      <c r="B2226" s="23"/>
      <c r="D2226" s="25"/>
    </row>
    <row r="2227" spans="2:4" x14ac:dyDescent="0.3">
      <c r="B2227" s="23"/>
      <c r="D2227" s="25"/>
    </row>
    <row r="2228" spans="2:4" x14ac:dyDescent="0.3">
      <c r="B2228" s="23"/>
      <c r="D2228" s="25"/>
    </row>
    <row r="2229" spans="2:4" x14ac:dyDescent="0.3">
      <c r="B2229" s="23"/>
      <c r="D2229" s="25"/>
    </row>
    <row r="2230" spans="2:4" x14ac:dyDescent="0.3">
      <c r="B2230" s="23"/>
      <c r="D2230" s="25"/>
    </row>
    <row r="2231" spans="2:4" x14ac:dyDescent="0.3">
      <c r="B2231" s="23"/>
      <c r="D2231" s="25"/>
    </row>
    <row r="2232" spans="2:4" x14ac:dyDescent="0.3">
      <c r="B2232" s="23"/>
      <c r="D2232" s="25"/>
    </row>
    <row r="2233" spans="2:4" x14ac:dyDescent="0.3">
      <c r="B2233" s="23"/>
      <c r="D2233" s="25"/>
    </row>
    <row r="2234" spans="2:4" x14ac:dyDescent="0.3">
      <c r="B2234" s="23"/>
      <c r="D2234" s="25"/>
    </row>
    <row r="2235" spans="2:4" x14ac:dyDescent="0.3">
      <c r="B2235" s="23"/>
      <c r="D2235" s="25"/>
    </row>
    <row r="2236" spans="2:4" x14ac:dyDescent="0.3">
      <c r="B2236" s="23"/>
      <c r="D2236" s="25"/>
    </row>
    <row r="2237" spans="2:4" x14ac:dyDescent="0.3">
      <c r="B2237" s="23"/>
      <c r="D2237" s="25"/>
    </row>
    <row r="2238" spans="2:4" x14ac:dyDescent="0.3">
      <c r="B2238" s="23"/>
      <c r="D2238" s="25"/>
    </row>
    <row r="2239" spans="2:4" x14ac:dyDescent="0.3">
      <c r="B2239" s="23"/>
      <c r="D2239" s="25"/>
    </row>
    <row r="2240" spans="2:4" x14ac:dyDescent="0.3">
      <c r="B2240" s="23"/>
      <c r="D2240" s="25"/>
    </row>
    <row r="2241" spans="2:4" x14ac:dyDescent="0.3">
      <c r="B2241" s="23"/>
      <c r="D2241" s="25"/>
    </row>
    <row r="2242" spans="2:4" x14ac:dyDescent="0.3">
      <c r="B2242" s="23"/>
      <c r="D2242" s="25"/>
    </row>
    <row r="2243" spans="2:4" x14ac:dyDescent="0.3">
      <c r="B2243" s="23"/>
      <c r="D2243" s="25"/>
    </row>
    <row r="2244" spans="2:4" x14ac:dyDescent="0.3">
      <c r="B2244" s="23"/>
      <c r="D2244" s="25"/>
    </row>
    <row r="2245" spans="2:4" x14ac:dyDescent="0.3">
      <c r="B2245" s="23"/>
      <c r="D2245" s="25"/>
    </row>
    <row r="2246" spans="2:4" x14ac:dyDescent="0.3">
      <c r="B2246" s="23"/>
      <c r="D2246" s="25"/>
    </row>
    <row r="2247" spans="2:4" x14ac:dyDescent="0.3">
      <c r="B2247" s="23"/>
      <c r="D2247" s="25"/>
    </row>
    <row r="2248" spans="2:4" x14ac:dyDescent="0.3">
      <c r="B2248" s="23"/>
      <c r="D2248" s="25"/>
    </row>
    <row r="2249" spans="2:4" x14ac:dyDescent="0.3">
      <c r="B2249" s="23"/>
      <c r="D2249" s="25"/>
    </row>
    <row r="2250" spans="2:4" x14ac:dyDescent="0.3">
      <c r="B2250" s="23"/>
      <c r="D2250" s="25"/>
    </row>
    <row r="2251" spans="2:4" x14ac:dyDescent="0.3">
      <c r="B2251" s="23"/>
      <c r="D2251" s="25"/>
    </row>
    <row r="2252" spans="2:4" x14ac:dyDescent="0.3">
      <c r="B2252" s="23"/>
      <c r="D2252" s="25"/>
    </row>
    <row r="2253" spans="2:4" x14ac:dyDescent="0.3">
      <c r="B2253" s="23"/>
      <c r="D2253" s="25"/>
    </row>
    <row r="2254" spans="2:4" x14ac:dyDescent="0.3">
      <c r="B2254" s="23"/>
      <c r="D2254" s="25"/>
    </row>
    <row r="2255" spans="2:4" x14ac:dyDescent="0.3">
      <c r="B2255" s="23"/>
      <c r="D2255" s="25"/>
    </row>
    <row r="2256" spans="2:4" x14ac:dyDescent="0.3">
      <c r="B2256" s="23"/>
      <c r="D2256" s="25"/>
    </row>
    <row r="2257" spans="2:4" x14ac:dyDescent="0.3">
      <c r="B2257" s="23"/>
      <c r="D2257" s="25"/>
    </row>
    <row r="2258" spans="2:4" x14ac:dyDescent="0.3">
      <c r="B2258" s="23"/>
      <c r="D2258" s="25"/>
    </row>
    <row r="2259" spans="2:4" x14ac:dyDescent="0.3">
      <c r="B2259" s="23"/>
      <c r="D2259" s="25"/>
    </row>
    <row r="2260" spans="2:4" x14ac:dyDescent="0.3">
      <c r="B2260" s="23"/>
      <c r="D2260" s="25"/>
    </row>
    <row r="2261" spans="2:4" x14ac:dyDescent="0.3">
      <c r="B2261" s="23"/>
      <c r="D2261" s="25"/>
    </row>
    <row r="2262" spans="2:4" x14ac:dyDescent="0.3">
      <c r="B2262" s="23"/>
      <c r="D2262" s="25"/>
    </row>
    <row r="2263" spans="2:4" x14ac:dyDescent="0.3">
      <c r="B2263" s="23"/>
      <c r="D2263" s="25"/>
    </row>
    <row r="2264" spans="2:4" x14ac:dyDescent="0.3">
      <c r="B2264" s="23"/>
      <c r="D2264" s="25"/>
    </row>
    <row r="2265" spans="2:4" x14ac:dyDescent="0.3">
      <c r="B2265" s="23"/>
      <c r="D2265" s="25"/>
    </row>
    <row r="2266" spans="2:4" x14ac:dyDescent="0.3">
      <c r="B2266" s="23"/>
      <c r="D2266" s="25"/>
    </row>
    <row r="2267" spans="2:4" x14ac:dyDescent="0.3">
      <c r="B2267" s="23"/>
      <c r="D2267" s="25"/>
    </row>
    <row r="2268" spans="2:4" x14ac:dyDescent="0.3">
      <c r="B2268" s="23"/>
      <c r="D2268" s="25"/>
    </row>
    <row r="2269" spans="2:4" x14ac:dyDescent="0.3">
      <c r="B2269" s="23"/>
      <c r="D2269" s="25"/>
    </row>
    <row r="2270" spans="2:4" x14ac:dyDescent="0.3">
      <c r="B2270" s="23"/>
      <c r="D2270" s="25"/>
    </row>
    <row r="2271" spans="2:4" x14ac:dyDescent="0.3">
      <c r="B2271" s="23"/>
      <c r="D2271" s="25"/>
    </row>
    <row r="2272" spans="2:4" x14ac:dyDescent="0.3">
      <c r="B2272" s="23"/>
      <c r="D2272" s="25"/>
    </row>
    <row r="2273" spans="2:4" x14ac:dyDescent="0.3">
      <c r="B2273" s="23"/>
      <c r="D2273" s="25"/>
    </row>
    <row r="2274" spans="2:4" x14ac:dyDescent="0.3">
      <c r="B2274" s="23"/>
      <c r="D2274" s="25"/>
    </row>
    <row r="2275" spans="2:4" x14ac:dyDescent="0.3">
      <c r="B2275" s="23"/>
      <c r="D2275" s="25"/>
    </row>
    <row r="2276" spans="2:4" x14ac:dyDescent="0.3">
      <c r="B2276" s="23"/>
      <c r="D2276" s="25"/>
    </row>
    <row r="2277" spans="2:4" x14ac:dyDescent="0.3">
      <c r="B2277" s="23"/>
      <c r="D2277" s="25"/>
    </row>
    <row r="2278" spans="2:4" x14ac:dyDescent="0.3">
      <c r="B2278" s="23"/>
      <c r="D2278" s="25"/>
    </row>
    <row r="2279" spans="2:4" x14ac:dyDescent="0.3">
      <c r="B2279" s="23"/>
      <c r="D2279" s="25"/>
    </row>
    <row r="2280" spans="2:4" x14ac:dyDescent="0.3">
      <c r="B2280" s="23"/>
      <c r="D2280" s="25"/>
    </row>
    <row r="2281" spans="2:4" x14ac:dyDescent="0.3">
      <c r="B2281" s="23"/>
      <c r="D2281" s="25"/>
    </row>
    <row r="2282" spans="2:4" x14ac:dyDescent="0.3">
      <c r="B2282" s="23"/>
      <c r="D2282" s="25"/>
    </row>
    <row r="2283" spans="2:4" x14ac:dyDescent="0.3">
      <c r="B2283" s="23"/>
      <c r="D2283" s="25"/>
    </row>
    <row r="2284" spans="2:4" x14ac:dyDescent="0.3">
      <c r="B2284" s="23"/>
      <c r="D2284" s="25"/>
    </row>
    <row r="2285" spans="2:4" x14ac:dyDescent="0.3">
      <c r="B2285" s="23"/>
      <c r="D2285" s="25"/>
    </row>
    <row r="2286" spans="2:4" x14ac:dyDescent="0.3">
      <c r="B2286" s="23"/>
      <c r="D2286" s="25"/>
    </row>
    <row r="2287" spans="2:4" x14ac:dyDescent="0.3">
      <c r="B2287" s="23"/>
      <c r="D2287" s="25"/>
    </row>
    <row r="2288" spans="2:4" x14ac:dyDescent="0.3">
      <c r="B2288" s="23"/>
      <c r="D2288" s="25"/>
    </row>
    <row r="2289" spans="2:4" x14ac:dyDescent="0.3">
      <c r="B2289" s="23"/>
      <c r="D2289" s="25"/>
    </row>
    <row r="2290" spans="2:4" x14ac:dyDescent="0.3">
      <c r="B2290" s="23"/>
      <c r="D2290" s="25"/>
    </row>
    <row r="2291" spans="2:4" x14ac:dyDescent="0.3">
      <c r="B2291" s="23"/>
      <c r="D2291" s="25"/>
    </row>
    <row r="2292" spans="2:4" x14ac:dyDescent="0.3">
      <c r="B2292" s="23"/>
      <c r="D2292" s="25"/>
    </row>
    <row r="2293" spans="2:4" x14ac:dyDescent="0.3">
      <c r="B2293" s="23"/>
      <c r="D2293" s="25"/>
    </row>
    <row r="2294" spans="2:4" x14ac:dyDescent="0.3">
      <c r="B2294" s="23"/>
      <c r="D2294" s="25"/>
    </row>
    <row r="2295" spans="2:4" x14ac:dyDescent="0.3">
      <c r="B2295" s="23"/>
      <c r="D2295" s="25"/>
    </row>
    <row r="2296" spans="2:4" x14ac:dyDescent="0.3">
      <c r="B2296" s="23"/>
      <c r="D2296" s="25"/>
    </row>
    <row r="2297" spans="2:4" x14ac:dyDescent="0.3">
      <c r="B2297" s="23"/>
      <c r="D2297" s="25"/>
    </row>
    <row r="2298" spans="2:4" x14ac:dyDescent="0.3">
      <c r="B2298" s="23"/>
      <c r="D2298" s="25"/>
    </row>
    <row r="2299" spans="2:4" x14ac:dyDescent="0.3">
      <c r="B2299" s="23"/>
      <c r="D2299" s="25"/>
    </row>
    <row r="2300" spans="2:4" x14ac:dyDescent="0.3">
      <c r="B2300" s="23"/>
      <c r="D2300" s="25"/>
    </row>
    <row r="2301" spans="2:4" x14ac:dyDescent="0.3">
      <c r="B2301" s="23"/>
      <c r="D2301" s="25"/>
    </row>
    <row r="2302" spans="2:4" x14ac:dyDescent="0.3">
      <c r="B2302" s="23"/>
      <c r="D2302" s="25"/>
    </row>
    <row r="2303" spans="2:4" x14ac:dyDescent="0.3">
      <c r="B2303" s="23"/>
      <c r="D2303" s="25"/>
    </row>
    <row r="2304" spans="2:4" x14ac:dyDescent="0.3">
      <c r="B2304" s="23"/>
      <c r="D2304" s="25"/>
    </row>
    <row r="2305" spans="2:4" x14ac:dyDescent="0.3">
      <c r="B2305" s="23"/>
      <c r="D2305" s="25"/>
    </row>
    <row r="2306" spans="2:4" x14ac:dyDescent="0.3">
      <c r="B2306" s="23"/>
      <c r="D2306" s="25"/>
    </row>
    <row r="2307" spans="2:4" x14ac:dyDescent="0.3">
      <c r="B2307" s="23"/>
      <c r="D2307" s="25"/>
    </row>
    <row r="2308" spans="2:4" x14ac:dyDescent="0.3">
      <c r="B2308" s="23"/>
      <c r="D2308" s="25"/>
    </row>
    <row r="2309" spans="2:4" x14ac:dyDescent="0.3">
      <c r="B2309" s="23"/>
      <c r="D2309" s="25"/>
    </row>
    <row r="2310" spans="2:4" x14ac:dyDescent="0.3">
      <c r="B2310" s="23"/>
      <c r="D2310" s="25"/>
    </row>
    <row r="2311" spans="2:4" x14ac:dyDescent="0.3">
      <c r="B2311" s="23"/>
      <c r="D2311" s="25"/>
    </row>
    <row r="2312" spans="2:4" x14ac:dyDescent="0.3">
      <c r="B2312" s="23"/>
      <c r="D2312" s="25"/>
    </row>
    <row r="2313" spans="2:4" x14ac:dyDescent="0.3">
      <c r="B2313" s="23"/>
      <c r="D2313" s="25"/>
    </row>
    <row r="2314" spans="2:4" x14ac:dyDescent="0.3">
      <c r="B2314" s="23"/>
      <c r="D2314" s="25"/>
    </row>
    <row r="2315" spans="2:4" x14ac:dyDescent="0.3">
      <c r="B2315" s="23"/>
      <c r="D2315" s="25"/>
    </row>
    <row r="2316" spans="2:4" x14ac:dyDescent="0.3">
      <c r="B2316" s="23"/>
      <c r="D2316" s="25"/>
    </row>
    <row r="2317" spans="2:4" x14ac:dyDescent="0.3">
      <c r="B2317" s="23"/>
      <c r="D2317" s="25"/>
    </row>
    <row r="2318" spans="2:4" x14ac:dyDescent="0.3">
      <c r="B2318" s="23"/>
      <c r="D2318" s="25"/>
    </row>
    <row r="2319" spans="2:4" x14ac:dyDescent="0.3">
      <c r="B2319" s="23"/>
      <c r="D2319" s="25"/>
    </row>
    <row r="2320" spans="2:4" x14ac:dyDescent="0.3">
      <c r="B2320" s="23"/>
      <c r="D2320" s="25"/>
    </row>
    <row r="2321" spans="2:4" x14ac:dyDescent="0.3">
      <c r="B2321" s="23"/>
      <c r="D2321" s="25"/>
    </row>
    <row r="2322" spans="2:4" x14ac:dyDescent="0.3">
      <c r="B2322" s="23"/>
      <c r="D2322" s="25"/>
    </row>
    <row r="2323" spans="2:4" x14ac:dyDescent="0.3">
      <c r="B2323" s="23"/>
      <c r="D2323" s="25"/>
    </row>
    <row r="2324" spans="2:4" x14ac:dyDescent="0.3">
      <c r="B2324" s="23"/>
      <c r="D2324" s="25"/>
    </row>
    <row r="2325" spans="2:4" x14ac:dyDescent="0.3">
      <c r="B2325" s="23"/>
      <c r="D2325" s="25"/>
    </row>
    <row r="2326" spans="2:4" x14ac:dyDescent="0.3">
      <c r="B2326" s="23"/>
      <c r="D2326" s="25"/>
    </row>
    <row r="2327" spans="2:4" x14ac:dyDescent="0.3">
      <c r="B2327" s="23"/>
      <c r="D2327" s="25"/>
    </row>
    <row r="2328" spans="2:4" x14ac:dyDescent="0.3">
      <c r="B2328" s="23"/>
      <c r="D2328" s="25"/>
    </row>
    <row r="2329" spans="2:4" x14ac:dyDescent="0.3">
      <c r="B2329" s="23"/>
      <c r="D2329" s="25"/>
    </row>
    <row r="2330" spans="2:4" x14ac:dyDescent="0.3">
      <c r="B2330" s="23"/>
      <c r="D2330" s="25"/>
    </row>
    <row r="2331" spans="2:4" x14ac:dyDescent="0.3">
      <c r="B2331" s="23"/>
      <c r="D2331" s="25"/>
    </row>
    <row r="2332" spans="2:4" x14ac:dyDescent="0.3">
      <c r="B2332" s="23"/>
      <c r="D2332" s="25"/>
    </row>
    <row r="2333" spans="2:4" x14ac:dyDescent="0.3">
      <c r="B2333" s="23"/>
      <c r="D2333" s="25"/>
    </row>
    <row r="2334" spans="2:4" x14ac:dyDescent="0.3">
      <c r="B2334" s="23"/>
      <c r="D2334" s="25"/>
    </row>
    <row r="2335" spans="2:4" x14ac:dyDescent="0.3">
      <c r="B2335" s="23"/>
      <c r="D2335" s="25"/>
    </row>
    <row r="2336" spans="2:4" x14ac:dyDescent="0.3">
      <c r="B2336" s="23"/>
      <c r="D2336" s="25"/>
    </row>
    <row r="2337" spans="2:4" x14ac:dyDescent="0.3">
      <c r="B2337" s="23"/>
      <c r="D2337" s="25"/>
    </row>
    <row r="2338" spans="2:4" x14ac:dyDescent="0.3">
      <c r="B2338" s="23"/>
      <c r="D2338" s="25"/>
    </row>
    <row r="2339" spans="2:4" x14ac:dyDescent="0.3">
      <c r="B2339" s="23"/>
      <c r="D2339" s="25"/>
    </row>
    <row r="2340" spans="2:4" x14ac:dyDescent="0.3">
      <c r="B2340" s="23"/>
      <c r="D2340" s="25"/>
    </row>
    <row r="2341" spans="2:4" x14ac:dyDescent="0.3">
      <c r="B2341" s="23"/>
      <c r="D2341" s="25"/>
    </row>
    <row r="2342" spans="2:4" x14ac:dyDescent="0.3">
      <c r="B2342" s="23"/>
      <c r="D2342" s="25"/>
    </row>
    <row r="2343" spans="2:4" x14ac:dyDescent="0.3">
      <c r="B2343" s="23"/>
      <c r="D2343" s="25"/>
    </row>
    <row r="2344" spans="2:4" x14ac:dyDescent="0.3">
      <c r="B2344" s="23"/>
      <c r="D2344" s="25"/>
    </row>
    <row r="2345" spans="2:4" x14ac:dyDescent="0.3">
      <c r="B2345" s="23"/>
      <c r="D2345" s="25"/>
    </row>
    <row r="2346" spans="2:4" x14ac:dyDescent="0.3">
      <c r="B2346" s="23"/>
      <c r="D2346" s="25"/>
    </row>
    <row r="2347" spans="2:4" x14ac:dyDescent="0.3">
      <c r="B2347" s="23"/>
      <c r="D2347" s="25"/>
    </row>
    <row r="2348" spans="2:4" x14ac:dyDescent="0.3">
      <c r="B2348" s="23"/>
      <c r="D2348" s="25"/>
    </row>
    <row r="2349" spans="2:4" x14ac:dyDescent="0.3">
      <c r="B2349" s="23"/>
      <c r="D2349" s="25"/>
    </row>
    <row r="2350" spans="2:4" x14ac:dyDescent="0.3">
      <c r="B2350" s="23"/>
      <c r="D2350" s="25"/>
    </row>
    <row r="2351" spans="2:4" x14ac:dyDescent="0.3">
      <c r="B2351" s="23"/>
      <c r="D2351" s="25"/>
    </row>
    <row r="2352" spans="2:4" x14ac:dyDescent="0.3">
      <c r="B2352" s="23"/>
      <c r="D2352" s="25"/>
    </row>
    <row r="2353" spans="2:4" x14ac:dyDescent="0.3">
      <c r="B2353" s="23"/>
      <c r="D2353" s="25"/>
    </row>
    <row r="2354" spans="2:4" x14ac:dyDescent="0.3">
      <c r="B2354" s="23"/>
      <c r="D2354" s="25"/>
    </row>
    <row r="2355" spans="2:4" x14ac:dyDescent="0.3">
      <c r="B2355" s="23"/>
      <c r="D2355" s="25"/>
    </row>
    <row r="2356" spans="2:4" x14ac:dyDescent="0.3">
      <c r="B2356" s="23"/>
      <c r="D2356" s="25"/>
    </row>
    <row r="2357" spans="2:4" x14ac:dyDescent="0.3">
      <c r="B2357" s="23"/>
      <c r="D2357" s="25"/>
    </row>
    <row r="2358" spans="2:4" x14ac:dyDescent="0.3">
      <c r="B2358" s="23"/>
      <c r="D2358" s="25"/>
    </row>
    <row r="2359" spans="2:4" x14ac:dyDescent="0.3">
      <c r="B2359" s="23"/>
      <c r="D2359" s="25"/>
    </row>
    <row r="2360" spans="2:4" x14ac:dyDescent="0.3">
      <c r="B2360" s="23"/>
      <c r="D2360" s="25"/>
    </row>
    <row r="2361" spans="2:4" x14ac:dyDescent="0.3">
      <c r="B2361" s="23"/>
      <c r="D2361" s="25"/>
    </row>
    <row r="2362" spans="2:4" x14ac:dyDescent="0.3">
      <c r="B2362" s="23"/>
      <c r="D2362" s="25"/>
    </row>
    <row r="2363" spans="2:4" x14ac:dyDescent="0.3">
      <c r="B2363" s="23"/>
      <c r="D2363" s="25"/>
    </row>
    <row r="2364" spans="2:4" x14ac:dyDescent="0.3">
      <c r="B2364" s="23"/>
      <c r="D2364" s="25"/>
    </row>
    <row r="2365" spans="2:4" x14ac:dyDescent="0.3">
      <c r="B2365" s="23"/>
      <c r="D2365" s="25"/>
    </row>
    <row r="2366" spans="2:4" x14ac:dyDescent="0.3">
      <c r="B2366" s="23"/>
      <c r="D2366" s="25"/>
    </row>
    <row r="2367" spans="2:4" x14ac:dyDescent="0.3">
      <c r="B2367" s="23"/>
      <c r="D2367" s="25"/>
    </row>
    <row r="2368" spans="2:4" x14ac:dyDescent="0.3">
      <c r="B2368" s="23"/>
      <c r="D2368" s="25"/>
    </row>
    <row r="2369" spans="2:4" x14ac:dyDescent="0.3">
      <c r="B2369" s="23"/>
      <c r="D2369" s="25"/>
    </row>
    <row r="2370" spans="2:4" x14ac:dyDescent="0.3">
      <c r="B2370" s="23"/>
      <c r="D2370" s="25"/>
    </row>
    <row r="2371" spans="2:4" x14ac:dyDescent="0.3">
      <c r="B2371" s="23"/>
      <c r="D2371" s="25"/>
    </row>
    <row r="2372" spans="2:4" x14ac:dyDescent="0.3">
      <c r="B2372" s="23"/>
      <c r="D2372" s="25"/>
    </row>
    <row r="2373" spans="2:4" x14ac:dyDescent="0.3">
      <c r="B2373" s="23"/>
      <c r="D2373" s="25"/>
    </row>
    <row r="2374" spans="2:4" x14ac:dyDescent="0.3">
      <c r="B2374" s="23"/>
      <c r="D2374" s="25"/>
    </row>
    <row r="2375" spans="2:4" x14ac:dyDescent="0.3">
      <c r="B2375" s="23"/>
      <c r="D2375" s="25"/>
    </row>
    <row r="2376" spans="2:4" x14ac:dyDescent="0.3">
      <c r="B2376" s="23"/>
      <c r="D2376" s="25"/>
    </row>
    <row r="2377" spans="2:4" x14ac:dyDescent="0.3">
      <c r="B2377" s="23"/>
      <c r="D2377" s="25"/>
    </row>
    <row r="2378" spans="2:4" x14ac:dyDescent="0.3">
      <c r="B2378" s="23"/>
      <c r="D2378" s="25"/>
    </row>
    <row r="2379" spans="2:4" x14ac:dyDescent="0.3">
      <c r="B2379" s="23"/>
      <c r="D2379" s="25"/>
    </row>
    <row r="2380" spans="2:4" x14ac:dyDescent="0.3">
      <c r="B2380" s="23"/>
      <c r="D2380" s="25"/>
    </row>
    <row r="2381" spans="2:4" x14ac:dyDescent="0.3">
      <c r="B2381" s="23"/>
      <c r="D2381" s="25"/>
    </row>
    <row r="2382" spans="2:4" x14ac:dyDescent="0.3">
      <c r="B2382" s="23"/>
      <c r="D2382" s="25"/>
    </row>
    <row r="2383" spans="2:4" x14ac:dyDescent="0.3">
      <c r="B2383" s="23"/>
      <c r="D2383" s="25"/>
    </row>
    <row r="2384" spans="2:4" x14ac:dyDescent="0.3">
      <c r="B2384" s="23"/>
      <c r="D2384" s="25"/>
    </row>
    <row r="2385" spans="2:4" x14ac:dyDescent="0.3">
      <c r="B2385" s="23"/>
      <c r="D2385" s="25"/>
    </row>
    <row r="2386" spans="2:4" x14ac:dyDescent="0.3">
      <c r="B2386" s="23"/>
      <c r="D2386" s="25"/>
    </row>
    <row r="2387" spans="2:4" x14ac:dyDescent="0.3">
      <c r="B2387" s="23"/>
      <c r="D2387" s="25"/>
    </row>
    <row r="2388" spans="2:4" x14ac:dyDescent="0.3">
      <c r="B2388" s="23"/>
      <c r="D2388" s="25"/>
    </row>
    <row r="2389" spans="2:4" x14ac:dyDescent="0.3">
      <c r="B2389" s="23"/>
      <c r="D2389" s="25"/>
    </row>
    <row r="2390" spans="2:4" x14ac:dyDescent="0.3">
      <c r="B2390" s="23"/>
      <c r="D2390" s="25"/>
    </row>
    <row r="2391" spans="2:4" x14ac:dyDescent="0.3">
      <c r="B2391" s="23"/>
      <c r="D2391" s="25"/>
    </row>
    <row r="2392" spans="2:4" x14ac:dyDescent="0.3">
      <c r="B2392" s="23"/>
      <c r="D2392" s="25"/>
    </row>
    <row r="2393" spans="2:4" x14ac:dyDescent="0.3">
      <c r="B2393" s="23"/>
      <c r="D2393" s="25"/>
    </row>
    <row r="2394" spans="2:4" x14ac:dyDescent="0.3">
      <c r="B2394" s="23"/>
      <c r="D2394" s="25"/>
    </row>
    <row r="2395" spans="2:4" x14ac:dyDescent="0.3">
      <c r="B2395" s="23"/>
      <c r="D2395" s="25"/>
    </row>
    <row r="2396" spans="2:4" x14ac:dyDescent="0.3">
      <c r="B2396" s="23"/>
      <c r="D2396" s="25"/>
    </row>
    <row r="2397" spans="2:4" x14ac:dyDescent="0.3">
      <c r="B2397" s="23"/>
      <c r="D2397" s="25"/>
    </row>
    <row r="2398" spans="2:4" x14ac:dyDescent="0.3">
      <c r="B2398" s="23"/>
      <c r="D2398" s="25"/>
    </row>
    <row r="2399" spans="2:4" x14ac:dyDescent="0.3">
      <c r="B2399" s="23"/>
      <c r="D2399" s="25"/>
    </row>
    <row r="2400" spans="2:4" x14ac:dyDescent="0.3">
      <c r="B2400" s="23"/>
      <c r="D2400" s="25"/>
    </row>
    <row r="2401" spans="2:4" x14ac:dyDescent="0.3">
      <c r="B2401" s="23"/>
      <c r="D2401" s="25"/>
    </row>
    <row r="2402" spans="2:4" x14ac:dyDescent="0.3">
      <c r="B2402" s="23"/>
      <c r="D2402" s="25"/>
    </row>
    <row r="2403" spans="2:4" x14ac:dyDescent="0.3">
      <c r="B2403" s="23"/>
      <c r="D2403" s="25"/>
    </row>
    <row r="2404" spans="2:4" x14ac:dyDescent="0.3">
      <c r="B2404" s="23"/>
      <c r="D2404" s="25"/>
    </row>
    <row r="2405" spans="2:4" x14ac:dyDescent="0.3">
      <c r="B2405" s="23"/>
      <c r="D2405" s="25"/>
    </row>
    <row r="2406" spans="2:4" x14ac:dyDescent="0.3">
      <c r="B2406" s="23"/>
      <c r="D2406" s="25"/>
    </row>
    <row r="2407" spans="2:4" x14ac:dyDescent="0.3">
      <c r="B2407" s="23"/>
      <c r="D2407" s="25"/>
    </row>
    <row r="2408" spans="2:4" x14ac:dyDescent="0.3">
      <c r="B2408" s="23"/>
      <c r="D2408" s="25"/>
    </row>
    <row r="2409" spans="2:4" x14ac:dyDescent="0.3">
      <c r="B2409" s="23"/>
      <c r="D2409" s="25"/>
    </row>
    <row r="2410" spans="2:4" x14ac:dyDescent="0.3">
      <c r="B2410" s="23"/>
      <c r="D2410" s="25"/>
    </row>
    <row r="2411" spans="2:4" x14ac:dyDescent="0.3">
      <c r="B2411" s="23"/>
      <c r="D2411" s="25"/>
    </row>
    <row r="2412" spans="2:4" x14ac:dyDescent="0.3">
      <c r="B2412" s="23"/>
      <c r="D2412" s="25"/>
    </row>
    <row r="2413" spans="2:4" x14ac:dyDescent="0.3">
      <c r="B2413" s="23"/>
      <c r="D2413" s="25"/>
    </row>
    <row r="2414" spans="2:4" x14ac:dyDescent="0.3">
      <c r="B2414" s="23"/>
      <c r="D2414" s="25"/>
    </row>
    <row r="2415" spans="2:4" x14ac:dyDescent="0.3">
      <c r="B2415" s="23"/>
      <c r="D2415" s="25"/>
    </row>
    <row r="2416" spans="2:4" x14ac:dyDescent="0.3">
      <c r="B2416" s="23"/>
      <c r="D2416" s="25"/>
    </row>
    <row r="2417" spans="2:4" x14ac:dyDescent="0.3">
      <c r="B2417" s="23"/>
      <c r="D2417" s="25"/>
    </row>
    <row r="2418" spans="2:4" x14ac:dyDescent="0.3">
      <c r="B2418" s="23"/>
      <c r="D2418" s="25"/>
    </row>
    <row r="2419" spans="2:4" x14ac:dyDescent="0.3">
      <c r="B2419" s="23"/>
      <c r="D2419" s="25"/>
    </row>
    <row r="2420" spans="2:4" x14ac:dyDescent="0.3">
      <c r="B2420" s="23"/>
      <c r="D2420" s="25"/>
    </row>
    <row r="2421" spans="2:4" x14ac:dyDescent="0.3">
      <c r="B2421" s="23"/>
      <c r="D2421" s="25"/>
    </row>
    <row r="2422" spans="2:4" x14ac:dyDescent="0.3">
      <c r="B2422" s="23"/>
      <c r="D2422" s="25"/>
    </row>
    <row r="2423" spans="2:4" x14ac:dyDescent="0.3">
      <c r="B2423" s="23"/>
      <c r="D2423" s="25"/>
    </row>
    <row r="2424" spans="2:4" x14ac:dyDescent="0.3">
      <c r="B2424" s="23"/>
      <c r="D2424" s="25"/>
    </row>
    <row r="2425" spans="2:4" x14ac:dyDescent="0.3">
      <c r="B2425" s="23"/>
      <c r="D2425" s="25"/>
    </row>
    <row r="2426" spans="2:4" x14ac:dyDescent="0.3">
      <c r="B2426" s="23"/>
      <c r="D2426" s="25"/>
    </row>
    <row r="2427" spans="2:4" x14ac:dyDescent="0.3">
      <c r="B2427" s="23"/>
      <c r="D2427" s="25"/>
    </row>
    <row r="2428" spans="2:4" x14ac:dyDescent="0.3">
      <c r="B2428" s="23"/>
      <c r="D2428" s="25"/>
    </row>
    <row r="2429" spans="2:4" x14ac:dyDescent="0.3">
      <c r="B2429" s="23"/>
      <c r="D2429" s="25"/>
    </row>
    <row r="2430" spans="2:4" x14ac:dyDescent="0.3">
      <c r="B2430" s="23"/>
      <c r="D2430" s="25"/>
    </row>
    <row r="2431" spans="2:4" x14ac:dyDescent="0.3">
      <c r="B2431" s="23"/>
      <c r="D2431" s="25"/>
    </row>
    <row r="2432" spans="2:4" x14ac:dyDescent="0.3">
      <c r="B2432" s="23"/>
      <c r="D2432" s="25"/>
    </row>
    <row r="2433" spans="2:4" x14ac:dyDescent="0.3">
      <c r="B2433" s="23"/>
      <c r="D2433" s="25"/>
    </row>
    <row r="2434" spans="2:4" x14ac:dyDescent="0.3">
      <c r="B2434" s="23"/>
      <c r="D2434" s="25"/>
    </row>
    <row r="2435" spans="2:4" x14ac:dyDescent="0.3">
      <c r="B2435" s="23"/>
      <c r="D2435" s="25"/>
    </row>
    <row r="2436" spans="2:4" x14ac:dyDescent="0.3">
      <c r="B2436" s="23"/>
      <c r="D2436" s="25"/>
    </row>
    <row r="2437" spans="2:4" x14ac:dyDescent="0.3">
      <c r="B2437" s="23"/>
      <c r="D2437" s="25"/>
    </row>
    <row r="2438" spans="2:4" x14ac:dyDescent="0.3">
      <c r="B2438" s="23"/>
      <c r="D2438" s="25"/>
    </row>
    <row r="2439" spans="2:4" x14ac:dyDescent="0.3">
      <c r="B2439" s="23"/>
      <c r="D2439" s="25"/>
    </row>
    <row r="2440" spans="2:4" x14ac:dyDescent="0.3">
      <c r="B2440" s="23"/>
      <c r="D2440" s="25"/>
    </row>
    <row r="2441" spans="2:4" x14ac:dyDescent="0.3">
      <c r="B2441" s="23"/>
      <c r="D2441" s="25"/>
    </row>
    <row r="2442" spans="2:4" x14ac:dyDescent="0.3">
      <c r="B2442" s="23"/>
      <c r="D2442" s="25"/>
    </row>
    <row r="2443" spans="2:4" x14ac:dyDescent="0.3">
      <c r="B2443" s="23"/>
      <c r="D2443" s="25"/>
    </row>
    <row r="2444" spans="2:4" x14ac:dyDescent="0.3">
      <c r="B2444" s="23"/>
      <c r="D2444" s="25"/>
    </row>
    <row r="2445" spans="2:4" x14ac:dyDescent="0.3">
      <c r="B2445" s="23"/>
      <c r="D2445" s="25"/>
    </row>
    <row r="2446" spans="2:4" x14ac:dyDescent="0.3">
      <c r="B2446" s="23"/>
      <c r="D2446" s="25"/>
    </row>
    <row r="2447" spans="2:4" x14ac:dyDescent="0.3">
      <c r="B2447" s="23"/>
      <c r="D2447" s="25"/>
    </row>
    <row r="2448" spans="2:4" x14ac:dyDescent="0.3">
      <c r="B2448" s="23"/>
      <c r="D2448" s="25"/>
    </row>
    <row r="2449" spans="2:4" x14ac:dyDescent="0.3">
      <c r="B2449" s="23"/>
      <c r="D2449" s="25"/>
    </row>
    <row r="2450" spans="2:4" x14ac:dyDescent="0.3">
      <c r="B2450" s="23"/>
      <c r="D2450" s="25"/>
    </row>
    <row r="2451" spans="2:4" x14ac:dyDescent="0.3">
      <c r="B2451" s="23"/>
      <c r="D2451" s="25"/>
    </row>
    <row r="2452" spans="2:4" x14ac:dyDescent="0.3">
      <c r="B2452" s="23"/>
      <c r="D2452" s="25"/>
    </row>
    <row r="2453" spans="2:4" x14ac:dyDescent="0.3">
      <c r="B2453" s="23"/>
      <c r="D2453" s="25"/>
    </row>
    <row r="2454" spans="2:4" x14ac:dyDescent="0.3">
      <c r="B2454" s="23"/>
      <c r="D2454" s="25"/>
    </row>
    <row r="2455" spans="2:4" x14ac:dyDescent="0.3">
      <c r="B2455" s="23"/>
      <c r="D2455" s="25"/>
    </row>
    <row r="2456" spans="2:4" x14ac:dyDescent="0.3">
      <c r="B2456" s="23"/>
      <c r="D2456" s="25"/>
    </row>
    <row r="2457" spans="2:4" x14ac:dyDescent="0.3">
      <c r="B2457" s="23"/>
      <c r="D2457" s="25"/>
    </row>
    <row r="2458" spans="2:4" x14ac:dyDescent="0.3">
      <c r="B2458" s="23"/>
      <c r="D2458" s="25"/>
    </row>
    <row r="2459" spans="2:4" x14ac:dyDescent="0.3">
      <c r="B2459" s="23"/>
      <c r="D2459" s="25"/>
    </row>
    <row r="2460" spans="2:4" x14ac:dyDescent="0.3">
      <c r="B2460" s="23"/>
      <c r="D2460" s="25"/>
    </row>
    <row r="2461" spans="2:4" x14ac:dyDescent="0.3">
      <c r="B2461" s="23"/>
      <c r="D2461" s="25"/>
    </row>
    <row r="2462" spans="2:4" x14ac:dyDescent="0.3">
      <c r="B2462" s="23"/>
      <c r="D2462" s="25"/>
    </row>
    <row r="2463" spans="2:4" x14ac:dyDescent="0.3">
      <c r="B2463" s="23"/>
      <c r="D2463" s="25"/>
    </row>
    <row r="2464" spans="2:4" x14ac:dyDescent="0.3">
      <c r="B2464" s="23"/>
      <c r="D2464" s="25"/>
    </row>
    <row r="2465" spans="2:4" x14ac:dyDescent="0.3">
      <c r="B2465" s="23"/>
      <c r="D2465" s="25"/>
    </row>
    <row r="2466" spans="2:4" x14ac:dyDescent="0.3">
      <c r="B2466" s="23"/>
      <c r="D2466" s="25"/>
    </row>
    <row r="2467" spans="2:4" x14ac:dyDescent="0.3">
      <c r="B2467" s="23"/>
      <c r="D2467" s="25"/>
    </row>
    <row r="2468" spans="2:4" x14ac:dyDescent="0.3">
      <c r="B2468" s="23"/>
      <c r="D2468" s="25"/>
    </row>
    <row r="2469" spans="2:4" x14ac:dyDescent="0.3">
      <c r="B2469" s="23"/>
      <c r="D2469" s="25"/>
    </row>
    <row r="2470" spans="2:4" x14ac:dyDescent="0.3">
      <c r="B2470" s="23"/>
      <c r="D2470" s="25"/>
    </row>
    <row r="2471" spans="2:4" x14ac:dyDescent="0.3">
      <c r="B2471" s="23"/>
      <c r="D2471" s="25"/>
    </row>
    <row r="2472" spans="2:4" x14ac:dyDescent="0.3">
      <c r="B2472" s="23"/>
      <c r="D2472" s="25"/>
    </row>
    <row r="2473" spans="2:4" x14ac:dyDescent="0.3">
      <c r="B2473" s="23"/>
      <c r="D2473" s="25"/>
    </row>
    <row r="2474" spans="2:4" x14ac:dyDescent="0.3">
      <c r="B2474" s="23"/>
      <c r="D2474" s="25"/>
    </row>
    <row r="2475" spans="2:4" x14ac:dyDescent="0.3">
      <c r="B2475" s="23"/>
      <c r="D2475" s="25"/>
    </row>
    <row r="2476" spans="2:4" x14ac:dyDescent="0.3">
      <c r="B2476" s="23"/>
      <c r="D2476" s="25"/>
    </row>
    <row r="2477" spans="2:4" x14ac:dyDescent="0.3">
      <c r="B2477" s="23"/>
      <c r="D2477" s="25"/>
    </row>
    <row r="2478" spans="2:4" x14ac:dyDescent="0.3">
      <c r="B2478" s="23"/>
      <c r="D2478" s="25"/>
    </row>
    <row r="2479" spans="2:4" x14ac:dyDescent="0.3">
      <c r="B2479" s="23"/>
      <c r="D2479" s="25"/>
    </row>
    <row r="2480" spans="2:4" x14ac:dyDescent="0.3">
      <c r="B2480" s="23"/>
      <c r="D2480" s="25"/>
    </row>
    <row r="2481" spans="2:4" x14ac:dyDescent="0.3">
      <c r="B2481" s="23"/>
      <c r="D2481" s="25"/>
    </row>
    <row r="2482" spans="2:4" x14ac:dyDescent="0.3">
      <c r="B2482" s="23"/>
      <c r="D2482" s="25"/>
    </row>
    <row r="2483" spans="2:4" x14ac:dyDescent="0.3">
      <c r="B2483" s="23"/>
      <c r="D2483" s="25"/>
    </row>
    <row r="2484" spans="2:4" x14ac:dyDescent="0.3">
      <c r="B2484" s="23"/>
      <c r="D2484" s="25"/>
    </row>
    <row r="2485" spans="2:4" x14ac:dyDescent="0.3">
      <c r="B2485" s="23"/>
      <c r="D2485" s="25"/>
    </row>
    <row r="2486" spans="2:4" x14ac:dyDescent="0.3">
      <c r="B2486" s="23"/>
      <c r="D2486" s="25"/>
    </row>
    <row r="2487" spans="2:4" x14ac:dyDescent="0.3">
      <c r="B2487" s="23"/>
      <c r="D2487" s="25"/>
    </row>
    <row r="2488" spans="2:4" x14ac:dyDescent="0.3">
      <c r="B2488" s="23"/>
      <c r="D2488" s="25"/>
    </row>
    <row r="2489" spans="2:4" x14ac:dyDescent="0.3">
      <c r="B2489" s="23"/>
      <c r="D2489" s="25"/>
    </row>
    <row r="2490" spans="2:4" x14ac:dyDescent="0.3">
      <c r="B2490" s="23"/>
      <c r="D2490" s="25"/>
    </row>
    <row r="2491" spans="2:4" x14ac:dyDescent="0.3">
      <c r="B2491" s="23"/>
      <c r="D2491" s="25"/>
    </row>
    <row r="2492" spans="2:4" x14ac:dyDescent="0.3">
      <c r="B2492" s="23"/>
      <c r="D2492" s="25"/>
    </row>
    <row r="2493" spans="2:4" x14ac:dyDescent="0.3">
      <c r="B2493" s="23"/>
      <c r="D2493" s="25"/>
    </row>
    <row r="2494" spans="2:4" x14ac:dyDescent="0.3">
      <c r="B2494" s="23"/>
      <c r="D2494" s="25"/>
    </row>
    <row r="2495" spans="2:4" x14ac:dyDescent="0.3">
      <c r="B2495" s="23"/>
      <c r="D2495" s="25"/>
    </row>
    <row r="2496" spans="2:4" x14ac:dyDescent="0.3">
      <c r="B2496" s="23"/>
      <c r="D2496" s="25"/>
    </row>
    <row r="2497" spans="2:4" x14ac:dyDescent="0.3">
      <c r="B2497" s="23"/>
      <c r="D2497" s="25"/>
    </row>
    <row r="2498" spans="2:4" x14ac:dyDescent="0.3">
      <c r="B2498" s="23"/>
      <c r="D2498" s="25"/>
    </row>
    <row r="2499" spans="2:4" x14ac:dyDescent="0.3">
      <c r="B2499" s="23"/>
      <c r="D2499" s="25"/>
    </row>
    <row r="2500" spans="2:4" x14ac:dyDescent="0.3">
      <c r="B2500" s="23"/>
      <c r="D2500" s="25"/>
    </row>
    <row r="2501" spans="2:4" x14ac:dyDescent="0.3">
      <c r="B2501" s="23"/>
      <c r="D2501" s="25"/>
    </row>
    <row r="2502" spans="2:4" x14ac:dyDescent="0.3">
      <c r="B2502" s="23"/>
      <c r="D2502" s="25"/>
    </row>
    <row r="2503" spans="2:4" x14ac:dyDescent="0.3">
      <c r="B2503" s="23"/>
      <c r="D2503" s="25"/>
    </row>
    <row r="2504" spans="2:4" x14ac:dyDescent="0.3">
      <c r="B2504" s="23"/>
      <c r="D2504" s="25"/>
    </row>
    <row r="2505" spans="2:4" x14ac:dyDescent="0.3">
      <c r="B2505" s="23"/>
      <c r="D2505" s="25"/>
    </row>
    <row r="2506" spans="2:4" x14ac:dyDescent="0.3">
      <c r="B2506" s="23"/>
      <c r="D2506" s="25"/>
    </row>
    <row r="2507" spans="2:4" x14ac:dyDescent="0.3">
      <c r="B2507" s="23"/>
      <c r="D2507" s="25"/>
    </row>
    <row r="2508" spans="2:4" x14ac:dyDescent="0.3">
      <c r="B2508" s="23"/>
      <c r="D2508" s="25"/>
    </row>
    <row r="2509" spans="2:4" x14ac:dyDescent="0.3">
      <c r="B2509" s="23"/>
      <c r="D2509" s="25"/>
    </row>
    <row r="2510" spans="2:4" x14ac:dyDescent="0.3">
      <c r="B2510" s="23"/>
      <c r="D2510" s="25"/>
    </row>
    <row r="2511" spans="2:4" x14ac:dyDescent="0.3">
      <c r="B2511" s="23"/>
      <c r="D2511" s="25"/>
    </row>
    <row r="2512" spans="2:4" x14ac:dyDescent="0.3">
      <c r="B2512" s="23"/>
      <c r="D2512" s="25"/>
    </row>
    <row r="2513" spans="2:4" x14ac:dyDescent="0.3">
      <c r="B2513" s="23"/>
      <c r="D2513" s="25"/>
    </row>
    <row r="2514" spans="2:4" x14ac:dyDescent="0.3">
      <c r="B2514" s="23"/>
      <c r="D2514" s="25"/>
    </row>
    <row r="2515" spans="2:4" x14ac:dyDescent="0.3">
      <c r="B2515" s="23"/>
      <c r="D2515" s="25"/>
    </row>
    <row r="2516" spans="2:4" x14ac:dyDescent="0.3">
      <c r="B2516" s="23"/>
      <c r="D2516" s="25"/>
    </row>
    <row r="2517" spans="2:4" x14ac:dyDescent="0.3">
      <c r="B2517" s="23"/>
      <c r="D2517" s="25"/>
    </row>
    <row r="2518" spans="2:4" x14ac:dyDescent="0.3">
      <c r="B2518" s="23"/>
      <c r="D2518" s="25"/>
    </row>
    <row r="2519" spans="2:4" x14ac:dyDescent="0.3">
      <c r="B2519" s="23"/>
      <c r="D2519" s="25"/>
    </row>
    <row r="2520" spans="2:4" x14ac:dyDescent="0.3">
      <c r="B2520" s="23"/>
      <c r="D2520" s="25"/>
    </row>
    <row r="2521" spans="2:4" x14ac:dyDescent="0.3">
      <c r="B2521" s="23"/>
      <c r="D2521" s="25"/>
    </row>
    <row r="2522" spans="2:4" x14ac:dyDescent="0.3">
      <c r="B2522" s="23"/>
      <c r="D2522" s="25"/>
    </row>
    <row r="2523" spans="2:4" x14ac:dyDescent="0.3">
      <c r="B2523" s="23"/>
      <c r="D2523" s="25"/>
    </row>
    <row r="2524" spans="2:4" x14ac:dyDescent="0.3">
      <c r="B2524" s="23"/>
      <c r="D2524" s="25"/>
    </row>
    <row r="2525" spans="2:4" x14ac:dyDescent="0.3">
      <c r="B2525" s="23"/>
      <c r="D2525" s="25"/>
    </row>
    <row r="2526" spans="2:4" x14ac:dyDescent="0.3">
      <c r="B2526" s="23"/>
      <c r="D2526" s="25"/>
    </row>
    <row r="2527" spans="2:4" x14ac:dyDescent="0.3">
      <c r="B2527" s="23"/>
      <c r="D2527" s="25"/>
    </row>
    <row r="2528" spans="2:4" x14ac:dyDescent="0.3">
      <c r="B2528" s="23"/>
      <c r="D2528" s="25"/>
    </row>
    <row r="2529" spans="2:4" x14ac:dyDescent="0.3">
      <c r="B2529" s="23"/>
      <c r="D2529" s="25"/>
    </row>
    <row r="2530" spans="2:4" x14ac:dyDescent="0.3">
      <c r="B2530" s="23"/>
      <c r="D2530" s="25"/>
    </row>
    <row r="2531" spans="2:4" x14ac:dyDescent="0.3">
      <c r="B2531" s="23"/>
      <c r="D2531" s="25"/>
    </row>
    <row r="2532" spans="2:4" x14ac:dyDescent="0.3">
      <c r="B2532" s="23"/>
      <c r="D2532" s="25"/>
    </row>
    <row r="2533" spans="2:4" x14ac:dyDescent="0.3">
      <c r="B2533" s="23"/>
      <c r="D2533" s="25"/>
    </row>
    <row r="2534" spans="2:4" x14ac:dyDescent="0.3">
      <c r="B2534" s="23"/>
      <c r="D2534" s="25"/>
    </row>
    <row r="2535" spans="2:4" x14ac:dyDescent="0.3">
      <c r="B2535" s="23"/>
      <c r="D2535" s="25"/>
    </row>
    <row r="2536" spans="2:4" x14ac:dyDescent="0.3">
      <c r="B2536" s="23"/>
      <c r="D2536" s="25"/>
    </row>
    <row r="2537" spans="2:4" x14ac:dyDescent="0.3">
      <c r="B2537" s="23"/>
      <c r="D2537" s="25"/>
    </row>
    <row r="2538" spans="2:4" x14ac:dyDescent="0.3">
      <c r="B2538" s="23"/>
      <c r="D2538" s="25"/>
    </row>
    <row r="2539" spans="2:4" x14ac:dyDescent="0.3">
      <c r="B2539" s="23"/>
      <c r="D2539" s="25"/>
    </row>
    <row r="2540" spans="2:4" x14ac:dyDescent="0.3">
      <c r="B2540" s="23"/>
      <c r="D2540" s="25"/>
    </row>
    <row r="2541" spans="2:4" x14ac:dyDescent="0.3">
      <c r="B2541" s="23"/>
      <c r="D2541" s="25"/>
    </row>
    <row r="2542" spans="2:4" x14ac:dyDescent="0.3">
      <c r="B2542" s="23"/>
      <c r="D2542" s="25"/>
    </row>
    <row r="2543" spans="2:4" x14ac:dyDescent="0.3">
      <c r="B2543" s="23"/>
      <c r="D2543" s="25"/>
    </row>
    <row r="2544" spans="2:4" x14ac:dyDescent="0.3">
      <c r="B2544" s="23"/>
      <c r="D2544" s="25"/>
    </row>
    <row r="2545" spans="2:4" x14ac:dyDescent="0.3">
      <c r="B2545" s="23"/>
      <c r="D2545" s="25"/>
    </row>
    <row r="2546" spans="2:4" x14ac:dyDescent="0.3">
      <c r="B2546" s="23"/>
      <c r="D2546" s="25"/>
    </row>
    <row r="2547" spans="2:4" x14ac:dyDescent="0.3">
      <c r="B2547" s="28"/>
      <c r="D2547" s="25"/>
    </row>
    <row r="2548" spans="2:4" x14ac:dyDescent="0.3">
      <c r="B2548" s="28"/>
      <c r="D2548" s="25"/>
    </row>
    <row r="2549" spans="2:4" x14ac:dyDescent="0.3">
      <c r="B2549" s="28"/>
      <c r="D2549" s="25"/>
    </row>
    <row r="2550" spans="2:4" x14ac:dyDescent="0.3">
      <c r="B2550" s="28"/>
      <c r="D2550" s="25"/>
    </row>
    <row r="2551" spans="2:4" x14ac:dyDescent="0.3">
      <c r="B2551" s="28"/>
      <c r="D2551" s="25"/>
    </row>
    <row r="2552" spans="2:4" x14ac:dyDescent="0.3">
      <c r="B2552" s="28"/>
      <c r="D2552" s="25"/>
    </row>
    <row r="2553" spans="2:4" x14ac:dyDescent="0.3">
      <c r="B2553" s="28"/>
      <c r="D2553" s="25"/>
    </row>
    <row r="2554" spans="2:4" x14ac:dyDescent="0.3">
      <c r="B2554" s="28"/>
      <c r="D2554" s="25"/>
    </row>
    <row r="2555" spans="2:4" x14ac:dyDescent="0.3">
      <c r="B2555" s="28"/>
      <c r="D2555" s="25"/>
    </row>
    <row r="2556" spans="2:4" x14ac:dyDescent="0.3">
      <c r="B2556" s="28"/>
      <c r="D2556" s="25"/>
    </row>
    <row r="2557" spans="2:4" x14ac:dyDescent="0.3">
      <c r="B2557" s="28"/>
      <c r="D2557" s="25"/>
    </row>
    <row r="2558" spans="2:4" x14ac:dyDescent="0.3">
      <c r="B2558" s="28"/>
      <c r="D2558" s="25"/>
    </row>
    <row r="2559" spans="2:4" x14ac:dyDescent="0.3">
      <c r="B2559" s="28"/>
      <c r="D2559" s="25"/>
    </row>
    <row r="2560" spans="2:4" x14ac:dyDescent="0.3">
      <c r="B2560" s="28"/>
      <c r="D2560" s="25"/>
    </row>
    <row r="2561" spans="2:4" x14ac:dyDescent="0.3">
      <c r="B2561" s="28"/>
      <c r="D2561" s="25"/>
    </row>
    <row r="2562" spans="2:4" x14ac:dyDescent="0.3">
      <c r="B2562" s="28"/>
      <c r="D2562" s="25"/>
    </row>
    <row r="2563" spans="2:4" x14ac:dyDescent="0.3">
      <c r="B2563" s="28"/>
      <c r="D2563" s="25"/>
    </row>
    <row r="2564" spans="2:4" x14ac:dyDescent="0.3">
      <c r="B2564" s="28"/>
      <c r="D2564" s="25"/>
    </row>
    <row r="2565" spans="2:4" x14ac:dyDescent="0.3">
      <c r="B2565" s="28"/>
      <c r="D2565" s="25"/>
    </row>
    <row r="2566" spans="2:4" x14ac:dyDescent="0.3">
      <c r="B2566" s="28"/>
      <c r="D2566" s="25"/>
    </row>
    <row r="2567" spans="2:4" x14ac:dyDescent="0.3">
      <c r="B2567" s="28"/>
      <c r="D2567" s="25"/>
    </row>
    <row r="2568" spans="2:4" x14ac:dyDescent="0.3">
      <c r="B2568" s="28"/>
      <c r="D2568" s="25"/>
    </row>
    <row r="2569" spans="2:4" x14ac:dyDescent="0.3">
      <c r="B2569" s="28"/>
      <c r="D2569" s="25"/>
    </row>
    <row r="2570" spans="2:4" x14ac:dyDescent="0.3">
      <c r="B2570" s="28"/>
      <c r="D2570" s="25"/>
    </row>
    <row r="2571" spans="2:4" x14ac:dyDescent="0.3">
      <c r="B2571" s="28"/>
      <c r="D2571" s="25"/>
    </row>
    <row r="2572" spans="2:4" x14ac:dyDescent="0.3">
      <c r="B2572" s="28"/>
      <c r="D2572" s="25"/>
    </row>
    <row r="2573" spans="2:4" x14ac:dyDescent="0.3">
      <c r="B2573" s="28"/>
      <c r="D2573" s="25"/>
    </row>
    <row r="2574" spans="2:4" x14ac:dyDescent="0.3">
      <c r="B2574" s="28"/>
      <c r="D2574" s="25"/>
    </row>
    <row r="2575" spans="2:4" x14ac:dyDescent="0.3">
      <c r="B2575" s="28"/>
      <c r="D2575" s="25"/>
    </row>
    <row r="2576" spans="2:4" x14ac:dyDescent="0.3">
      <c r="B2576" s="28"/>
      <c r="D2576" s="25"/>
    </row>
    <row r="2577" spans="2:4" x14ac:dyDescent="0.3">
      <c r="B2577" s="28"/>
      <c r="D2577" s="25"/>
    </row>
    <row r="2578" spans="2:4" x14ac:dyDescent="0.3">
      <c r="B2578" s="28"/>
      <c r="D2578" s="25"/>
    </row>
    <row r="2579" spans="2:4" x14ac:dyDescent="0.3">
      <c r="B2579" s="28"/>
      <c r="D2579" s="25"/>
    </row>
    <row r="2580" spans="2:4" x14ac:dyDescent="0.3">
      <c r="B2580" s="28"/>
      <c r="D2580" s="25"/>
    </row>
    <row r="2581" spans="2:4" x14ac:dyDescent="0.3">
      <c r="B2581" s="28"/>
      <c r="D2581" s="25"/>
    </row>
    <row r="2582" spans="2:4" x14ac:dyDescent="0.3">
      <c r="B2582" s="28"/>
      <c r="D2582" s="25"/>
    </row>
    <row r="2583" spans="2:4" x14ac:dyDescent="0.3">
      <c r="B2583" s="28"/>
      <c r="D2583" s="25"/>
    </row>
    <row r="2584" spans="2:4" x14ac:dyDescent="0.3">
      <c r="B2584" s="28"/>
      <c r="D2584" s="25"/>
    </row>
    <row r="2585" spans="2:4" x14ac:dyDescent="0.3">
      <c r="B2585" s="28"/>
      <c r="D2585" s="25"/>
    </row>
    <row r="2586" spans="2:4" x14ac:dyDescent="0.3">
      <c r="B2586" s="28"/>
      <c r="D2586" s="25"/>
    </row>
    <row r="2587" spans="2:4" x14ac:dyDescent="0.3">
      <c r="B2587" s="28"/>
      <c r="D2587" s="25"/>
    </row>
    <row r="2588" spans="2:4" x14ac:dyDescent="0.3">
      <c r="B2588" s="28"/>
      <c r="D2588" s="25"/>
    </row>
    <row r="2589" spans="2:4" x14ac:dyDescent="0.3">
      <c r="B2589" s="28"/>
      <c r="D2589" s="25"/>
    </row>
    <row r="2590" spans="2:4" x14ac:dyDescent="0.3">
      <c r="B2590" s="28"/>
      <c r="D2590" s="25"/>
    </row>
    <row r="2591" spans="2:4" x14ac:dyDescent="0.3">
      <c r="B2591" s="28"/>
      <c r="D2591" s="25"/>
    </row>
    <row r="2592" spans="2:4" x14ac:dyDescent="0.3">
      <c r="B2592" s="28"/>
      <c r="D2592" s="25"/>
    </row>
    <row r="2593" spans="2:4" x14ac:dyDescent="0.3">
      <c r="B2593" s="28"/>
      <c r="D2593" s="25"/>
    </row>
    <row r="2594" spans="2:4" x14ac:dyDescent="0.3">
      <c r="B2594" s="28"/>
      <c r="D2594" s="25"/>
    </row>
    <row r="2595" spans="2:4" x14ac:dyDescent="0.3">
      <c r="B2595" s="28"/>
      <c r="D2595" s="25"/>
    </row>
    <row r="2596" spans="2:4" x14ac:dyDescent="0.3">
      <c r="B2596" s="28"/>
      <c r="D2596" s="25"/>
    </row>
    <row r="2597" spans="2:4" x14ac:dyDescent="0.3">
      <c r="B2597" s="28"/>
      <c r="D2597" s="25"/>
    </row>
    <row r="2598" spans="2:4" x14ac:dyDescent="0.3">
      <c r="B2598" s="28"/>
      <c r="D2598" s="25"/>
    </row>
    <row r="2599" spans="2:4" x14ac:dyDescent="0.3">
      <c r="B2599" s="28"/>
      <c r="D2599" s="25"/>
    </row>
    <row r="2600" spans="2:4" x14ac:dyDescent="0.3">
      <c r="B2600" s="28"/>
      <c r="D2600" s="25"/>
    </row>
    <row r="2601" spans="2:4" x14ac:dyDescent="0.3">
      <c r="B2601" s="28"/>
      <c r="D2601" s="25"/>
    </row>
    <row r="2602" spans="2:4" x14ac:dyDescent="0.3">
      <c r="B2602" s="28"/>
      <c r="D2602" s="25"/>
    </row>
    <row r="2603" spans="2:4" x14ac:dyDescent="0.3">
      <c r="B2603" s="28"/>
      <c r="D2603" s="25"/>
    </row>
    <row r="2604" spans="2:4" x14ac:dyDescent="0.3">
      <c r="B2604" s="28"/>
      <c r="D2604" s="25"/>
    </row>
    <row r="2605" spans="2:4" x14ac:dyDescent="0.3">
      <c r="B2605" s="28"/>
      <c r="D2605" s="25"/>
    </row>
    <row r="2606" spans="2:4" x14ac:dyDescent="0.3">
      <c r="B2606" s="28"/>
      <c r="D2606" s="25"/>
    </row>
    <row r="2607" spans="2:4" x14ac:dyDescent="0.3">
      <c r="B2607" s="28"/>
      <c r="D2607" s="25"/>
    </row>
    <row r="2608" spans="2:4" x14ac:dyDescent="0.3">
      <c r="B2608" s="28"/>
      <c r="D2608" s="25"/>
    </row>
    <row r="2609" spans="2:4" x14ac:dyDescent="0.3">
      <c r="B2609" s="28"/>
      <c r="D2609" s="25"/>
    </row>
    <row r="2610" spans="2:4" x14ac:dyDescent="0.3">
      <c r="B2610" s="28"/>
      <c r="D2610" s="25"/>
    </row>
    <row r="2611" spans="2:4" x14ac:dyDescent="0.3">
      <c r="B2611" s="28"/>
      <c r="D2611" s="25"/>
    </row>
    <row r="2612" spans="2:4" x14ac:dyDescent="0.3">
      <c r="B2612" s="28"/>
      <c r="D2612" s="25"/>
    </row>
    <row r="2613" spans="2:4" x14ac:dyDescent="0.3">
      <c r="B2613" s="28"/>
      <c r="D2613" s="25"/>
    </row>
    <row r="2614" spans="2:4" x14ac:dyDescent="0.3">
      <c r="B2614" s="28"/>
      <c r="D2614" s="25"/>
    </row>
    <row r="2615" spans="2:4" x14ac:dyDescent="0.3">
      <c r="B2615" s="28"/>
      <c r="D2615" s="25"/>
    </row>
    <row r="2616" spans="2:4" x14ac:dyDescent="0.3">
      <c r="B2616" s="28"/>
      <c r="D2616" s="25"/>
    </row>
    <row r="2617" spans="2:4" x14ac:dyDescent="0.3">
      <c r="B2617" s="28"/>
      <c r="D2617" s="25"/>
    </row>
    <row r="2618" spans="2:4" x14ac:dyDescent="0.3">
      <c r="B2618" s="28"/>
      <c r="D2618" s="25"/>
    </row>
    <row r="2619" spans="2:4" x14ac:dyDescent="0.3">
      <c r="B2619" s="28"/>
      <c r="D2619" s="25"/>
    </row>
    <row r="2620" spans="2:4" x14ac:dyDescent="0.3">
      <c r="B2620" s="28"/>
      <c r="D2620" s="25"/>
    </row>
    <row r="2621" spans="2:4" x14ac:dyDescent="0.3">
      <c r="B2621" s="28"/>
      <c r="D2621" s="25"/>
    </row>
    <row r="2622" spans="2:4" x14ac:dyDescent="0.3">
      <c r="B2622" s="28"/>
      <c r="D2622" s="25"/>
    </row>
    <row r="2623" spans="2:4" x14ac:dyDescent="0.3">
      <c r="B2623" s="28"/>
      <c r="D2623" s="25"/>
    </row>
    <row r="2624" spans="2:4" x14ac:dyDescent="0.3">
      <c r="B2624" s="28"/>
      <c r="D2624" s="25"/>
    </row>
    <row r="2625" spans="2:4" x14ac:dyDescent="0.3">
      <c r="B2625" s="28"/>
      <c r="D2625" s="25"/>
    </row>
    <row r="2626" spans="2:4" x14ac:dyDescent="0.3">
      <c r="B2626" s="28"/>
      <c r="D2626" s="25"/>
    </row>
    <row r="2627" spans="2:4" x14ac:dyDescent="0.3">
      <c r="B2627" s="28"/>
      <c r="D2627" s="25"/>
    </row>
    <row r="2628" spans="2:4" x14ac:dyDescent="0.3">
      <c r="B2628" s="28"/>
      <c r="D2628" s="25"/>
    </row>
    <row r="2629" spans="2:4" x14ac:dyDescent="0.3">
      <c r="B2629" s="28"/>
      <c r="D2629" s="25"/>
    </row>
    <row r="2630" spans="2:4" x14ac:dyDescent="0.3">
      <c r="B2630" s="28"/>
      <c r="D2630" s="25"/>
    </row>
    <row r="2631" spans="2:4" x14ac:dyDescent="0.3">
      <c r="B2631" s="28"/>
      <c r="D2631" s="25"/>
    </row>
    <row r="2632" spans="2:4" x14ac:dyDescent="0.3">
      <c r="B2632" s="28"/>
      <c r="D2632" s="25"/>
    </row>
    <row r="2633" spans="2:4" x14ac:dyDescent="0.3">
      <c r="B2633" s="28"/>
      <c r="D2633" s="25"/>
    </row>
    <row r="2634" spans="2:4" x14ac:dyDescent="0.3">
      <c r="B2634" s="28"/>
      <c r="D2634" s="25"/>
    </row>
    <row r="2635" spans="2:4" x14ac:dyDescent="0.3">
      <c r="B2635" s="28"/>
      <c r="D2635" s="25"/>
    </row>
    <row r="2636" spans="2:4" x14ac:dyDescent="0.3">
      <c r="B2636" s="28"/>
      <c r="D2636" s="25"/>
    </row>
    <row r="2637" spans="2:4" x14ac:dyDescent="0.3">
      <c r="B2637" s="28"/>
      <c r="D2637" s="25"/>
    </row>
    <row r="2638" spans="2:4" x14ac:dyDescent="0.3">
      <c r="B2638" s="28"/>
      <c r="D2638" s="25"/>
    </row>
    <row r="2639" spans="2:4" x14ac:dyDescent="0.3">
      <c r="B2639" s="28"/>
      <c r="D2639" s="25"/>
    </row>
    <row r="2640" spans="2:4" x14ac:dyDescent="0.3">
      <c r="B2640" s="28"/>
      <c r="D2640" s="25"/>
    </row>
    <row r="2641" spans="2:4" x14ac:dyDescent="0.3">
      <c r="B2641" s="28"/>
      <c r="D2641" s="25"/>
    </row>
    <row r="2642" spans="2:4" x14ac:dyDescent="0.3">
      <c r="B2642" s="28"/>
      <c r="D2642" s="25"/>
    </row>
    <row r="2643" spans="2:4" x14ac:dyDescent="0.3">
      <c r="B2643" s="28"/>
      <c r="D2643" s="25"/>
    </row>
    <row r="2644" spans="2:4" x14ac:dyDescent="0.3">
      <c r="B2644" s="28"/>
      <c r="D2644" s="25"/>
    </row>
    <row r="2645" spans="2:4" x14ac:dyDescent="0.3">
      <c r="B2645" s="28"/>
      <c r="D2645" s="25"/>
    </row>
    <row r="2646" spans="2:4" x14ac:dyDescent="0.3">
      <c r="B2646" s="28"/>
      <c r="D2646" s="25"/>
    </row>
    <row r="2647" spans="2:4" x14ac:dyDescent="0.3">
      <c r="B2647" s="28"/>
      <c r="D2647" s="25"/>
    </row>
    <row r="2648" spans="2:4" x14ac:dyDescent="0.3">
      <c r="B2648" s="28"/>
      <c r="D2648" s="25"/>
    </row>
    <row r="2649" spans="2:4" x14ac:dyDescent="0.3">
      <c r="B2649" s="28"/>
      <c r="D2649" s="25"/>
    </row>
    <row r="2650" spans="2:4" x14ac:dyDescent="0.3">
      <c r="B2650" s="28"/>
      <c r="D2650" s="25"/>
    </row>
    <row r="2651" spans="2:4" x14ac:dyDescent="0.3">
      <c r="B2651" s="28"/>
      <c r="D2651" s="25"/>
    </row>
    <row r="2652" spans="2:4" x14ac:dyDescent="0.3">
      <c r="B2652" s="28"/>
      <c r="D2652" s="25"/>
    </row>
    <row r="2653" spans="2:4" x14ac:dyDescent="0.3">
      <c r="B2653" s="28"/>
      <c r="D2653" s="25"/>
    </row>
    <row r="2654" spans="2:4" x14ac:dyDescent="0.3">
      <c r="B2654" s="28"/>
      <c r="D2654" s="25"/>
    </row>
    <row r="2655" spans="2:4" x14ac:dyDescent="0.3">
      <c r="B2655" s="28"/>
      <c r="D2655" s="25"/>
    </row>
    <row r="2656" spans="2:4" x14ac:dyDescent="0.3">
      <c r="B2656" s="28"/>
      <c r="D2656" s="25"/>
    </row>
    <row r="2657" spans="2:4" x14ac:dyDescent="0.3">
      <c r="B2657" s="28"/>
      <c r="D2657" s="25"/>
    </row>
    <row r="2658" spans="2:4" x14ac:dyDescent="0.3">
      <c r="B2658" s="28"/>
      <c r="D2658" s="25"/>
    </row>
    <row r="2659" spans="2:4" x14ac:dyDescent="0.3">
      <c r="B2659" s="28"/>
      <c r="D2659" s="25"/>
    </row>
    <row r="2660" spans="2:4" x14ac:dyDescent="0.3">
      <c r="B2660" s="28"/>
      <c r="D2660" s="25"/>
    </row>
    <row r="2661" spans="2:4" x14ac:dyDescent="0.3">
      <c r="B2661" s="28"/>
      <c r="D2661" s="25"/>
    </row>
    <row r="2662" spans="2:4" x14ac:dyDescent="0.3">
      <c r="B2662" s="28"/>
      <c r="D2662" s="25"/>
    </row>
    <row r="2663" spans="2:4" x14ac:dyDescent="0.3">
      <c r="B2663" s="28"/>
      <c r="D2663" s="25"/>
    </row>
    <row r="2664" spans="2:4" x14ac:dyDescent="0.3">
      <c r="B2664" s="28"/>
      <c r="D2664" s="25"/>
    </row>
    <row r="2665" spans="2:4" x14ac:dyDescent="0.3">
      <c r="B2665" s="28"/>
      <c r="D2665" s="25"/>
    </row>
    <row r="2666" spans="2:4" x14ac:dyDescent="0.3">
      <c r="B2666" s="28"/>
      <c r="D2666" s="25"/>
    </row>
    <row r="2667" spans="2:4" x14ac:dyDescent="0.3">
      <c r="B2667" s="28"/>
      <c r="D2667" s="25"/>
    </row>
    <row r="2668" spans="2:4" x14ac:dyDescent="0.3">
      <c r="B2668" s="28"/>
      <c r="D2668" s="25"/>
    </row>
    <row r="2669" spans="2:4" x14ac:dyDescent="0.3">
      <c r="B2669" s="28"/>
      <c r="D2669" s="25"/>
    </row>
    <row r="2670" spans="2:4" x14ac:dyDescent="0.3">
      <c r="B2670" s="28"/>
      <c r="D2670" s="25"/>
    </row>
    <row r="2671" spans="2:4" x14ac:dyDescent="0.3">
      <c r="B2671" s="28"/>
      <c r="D2671" s="25"/>
    </row>
    <row r="2672" spans="2:4" x14ac:dyDescent="0.3">
      <c r="B2672" s="28"/>
      <c r="D2672" s="25"/>
    </row>
    <row r="2673" spans="2:4" x14ac:dyDescent="0.3">
      <c r="B2673" s="28"/>
      <c r="D2673" s="25"/>
    </row>
    <row r="2674" spans="2:4" x14ac:dyDescent="0.3">
      <c r="B2674" s="28"/>
      <c r="D2674" s="25"/>
    </row>
    <row r="2675" spans="2:4" x14ac:dyDescent="0.3">
      <c r="B2675" s="28"/>
      <c r="D2675" s="25"/>
    </row>
    <row r="2676" spans="2:4" x14ac:dyDescent="0.3">
      <c r="B2676" s="28"/>
      <c r="D2676" s="25"/>
    </row>
    <row r="2677" spans="2:4" x14ac:dyDescent="0.3">
      <c r="B2677" s="28"/>
      <c r="D2677" s="25"/>
    </row>
    <row r="2678" spans="2:4" x14ac:dyDescent="0.3">
      <c r="B2678" s="28"/>
      <c r="D2678" s="25"/>
    </row>
    <row r="2679" spans="2:4" x14ac:dyDescent="0.3">
      <c r="B2679" s="28"/>
      <c r="D2679" s="25"/>
    </row>
    <row r="2680" spans="2:4" x14ac:dyDescent="0.3">
      <c r="B2680" s="28"/>
      <c r="D2680" s="25"/>
    </row>
    <row r="2681" spans="2:4" x14ac:dyDescent="0.3">
      <c r="B2681" s="28"/>
      <c r="D2681" s="25"/>
    </row>
    <row r="2682" spans="2:4" x14ac:dyDescent="0.3">
      <c r="B2682" s="28"/>
      <c r="D2682" s="25"/>
    </row>
    <row r="2683" spans="2:4" x14ac:dyDescent="0.3">
      <c r="B2683" s="28"/>
      <c r="D2683" s="25"/>
    </row>
    <row r="2684" spans="2:4" x14ac:dyDescent="0.3">
      <c r="B2684" s="28"/>
      <c r="D2684" s="25"/>
    </row>
    <row r="2685" spans="2:4" x14ac:dyDescent="0.3">
      <c r="B2685" s="28"/>
      <c r="D2685" s="25"/>
    </row>
    <row r="2686" spans="2:4" x14ac:dyDescent="0.3">
      <c r="B2686" s="28"/>
      <c r="D2686" s="25"/>
    </row>
    <row r="2687" spans="2:4" x14ac:dyDescent="0.3">
      <c r="B2687" s="28"/>
      <c r="D2687" s="25"/>
    </row>
    <row r="2688" spans="2:4" x14ac:dyDescent="0.3">
      <c r="B2688" s="28"/>
      <c r="D2688" s="25"/>
    </row>
    <row r="2689" spans="2:4" x14ac:dyDescent="0.3">
      <c r="B2689" s="28"/>
      <c r="D2689" s="25"/>
    </row>
    <row r="2690" spans="2:4" x14ac:dyDescent="0.3">
      <c r="B2690" s="28"/>
      <c r="D2690" s="25"/>
    </row>
    <row r="2691" spans="2:4" x14ac:dyDescent="0.3">
      <c r="B2691" s="28"/>
      <c r="D2691" s="25"/>
    </row>
    <row r="2692" spans="2:4" x14ac:dyDescent="0.3">
      <c r="B2692" s="28"/>
      <c r="D2692" s="25"/>
    </row>
    <row r="2693" spans="2:4" x14ac:dyDescent="0.3">
      <c r="B2693" s="28"/>
      <c r="D2693" s="25"/>
    </row>
    <row r="2694" spans="2:4" x14ac:dyDescent="0.3">
      <c r="B2694" s="28"/>
      <c r="D2694" s="25"/>
    </row>
    <row r="2695" spans="2:4" x14ac:dyDescent="0.3">
      <c r="B2695" s="28"/>
      <c r="D2695" s="25"/>
    </row>
    <row r="2696" spans="2:4" x14ac:dyDescent="0.3">
      <c r="B2696" s="28"/>
      <c r="D2696" s="25"/>
    </row>
    <row r="2697" spans="2:4" x14ac:dyDescent="0.3">
      <c r="B2697" s="28"/>
      <c r="D2697" s="25"/>
    </row>
    <row r="2698" spans="2:4" x14ac:dyDescent="0.3">
      <c r="B2698" s="28"/>
      <c r="D2698" s="25"/>
    </row>
    <row r="2699" spans="2:4" x14ac:dyDescent="0.3">
      <c r="B2699" s="28"/>
      <c r="D2699" s="25"/>
    </row>
    <row r="2700" spans="2:4" x14ac:dyDescent="0.3">
      <c r="B2700" s="28"/>
      <c r="D2700" s="25"/>
    </row>
    <row r="2701" spans="2:4" x14ac:dyDescent="0.3">
      <c r="B2701" s="28"/>
      <c r="D2701" s="25"/>
    </row>
    <row r="2702" spans="2:4" x14ac:dyDescent="0.3">
      <c r="B2702" s="28"/>
      <c r="D2702" s="25"/>
    </row>
    <row r="2703" spans="2:4" x14ac:dyDescent="0.3">
      <c r="B2703" s="28"/>
      <c r="D2703" s="25"/>
    </row>
    <row r="2704" spans="2:4" x14ac:dyDescent="0.3">
      <c r="B2704" s="28"/>
      <c r="D2704" s="25"/>
    </row>
    <row r="2705" spans="2:4" x14ac:dyDescent="0.3">
      <c r="B2705" s="28"/>
      <c r="D2705" s="25"/>
    </row>
    <row r="2706" spans="2:4" x14ac:dyDescent="0.3">
      <c r="B2706" s="28"/>
      <c r="D2706" s="25"/>
    </row>
    <row r="2707" spans="2:4" x14ac:dyDescent="0.3">
      <c r="B2707" s="28"/>
      <c r="D2707" s="25"/>
    </row>
    <row r="2708" spans="2:4" x14ac:dyDescent="0.3">
      <c r="B2708" s="28"/>
      <c r="D2708" s="25"/>
    </row>
    <row r="2709" spans="2:4" x14ac:dyDescent="0.3">
      <c r="B2709" s="28"/>
      <c r="D2709" s="25"/>
    </row>
    <row r="2710" spans="2:4" x14ac:dyDescent="0.3">
      <c r="B2710" s="28"/>
      <c r="D2710" s="25"/>
    </row>
    <row r="2711" spans="2:4" x14ac:dyDescent="0.3">
      <c r="B2711" s="28"/>
      <c r="D2711" s="25"/>
    </row>
    <row r="2712" spans="2:4" x14ac:dyDescent="0.3">
      <c r="B2712" s="28"/>
      <c r="D2712" s="25"/>
    </row>
    <row r="2713" spans="2:4" x14ac:dyDescent="0.3">
      <c r="B2713" s="28"/>
      <c r="D2713" s="25"/>
    </row>
    <row r="2714" spans="2:4" x14ac:dyDescent="0.3">
      <c r="B2714" s="28"/>
      <c r="D2714" s="25"/>
    </row>
    <row r="2715" spans="2:4" x14ac:dyDescent="0.3">
      <c r="B2715" s="28"/>
      <c r="D2715" s="25"/>
    </row>
    <row r="2716" spans="2:4" x14ac:dyDescent="0.3">
      <c r="B2716" s="28"/>
      <c r="D2716" s="25"/>
    </row>
    <row r="2717" spans="2:4" x14ac:dyDescent="0.3">
      <c r="B2717" s="28"/>
      <c r="D2717" s="25"/>
    </row>
    <row r="2718" spans="2:4" x14ac:dyDescent="0.3">
      <c r="B2718" s="28"/>
      <c r="D2718" s="25"/>
    </row>
    <row r="2719" spans="2:4" x14ac:dyDescent="0.3">
      <c r="B2719" s="28"/>
      <c r="D2719" s="25"/>
    </row>
    <row r="2720" spans="2:4" x14ac:dyDescent="0.3">
      <c r="B2720" s="28"/>
      <c r="D2720" s="25"/>
    </row>
    <row r="2721" spans="2:4" x14ac:dyDescent="0.3">
      <c r="B2721" s="28"/>
      <c r="D2721" s="25"/>
    </row>
    <row r="2722" spans="2:4" x14ac:dyDescent="0.3">
      <c r="B2722" s="28"/>
      <c r="D2722" s="25"/>
    </row>
    <row r="2723" spans="2:4" x14ac:dyDescent="0.3">
      <c r="B2723" s="28"/>
      <c r="D2723" s="25"/>
    </row>
    <row r="2724" spans="2:4" x14ac:dyDescent="0.3">
      <c r="B2724" s="28"/>
      <c r="D2724" s="25"/>
    </row>
    <row r="2725" spans="2:4" x14ac:dyDescent="0.3">
      <c r="B2725" s="28"/>
      <c r="D2725" s="25"/>
    </row>
    <row r="2726" spans="2:4" x14ac:dyDescent="0.3">
      <c r="B2726" s="28"/>
      <c r="D2726" s="25"/>
    </row>
    <row r="2727" spans="2:4" x14ac:dyDescent="0.3">
      <c r="B2727" s="28"/>
      <c r="D2727" s="25"/>
    </row>
    <row r="2728" spans="2:4" x14ac:dyDescent="0.3">
      <c r="B2728" s="28"/>
      <c r="D2728" s="25"/>
    </row>
    <row r="2729" spans="2:4" x14ac:dyDescent="0.3">
      <c r="B2729" s="28"/>
      <c r="D2729" s="25"/>
    </row>
    <row r="2730" spans="2:4" x14ac:dyDescent="0.3">
      <c r="B2730" s="28"/>
      <c r="D2730" s="25"/>
    </row>
    <row r="2731" spans="2:4" x14ac:dyDescent="0.3">
      <c r="B2731" s="28"/>
      <c r="D2731" s="25"/>
    </row>
    <row r="2732" spans="2:4" x14ac:dyDescent="0.3">
      <c r="B2732" s="28"/>
      <c r="D2732" s="25"/>
    </row>
    <row r="2733" spans="2:4" x14ac:dyDescent="0.3">
      <c r="B2733" s="28"/>
      <c r="D2733" s="25"/>
    </row>
    <row r="2734" spans="2:4" x14ac:dyDescent="0.3">
      <c r="B2734" s="28"/>
      <c r="D2734" s="25"/>
    </row>
    <row r="2735" spans="2:4" x14ac:dyDescent="0.3">
      <c r="B2735" s="28"/>
      <c r="D2735" s="25"/>
    </row>
    <row r="2736" spans="2:4" x14ac:dyDescent="0.3">
      <c r="B2736" s="28"/>
      <c r="D2736" s="25"/>
    </row>
    <row r="2737" spans="2:4" x14ac:dyDescent="0.3">
      <c r="B2737" s="28"/>
      <c r="D2737" s="25"/>
    </row>
    <row r="2738" spans="2:4" x14ac:dyDescent="0.3">
      <c r="B2738" s="28"/>
      <c r="D2738" s="25"/>
    </row>
    <row r="2739" spans="2:4" x14ac:dyDescent="0.3">
      <c r="B2739" s="28"/>
      <c r="D2739" s="25"/>
    </row>
    <row r="2740" spans="2:4" x14ac:dyDescent="0.3">
      <c r="B2740" s="28"/>
      <c r="D2740" s="25"/>
    </row>
    <row r="2741" spans="2:4" x14ac:dyDescent="0.3">
      <c r="B2741" s="28"/>
      <c r="D2741" s="25"/>
    </row>
    <row r="2742" spans="2:4" x14ac:dyDescent="0.3">
      <c r="B2742" s="28"/>
      <c r="D2742" s="25"/>
    </row>
    <row r="2743" spans="2:4" x14ac:dyDescent="0.3">
      <c r="B2743" s="28"/>
      <c r="D2743" s="25"/>
    </row>
    <row r="2744" spans="2:4" x14ac:dyDescent="0.3">
      <c r="B2744" s="28"/>
      <c r="D2744" s="25"/>
    </row>
    <row r="2745" spans="2:4" x14ac:dyDescent="0.3">
      <c r="B2745" s="28"/>
      <c r="D2745" s="25"/>
    </row>
    <row r="2746" spans="2:4" x14ac:dyDescent="0.3">
      <c r="B2746" s="28"/>
      <c r="D2746" s="25"/>
    </row>
    <row r="2747" spans="2:4" x14ac:dyDescent="0.3">
      <c r="B2747" s="28"/>
      <c r="D2747" s="25"/>
    </row>
    <row r="2748" spans="2:4" x14ac:dyDescent="0.3">
      <c r="B2748" s="28"/>
      <c r="D2748" s="25"/>
    </row>
    <row r="2749" spans="2:4" x14ac:dyDescent="0.3">
      <c r="B2749" s="28"/>
      <c r="D2749" s="25"/>
    </row>
    <row r="2750" spans="2:4" x14ac:dyDescent="0.3">
      <c r="B2750" s="28"/>
      <c r="D2750" s="25"/>
    </row>
    <row r="2751" spans="2:4" x14ac:dyDescent="0.3">
      <c r="B2751" s="28"/>
      <c r="D2751" s="25"/>
    </row>
    <row r="2752" spans="2:4" x14ac:dyDescent="0.3">
      <c r="B2752" s="28"/>
      <c r="D2752" s="25"/>
    </row>
    <row r="2753" spans="2:4" x14ac:dyDescent="0.3">
      <c r="B2753" s="28"/>
      <c r="D2753" s="25"/>
    </row>
    <row r="2754" spans="2:4" x14ac:dyDescent="0.3">
      <c r="B2754" s="28"/>
      <c r="D2754" s="25"/>
    </row>
    <row r="2755" spans="2:4" x14ac:dyDescent="0.3">
      <c r="B2755" s="28"/>
      <c r="D2755" s="25"/>
    </row>
    <row r="2756" spans="2:4" x14ac:dyDescent="0.3">
      <c r="B2756" s="28"/>
      <c r="D2756" s="25"/>
    </row>
    <row r="2757" spans="2:4" x14ac:dyDescent="0.3">
      <c r="B2757" s="28"/>
      <c r="D2757" s="25"/>
    </row>
    <row r="2758" spans="2:4" x14ac:dyDescent="0.3">
      <c r="B2758" s="28"/>
      <c r="D2758" s="25"/>
    </row>
    <row r="2759" spans="2:4" x14ac:dyDescent="0.3">
      <c r="B2759" s="28"/>
      <c r="D2759" s="25"/>
    </row>
    <row r="2760" spans="2:4" x14ac:dyDescent="0.3">
      <c r="B2760" s="28"/>
      <c r="D2760" s="25"/>
    </row>
    <row r="2761" spans="2:4" x14ac:dyDescent="0.3">
      <c r="B2761" s="28"/>
      <c r="D2761" s="25"/>
    </row>
    <row r="2762" spans="2:4" x14ac:dyDescent="0.3">
      <c r="B2762" s="28"/>
      <c r="D2762" s="25"/>
    </row>
    <row r="2763" spans="2:4" x14ac:dyDescent="0.3">
      <c r="B2763" s="28"/>
      <c r="D2763" s="25"/>
    </row>
    <row r="2764" spans="2:4" x14ac:dyDescent="0.3">
      <c r="B2764" s="28"/>
      <c r="D2764" s="25"/>
    </row>
    <row r="2765" spans="2:4" x14ac:dyDescent="0.3">
      <c r="B2765" s="28"/>
      <c r="D2765" s="25"/>
    </row>
    <row r="2766" spans="2:4" x14ac:dyDescent="0.3">
      <c r="B2766" s="28"/>
      <c r="D2766" s="25"/>
    </row>
    <row r="2767" spans="2:4" x14ac:dyDescent="0.3">
      <c r="B2767" s="28"/>
      <c r="D2767" s="25"/>
    </row>
    <row r="2768" spans="2:4" x14ac:dyDescent="0.3">
      <c r="B2768" s="28"/>
      <c r="D2768" s="25"/>
    </row>
    <row r="2769" spans="2:4" x14ac:dyDescent="0.3">
      <c r="B2769" s="28"/>
      <c r="D2769" s="25"/>
    </row>
    <row r="2770" spans="2:4" x14ac:dyDescent="0.3">
      <c r="B2770" s="28"/>
      <c r="D2770" s="25"/>
    </row>
    <row r="2771" spans="2:4" x14ac:dyDescent="0.3">
      <c r="B2771" s="28"/>
      <c r="D2771" s="25"/>
    </row>
    <row r="2772" spans="2:4" x14ac:dyDescent="0.3">
      <c r="B2772" s="28"/>
      <c r="D2772" s="25"/>
    </row>
    <row r="2773" spans="2:4" x14ac:dyDescent="0.3">
      <c r="B2773" s="28"/>
      <c r="D2773" s="25"/>
    </row>
    <row r="2774" spans="2:4" x14ac:dyDescent="0.3">
      <c r="B2774" s="28"/>
      <c r="D2774" s="25"/>
    </row>
    <row r="2775" spans="2:4" x14ac:dyDescent="0.3">
      <c r="B2775" s="28"/>
      <c r="D2775" s="25"/>
    </row>
    <row r="2776" spans="2:4" x14ac:dyDescent="0.3">
      <c r="B2776" s="28"/>
      <c r="D2776" s="25"/>
    </row>
    <row r="2777" spans="2:4" x14ac:dyDescent="0.3">
      <c r="B2777" s="28"/>
      <c r="D2777" s="25"/>
    </row>
    <row r="2778" spans="2:4" x14ac:dyDescent="0.3">
      <c r="B2778" s="28"/>
      <c r="D2778" s="25"/>
    </row>
    <row r="2779" spans="2:4" x14ac:dyDescent="0.3">
      <c r="B2779" s="28"/>
      <c r="D2779" s="25"/>
    </row>
    <row r="2780" spans="2:4" x14ac:dyDescent="0.3">
      <c r="B2780" s="28"/>
      <c r="D2780" s="25"/>
    </row>
    <row r="2781" spans="2:4" x14ac:dyDescent="0.3">
      <c r="B2781" s="28"/>
      <c r="D2781" s="25"/>
    </row>
    <row r="2782" spans="2:4" x14ac:dyDescent="0.3">
      <c r="B2782" s="28"/>
      <c r="D2782" s="25"/>
    </row>
    <row r="2783" spans="2:4" x14ac:dyDescent="0.3">
      <c r="B2783" s="28"/>
      <c r="D2783" s="25"/>
    </row>
    <row r="2784" spans="2:4" x14ac:dyDescent="0.3">
      <c r="B2784" s="28"/>
      <c r="D2784" s="25"/>
    </row>
    <row r="2785" spans="2:4" x14ac:dyDescent="0.3">
      <c r="B2785" s="28"/>
      <c r="D2785" s="25"/>
    </row>
    <row r="2786" spans="2:4" x14ac:dyDescent="0.3">
      <c r="B2786" s="28"/>
      <c r="D2786" s="25"/>
    </row>
    <row r="2787" spans="2:4" x14ac:dyDescent="0.3">
      <c r="B2787" s="28"/>
      <c r="D2787" s="25"/>
    </row>
    <row r="2788" spans="2:4" x14ac:dyDescent="0.3">
      <c r="B2788" s="28"/>
      <c r="D2788" s="25"/>
    </row>
    <row r="2789" spans="2:4" x14ac:dyDescent="0.3">
      <c r="B2789" s="28"/>
      <c r="D2789" s="25"/>
    </row>
    <row r="2790" spans="2:4" x14ac:dyDescent="0.3">
      <c r="B2790" s="28"/>
      <c r="D2790" s="25"/>
    </row>
    <row r="2791" spans="2:4" x14ac:dyDescent="0.3">
      <c r="B2791" s="28"/>
      <c r="D2791" s="25"/>
    </row>
    <row r="2792" spans="2:4" x14ac:dyDescent="0.3">
      <c r="B2792" s="28"/>
      <c r="D2792" s="25"/>
    </row>
    <row r="2793" spans="2:4" x14ac:dyDescent="0.3">
      <c r="B2793" s="28"/>
      <c r="D2793" s="25"/>
    </row>
    <row r="2794" spans="2:4" x14ac:dyDescent="0.3">
      <c r="B2794" s="28"/>
      <c r="D2794" s="25"/>
    </row>
    <row r="2795" spans="2:4" x14ac:dyDescent="0.3">
      <c r="D2795" s="25"/>
    </row>
    <row r="2796" spans="2:4" x14ac:dyDescent="0.3">
      <c r="D2796" s="25"/>
    </row>
    <row r="2797" spans="2:4" x14ac:dyDescent="0.3">
      <c r="D2797" s="25"/>
    </row>
    <row r="3019" spans="5:5" x14ac:dyDescent="0.3">
      <c r="E3019" s="26">
        <v>1945</v>
      </c>
    </row>
    <row r="3020" spans="5:5" x14ac:dyDescent="0.3">
      <c r="E3020" s="26">
        <v>1945</v>
      </c>
    </row>
    <row r="3021" spans="5:5" x14ac:dyDescent="0.3">
      <c r="E3021" s="26">
        <v>1945</v>
      </c>
    </row>
    <row r="3022" spans="5:5" x14ac:dyDescent="0.3">
      <c r="E3022" s="26">
        <v>1945</v>
      </c>
    </row>
    <row r="3023" spans="5:5" x14ac:dyDescent="0.3">
      <c r="E3023" s="26">
        <v>1945</v>
      </c>
    </row>
    <row r="3024" spans="5:5" x14ac:dyDescent="0.3">
      <c r="E3024" s="26">
        <v>1945</v>
      </c>
    </row>
    <row r="3025" spans="5:5" x14ac:dyDescent="0.3">
      <c r="E3025" s="26">
        <v>1945</v>
      </c>
    </row>
    <row r="3026" spans="5:5" x14ac:dyDescent="0.3">
      <c r="E3026" s="26">
        <v>1945</v>
      </c>
    </row>
    <row r="3027" spans="5:5" x14ac:dyDescent="0.3">
      <c r="E3027" s="26">
        <v>1945</v>
      </c>
    </row>
    <row r="3028" spans="5:5" x14ac:dyDescent="0.3">
      <c r="E3028" s="26">
        <v>1945</v>
      </c>
    </row>
    <row r="3029" spans="5:5" x14ac:dyDescent="0.3">
      <c r="E3029" s="26">
        <v>1945</v>
      </c>
    </row>
    <row r="3030" spans="5:5" x14ac:dyDescent="0.3">
      <c r="E3030" s="26">
        <v>1945</v>
      </c>
    </row>
    <row r="3031" spans="5:5" x14ac:dyDescent="0.3">
      <c r="E3031" s="26">
        <v>1945</v>
      </c>
    </row>
    <row r="3032" spans="5:5" x14ac:dyDescent="0.3">
      <c r="E3032" s="26">
        <v>1945</v>
      </c>
    </row>
    <row r="3033" spans="5:5" x14ac:dyDescent="0.3">
      <c r="E3033" s="26">
        <v>1945</v>
      </c>
    </row>
    <row r="3034" spans="5:5" x14ac:dyDescent="0.3">
      <c r="E3034" s="26">
        <v>1945</v>
      </c>
    </row>
    <row r="3035" spans="5:5" x14ac:dyDescent="0.3">
      <c r="E3035" s="26">
        <v>1945</v>
      </c>
    </row>
    <row r="3036" spans="5:5" x14ac:dyDescent="0.3">
      <c r="E3036" s="26">
        <v>1945</v>
      </c>
    </row>
    <row r="3037" spans="5:5" x14ac:dyDescent="0.3">
      <c r="E3037" s="26">
        <v>1945</v>
      </c>
    </row>
    <row r="3038" spans="5:5" x14ac:dyDescent="0.3">
      <c r="E3038" s="26">
        <v>1945</v>
      </c>
    </row>
    <row r="3039" spans="5:5" x14ac:dyDescent="0.3">
      <c r="E3039" s="26">
        <v>1945</v>
      </c>
    </row>
    <row r="3040" spans="5:5" x14ac:dyDescent="0.3">
      <c r="E3040" s="26">
        <v>1945</v>
      </c>
    </row>
    <row r="3041" spans="5:5" x14ac:dyDescent="0.3">
      <c r="E3041" s="26">
        <v>1945</v>
      </c>
    </row>
    <row r="3042" spans="5:5" x14ac:dyDescent="0.3">
      <c r="E3042" s="26">
        <v>1945</v>
      </c>
    </row>
    <row r="3043" spans="5:5" x14ac:dyDescent="0.3">
      <c r="E3043" s="26">
        <v>1945</v>
      </c>
    </row>
  </sheetData>
  <sheetProtection algorithmName="SHA-512" hashValue="f/Cdpm1tLMJZaFDCjC+82hODCdxm4EwYYTqZ0PoXJCE6PzlB5aoxrilxkkneC73nbYBoXwr2myJ+knyvmvqdmw==" saltValue="r4tJ5vql6fnTb+AlNGjacA==" spinCount="100000" sheet="1" objects="1" scenarios="1" selectLockedCells="1" selectUnlockedCell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Main</vt:lpstr>
      <vt:lpstr>Symbols</vt:lpstr>
      <vt:lpstr>IUSG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 Hartle</dc:creator>
  <cp:lastModifiedBy>Thom Hartle</cp:lastModifiedBy>
  <dcterms:created xsi:type="dcterms:W3CDTF">2017-05-02T16:57:54Z</dcterms:created>
  <dcterms:modified xsi:type="dcterms:W3CDTF">2017-05-08T14:17:08Z</dcterms:modified>
</cp:coreProperties>
</file>