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29865" yWindow="1215" windowWidth="23010" windowHeight="13755" activeTab="2"/>
  </bookViews>
  <sheets>
    <sheet name="CURRENT" sheetId="1" r:id="rId1"/>
    <sheet name="HISTORICAL" sheetId="3" r:id="rId2"/>
    <sheet name="DATES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5" i="2" l="1"/>
  <c r="C135" i="2" s="1"/>
  <c r="B134" i="2"/>
  <c r="C134" i="2" s="1"/>
  <c r="B133" i="2"/>
  <c r="C133" i="2" s="1"/>
  <c r="B132" i="2"/>
  <c r="C132" i="2" s="1"/>
  <c r="B131" i="2"/>
  <c r="C131" i="2" s="1"/>
  <c r="B130" i="2"/>
  <c r="C130" i="2" s="1"/>
  <c r="B129" i="2"/>
  <c r="C129" i="2" s="1"/>
  <c r="B128" i="2"/>
  <c r="C128" i="2" s="1"/>
  <c r="B127" i="2"/>
  <c r="B126" i="2"/>
  <c r="B125" i="2"/>
  <c r="B124" i="2"/>
  <c r="B123" i="2"/>
  <c r="C123" i="2" s="1"/>
  <c r="B122" i="2"/>
  <c r="C122" i="2" s="1"/>
  <c r="B121" i="2"/>
  <c r="C121" i="2" s="1"/>
  <c r="B120" i="2"/>
  <c r="C120" i="2" s="1"/>
  <c r="B119" i="2"/>
  <c r="C119" i="2" s="1"/>
  <c r="B118" i="2"/>
  <c r="B117" i="2"/>
  <c r="B116" i="2"/>
  <c r="C116" i="2" s="1"/>
  <c r="B115" i="2"/>
  <c r="C115" i="2" s="1"/>
  <c r="B114" i="2"/>
  <c r="C114" i="2" s="1"/>
  <c r="B113" i="2"/>
  <c r="C113" i="2" s="1"/>
  <c r="B112" i="2"/>
  <c r="C112" i="2" s="1"/>
  <c r="C127" i="2"/>
  <c r="C126" i="2"/>
  <c r="C125" i="2"/>
  <c r="C124" i="2"/>
  <c r="C118" i="2"/>
  <c r="C117" i="2"/>
  <c r="B4" i="2"/>
  <c r="C4" i="2" s="1"/>
  <c r="B111" i="2"/>
  <c r="C111" i="2" s="1"/>
  <c r="B110" i="2"/>
  <c r="C110" i="2" s="1"/>
  <c r="B109" i="2"/>
  <c r="C109" i="2" s="1"/>
  <c r="B108" i="2"/>
  <c r="C108" i="2" s="1"/>
  <c r="B107" i="2"/>
  <c r="C107" i="2" s="1"/>
  <c r="B106" i="2"/>
  <c r="C106" i="2" s="1"/>
  <c r="B105" i="2"/>
  <c r="C105" i="2" s="1"/>
  <c r="B104" i="2"/>
  <c r="C104" i="2" s="1"/>
  <c r="B103" i="2"/>
  <c r="C103" i="2" s="1"/>
  <c r="B102" i="2"/>
  <c r="C102" i="2" s="1"/>
  <c r="B101" i="2"/>
  <c r="C101" i="2" s="1"/>
  <c r="B100" i="2"/>
  <c r="C100" i="2" s="1"/>
  <c r="B99" i="2"/>
  <c r="C99" i="2" s="1"/>
  <c r="B98" i="2"/>
  <c r="C98" i="2" s="1"/>
  <c r="B97" i="2"/>
  <c r="C97" i="2" s="1"/>
  <c r="B96" i="2"/>
  <c r="C96" i="2" s="1"/>
  <c r="B95" i="2"/>
  <c r="C95" i="2" s="1"/>
  <c r="B94" i="2"/>
  <c r="C94" i="2" s="1"/>
  <c r="B93" i="2"/>
  <c r="C93" i="2" s="1"/>
  <c r="B92" i="2"/>
  <c r="C92" i="2" s="1"/>
  <c r="B91" i="2"/>
  <c r="C91" i="2" s="1"/>
  <c r="B90" i="2"/>
  <c r="C90" i="2" s="1"/>
  <c r="B89" i="2"/>
  <c r="C89" i="2" s="1"/>
  <c r="B88" i="2"/>
  <c r="C88" i="2" s="1"/>
  <c r="B87" i="2"/>
  <c r="C87" i="2" s="1"/>
  <c r="B86" i="2"/>
  <c r="C86" i="2" s="1"/>
  <c r="B85" i="2"/>
  <c r="C85" i="2" s="1"/>
  <c r="B84" i="2"/>
  <c r="C84" i="2" s="1"/>
  <c r="B83" i="2"/>
  <c r="C83" i="2" s="1"/>
  <c r="B82" i="2"/>
  <c r="C82" i="2" s="1"/>
  <c r="B81" i="2"/>
  <c r="C81" i="2" s="1"/>
  <c r="B80" i="2"/>
  <c r="C80" i="2" s="1"/>
  <c r="B79" i="2"/>
  <c r="C79" i="2" s="1"/>
  <c r="B78" i="2"/>
  <c r="C78" i="2" s="1"/>
  <c r="B77" i="2"/>
  <c r="C77" i="2" s="1"/>
  <c r="B76" i="2"/>
  <c r="C76" i="2" s="1"/>
  <c r="B75" i="2"/>
  <c r="C75" i="2" s="1"/>
  <c r="B74" i="2"/>
  <c r="C74" i="2" s="1"/>
  <c r="B73" i="2"/>
  <c r="C73" i="2" s="1"/>
  <c r="B72" i="2"/>
  <c r="C72" i="2" s="1"/>
  <c r="B71" i="2"/>
  <c r="C71" i="2" s="1"/>
  <c r="B70" i="2"/>
  <c r="C70" i="2" s="1"/>
  <c r="B69" i="2"/>
  <c r="C69" i="2" s="1"/>
  <c r="B68" i="2"/>
  <c r="C68" i="2" s="1"/>
  <c r="B67" i="2"/>
  <c r="C67" i="2" s="1"/>
  <c r="B66" i="2"/>
  <c r="C66" i="2" s="1"/>
  <c r="B65" i="2"/>
  <c r="C65" i="2" s="1"/>
  <c r="B64" i="2"/>
  <c r="C64" i="2" s="1"/>
  <c r="B63" i="2"/>
  <c r="C63" i="2" s="1"/>
  <c r="B62" i="2"/>
  <c r="C62" i="2" s="1"/>
  <c r="B61" i="2"/>
  <c r="C61" i="2" s="1"/>
  <c r="B60" i="2"/>
  <c r="C60" i="2" s="1"/>
  <c r="B59" i="2"/>
  <c r="C59" i="2" s="1"/>
  <c r="B58" i="2"/>
  <c r="C58" i="2" s="1"/>
  <c r="B57" i="2"/>
  <c r="C57" i="2" s="1"/>
  <c r="B56" i="2"/>
  <c r="C56" i="2" s="1"/>
  <c r="B15" i="2"/>
  <c r="C15" i="2" s="1"/>
  <c r="B14" i="2"/>
  <c r="C14" i="2" s="1"/>
  <c r="B13" i="2"/>
  <c r="C13" i="2" s="1"/>
  <c r="B12" i="2"/>
  <c r="C12" i="2" s="1"/>
  <c r="B11" i="2"/>
  <c r="C11" i="2" s="1"/>
  <c r="B10" i="2"/>
  <c r="C10" i="2" s="1"/>
  <c r="B9" i="2"/>
  <c r="C9" i="2" s="1"/>
  <c r="B8" i="2"/>
  <c r="C8" i="2" s="1"/>
  <c r="B7" i="2"/>
  <c r="C7" i="2" s="1"/>
  <c r="B6" i="2"/>
  <c r="C6" i="2" s="1"/>
  <c r="B5" i="2"/>
  <c r="C5" i="2" s="1"/>
  <c r="B55" i="2"/>
  <c r="C55" i="2" s="1"/>
  <c r="B54" i="2"/>
  <c r="C54" i="2" s="1"/>
  <c r="B53" i="2"/>
  <c r="C53" i="2" s="1"/>
  <c r="B52" i="2"/>
  <c r="C52" i="2" s="1"/>
  <c r="B51" i="2"/>
  <c r="C51" i="2" s="1"/>
  <c r="B50" i="2"/>
  <c r="C50" i="2" s="1"/>
  <c r="B49" i="2"/>
  <c r="C49" i="2" s="1"/>
  <c r="B48" i="2"/>
  <c r="C48" i="2" s="1"/>
  <c r="B47" i="2"/>
  <c r="C47" i="2" s="1"/>
  <c r="B46" i="2"/>
  <c r="C46" i="2" s="1"/>
  <c r="B45" i="2"/>
  <c r="C45" i="2" s="1"/>
  <c r="B44" i="2"/>
  <c r="C44" i="2" s="1"/>
  <c r="B43" i="2"/>
  <c r="C43" i="2" s="1"/>
  <c r="B42" i="2"/>
  <c r="C42" i="2" s="1"/>
  <c r="B41" i="2"/>
  <c r="C41" i="2" s="1"/>
  <c r="B40" i="2"/>
  <c r="C40" i="2" s="1"/>
  <c r="B39" i="2"/>
  <c r="C39" i="2" s="1"/>
  <c r="B38" i="2"/>
  <c r="C38" i="2" s="1"/>
  <c r="B37" i="2"/>
  <c r="C37" i="2" s="1"/>
  <c r="B36" i="2"/>
  <c r="C36" i="2" s="1"/>
  <c r="B35" i="2"/>
  <c r="C35" i="2" s="1"/>
  <c r="B34" i="2"/>
  <c r="C34" i="2" s="1"/>
  <c r="B33" i="2"/>
  <c r="C33" i="2" s="1"/>
  <c r="B32" i="2"/>
  <c r="C32" i="2" s="1"/>
  <c r="B31" i="2"/>
  <c r="C31" i="2" s="1"/>
  <c r="B30" i="2"/>
  <c r="C30" i="2" s="1"/>
  <c r="B29" i="2"/>
  <c r="C29" i="2" s="1"/>
  <c r="B28" i="2"/>
  <c r="C28" i="2" s="1"/>
  <c r="B27" i="2"/>
  <c r="C27" i="2" s="1"/>
  <c r="B26" i="2"/>
  <c r="C26" i="2" s="1"/>
  <c r="B25" i="2"/>
  <c r="C25" i="2" s="1"/>
  <c r="B24" i="2"/>
  <c r="C24" i="2" s="1"/>
  <c r="B16" i="2"/>
  <c r="C16" i="2" s="1"/>
  <c r="B17" i="2"/>
  <c r="C17" i="2" s="1"/>
  <c r="B18" i="2"/>
  <c r="C18" i="2" s="1"/>
  <c r="B19" i="2"/>
  <c r="C19" i="2" s="1"/>
  <c r="B20" i="2"/>
  <c r="C20" i="2" s="1"/>
  <c r="B21" i="2"/>
  <c r="C21" i="2" s="1"/>
  <c r="B22" i="2"/>
  <c r="C22" i="2" s="1"/>
  <c r="B23" i="2"/>
  <c r="C23" i="2" s="1"/>
  <c r="B6" i="3"/>
  <c r="C6" i="3" s="1"/>
  <c r="D2" i="2"/>
  <c r="D125" i="2"/>
  <c r="D52" i="2"/>
  <c r="D44" i="2"/>
  <c r="D36" i="2"/>
  <c r="D28" i="2"/>
  <c r="D19" i="2"/>
  <c r="D21" i="2"/>
  <c r="D75" i="2"/>
  <c r="D132" i="2"/>
  <c r="D124" i="2"/>
  <c r="D104" i="2"/>
  <c r="D96" i="2"/>
  <c r="D88" i="2"/>
  <c r="D80" i="2"/>
  <c r="D72" i="2"/>
  <c r="D64" i="2"/>
  <c r="D56" i="2"/>
  <c r="D8" i="2"/>
  <c r="D51" i="2"/>
  <c r="D35" i="2"/>
  <c r="D20" i="2"/>
  <c r="D99" i="2"/>
  <c r="D131" i="2"/>
  <c r="D123" i="2"/>
  <c r="D103" i="2"/>
  <c r="D87" i="2"/>
  <c r="D71" i="2"/>
  <c r="D15" i="2"/>
  <c r="D7" i="2"/>
  <c r="D50" i="2"/>
  <c r="D42" i="2"/>
  <c r="D34" i="2"/>
  <c r="D26" i="2"/>
  <c r="D107" i="2"/>
  <c r="D54" i="2"/>
  <c r="D130" i="2"/>
  <c r="D114" i="2"/>
  <c r="D122" i="2"/>
  <c r="D102" i="2"/>
  <c r="D86" i="2"/>
  <c r="D70" i="2"/>
  <c r="D14" i="2"/>
  <c r="D22" i="2"/>
  <c r="D6" i="2"/>
  <c r="D59" i="2"/>
  <c r="D118" i="2"/>
  <c r="D48" i="2"/>
  <c r="D40" i="2"/>
  <c r="D32" i="2"/>
  <c r="D24" i="2"/>
  <c r="D23" i="2"/>
  <c r="D16" i="2"/>
  <c r="D127" i="2"/>
  <c r="D116" i="2"/>
  <c r="D31" i="2"/>
  <c r="D67" i="2"/>
  <c r="D128" i="2"/>
  <c r="D120" i="2"/>
  <c r="D112" i="2"/>
  <c r="D117" i="2"/>
  <c r="D108" i="2"/>
  <c r="D92" i="2"/>
  <c r="D76" i="2"/>
  <c r="D60" i="2"/>
  <c r="D55" i="2"/>
  <c r="D39" i="2"/>
  <c r="D119" i="2"/>
  <c r="D94" i="2"/>
  <c r="D83" i="2"/>
  <c r="D81" i="2"/>
  <c r="D135" i="2"/>
  <c r="D68" i="2"/>
  <c r="D91" i="2"/>
  <c r="D134" i="2"/>
  <c r="D126" i="2"/>
  <c r="D115" i="2"/>
  <c r="D106" i="2"/>
  <c r="D98" i="2"/>
  <c r="D90" i="2"/>
  <c r="D82" i="2"/>
  <c r="D74" i="2"/>
  <c r="D66" i="2"/>
  <c r="D58" i="2"/>
  <c r="D10" i="2"/>
  <c r="D53" i="2"/>
  <c r="D37" i="2"/>
  <c r="D18" i="2"/>
  <c r="D38" i="2"/>
  <c r="D110" i="2"/>
  <c r="D78" i="2"/>
  <c r="D62" i="2"/>
  <c r="D61" i="2"/>
  <c r="D109" i="2"/>
  <c r="D101" i="2"/>
  <c r="D93" i="2"/>
  <c r="D69" i="2"/>
  <c r="D133" i="2"/>
  <c r="D100" i="2"/>
  <c r="D84" i="2"/>
  <c r="D12" i="2"/>
  <c r="D11" i="2"/>
  <c r="D46" i="2"/>
  <c r="D30" i="2"/>
  <c r="D17" i="2"/>
  <c r="D13" i="2"/>
  <c r="D45" i="2"/>
  <c r="D29" i="2"/>
  <c r="D63" i="2"/>
  <c r="D47" i="2"/>
  <c r="D105" i="2"/>
  <c r="D97" i="2"/>
  <c r="D89" i="2"/>
  <c r="D73" i="2"/>
  <c r="D65" i="2"/>
  <c r="D57" i="2"/>
  <c r="D9" i="2"/>
  <c r="D43" i="2"/>
  <c r="D79" i="2"/>
  <c r="D41" i="2"/>
  <c r="D85" i="2"/>
  <c r="D129" i="2"/>
  <c r="D121" i="2"/>
  <c r="D113" i="2"/>
  <c r="D4" i="2"/>
  <c r="D27" i="2"/>
  <c r="D25" i="2"/>
  <c r="D111" i="2"/>
  <c r="D95" i="2"/>
  <c r="D49" i="2"/>
  <c r="D33" i="2"/>
  <c r="D77" i="2"/>
  <c r="D5" i="2"/>
  <c r="B5" i="3" l="1"/>
  <c r="C5" i="3" s="1"/>
  <c r="B875" i="3"/>
  <c r="C875" i="3" s="1"/>
  <c r="B874" i="3"/>
  <c r="C874" i="3" s="1"/>
  <c r="B873" i="3"/>
  <c r="C873" i="3" s="1"/>
  <c r="B872" i="3"/>
  <c r="C872" i="3" s="1"/>
  <c r="B871" i="3"/>
  <c r="C871" i="3" s="1"/>
  <c r="B870" i="3"/>
  <c r="C870" i="3" s="1"/>
  <c r="B869" i="3"/>
  <c r="C869" i="3" s="1"/>
  <c r="B868" i="3"/>
  <c r="C868" i="3" s="1"/>
  <c r="B867" i="3"/>
  <c r="C867" i="3" s="1"/>
  <c r="B866" i="3"/>
  <c r="C866" i="3" s="1"/>
  <c r="B865" i="3"/>
  <c r="C865" i="3" s="1"/>
  <c r="B864" i="3"/>
  <c r="C864" i="3" s="1"/>
  <c r="B863" i="3"/>
  <c r="C863" i="3" s="1"/>
  <c r="B862" i="3"/>
  <c r="C862" i="3" s="1"/>
  <c r="B861" i="3"/>
  <c r="C861" i="3" s="1"/>
  <c r="B860" i="3"/>
  <c r="C860" i="3" s="1"/>
  <c r="B859" i="3"/>
  <c r="C859" i="3" s="1"/>
  <c r="B858" i="3"/>
  <c r="C858" i="3" s="1"/>
  <c r="B857" i="3"/>
  <c r="C857" i="3" s="1"/>
  <c r="B856" i="3"/>
  <c r="C856" i="3" s="1"/>
  <c r="B855" i="3"/>
  <c r="C855" i="3" s="1"/>
  <c r="B854" i="3"/>
  <c r="C854" i="3" s="1"/>
  <c r="B853" i="3"/>
  <c r="C853" i="3" s="1"/>
  <c r="B852" i="3"/>
  <c r="C852" i="3" s="1"/>
  <c r="B851" i="3"/>
  <c r="C851" i="3" s="1"/>
  <c r="B850" i="3"/>
  <c r="C850" i="3" s="1"/>
  <c r="B849" i="3"/>
  <c r="B848" i="3"/>
  <c r="C848" i="3" s="1"/>
  <c r="B847" i="3"/>
  <c r="C847" i="3" s="1"/>
  <c r="B846" i="3"/>
  <c r="C846" i="3" s="1"/>
  <c r="B845" i="3"/>
  <c r="C845" i="3" s="1"/>
  <c r="B844" i="3"/>
  <c r="C844" i="3" s="1"/>
  <c r="B843" i="3"/>
  <c r="C843" i="3" s="1"/>
  <c r="B842" i="3"/>
  <c r="C842" i="3" s="1"/>
  <c r="B841" i="3"/>
  <c r="C841" i="3" s="1"/>
  <c r="B840" i="3"/>
  <c r="C840" i="3" s="1"/>
  <c r="B839" i="3"/>
  <c r="C839" i="3" s="1"/>
  <c r="B838" i="3"/>
  <c r="C838" i="3" s="1"/>
  <c r="B837" i="3"/>
  <c r="C837" i="3" s="1"/>
  <c r="B836" i="3"/>
  <c r="C836" i="3" s="1"/>
  <c r="B835" i="3"/>
  <c r="C835" i="3" s="1"/>
  <c r="B834" i="3"/>
  <c r="C834" i="3" s="1"/>
  <c r="B833" i="3"/>
  <c r="C833" i="3" s="1"/>
  <c r="B832" i="3"/>
  <c r="C832" i="3" s="1"/>
  <c r="B831" i="3"/>
  <c r="C831" i="3" s="1"/>
  <c r="B830" i="3"/>
  <c r="C830" i="3" s="1"/>
  <c r="B829" i="3"/>
  <c r="C829" i="3" s="1"/>
  <c r="B828" i="3"/>
  <c r="C828" i="3" s="1"/>
  <c r="B827" i="3"/>
  <c r="C827" i="3" s="1"/>
  <c r="B826" i="3"/>
  <c r="C826" i="3" s="1"/>
  <c r="B825" i="3"/>
  <c r="C825" i="3" s="1"/>
  <c r="B824" i="3"/>
  <c r="C824" i="3" s="1"/>
  <c r="B823" i="3"/>
  <c r="C823" i="3" s="1"/>
  <c r="B822" i="3"/>
  <c r="C822" i="3" s="1"/>
  <c r="B821" i="3"/>
  <c r="C821" i="3" s="1"/>
  <c r="B820" i="3"/>
  <c r="C820" i="3" s="1"/>
  <c r="B819" i="3"/>
  <c r="C819" i="3" s="1"/>
  <c r="B818" i="3"/>
  <c r="C818" i="3" s="1"/>
  <c r="B817" i="3"/>
  <c r="C817" i="3" s="1"/>
  <c r="B816" i="3"/>
  <c r="B815" i="3"/>
  <c r="C815" i="3" s="1"/>
  <c r="B814" i="3"/>
  <c r="C814" i="3" s="1"/>
  <c r="B813" i="3"/>
  <c r="C813" i="3" s="1"/>
  <c r="B812" i="3"/>
  <c r="C812" i="3" s="1"/>
  <c r="B811" i="3"/>
  <c r="C811" i="3" s="1"/>
  <c r="B810" i="3"/>
  <c r="C810" i="3" s="1"/>
  <c r="B809" i="3"/>
  <c r="C809" i="3" s="1"/>
  <c r="B808" i="3"/>
  <c r="B807" i="3"/>
  <c r="C807" i="3" s="1"/>
  <c r="B806" i="3"/>
  <c r="C806" i="3" s="1"/>
  <c r="B805" i="3"/>
  <c r="C805" i="3" s="1"/>
  <c r="B804" i="3"/>
  <c r="C804" i="3" s="1"/>
  <c r="B803" i="3"/>
  <c r="C803" i="3" s="1"/>
  <c r="B802" i="3"/>
  <c r="C802" i="3" s="1"/>
  <c r="B801" i="3"/>
  <c r="C801" i="3" s="1"/>
  <c r="B800" i="3"/>
  <c r="B799" i="3"/>
  <c r="C799" i="3" s="1"/>
  <c r="B798" i="3"/>
  <c r="C798" i="3" s="1"/>
  <c r="B797" i="3"/>
  <c r="C797" i="3" s="1"/>
  <c r="B796" i="3"/>
  <c r="C796" i="3" s="1"/>
  <c r="B795" i="3"/>
  <c r="C795" i="3" s="1"/>
  <c r="B794" i="3"/>
  <c r="C794" i="3" s="1"/>
  <c r="B793" i="3"/>
  <c r="C793" i="3" s="1"/>
  <c r="B792" i="3"/>
  <c r="C792" i="3" s="1"/>
  <c r="B791" i="3"/>
  <c r="C791" i="3" s="1"/>
  <c r="B790" i="3"/>
  <c r="C790" i="3" s="1"/>
  <c r="B789" i="3"/>
  <c r="C789" i="3" s="1"/>
  <c r="B788" i="3"/>
  <c r="C788" i="3" s="1"/>
  <c r="B787" i="3"/>
  <c r="C787" i="3" s="1"/>
  <c r="B786" i="3"/>
  <c r="C786" i="3" s="1"/>
  <c r="B785" i="3"/>
  <c r="C785" i="3" s="1"/>
  <c r="B784" i="3"/>
  <c r="C784" i="3" s="1"/>
  <c r="B783" i="3"/>
  <c r="C783" i="3" s="1"/>
  <c r="B782" i="3"/>
  <c r="B781" i="3"/>
  <c r="C781" i="3" s="1"/>
  <c r="B780" i="3"/>
  <c r="C780" i="3" s="1"/>
  <c r="B779" i="3"/>
  <c r="C779" i="3" s="1"/>
  <c r="B778" i="3"/>
  <c r="C778" i="3" s="1"/>
  <c r="B777" i="3"/>
  <c r="C777" i="3" s="1"/>
  <c r="B776" i="3"/>
  <c r="C776" i="3" s="1"/>
  <c r="B775" i="3"/>
  <c r="C775" i="3" s="1"/>
  <c r="B774" i="3"/>
  <c r="C774" i="3" s="1"/>
  <c r="B773" i="3"/>
  <c r="C773" i="3" s="1"/>
  <c r="B772" i="3"/>
  <c r="C772" i="3" s="1"/>
  <c r="B771" i="3"/>
  <c r="C771" i="3" s="1"/>
  <c r="B770" i="3"/>
  <c r="C770" i="3" s="1"/>
  <c r="B769" i="3"/>
  <c r="C769" i="3" s="1"/>
  <c r="B768" i="3"/>
  <c r="C768" i="3" s="1"/>
  <c r="B767" i="3"/>
  <c r="C767" i="3" s="1"/>
  <c r="B766" i="3"/>
  <c r="C766" i="3" s="1"/>
  <c r="B765" i="3"/>
  <c r="C765" i="3" s="1"/>
  <c r="B764" i="3"/>
  <c r="C764" i="3" s="1"/>
  <c r="B763" i="3"/>
  <c r="B762" i="3"/>
  <c r="C762" i="3" s="1"/>
  <c r="B761" i="3"/>
  <c r="C761" i="3" s="1"/>
  <c r="B760" i="3"/>
  <c r="C760" i="3" s="1"/>
  <c r="B759" i="3"/>
  <c r="C759" i="3" s="1"/>
  <c r="B758" i="3"/>
  <c r="C758" i="3" s="1"/>
  <c r="B757" i="3"/>
  <c r="C757" i="3" s="1"/>
  <c r="B756" i="3"/>
  <c r="C756" i="3" s="1"/>
  <c r="B755" i="3"/>
  <c r="C755" i="3" s="1"/>
  <c r="B754" i="3"/>
  <c r="C754" i="3" s="1"/>
  <c r="B753" i="3"/>
  <c r="C753" i="3" s="1"/>
  <c r="B752" i="3"/>
  <c r="C752" i="3" s="1"/>
  <c r="B751" i="3"/>
  <c r="C751" i="3" s="1"/>
  <c r="B750" i="3"/>
  <c r="C750" i="3" s="1"/>
  <c r="B749" i="3"/>
  <c r="C749" i="3" s="1"/>
  <c r="B748" i="3"/>
  <c r="C748" i="3" s="1"/>
  <c r="B747" i="3"/>
  <c r="C747" i="3" s="1"/>
  <c r="B746" i="3"/>
  <c r="C746" i="3" s="1"/>
  <c r="B745" i="3"/>
  <c r="C745" i="3" s="1"/>
  <c r="B744" i="3"/>
  <c r="C744" i="3" s="1"/>
  <c r="B743" i="3"/>
  <c r="C743" i="3" s="1"/>
  <c r="B742" i="3"/>
  <c r="C742" i="3" s="1"/>
  <c r="B741" i="3"/>
  <c r="C741" i="3" s="1"/>
  <c r="B740" i="3"/>
  <c r="B739" i="3"/>
  <c r="C739" i="3" s="1"/>
  <c r="B738" i="3"/>
  <c r="C738" i="3" s="1"/>
  <c r="B737" i="3"/>
  <c r="C737" i="3" s="1"/>
  <c r="B736" i="3"/>
  <c r="C736" i="3" s="1"/>
  <c r="B735" i="3"/>
  <c r="C735" i="3" s="1"/>
  <c r="B734" i="3"/>
  <c r="C734" i="3" s="1"/>
  <c r="B733" i="3"/>
  <c r="C733" i="3" s="1"/>
  <c r="B732" i="3"/>
  <c r="C732" i="3" s="1"/>
  <c r="B731" i="3"/>
  <c r="C731" i="3" s="1"/>
  <c r="B730" i="3"/>
  <c r="C730" i="3" s="1"/>
  <c r="B729" i="3"/>
  <c r="C729" i="3" s="1"/>
  <c r="B728" i="3"/>
  <c r="C728" i="3" s="1"/>
  <c r="B727" i="3"/>
  <c r="C727" i="3" s="1"/>
  <c r="B726" i="3"/>
  <c r="C726" i="3" s="1"/>
  <c r="B725" i="3"/>
  <c r="C725" i="3" s="1"/>
  <c r="B724" i="3"/>
  <c r="C724" i="3" s="1"/>
  <c r="B723" i="3"/>
  <c r="C723" i="3" s="1"/>
  <c r="B722" i="3"/>
  <c r="C722" i="3" s="1"/>
  <c r="B721" i="3"/>
  <c r="C721" i="3" s="1"/>
  <c r="B720" i="3"/>
  <c r="C720" i="3" s="1"/>
  <c r="B719" i="3"/>
  <c r="C719" i="3" s="1"/>
  <c r="B718" i="3"/>
  <c r="C718" i="3" s="1"/>
  <c r="B717" i="3"/>
  <c r="C717" i="3" s="1"/>
  <c r="B716" i="3"/>
  <c r="C716" i="3" s="1"/>
  <c r="B715" i="3"/>
  <c r="B714" i="3"/>
  <c r="B713" i="3"/>
  <c r="C713" i="3" s="1"/>
  <c r="B712" i="3"/>
  <c r="C712" i="3" s="1"/>
  <c r="B711" i="3"/>
  <c r="C711" i="3" s="1"/>
  <c r="B710" i="3"/>
  <c r="C710" i="3" s="1"/>
  <c r="B709" i="3"/>
  <c r="C709" i="3" s="1"/>
  <c r="B708" i="3"/>
  <c r="C708" i="3" s="1"/>
  <c r="B707" i="3"/>
  <c r="C707" i="3" s="1"/>
  <c r="B706" i="3"/>
  <c r="C706" i="3" s="1"/>
  <c r="B705" i="3"/>
  <c r="B704" i="3"/>
  <c r="C704" i="3" s="1"/>
  <c r="B703" i="3"/>
  <c r="C703" i="3" s="1"/>
  <c r="B702" i="3"/>
  <c r="C702" i="3" s="1"/>
  <c r="B701" i="3"/>
  <c r="B700" i="3"/>
  <c r="C700" i="3" s="1"/>
  <c r="B699" i="3"/>
  <c r="C699" i="3" s="1"/>
  <c r="B698" i="3"/>
  <c r="C698" i="3" s="1"/>
  <c r="B697" i="3"/>
  <c r="B696" i="3"/>
  <c r="C696" i="3" s="1"/>
  <c r="B695" i="3"/>
  <c r="C695" i="3" s="1"/>
  <c r="B694" i="3"/>
  <c r="C694" i="3" s="1"/>
  <c r="B693" i="3"/>
  <c r="C693" i="3" s="1"/>
  <c r="B692" i="3"/>
  <c r="C692" i="3" s="1"/>
  <c r="B691" i="3"/>
  <c r="C691" i="3" s="1"/>
  <c r="B690" i="3"/>
  <c r="C690" i="3" s="1"/>
  <c r="B689" i="3"/>
  <c r="B688" i="3"/>
  <c r="C688" i="3" s="1"/>
  <c r="B687" i="3"/>
  <c r="C687" i="3" s="1"/>
  <c r="B686" i="3"/>
  <c r="C686" i="3" s="1"/>
  <c r="B685" i="3"/>
  <c r="C685" i="3" s="1"/>
  <c r="B684" i="3"/>
  <c r="C684" i="3" s="1"/>
  <c r="B683" i="3"/>
  <c r="C683" i="3" s="1"/>
  <c r="B682" i="3"/>
  <c r="C682" i="3" s="1"/>
  <c r="B681" i="3"/>
  <c r="B680" i="3"/>
  <c r="C680" i="3" s="1"/>
  <c r="B679" i="3"/>
  <c r="C679" i="3" s="1"/>
  <c r="B678" i="3"/>
  <c r="C678" i="3" s="1"/>
  <c r="B677" i="3"/>
  <c r="C677" i="3" s="1"/>
  <c r="B676" i="3"/>
  <c r="C676" i="3" s="1"/>
  <c r="B675" i="3"/>
  <c r="C675" i="3" s="1"/>
  <c r="B674" i="3"/>
  <c r="C674" i="3" s="1"/>
  <c r="B673" i="3"/>
  <c r="B672" i="3"/>
  <c r="C672" i="3" s="1"/>
  <c r="B671" i="3"/>
  <c r="C671" i="3" s="1"/>
  <c r="B670" i="3"/>
  <c r="C670" i="3" s="1"/>
  <c r="B669" i="3"/>
  <c r="C669" i="3" s="1"/>
  <c r="B668" i="3"/>
  <c r="B667" i="3"/>
  <c r="C667" i="3" s="1"/>
  <c r="B666" i="3"/>
  <c r="C666" i="3" s="1"/>
  <c r="B665" i="3"/>
  <c r="C665" i="3" s="1"/>
  <c r="B664" i="3"/>
  <c r="C664" i="3" s="1"/>
  <c r="B663" i="3"/>
  <c r="C663" i="3" s="1"/>
  <c r="B662" i="3"/>
  <c r="C662" i="3" s="1"/>
  <c r="B661" i="3"/>
  <c r="C661" i="3" s="1"/>
  <c r="B660" i="3"/>
  <c r="C660" i="3" s="1"/>
  <c r="B659" i="3"/>
  <c r="C659" i="3" s="1"/>
  <c r="B658" i="3"/>
  <c r="C658" i="3" s="1"/>
  <c r="B657" i="3"/>
  <c r="C657" i="3" s="1"/>
  <c r="B656" i="3"/>
  <c r="C656" i="3" s="1"/>
  <c r="B655" i="3"/>
  <c r="C655" i="3" s="1"/>
  <c r="B654" i="3"/>
  <c r="C654" i="3" s="1"/>
  <c r="B653" i="3"/>
  <c r="C653" i="3" s="1"/>
  <c r="B652" i="3"/>
  <c r="C652" i="3" s="1"/>
  <c r="B651" i="3"/>
  <c r="B650" i="3"/>
  <c r="C650" i="3" s="1"/>
  <c r="B649" i="3"/>
  <c r="C649" i="3" s="1"/>
  <c r="B648" i="3"/>
  <c r="C648" i="3" s="1"/>
  <c r="B647" i="3"/>
  <c r="C647" i="3" s="1"/>
  <c r="B646" i="3"/>
  <c r="C646" i="3" s="1"/>
  <c r="B645" i="3"/>
  <c r="B644" i="3"/>
  <c r="C644" i="3" s="1"/>
  <c r="B643" i="3"/>
  <c r="C643" i="3" s="1"/>
  <c r="B642" i="3"/>
  <c r="C642" i="3" s="1"/>
  <c r="B641" i="3"/>
  <c r="C641" i="3" s="1"/>
  <c r="B640" i="3"/>
  <c r="C640" i="3" s="1"/>
  <c r="B639" i="3"/>
  <c r="C639" i="3" s="1"/>
  <c r="B638" i="3"/>
  <c r="C638" i="3" s="1"/>
  <c r="B637" i="3"/>
  <c r="C637" i="3" s="1"/>
  <c r="B636" i="3"/>
  <c r="C636" i="3" s="1"/>
  <c r="B635" i="3"/>
  <c r="C635" i="3" s="1"/>
  <c r="B634" i="3"/>
  <c r="C634" i="3" s="1"/>
  <c r="B633" i="3"/>
  <c r="C633" i="3" s="1"/>
  <c r="B632" i="3"/>
  <c r="C632" i="3" s="1"/>
  <c r="B631" i="3"/>
  <c r="C631" i="3" s="1"/>
  <c r="B630" i="3"/>
  <c r="C630" i="3" s="1"/>
  <c r="B629" i="3"/>
  <c r="C629" i="3" s="1"/>
  <c r="B628" i="3"/>
  <c r="C628" i="3" s="1"/>
  <c r="B627" i="3"/>
  <c r="C627" i="3" s="1"/>
  <c r="B626" i="3"/>
  <c r="C626" i="3" s="1"/>
  <c r="B625" i="3"/>
  <c r="C625" i="3" s="1"/>
  <c r="B624" i="3"/>
  <c r="C624" i="3" s="1"/>
  <c r="B623" i="3"/>
  <c r="C623" i="3" s="1"/>
  <c r="B622" i="3"/>
  <c r="C622" i="3" s="1"/>
  <c r="B621" i="3"/>
  <c r="C621" i="3" s="1"/>
  <c r="B620" i="3"/>
  <c r="C620" i="3" s="1"/>
  <c r="B619" i="3"/>
  <c r="C619" i="3" s="1"/>
  <c r="B618" i="3"/>
  <c r="C618" i="3" s="1"/>
  <c r="B617" i="3"/>
  <c r="C617" i="3" s="1"/>
  <c r="B616" i="3"/>
  <c r="C616" i="3" s="1"/>
  <c r="B615" i="3"/>
  <c r="C615" i="3" s="1"/>
  <c r="B614" i="3"/>
  <c r="C614" i="3" s="1"/>
  <c r="B613" i="3"/>
  <c r="C613" i="3" s="1"/>
  <c r="B612" i="3"/>
  <c r="C612" i="3" s="1"/>
  <c r="B611" i="3"/>
  <c r="C611" i="3" s="1"/>
  <c r="B610" i="3"/>
  <c r="C610" i="3" s="1"/>
  <c r="B609" i="3"/>
  <c r="C609" i="3" s="1"/>
  <c r="B608" i="3"/>
  <c r="C608" i="3" s="1"/>
  <c r="B607" i="3"/>
  <c r="C607" i="3" s="1"/>
  <c r="B606" i="3"/>
  <c r="C606" i="3" s="1"/>
  <c r="B605" i="3"/>
  <c r="C605" i="3" s="1"/>
  <c r="B604" i="3"/>
  <c r="C604" i="3" s="1"/>
  <c r="B603" i="3"/>
  <c r="C603" i="3" s="1"/>
  <c r="B602" i="3"/>
  <c r="C602" i="3" s="1"/>
  <c r="B601" i="3"/>
  <c r="C601" i="3" s="1"/>
  <c r="B600" i="3"/>
  <c r="C600" i="3" s="1"/>
  <c r="B599" i="3"/>
  <c r="C599" i="3" s="1"/>
  <c r="B598" i="3"/>
  <c r="C598" i="3" s="1"/>
  <c r="B597" i="3"/>
  <c r="C597" i="3" s="1"/>
  <c r="B596" i="3"/>
  <c r="C596" i="3" s="1"/>
  <c r="B595" i="3"/>
  <c r="C595" i="3" s="1"/>
  <c r="B594" i="3"/>
  <c r="C594" i="3" s="1"/>
  <c r="B593" i="3"/>
  <c r="C593" i="3" s="1"/>
  <c r="B592" i="3"/>
  <c r="C592" i="3" s="1"/>
  <c r="B591" i="3"/>
  <c r="C591" i="3" s="1"/>
  <c r="B590" i="3"/>
  <c r="C590" i="3" s="1"/>
  <c r="B589" i="3"/>
  <c r="C589" i="3" s="1"/>
  <c r="B588" i="3"/>
  <c r="C588" i="3" s="1"/>
  <c r="D3" i="3"/>
  <c r="D6" i="3"/>
  <c r="C645" i="3" l="1"/>
  <c r="C701" i="3"/>
  <c r="C782" i="3"/>
  <c r="C800" i="3"/>
  <c r="C808" i="3"/>
  <c r="C816" i="3"/>
  <c r="C673" i="3"/>
  <c r="C681" i="3"/>
  <c r="C689" i="3"/>
  <c r="C697" i="3"/>
  <c r="C705" i="3"/>
  <c r="C849" i="3"/>
  <c r="C714" i="3"/>
  <c r="C651" i="3"/>
  <c r="C715" i="3"/>
  <c r="C763" i="3"/>
  <c r="C668" i="3"/>
  <c r="C740" i="3"/>
  <c r="I6" i="3"/>
  <c r="J6" i="3"/>
  <c r="G6" i="3"/>
  <c r="D798" i="3"/>
  <c r="D794" i="3"/>
  <c r="D699" i="3"/>
  <c r="D647" i="3"/>
  <c r="D810" i="3"/>
  <c r="D813" i="3"/>
  <c r="D772" i="3"/>
  <c r="D678" i="3"/>
  <c r="D598" i="3"/>
  <c r="D656" i="3"/>
  <c r="D589" i="3"/>
  <c r="D593" i="3"/>
  <c r="D626" i="3"/>
  <c r="D756" i="3"/>
  <c r="D710" i="3"/>
  <c r="D666" i="3"/>
  <c r="D659" i="3"/>
  <c r="D707" i="3"/>
  <c r="D712" i="3"/>
  <c r="D837" i="3"/>
  <c r="D793" i="3"/>
  <c r="D745" i="3"/>
  <c r="D725" i="3"/>
  <c r="D713" i="3"/>
  <c r="D873" i="3"/>
  <c r="D823" i="3"/>
  <c r="D833" i="3"/>
  <c r="D703" i="3"/>
  <c r="D822" i="3"/>
  <c r="D829" i="3"/>
  <c r="D857" i="3"/>
  <c r="D852" i="3"/>
  <c r="D818" i="3"/>
  <c r="D778" i="3"/>
  <c r="D690" i="3"/>
  <c r="D730" i="3"/>
  <c r="D700" i="3"/>
  <c r="D665" i="3"/>
  <c r="D662" i="3"/>
  <c r="D664" i="3"/>
  <c r="D604" i="3"/>
  <c r="D611" i="3"/>
  <c r="D728" i="3"/>
  <c r="D595" i="3"/>
  <c r="D643" i="3"/>
  <c r="D839" i="3"/>
  <c r="D749" i="3"/>
  <c r="D742" i="3"/>
  <c r="D859" i="3"/>
  <c r="D773" i="3"/>
  <c r="D841" i="3"/>
  <c r="D724" i="3"/>
  <c r="D792" i="3"/>
  <c r="D828" i="3"/>
  <c r="D812" i="3"/>
  <c r="D716" i="3"/>
  <c r="D640" i="3"/>
  <c r="D774" i="3"/>
  <c r="D609" i="3"/>
  <c r="D596" i="3"/>
  <c r="D717" i="3"/>
  <c r="D660" i="3"/>
  <c r="D641" i="3"/>
  <c r="D757" i="3"/>
  <c r="D734" i="3"/>
  <c r="D732" i="3"/>
  <c r="D847" i="3"/>
  <c r="D840" i="3"/>
  <c r="D864" i="3"/>
  <c r="D824" i="3"/>
  <c r="D832" i="3"/>
  <c r="D875" i="3"/>
  <c r="D692" i="3"/>
  <c r="D739" i="3"/>
  <c r="D635" i="3"/>
  <c r="D731" i="3"/>
  <c r="D722" i="3"/>
  <c r="D736" i="3"/>
  <c r="D786" i="3"/>
  <c r="D670" i="3"/>
  <c r="D620" i="3"/>
  <c r="D672" i="3"/>
  <c r="D605" i="3"/>
  <c r="D600" i="3"/>
  <c r="D747" i="3"/>
  <c r="D706" i="3"/>
  <c r="D629" i="3"/>
  <c r="D674" i="3"/>
  <c r="D602" i="3"/>
  <c r="D606" i="3"/>
  <c r="D790" i="3"/>
  <c r="D761" i="3"/>
  <c r="D851" i="3"/>
  <c r="D769" i="3"/>
  <c r="D738" i="3"/>
  <c r="D871" i="3"/>
  <c r="D754" i="3"/>
  <c r="D711" i="3"/>
  <c r="D653" i="3"/>
  <c r="D861" i="3"/>
  <c r="D802" i="3"/>
  <c r="D814" i="3"/>
  <c r="D872" i="3"/>
  <c r="D750" i="3"/>
  <c r="D834" i="3"/>
  <c r="D848" i="3"/>
  <c r="D646" i="3"/>
  <c r="D683" i="3"/>
  <c r="D811" i="3"/>
  <c r="D627" i="3"/>
  <c r="D608" i="3"/>
  <c r="D601" i="3"/>
  <c r="D612" i="3"/>
  <c r="D628" i="3"/>
  <c r="D685" i="3"/>
  <c r="D615" i="3"/>
  <c r="D783" i="3"/>
  <c r="D776" i="3"/>
  <c r="D729" i="3"/>
  <c r="D720" i="3"/>
  <c r="D826" i="3"/>
  <c r="D874" i="3"/>
  <c r="D805" i="3"/>
  <c r="D758" i="3"/>
  <c r="D631" i="3"/>
  <c r="D632" i="3"/>
  <c r="D588" i="3"/>
  <c r="D748" i="3"/>
  <c r="D650" i="3"/>
  <c r="D599" i="3"/>
  <c r="D835" i="3"/>
  <c r="D784" i="3"/>
  <c r="D795" i="3"/>
  <c r="D765" i="3"/>
  <c r="D663" i="3"/>
  <c r="D843" i="3"/>
  <c r="D682" i="3"/>
  <c r="D753" i="3"/>
  <c r="D691" i="3"/>
  <c r="D661" i="3"/>
  <c r="D803" i="3"/>
  <c r="D654" i="3"/>
  <c r="D652" i="3"/>
  <c r="D619" i="3"/>
  <c r="D607" i="3"/>
  <c r="D623" i="3"/>
  <c r="D590" i="3"/>
  <c r="D591" i="3"/>
  <c r="D727" i="3"/>
  <c r="D624" i="3"/>
  <c r="D696" i="3"/>
  <c r="D637" i="3"/>
  <c r="D633" i="3"/>
  <c r="D639" i="3"/>
  <c r="D791" i="3"/>
  <c r="D865" i="3"/>
  <c r="D801" i="3"/>
  <c r="D853" i="3"/>
  <c r="D855" i="3"/>
  <c r="D771" i="3"/>
  <c r="D787" i="3"/>
  <c r="D743" i="3"/>
  <c r="D671" i="3"/>
  <c r="D844" i="3"/>
  <c r="D836" i="3"/>
  <c r="D856" i="3"/>
  <c r="D842" i="3"/>
  <c r="D815" i="3"/>
  <c r="D866" i="3"/>
  <c r="D831" i="3"/>
  <c r="D680" i="3"/>
  <c r="D592" i="3"/>
  <c r="D677" i="3"/>
  <c r="D649" i="3"/>
  <c r="D648" i="3"/>
  <c r="D737" i="3"/>
  <c r="D777" i="3"/>
  <c r="D779" i="3"/>
  <c r="D781" i="3"/>
  <c r="D854" i="3"/>
  <c r="D759" i="3"/>
  <c r="D733" i="3"/>
  <c r="D766" i="3"/>
  <c r="D708" i="3"/>
  <c r="D721" i="3"/>
  <c r="D825" i="3"/>
  <c r="D764" i="3"/>
  <c r="D616" i="3"/>
  <c r="D610" i="3"/>
  <c r="D642" i="3"/>
  <c r="D613" i="3"/>
  <c r="D618" i="3"/>
  <c r="D719" i="3"/>
  <c r="D636" i="3"/>
  <c r="D863" i="3"/>
  <c r="D817" i="3"/>
  <c r="D686" i="3"/>
  <c r="D845" i="3"/>
  <c r="D679" i="3"/>
  <c r="D788" i="3"/>
  <c r="D684" i="3"/>
  <c r="D796" i="3"/>
  <c r="D807" i="3"/>
  <c r="D809" i="3"/>
  <c r="D676" i="3"/>
  <c r="D718" i="3"/>
  <c r="D617" i="3"/>
  <c r="D709" i="3"/>
  <c r="D621" i="3"/>
  <c r="D594" i="3"/>
  <c r="D625" i="3"/>
  <c r="D603" i="3"/>
  <c r="D675" i="3"/>
  <c r="D688" i="3"/>
  <c r="D744" i="3"/>
  <c r="D655" i="3"/>
  <c r="D667" i="3"/>
  <c r="D657" i="3"/>
  <c r="D767" i="3"/>
  <c r="D768" i="3"/>
  <c r="D867" i="3"/>
  <c r="D785" i="3"/>
  <c r="D694" i="3"/>
  <c r="D735" i="3"/>
  <c r="D726" i="3"/>
  <c r="D789" i="3"/>
  <c r="D687" i="3"/>
  <c r="D860" i="3"/>
  <c r="D862" i="3"/>
  <c r="D820" i="3"/>
  <c r="D806" i="3"/>
  <c r="D838" i="3"/>
  <c r="D762" i="3"/>
  <c r="D746" i="3"/>
  <c r="D638" i="3"/>
  <c r="D622" i="3"/>
  <c r="D630" i="3"/>
  <c r="D614" i="3"/>
  <c r="D751" i="3"/>
  <c r="D669" i="3"/>
  <c r="D704" i="3"/>
  <c r="D775" i="3"/>
  <c r="D869" i="3"/>
  <c r="D821" i="3"/>
  <c r="D797" i="3"/>
  <c r="D868" i="3"/>
  <c r="D846" i="3"/>
  <c r="D858" i="3"/>
  <c r="D752" i="3"/>
  <c r="D827" i="3"/>
  <c r="D804" i="3"/>
  <c r="D780" i="3"/>
  <c r="D658" i="3"/>
  <c r="D819" i="3"/>
  <c r="D723" i="3"/>
  <c r="D760" i="3"/>
  <c r="D597" i="3"/>
  <c r="D644" i="3"/>
  <c r="D698" i="3"/>
  <c r="D634" i="3"/>
  <c r="D693" i="3"/>
  <c r="D799" i="3"/>
  <c r="D741" i="3"/>
  <c r="D702" i="3"/>
  <c r="D755" i="3"/>
  <c r="D695" i="3"/>
  <c r="D870" i="3"/>
  <c r="D830" i="3"/>
  <c r="D770" i="3"/>
  <c r="D850" i="3"/>
  <c r="D645" i="3"/>
  <c r="D689" i="3"/>
  <c r="D668" i="3"/>
  <c r="D849" i="3"/>
  <c r="D701" i="3"/>
  <c r="D697" i="3"/>
  <c r="D740" i="3"/>
  <c r="D705" i="3"/>
  <c r="D715" i="3"/>
  <c r="D782" i="3"/>
  <c r="D763" i="3"/>
  <c r="D800" i="3"/>
  <c r="D808" i="3"/>
  <c r="D714" i="3"/>
  <c r="D816" i="3"/>
  <c r="D651" i="3"/>
  <c r="D673" i="3"/>
  <c r="D681" i="3"/>
  <c r="I869" i="3"/>
  <c r="J828" i="3"/>
  <c r="G784" i="3"/>
  <c r="I741" i="3"/>
  <c r="I844" i="3"/>
  <c r="J803" i="3"/>
  <c r="G759" i="3"/>
  <c r="G862" i="3"/>
  <c r="I819" i="3"/>
  <c r="J778" i="3"/>
  <c r="G734" i="3"/>
  <c r="I842" i="3"/>
  <c r="J801" i="3"/>
  <c r="G757" i="3"/>
  <c r="G860" i="3"/>
  <c r="I817" i="3"/>
  <c r="J776" i="3"/>
  <c r="G732" i="3"/>
  <c r="I840" i="3"/>
  <c r="J799" i="3"/>
  <c r="G755" i="3"/>
  <c r="I863" i="3"/>
  <c r="J822" i="3"/>
  <c r="G778" i="3"/>
  <c r="I735" i="3"/>
  <c r="J845" i="3"/>
  <c r="G801" i="3"/>
  <c r="I758" i="3"/>
  <c r="I861" i="3"/>
  <c r="J820" i="3"/>
  <c r="G776" i="3"/>
  <c r="I733" i="3"/>
  <c r="I836" i="3"/>
  <c r="J795" i="3"/>
  <c r="G751" i="3"/>
  <c r="J850" i="3"/>
  <c r="G806" i="3"/>
  <c r="I763" i="3"/>
  <c r="I866" i="3"/>
  <c r="J825" i="3"/>
  <c r="G781" i="3"/>
  <c r="I738" i="3"/>
  <c r="I841" i="3"/>
  <c r="J800" i="3"/>
  <c r="G756" i="3"/>
  <c r="I862" i="3"/>
  <c r="J821" i="3"/>
  <c r="G777" i="3"/>
  <c r="I734" i="3"/>
  <c r="I711" i="3"/>
  <c r="J670" i="3"/>
  <c r="G626" i="3"/>
  <c r="J725" i="3"/>
  <c r="G681" i="3"/>
  <c r="I638" i="3"/>
  <c r="I816" i="3"/>
  <c r="J700" i="3"/>
  <c r="G656" i="3"/>
  <c r="I613" i="3"/>
  <c r="G711" i="3"/>
  <c r="I668" i="3"/>
  <c r="J627" i="3"/>
  <c r="I800" i="3"/>
  <c r="I691" i="3"/>
  <c r="J650" i="3"/>
  <c r="I871" i="3"/>
  <c r="I714" i="3"/>
  <c r="J673" i="3"/>
  <c r="G629" i="3"/>
  <c r="G827" i="3"/>
  <c r="J696" i="3"/>
  <c r="G652" i="3"/>
  <c r="I609" i="3"/>
  <c r="I712" i="3"/>
  <c r="J671" i="3"/>
  <c r="G811" i="3"/>
  <c r="I687" i="3"/>
  <c r="J646" i="3"/>
  <c r="I839" i="3"/>
  <c r="G705" i="3"/>
  <c r="I662" i="3"/>
  <c r="G795" i="3"/>
  <c r="J692" i="3"/>
  <c r="G648" i="3"/>
  <c r="I823" i="3"/>
  <c r="J699" i="3"/>
  <c r="G655" i="3"/>
  <c r="G779" i="3"/>
  <c r="J690" i="3"/>
  <c r="G646" i="3"/>
  <c r="I720" i="3"/>
  <c r="J679" i="3"/>
  <c r="G717" i="3"/>
  <c r="I596" i="3"/>
  <c r="G589" i="3"/>
  <c r="J607" i="3"/>
  <c r="J626" i="3"/>
  <c r="G614" i="3"/>
  <c r="I632" i="3"/>
  <c r="J604" i="3"/>
  <c r="I807" i="3"/>
  <c r="G590" i="3"/>
  <c r="J665" i="3"/>
  <c r="G588" i="3"/>
  <c r="J591" i="3"/>
  <c r="I591" i="3"/>
  <c r="G601" i="3"/>
  <c r="I690" i="3"/>
  <c r="H799" i="3" a="1"/>
  <c r="H654" i="3" a="1"/>
  <c r="H603" i="3" a="1"/>
  <c r="E866" i="3" a="1"/>
  <c r="E833" i="3" a="1"/>
  <c r="E609" i="3" a="1"/>
  <c r="H630" i="3" a="1"/>
  <c r="E606" i="3" a="1"/>
  <c r="E803" i="3" a="1"/>
  <c r="H730" i="3" a="1"/>
  <c r="E804" i="3" a="1"/>
  <c r="F603" i="3" a="1"/>
  <c r="H779" i="3" a="1"/>
  <c r="F800" i="3" a="1"/>
  <c r="E598" i="3" a="1"/>
  <c r="H756" i="3" a="1"/>
  <c r="E663" i="3" a="1"/>
  <c r="H696" i="3" a="1"/>
  <c r="G864" i="3"/>
  <c r="I821" i="3"/>
  <c r="J780" i="3"/>
  <c r="G736" i="3"/>
  <c r="G839" i="3"/>
  <c r="I796" i="3"/>
  <c r="J755" i="3"/>
  <c r="J858" i="3"/>
  <c r="G814" i="3"/>
  <c r="I771" i="3"/>
  <c r="J730" i="3"/>
  <c r="G837" i="3"/>
  <c r="I794" i="3"/>
  <c r="J753" i="3"/>
  <c r="J856" i="3"/>
  <c r="G812" i="3"/>
  <c r="I769" i="3"/>
  <c r="J728" i="3"/>
  <c r="G835" i="3"/>
  <c r="I792" i="3"/>
  <c r="J751" i="3"/>
  <c r="G858" i="3"/>
  <c r="I815" i="3"/>
  <c r="J774" i="3"/>
  <c r="G730" i="3"/>
  <c r="I838" i="3"/>
  <c r="J797" i="3"/>
  <c r="G753" i="3"/>
  <c r="G856" i="3"/>
  <c r="I813" i="3"/>
  <c r="J772" i="3"/>
  <c r="J875" i="3"/>
  <c r="G831" i="3"/>
  <c r="I788" i="3"/>
  <c r="J747" i="3"/>
  <c r="I843" i="3"/>
  <c r="J802" i="3"/>
  <c r="G758" i="3"/>
  <c r="G861" i="3"/>
  <c r="I818" i="3"/>
  <c r="J777" i="3"/>
  <c r="G733" i="3"/>
  <c r="G836" i="3"/>
  <c r="I793" i="3"/>
  <c r="J752" i="3"/>
  <c r="G857" i="3"/>
  <c r="I814" i="3"/>
  <c r="J773" i="3"/>
  <c r="G729" i="3"/>
  <c r="G706" i="3"/>
  <c r="I663" i="3"/>
  <c r="J622" i="3"/>
  <c r="I718" i="3"/>
  <c r="J677" i="3"/>
  <c r="G633" i="3"/>
  <c r="J759" i="3"/>
  <c r="I693" i="3"/>
  <c r="J652" i="3"/>
  <c r="G608" i="3"/>
  <c r="J707" i="3"/>
  <c r="G663" i="3"/>
  <c r="I620" i="3"/>
  <c r="J743" i="3"/>
  <c r="G686" i="3"/>
  <c r="I643" i="3"/>
  <c r="J814" i="3"/>
  <c r="G709" i="3"/>
  <c r="I666" i="3"/>
  <c r="J625" i="3"/>
  <c r="I784" i="3"/>
  <c r="I689" i="3"/>
  <c r="J648" i="3"/>
  <c r="G604" i="3"/>
  <c r="G707" i="3"/>
  <c r="I664" i="3"/>
  <c r="I768" i="3"/>
  <c r="G682" i="3"/>
  <c r="I639" i="3"/>
  <c r="J782" i="3"/>
  <c r="J701" i="3"/>
  <c r="G657" i="3"/>
  <c r="I752" i="3"/>
  <c r="I685" i="3"/>
  <c r="J644" i="3"/>
  <c r="J766" i="3"/>
  <c r="I692" i="3"/>
  <c r="J651" i="3"/>
  <c r="G726" i="3"/>
  <c r="I683" i="3"/>
  <c r="J642" i="3"/>
  <c r="G715" i="3"/>
  <c r="I672" i="3"/>
  <c r="I674" i="3"/>
  <c r="J594" i="3"/>
  <c r="G850" i="3"/>
  <c r="G605" i="3"/>
  <c r="G596" i="3"/>
  <c r="J610" i="3"/>
  <c r="I610" i="3"/>
  <c r="G602" i="3"/>
  <c r="J681" i="3"/>
  <c r="G724" i="3"/>
  <c r="I616" i="3"/>
  <c r="J791" i="3"/>
  <c r="I706" i="3"/>
  <c r="G763" i="3"/>
  <c r="J596" i="3"/>
  <c r="G593" i="3"/>
  <c r="H6" i="3" a="1"/>
  <c r="J860" i="3"/>
  <c r="G816" i="3"/>
  <c r="I773" i="3"/>
  <c r="J732" i="3"/>
  <c r="J835" i="3"/>
  <c r="G791" i="3"/>
  <c r="I748" i="3"/>
  <c r="I851" i="3"/>
  <c r="J810" i="3"/>
  <c r="G766" i="3"/>
  <c r="I874" i="3"/>
  <c r="J833" i="3"/>
  <c r="G789" i="3"/>
  <c r="I746" i="3"/>
  <c r="I849" i="3"/>
  <c r="J808" i="3"/>
  <c r="G764" i="3"/>
  <c r="I872" i="3"/>
  <c r="J831" i="3"/>
  <c r="G787" i="3"/>
  <c r="I744" i="3"/>
  <c r="J854" i="3"/>
  <c r="G810" i="3"/>
  <c r="I767" i="3"/>
  <c r="J726" i="3"/>
  <c r="G833" i="3"/>
  <c r="I790" i="3"/>
  <c r="J749" i="3"/>
  <c r="J852" i="3"/>
  <c r="G808" i="3"/>
  <c r="I765" i="3"/>
  <c r="I868" i="3"/>
  <c r="J827" i="3"/>
  <c r="G783" i="3"/>
  <c r="I740" i="3"/>
  <c r="G838" i="3"/>
  <c r="I795" i="3"/>
  <c r="J754" i="3"/>
  <c r="J857" i="3"/>
  <c r="G813" i="3"/>
  <c r="I770" i="3"/>
  <c r="I873" i="3"/>
  <c r="J832" i="3"/>
  <c r="G788" i="3"/>
  <c r="I745" i="3"/>
  <c r="J853" i="3"/>
  <c r="G809" i="3"/>
  <c r="I766" i="3"/>
  <c r="G875" i="3"/>
  <c r="J702" i="3"/>
  <c r="G658" i="3"/>
  <c r="I615" i="3"/>
  <c r="G713" i="3"/>
  <c r="I670" i="3"/>
  <c r="J629" i="3"/>
  <c r="J727" i="3"/>
  <c r="G688" i="3"/>
  <c r="I645" i="3"/>
  <c r="J830" i="3"/>
  <c r="I700" i="3"/>
  <c r="J659" i="3"/>
  <c r="G615" i="3"/>
  <c r="I723" i="3"/>
  <c r="J682" i="3"/>
  <c r="G638" i="3"/>
  <c r="G786" i="3"/>
  <c r="J705" i="3"/>
  <c r="G661" i="3"/>
  <c r="I618" i="3"/>
  <c r="G731" i="3"/>
  <c r="G684" i="3"/>
  <c r="I641" i="3"/>
  <c r="J600" i="3"/>
  <c r="J703" i="3"/>
  <c r="G659" i="3"/>
  <c r="I719" i="3"/>
  <c r="J678" i="3"/>
  <c r="G634" i="3"/>
  <c r="G754" i="3"/>
  <c r="I694" i="3"/>
  <c r="J653" i="3"/>
  <c r="J724" i="3"/>
  <c r="G680" i="3"/>
  <c r="I637" i="3"/>
  <c r="G738" i="3"/>
  <c r="G687" i="3"/>
  <c r="I644" i="3"/>
  <c r="J722" i="3"/>
  <c r="G678" i="3"/>
  <c r="I635" i="3"/>
  <c r="J711" i="3"/>
  <c r="G667" i="3"/>
  <c r="G623" i="3"/>
  <c r="J688" i="3"/>
  <c r="I736" i="3"/>
  <c r="I600" i="3"/>
  <c r="I592" i="3"/>
  <c r="J602" i="3"/>
  <c r="G607" i="3"/>
  <c r="G592" i="3"/>
  <c r="G653" i="3"/>
  <c r="I681" i="3"/>
  <c r="J612" i="3"/>
  <c r="G708" i="3"/>
  <c r="J649" i="3"/>
  <c r="J704" i="3"/>
  <c r="G591" i="3"/>
  <c r="G612" i="3"/>
  <c r="E6" i="3" a="1"/>
  <c r="F828" i="3" a="1"/>
  <c r="E860" i="3" a="1"/>
  <c r="E660" i="3" a="1"/>
  <c r="F826" i="3" a="1"/>
  <c r="F780" i="3" a="1"/>
  <c r="E813" i="3" a="1"/>
  <c r="H858" i="3" a="1"/>
  <c r="H645" i="3" a="1"/>
  <c r="E754" i="3" a="1"/>
  <c r="H813" i="3" a="1"/>
  <c r="H720" i="3" a="1"/>
  <c r="H711" i="3" a="1"/>
  <c r="F608" i="3" a="1"/>
  <c r="F708" i="3" a="1"/>
  <c r="E737" i="3" a="1"/>
  <c r="H589" i="3" a="1"/>
  <c r="E588" i="3" a="1"/>
  <c r="E691" i="3" a="1"/>
  <c r="I853" i="3"/>
  <c r="J812" i="3"/>
  <c r="G768" i="3"/>
  <c r="G871" i="3"/>
  <c r="I828" i="3"/>
  <c r="J787" i="3"/>
  <c r="G743" i="3"/>
  <c r="G846" i="3"/>
  <c r="I803" i="3"/>
  <c r="J762" i="3"/>
  <c r="G869" i="3"/>
  <c r="I826" i="3"/>
  <c r="J785" i="3"/>
  <c r="G741" i="3"/>
  <c r="G844" i="3"/>
  <c r="I801" i="3"/>
  <c r="J760" i="3"/>
  <c r="G867" i="3"/>
  <c r="I824" i="3"/>
  <c r="J783" i="3"/>
  <c r="G739" i="3"/>
  <c r="I847" i="3"/>
  <c r="J806" i="3"/>
  <c r="G762" i="3"/>
  <c r="I870" i="3"/>
  <c r="J829" i="3"/>
  <c r="G785" i="3"/>
  <c r="I742" i="3"/>
  <c r="I845" i="3"/>
  <c r="J804" i="3"/>
  <c r="G760" i="3"/>
  <c r="G863" i="3"/>
  <c r="I820" i="3"/>
  <c r="J779" i="3"/>
  <c r="I875" i="3"/>
  <c r="J834" i="3"/>
  <c r="G790" i="3"/>
  <c r="I747" i="3"/>
  <c r="I850" i="3"/>
  <c r="J809" i="3"/>
  <c r="G765" i="3"/>
  <c r="G868" i="3"/>
  <c r="I825" i="3"/>
  <c r="J784" i="3"/>
  <c r="G740" i="3"/>
  <c r="I846" i="3"/>
  <c r="J805" i="3"/>
  <c r="G761" i="3"/>
  <c r="I832" i="3"/>
  <c r="I695" i="3"/>
  <c r="J654" i="3"/>
  <c r="G610" i="3"/>
  <c r="J709" i="3"/>
  <c r="G665" i="3"/>
  <c r="I622" i="3"/>
  <c r="I725" i="3"/>
  <c r="J684" i="3"/>
  <c r="G640" i="3"/>
  <c r="G802" i="3"/>
  <c r="G695" i="3"/>
  <c r="I652" i="3"/>
  <c r="J611" i="3"/>
  <c r="G718" i="3"/>
  <c r="I675" i="3"/>
  <c r="J634" i="3"/>
  <c r="I743" i="3"/>
  <c r="I698" i="3"/>
  <c r="J657" i="3"/>
  <c r="G613" i="3"/>
  <c r="I721" i="3"/>
  <c r="J680" i="3"/>
  <c r="G636" i="3"/>
  <c r="I855" i="3"/>
  <c r="I696" i="3"/>
  <c r="J655" i="3"/>
  <c r="G714" i="3"/>
  <c r="I671" i="3"/>
  <c r="J630" i="3"/>
  <c r="J729" i="3"/>
  <c r="G689" i="3"/>
  <c r="I646" i="3"/>
  <c r="I717" i="3"/>
  <c r="J676" i="3"/>
  <c r="G632" i="3"/>
  <c r="I724" i="3"/>
  <c r="J683" i="3"/>
  <c r="G639" i="3"/>
  <c r="I715" i="3"/>
  <c r="J674" i="3"/>
  <c r="G630" i="3"/>
  <c r="I704" i="3"/>
  <c r="J663" i="3"/>
  <c r="J615" i="3"/>
  <c r="G660" i="3"/>
  <c r="G701" i="3"/>
  <c r="J592" i="3"/>
  <c r="G728" i="3"/>
  <c r="G598" i="3"/>
  <c r="G600" i="3"/>
  <c r="J588" i="3"/>
  <c r="I640" i="3"/>
  <c r="G621" i="3"/>
  <c r="G609" i="3"/>
  <c r="I665" i="3"/>
  <c r="G637" i="3"/>
  <c r="G676" i="3"/>
  <c r="J720" i="3"/>
  <c r="I649" i="3"/>
  <c r="F6" i="3" a="1"/>
  <c r="E698" i="3" a="1"/>
  <c r="E787" i="3" a="1"/>
  <c r="E852" i="3" a="1"/>
  <c r="H712" i="3" a="1"/>
  <c r="E840" i="3" a="1"/>
  <c r="E709" i="3" a="1"/>
  <c r="H863" i="3" a="1"/>
  <c r="E843" i="3" a="1"/>
  <c r="F846" i="3" a="1"/>
  <c r="E594" i="3" a="1"/>
  <c r="H631" i="3" a="1"/>
  <c r="H735" i="3" a="1"/>
  <c r="E670" i="3" a="1"/>
  <c r="H860" i="3" a="1"/>
  <c r="E753" i="3" a="1"/>
  <c r="E693" i="3" a="1"/>
  <c r="E859" i="3" a="1"/>
  <c r="F784" i="3" a="1"/>
  <c r="G848" i="3"/>
  <c r="I805" i="3"/>
  <c r="J764" i="3"/>
  <c r="J867" i="3"/>
  <c r="G823" i="3"/>
  <c r="I780" i="3"/>
  <c r="J739" i="3"/>
  <c r="J842" i="3"/>
  <c r="G798" i="3"/>
  <c r="I755" i="3"/>
  <c r="J865" i="3"/>
  <c r="G821" i="3"/>
  <c r="I778" i="3"/>
  <c r="J737" i="3"/>
  <c r="J840" i="3"/>
  <c r="G796" i="3"/>
  <c r="I753" i="3"/>
  <c r="J863" i="3"/>
  <c r="G819" i="3"/>
  <c r="I776" i="3"/>
  <c r="J735" i="3"/>
  <c r="G842" i="3"/>
  <c r="I799" i="3"/>
  <c r="J758" i="3"/>
  <c r="G865" i="3"/>
  <c r="I822" i="3"/>
  <c r="J781" i="3"/>
  <c r="G737" i="3"/>
  <c r="G840" i="3"/>
  <c r="I797" i="3"/>
  <c r="J756" i="3"/>
  <c r="J859" i="3"/>
  <c r="G815" i="3"/>
  <c r="I772" i="3"/>
  <c r="G870" i="3"/>
  <c r="I827" i="3"/>
  <c r="J786" i="3"/>
  <c r="G742" i="3"/>
  <c r="G845" i="3"/>
  <c r="I802" i="3"/>
  <c r="J761" i="3"/>
  <c r="J864" i="3"/>
  <c r="G820" i="3"/>
  <c r="I777" i="3"/>
  <c r="J736" i="3"/>
  <c r="G841" i="3"/>
  <c r="I798" i="3"/>
  <c r="J757" i="3"/>
  <c r="J775" i="3"/>
  <c r="G690" i="3"/>
  <c r="I647" i="3"/>
  <c r="J846" i="3"/>
  <c r="I702" i="3"/>
  <c r="J661" i="3"/>
  <c r="G617" i="3"/>
  <c r="G720" i="3"/>
  <c r="I677" i="3"/>
  <c r="J636" i="3"/>
  <c r="I759" i="3"/>
  <c r="J691" i="3"/>
  <c r="G647" i="3"/>
  <c r="I604" i="3"/>
  <c r="J714" i="3"/>
  <c r="G670" i="3"/>
  <c r="I627" i="3"/>
  <c r="J731" i="3"/>
  <c r="G693" i="3"/>
  <c r="I650" i="3"/>
  <c r="J609" i="3"/>
  <c r="G716" i="3"/>
  <c r="I673" i="3"/>
  <c r="J632" i="3"/>
  <c r="J798" i="3"/>
  <c r="G691" i="3"/>
  <c r="I648" i="3"/>
  <c r="J710" i="3"/>
  <c r="G666" i="3"/>
  <c r="I623" i="3"/>
  <c r="I726" i="3"/>
  <c r="J685" i="3"/>
  <c r="G641" i="3"/>
  <c r="G712" i="3"/>
  <c r="I669" i="3"/>
  <c r="J628" i="3"/>
  <c r="G719" i="3"/>
  <c r="I676" i="3"/>
  <c r="J635" i="3"/>
  <c r="G710" i="3"/>
  <c r="I667" i="3"/>
  <c r="J862" i="3"/>
  <c r="G699" i="3"/>
  <c r="I656" i="3"/>
  <c r="G611" i="3"/>
  <c r="G635" i="3"/>
  <c r="I658" i="3"/>
  <c r="I848" i="3"/>
  <c r="J713" i="3"/>
  <c r="G594" i="3"/>
  <c r="I590" i="3"/>
  <c r="I697" i="3"/>
  <c r="J631" i="3"/>
  <c r="J597" i="3"/>
  <c r="J606" i="3"/>
  <c r="I612" i="3"/>
  <c r="J624" i="3"/>
  <c r="G628" i="3"/>
  <c r="I624" i="3"/>
  <c r="J605" i="3"/>
  <c r="H823" i="3" a="1"/>
  <c r="F761" i="3" a="1"/>
  <c r="H797" i="3" a="1"/>
  <c r="H679" i="3" a="1"/>
  <c r="F754" i="3" a="1"/>
  <c r="H625" i="3" a="1"/>
  <c r="F844" i="3" a="1"/>
  <c r="H830" i="3" a="1"/>
  <c r="H605" i="3" a="1"/>
  <c r="E673" i="3" a="1"/>
  <c r="H592" i="3" a="1"/>
  <c r="F694" i="3" a="1"/>
  <c r="H837" i="3" a="1"/>
  <c r="F640" i="3" a="1"/>
  <c r="H693" i="3" a="1"/>
  <c r="F767" i="3" a="1"/>
  <c r="H753" i="3" a="1"/>
  <c r="F700" i="3" a="1"/>
  <c r="H670" i="3" a="1"/>
  <c r="J844" i="3"/>
  <c r="G800" i="3"/>
  <c r="I757" i="3"/>
  <c r="I860" i="3"/>
  <c r="J819" i="3"/>
  <c r="G775" i="3"/>
  <c r="I732" i="3"/>
  <c r="I835" i="3"/>
  <c r="J794" i="3"/>
  <c r="G750" i="3"/>
  <c r="I858" i="3"/>
  <c r="J817" i="3"/>
  <c r="I837" i="3"/>
  <c r="J796" i="3"/>
  <c r="G752" i="3"/>
  <c r="G855" i="3"/>
  <c r="I812" i="3"/>
  <c r="J771" i="3"/>
  <c r="J874" i="3"/>
  <c r="G830" i="3"/>
  <c r="I787" i="3"/>
  <c r="J746" i="3"/>
  <c r="G853" i="3"/>
  <c r="I810" i="3"/>
  <c r="J769" i="3"/>
  <c r="J872" i="3"/>
  <c r="G828" i="3"/>
  <c r="I785" i="3"/>
  <c r="J744" i="3"/>
  <c r="G851" i="3"/>
  <c r="I808" i="3"/>
  <c r="J767" i="3"/>
  <c r="G874" i="3"/>
  <c r="I831" i="3"/>
  <c r="J790" i="3"/>
  <c r="G746" i="3"/>
  <c r="I854" i="3"/>
  <c r="J813" i="3"/>
  <c r="G769" i="3"/>
  <c r="G872" i="3"/>
  <c r="I829" i="3"/>
  <c r="J788" i="3"/>
  <c r="G744" i="3"/>
  <c r="G847" i="3"/>
  <c r="I804" i="3"/>
  <c r="J763" i="3"/>
  <c r="I859" i="3"/>
  <c r="J818" i="3"/>
  <c r="G774" i="3"/>
  <c r="I731" i="3"/>
  <c r="I834" i="3"/>
  <c r="J793" i="3"/>
  <c r="G749" i="3"/>
  <c r="G852" i="3"/>
  <c r="I809" i="3"/>
  <c r="J768" i="3"/>
  <c r="G873" i="3"/>
  <c r="G832" i="3"/>
  <c r="I789" i="3"/>
  <c r="J748" i="3"/>
  <c r="J851" i="3"/>
  <c r="G807" i="3"/>
  <c r="I764" i="3"/>
  <c r="I867" i="3"/>
  <c r="J826" i="3"/>
  <c r="G782" i="3"/>
  <c r="I739" i="3"/>
  <c r="J849" i="3"/>
  <c r="G805" i="3"/>
  <c r="I762" i="3"/>
  <c r="I865" i="3"/>
  <c r="J824" i="3"/>
  <c r="G780" i="3"/>
  <c r="I737" i="3"/>
  <c r="J847" i="3"/>
  <c r="G803" i="3"/>
  <c r="I760" i="3"/>
  <c r="J870" i="3"/>
  <c r="G826" i="3"/>
  <c r="I783" i="3"/>
  <c r="J742" i="3"/>
  <c r="G849" i="3"/>
  <c r="I806" i="3"/>
  <c r="J765" i="3"/>
  <c r="J868" i="3"/>
  <c r="G824" i="3"/>
  <c r="I781" i="3"/>
  <c r="J740" i="3"/>
  <c r="J843" i="3"/>
  <c r="G799" i="3"/>
  <c r="I756" i="3"/>
  <c r="G854" i="3"/>
  <c r="I811" i="3"/>
  <c r="J770" i="3"/>
  <c r="J873" i="3"/>
  <c r="G829" i="3"/>
  <c r="I786" i="3"/>
  <c r="J745" i="3"/>
  <c r="J848" i="3"/>
  <c r="G804" i="3"/>
  <c r="I761" i="3"/>
  <c r="J869" i="3"/>
  <c r="G825" i="3"/>
  <c r="I782" i="3"/>
  <c r="J741" i="3"/>
  <c r="J718" i="3"/>
  <c r="G674" i="3"/>
  <c r="I631" i="3"/>
  <c r="J734" i="3"/>
  <c r="I686" i="3"/>
  <c r="J645" i="3"/>
  <c r="G859" i="3"/>
  <c r="G704" i="3"/>
  <c r="I661" i="3"/>
  <c r="J620" i="3"/>
  <c r="I716" i="3"/>
  <c r="J675" i="3"/>
  <c r="G631" i="3"/>
  <c r="G843" i="3"/>
  <c r="J698" i="3"/>
  <c r="G654" i="3"/>
  <c r="I611" i="3"/>
  <c r="J721" i="3"/>
  <c r="G677" i="3"/>
  <c r="I634" i="3"/>
  <c r="J855" i="3"/>
  <c r="G700" i="3"/>
  <c r="I657" i="3"/>
  <c r="J616" i="3"/>
  <c r="J719" i="3"/>
  <c r="G675" i="3"/>
  <c r="J839" i="3"/>
  <c r="J694" i="3"/>
  <c r="G650" i="3"/>
  <c r="I607" i="3"/>
  <c r="I710" i="3"/>
  <c r="J669" i="3"/>
  <c r="J823" i="3"/>
  <c r="G696" i="3"/>
  <c r="I653" i="3"/>
  <c r="G866" i="3"/>
  <c r="G703" i="3"/>
  <c r="I660" i="3"/>
  <c r="J807" i="3"/>
  <c r="G694" i="3"/>
  <c r="I651" i="3"/>
  <c r="G735" i="3"/>
  <c r="G683" i="3"/>
  <c r="J750" i="3"/>
  <c r="J598" i="3"/>
  <c r="I594" i="3"/>
  <c r="I614" i="3"/>
  <c r="I633" i="3"/>
  <c r="I626" i="3"/>
  <c r="J656" i="3"/>
  <c r="J621" i="3"/>
  <c r="I588" i="3"/>
  <c r="J595" i="3"/>
  <c r="I722" i="3"/>
  <c r="I593" i="3"/>
  <c r="G595" i="3"/>
  <c r="I601" i="3"/>
  <c r="I605" i="3"/>
  <c r="G692" i="3"/>
  <c r="I589" i="3"/>
  <c r="E777" i="3" a="1"/>
  <c r="F730" i="3" a="1"/>
  <c r="H759" i="3" a="1"/>
  <c r="E650" i="3" a="1"/>
  <c r="H874" i="3" a="1"/>
  <c r="E865" i="3" a="1"/>
  <c r="H633" i="3" a="1"/>
  <c r="H671" i="3" a="1"/>
  <c r="H636" i="3" a="1"/>
  <c r="F597" i="3" a="1"/>
  <c r="H594" i="3" a="1"/>
  <c r="E597" i="3" a="1"/>
  <c r="E816" i="3" a="1"/>
  <c r="E821" i="3" a="1"/>
  <c r="E728" i="3" a="1"/>
  <c r="F805" i="3" a="1"/>
  <c r="E857" i="3" a="1"/>
  <c r="H808" i="3" a="1"/>
  <c r="H657" i="3" a="1"/>
  <c r="G773" i="3"/>
  <c r="I728" i="3"/>
  <c r="J836" i="3"/>
  <c r="I779" i="3"/>
  <c r="I729" i="3"/>
  <c r="G722" i="3"/>
  <c r="J693" i="3"/>
  <c r="J668" i="3"/>
  <c r="I636" i="3"/>
  <c r="J618" i="3"/>
  <c r="G597" i="3"/>
  <c r="G723" i="3"/>
  <c r="I655" i="3"/>
  <c r="I630" i="3"/>
  <c r="I708" i="3"/>
  <c r="J658" i="3"/>
  <c r="G603" i="3"/>
  <c r="I642" i="3"/>
  <c r="I617" i="3"/>
  <c r="J603" i="3"/>
  <c r="E656" i="3" a="1"/>
  <c r="E635" i="3" a="1"/>
  <c r="E717" i="3" a="1"/>
  <c r="E589" i="3" a="1"/>
  <c r="F654" i="3" a="1"/>
  <c r="E761" i="3" a="1"/>
  <c r="E829" i="3" a="1"/>
  <c r="H666" i="3" a="1"/>
  <c r="E619" i="3" a="1"/>
  <c r="E605" i="3" a="1"/>
  <c r="H810" i="3" a="1"/>
  <c r="H795" i="3" a="1"/>
  <c r="E640" i="3" a="1"/>
  <c r="E781" i="3" a="1"/>
  <c r="F632" i="3" a="1"/>
  <c r="F817" i="3" a="1"/>
  <c r="H736" i="3" a="1"/>
  <c r="F842" i="3" a="1"/>
  <c r="H628" i="3" a="1"/>
  <c r="H772" i="3" a="1"/>
  <c r="E615" i="3" a="1"/>
  <c r="H640" i="3" a="1"/>
  <c r="E681" i="3" a="1"/>
  <c r="H681" i="3" a="1"/>
  <c r="E694" i="3" a="1"/>
  <c r="E791" i="3" a="1"/>
  <c r="E849" i="3" a="1"/>
  <c r="F716" i="3" a="1"/>
  <c r="H767" i="3" a="1"/>
  <c r="H854" i="3" a="1"/>
  <c r="H733" i="3" a="1"/>
  <c r="F802" i="3" a="1"/>
  <c r="E636" i="3" a="1"/>
  <c r="F631" i="3" a="1"/>
  <c r="H768" i="3" a="1"/>
  <c r="E624" i="3" a="1"/>
  <c r="E601" i="3" a="1"/>
  <c r="H707" i="3" a="1"/>
  <c r="H853" i="3" a="1"/>
  <c r="E733" i="3" a="1"/>
  <c r="H804" i="3" a="1"/>
  <c r="H637" i="3" a="1"/>
  <c r="H831" i="3" a="1"/>
  <c r="H839" i="3" a="1"/>
  <c r="F588" i="3" a="1"/>
  <c r="E720" i="3" a="1"/>
  <c r="F852" i="3" a="1"/>
  <c r="E692" i="3" a="1"/>
  <c r="F772" i="3" a="1"/>
  <c r="H864" i="3" a="1"/>
  <c r="F736" i="3" a="1"/>
  <c r="F768" i="3" a="1"/>
  <c r="H604" i="3" a="1"/>
  <c r="E798" i="3" a="1"/>
  <c r="E769" i="3" a="1"/>
  <c r="E812" i="3" a="1"/>
  <c r="F781" i="3" a="1"/>
  <c r="E710" i="3" a="1"/>
  <c r="F850" i="3" a="1"/>
  <c r="E741" i="3" a="1"/>
  <c r="H744" i="3" a="1"/>
  <c r="H849" i="3" a="1"/>
  <c r="H788" i="3" a="1"/>
  <c r="E674" i="3" a="1"/>
  <c r="F765" i="3" a="1"/>
  <c r="H850" i="3" a="1"/>
  <c r="E595" i="3" a="1"/>
  <c r="F607" i="3" a="1"/>
  <c r="F724" i="3" a="1"/>
  <c r="F715" i="3" a="1"/>
  <c r="H597" i="3" a="1"/>
  <c r="H660" i="3" a="1"/>
  <c r="F728" i="3" a="1"/>
  <c r="E669" i="3" a="1"/>
  <c r="F860" i="3" a="1"/>
  <c r="E712" i="3" a="1"/>
  <c r="E723" i="3" a="1"/>
  <c r="E716" i="3" a="1"/>
  <c r="H817" i="3" a="1"/>
  <c r="H796" i="3" a="1"/>
  <c r="E835" i="3" a="1"/>
  <c r="F837" i="3" a="1"/>
  <c r="E711" i="3" a="1"/>
  <c r="F635" i="3" a="1"/>
  <c r="E810" i="3" a="1"/>
  <c r="E749" i="3" a="1"/>
  <c r="E826" i="3" a="1"/>
  <c r="F667" i="3" a="1"/>
  <c r="F741" i="3" a="1"/>
  <c r="F698" i="3" a="1"/>
  <c r="F711" i="3" a="1"/>
  <c r="H612" i="3" a="1"/>
  <c r="F815" i="3" a="1"/>
  <c r="F621" i="3" a="1"/>
  <c r="E713" i="3" a="1"/>
  <c r="F693" i="3" a="1"/>
  <c r="H690" i="3" a="1"/>
  <c r="E721" i="3" a="1"/>
  <c r="E678" i="3" a="1"/>
  <c r="F814" i="3" a="1"/>
  <c r="H776" i="3" a="1"/>
  <c r="F810" i="3" a="1"/>
  <c r="H782" i="3" a="1"/>
  <c r="H598" i="3" a="1"/>
  <c r="I684" i="3"/>
  <c r="E612" i="3" a="1"/>
  <c r="E760" i="3" a="1"/>
  <c r="I730" i="3"/>
  <c r="J838" i="3"/>
  <c r="G792" i="3"/>
  <c r="J738" i="3"/>
  <c r="J837" i="3"/>
  <c r="J686" i="3"/>
  <c r="I654" i="3"/>
  <c r="I629" i="3"/>
  <c r="G599" i="3"/>
  <c r="G727" i="3"/>
  <c r="J712" i="3"/>
  <c r="J687" i="3"/>
  <c r="G618" i="3"/>
  <c r="J708" i="3"/>
  <c r="G671" i="3"/>
  <c r="G834" i="3"/>
  <c r="G627" i="3"/>
  <c r="J590" i="3"/>
  <c r="I595" i="3"/>
  <c r="I619" i="3"/>
  <c r="F779" i="3" a="1"/>
  <c r="H624" i="3" a="1"/>
  <c r="E626" i="3" a="1"/>
  <c r="H708" i="3" a="1"/>
  <c r="E745" i="3" a="1"/>
  <c r="F644" i="3" a="1"/>
  <c r="H651" i="3" a="1"/>
  <c r="H643" i="3" a="1"/>
  <c r="F628" i="3" a="1"/>
  <c r="E736" i="3" a="1"/>
  <c r="F709" i="3" a="1"/>
  <c r="H818" i="3" a="1"/>
  <c r="E839" i="3" a="1"/>
  <c r="H758" i="3" a="1"/>
  <c r="E858" i="3" a="1"/>
  <c r="E814" i="3" a="1"/>
  <c r="H709" i="3" a="1"/>
  <c r="F760" i="3" a="1"/>
  <c r="H722" i="3" a="1"/>
  <c r="E807" i="3" a="1"/>
  <c r="F680" i="3" a="1"/>
  <c r="H632" i="3" a="1"/>
  <c r="E590" i="3" a="1"/>
  <c r="F595" i="3" a="1"/>
  <c r="F731" i="3" a="1"/>
  <c r="E815" i="3" a="1"/>
  <c r="F859" i="3" a="1"/>
  <c r="F687" i="3" a="1"/>
  <c r="H805" i="3" a="1"/>
  <c r="F766" i="3" a="1"/>
  <c r="H689" i="3" a="1"/>
  <c r="E665" i="3" a="1"/>
  <c r="F614" i="3" a="1"/>
  <c r="F600" i="3" a="1"/>
  <c r="H663" i="3" a="1"/>
  <c r="E782" i="3" a="1"/>
  <c r="E740" i="3" a="1"/>
  <c r="H870" i="3" a="1"/>
  <c r="E658" i="3" a="1"/>
  <c r="H705" i="3" a="1"/>
  <c r="H862" i="3" a="1"/>
  <c r="E800" i="3" a="1"/>
  <c r="F820" i="3" a="1"/>
  <c r="F873" i="3" a="1"/>
  <c r="F611" i="3" a="1"/>
  <c r="E750" i="3" a="1"/>
  <c r="F792" i="3" a="1"/>
  <c r="F756" i="3" a="1"/>
  <c r="E655" i="3" a="1"/>
  <c r="H751" i="3" a="1"/>
  <c r="F832" i="3" a="1"/>
  <c r="E831" i="3" a="1"/>
  <c r="H649" i="3" a="1"/>
  <c r="E633" i="3" a="1"/>
  <c r="E871" i="3" a="1"/>
  <c r="E874" i="3" a="1"/>
  <c r="E679" i="3" a="1"/>
  <c r="H811" i="3" a="1"/>
  <c r="E641" i="3" a="1"/>
  <c r="E688" i="3" a="1"/>
  <c r="H793" i="3" a="1"/>
  <c r="E766" i="3" a="1"/>
  <c r="H871" i="3" a="1"/>
  <c r="F854" i="3" a="1"/>
  <c r="F801" i="3" a="1"/>
  <c r="H704" i="3" a="1"/>
  <c r="H869" i="3" a="1"/>
  <c r="H611" i="3" a="1"/>
  <c r="F639" i="3" a="1"/>
  <c r="F866" i="3" a="1"/>
  <c r="E855" i="3" a="1"/>
  <c r="H834" i="3" a="1"/>
  <c r="H762" i="3" a="1"/>
  <c r="E842" i="3" a="1"/>
  <c r="H868" i="3" a="1"/>
  <c r="F605" i="3" a="1"/>
  <c r="F845" i="3" a="1"/>
  <c r="F596" i="3" a="1"/>
  <c r="F668" i="3" a="1"/>
  <c r="F623" i="3" a="1"/>
  <c r="H738" i="3" a="1"/>
  <c r="H622" i="3" a="1"/>
  <c r="H740" i="3" a="1"/>
  <c r="E794" i="3" a="1"/>
  <c r="F855" i="3" a="1"/>
  <c r="E747" i="3" a="1"/>
  <c r="E686" i="3" a="1"/>
  <c r="H838" i="3" a="1"/>
  <c r="F671" i="3" a="1"/>
  <c r="H713" i="3" a="1"/>
  <c r="F783" i="3" a="1"/>
  <c r="E708" i="3" a="1"/>
  <c r="F601" i="3" a="1"/>
  <c r="E785" i="3" a="1"/>
  <c r="F795" i="3" a="1"/>
  <c r="E630" i="3" a="1"/>
  <c r="H757" i="3" a="1"/>
  <c r="H819" i="3" a="1"/>
  <c r="E773" i="3" a="1"/>
  <c r="F835" i="3" a="1"/>
  <c r="F712" i="3" a="1"/>
  <c r="F799" i="3" a="1"/>
  <c r="H648" i="3" a="1"/>
  <c r="G818" i="3"/>
  <c r="I833" i="3"/>
  <c r="G794" i="3"/>
  <c r="I749" i="3"/>
  <c r="J841" i="3"/>
  <c r="I830" i="3"/>
  <c r="I679" i="3"/>
  <c r="G649" i="3"/>
  <c r="G624" i="3"/>
  <c r="J871" i="3"/>
  <c r="G725" i="3"/>
  <c r="I705" i="3"/>
  <c r="I680" i="3"/>
  <c r="J614" i="3"/>
  <c r="I701" i="3"/>
  <c r="J667" i="3"/>
  <c r="I791" i="3"/>
  <c r="I598" i="3"/>
  <c r="I713" i="3"/>
  <c r="J593" i="3"/>
  <c r="J608" i="3"/>
  <c r="E837" i="3" a="1"/>
  <c r="F669" i="3" a="1"/>
  <c r="E714" i="3" a="1"/>
  <c r="E695" i="3" a="1"/>
  <c r="F749" i="3" a="1"/>
  <c r="F679" i="3" a="1"/>
  <c r="F874" i="3" a="1"/>
  <c r="H784" i="3" a="1"/>
  <c r="E664" i="3" a="1"/>
  <c r="E617" i="3" a="1"/>
  <c r="E757" i="3" a="1"/>
  <c r="H673" i="3" a="1"/>
  <c r="E632" i="3" a="1"/>
  <c r="E659" i="3" a="1"/>
  <c r="E772" i="3" a="1"/>
  <c r="E793" i="3" a="1"/>
  <c r="E702" i="3" a="1"/>
  <c r="F735" i="3" a="1"/>
  <c r="F723" i="3" a="1"/>
  <c r="F713" i="3" a="1"/>
  <c r="E616" i="3" a="1"/>
  <c r="H619" i="3" a="1"/>
  <c r="H848" i="3" a="1"/>
  <c r="E592" i="3" a="1"/>
  <c r="H665" i="3" a="1"/>
  <c r="H827" i="3" a="1"/>
  <c r="F672" i="3" a="1"/>
  <c r="H747" i="3" a="1"/>
  <c r="F778" i="3" a="1"/>
  <c r="H616" i="3" a="1"/>
  <c r="F827" i="3" a="1"/>
  <c r="E731" i="3" a="1"/>
  <c r="E603" i="3" a="1"/>
  <c r="F806" i="3" a="1"/>
  <c r="F685" i="3" a="1"/>
  <c r="E780" i="3" a="1"/>
  <c r="H749" i="3" a="1"/>
  <c r="H702" i="3" a="1"/>
  <c r="H678" i="3" a="1"/>
  <c r="E762" i="3" a="1"/>
  <c r="E809" i="3" a="1"/>
  <c r="H731" i="3" a="1"/>
  <c r="E770" i="3" a="1"/>
  <c r="E637" i="3" a="1"/>
  <c r="E638" i="3" a="1"/>
  <c r="F853" i="3" a="1"/>
  <c r="H766" i="3" a="1"/>
  <c r="E645" i="3" a="1"/>
  <c r="H847" i="3" a="1"/>
  <c r="E853" i="3" a="1"/>
  <c r="F753" i="3" a="1"/>
  <c r="F630" i="3" a="1"/>
  <c r="E742" i="3" a="1"/>
  <c r="H816" i="3" a="1"/>
  <c r="F707" i="3" a="1"/>
  <c r="E610" i="3" a="1"/>
  <c r="H724" i="3" a="1"/>
  <c r="F655" i="3" a="1"/>
  <c r="F764" i="3" a="1"/>
  <c r="H873" i="3" a="1"/>
  <c r="H595" i="3" a="1"/>
  <c r="E668" i="3" a="1"/>
  <c r="F645" i="3" a="1"/>
  <c r="H792" i="3" a="1"/>
  <c r="E771" i="3" a="1"/>
  <c r="E724" i="3" a="1"/>
  <c r="H760" i="3" a="1"/>
  <c r="E680" i="3" a="1"/>
  <c r="F702" i="3" a="1"/>
  <c r="E802" i="3" a="1"/>
  <c r="H815" i="3" a="1"/>
  <c r="E705" i="3" a="1"/>
  <c r="F785" i="3" a="1"/>
  <c r="F830" i="3" a="1"/>
  <c r="F722" i="3" a="1"/>
  <c r="E625" i="3" a="1"/>
  <c r="E690" i="3" a="1"/>
  <c r="J716" i="3"/>
  <c r="J792" i="3"/>
  <c r="I751" i="3"/>
  <c r="I852" i="3"/>
  <c r="G797" i="3"/>
  <c r="G793" i="3"/>
  <c r="G642" i="3"/>
  <c r="J613" i="3"/>
  <c r="I727" i="3"/>
  <c r="I707" i="3"/>
  <c r="J689" i="3"/>
  <c r="G668" i="3"/>
  <c r="G643" i="3"/>
  <c r="G721" i="3"/>
  <c r="G664" i="3"/>
  <c r="I628" i="3"/>
  <c r="J695" i="3"/>
  <c r="J633" i="3"/>
  <c r="J697" i="3"/>
  <c r="J599" i="3"/>
  <c r="J623" i="3"/>
  <c r="E836" i="3" a="1"/>
  <c r="F647" i="3" a="1"/>
  <c r="H867" i="3" a="1"/>
  <c r="E748" i="3" a="1"/>
  <c r="F725" i="3" a="1"/>
  <c r="E700" i="3" a="1"/>
  <c r="F721" i="3" a="1"/>
  <c r="H676" i="3" a="1"/>
  <c r="E856" i="3" a="1"/>
  <c r="E789" i="3" a="1"/>
  <c r="F872" i="3" a="1"/>
  <c r="H737" i="3" a="1"/>
  <c r="E825" i="3" a="1"/>
  <c r="E801" i="3" a="1"/>
  <c r="H675" i="3" a="1"/>
  <c r="H829" i="3" a="1"/>
  <c r="F594" i="3" a="1"/>
  <c r="F819" i="3" a="1"/>
  <c r="E651" i="3" a="1"/>
  <c r="H875" i="3" a="1"/>
  <c r="E869" i="3" a="1"/>
  <c r="F617" i="3" a="1"/>
  <c r="H723" i="3" a="1"/>
  <c r="H822" i="3" a="1"/>
  <c r="F829" i="3" a="1"/>
  <c r="E593" i="3" a="1"/>
  <c r="H798" i="3" a="1"/>
  <c r="E875" i="3" a="1"/>
  <c r="E675" i="3" a="1"/>
  <c r="F591" i="3" a="1"/>
  <c r="H852" i="3" a="1"/>
  <c r="F796" i="3" a="1"/>
  <c r="H669" i="3" a="1"/>
  <c r="H741" i="3" a="1"/>
  <c r="F803" i="3" a="1"/>
  <c r="E820" i="3" a="1"/>
  <c r="F616" i="3" a="1"/>
  <c r="E756" i="3" a="1"/>
  <c r="F678" i="3" a="1"/>
  <c r="F861" i="3" a="1"/>
  <c r="F673" i="3" a="1"/>
  <c r="H786" i="3" a="1"/>
  <c r="H734" i="3" a="1"/>
  <c r="H629" i="3" a="1"/>
  <c r="F864" i="3" a="1"/>
  <c r="H668" i="3" a="1"/>
  <c r="E811" i="3" a="1"/>
  <c r="F606" i="3" a="1"/>
  <c r="E763" i="3" a="1"/>
  <c r="H845" i="3" a="1"/>
  <c r="F592" i="3" a="1"/>
  <c r="E649" i="3" a="1"/>
  <c r="F857" i="3" a="1"/>
  <c r="H685" i="3" a="1"/>
  <c r="F746" i="3" a="1"/>
  <c r="E743" i="3" a="1"/>
  <c r="F740" i="3" a="1"/>
  <c r="H697" i="3" a="1"/>
  <c r="E776" i="3" a="1"/>
  <c r="F856" i="3" a="1"/>
  <c r="E613" i="3" a="1"/>
  <c r="H806" i="3" a="1"/>
  <c r="F634" i="3" a="1"/>
  <c r="E727" i="3" a="1"/>
  <c r="H789" i="3" a="1"/>
  <c r="H659" i="3" a="1"/>
  <c r="F627" i="3" a="1"/>
  <c r="F653" i="3" a="1"/>
  <c r="H765" i="3" a="1"/>
  <c r="H856" i="3" a="1"/>
  <c r="H809" i="3" a="1"/>
  <c r="H710" i="3" a="1"/>
  <c r="E746" i="3" a="1"/>
  <c r="E648" i="3" a="1"/>
  <c r="H591" i="3" a="1"/>
  <c r="F751" i="3" a="1"/>
  <c r="E739" i="3" a="1"/>
  <c r="F769" i="3" a="1"/>
  <c r="E704" i="3" a="1"/>
  <c r="H682" i="3" a="1"/>
  <c r="E838" i="3" a="1"/>
  <c r="H732" i="3" a="1"/>
  <c r="F763" i="3" a="1"/>
  <c r="E725" i="3" a="1"/>
  <c r="E767" i="3" a="1"/>
  <c r="F638" i="3" a="1"/>
  <c r="E738" i="3" a="1"/>
  <c r="F705" i="3" a="1"/>
  <c r="H803" i="3" a="1"/>
  <c r="E677" i="3" a="1"/>
  <c r="H742" i="3" a="1"/>
  <c r="F858" i="3" a="1"/>
  <c r="F739" i="3" a="1"/>
  <c r="F786" i="3" a="1"/>
  <c r="E600" i="3" a="1"/>
  <c r="F670" i="3" a="1"/>
  <c r="E832" i="3" a="1"/>
  <c r="G817" i="3"/>
  <c r="G767" i="3"/>
  <c r="I857" i="3"/>
  <c r="J666" i="3"/>
  <c r="I703" i="3"/>
  <c r="I621" i="3"/>
  <c r="G651" i="3"/>
  <c r="J640" i="3"/>
  <c r="I603" i="3"/>
  <c r="H824" i="3" a="1"/>
  <c r="F821" i="3" a="1"/>
  <c r="E830" i="3" a="1"/>
  <c r="G748" i="3"/>
  <c r="J861" i="3"/>
  <c r="J811" i="3"/>
  <c r="I754" i="3"/>
  <c r="J789" i="3"/>
  <c r="J638" i="3"/>
  <c r="I606" i="3"/>
  <c r="J723" i="3"/>
  <c r="G702" i="3"/>
  <c r="I682" i="3"/>
  <c r="J664" i="3"/>
  <c r="J639" i="3"/>
  <c r="J717" i="3"/>
  <c r="J660" i="3"/>
  <c r="I864" i="3"/>
  <c r="I688" i="3"/>
  <c r="G619" i="3"/>
  <c r="G669" i="3"/>
  <c r="I597" i="3"/>
  <c r="J619" i="3"/>
  <c r="F798" i="3" a="1"/>
  <c r="E699" i="3" a="1"/>
  <c r="E861" i="3" a="1"/>
  <c r="F771" i="3" a="1"/>
  <c r="E768" i="3" a="1"/>
  <c r="E654" i="3" a="1"/>
  <c r="F726" i="3" a="1"/>
  <c r="F624" i="3" a="1"/>
  <c r="F682" i="3" a="1"/>
  <c r="H615" i="3" a="1"/>
  <c r="F776" i="3" a="1"/>
  <c r="H686" i="3" a="1"/>
  <c r="H739" i="3" a="1"/>
  <c r="H688" i="3" a="1"/>
  <c r="F636" i="3" a="1"/>
  <c r="E775" i="3" a="1"/>
  <c r="F646" i="3" a="1"/>
  <c r="F688" i="3" a="1"/>
  <c r="E822" i="3" a="1"/>
  <c r="F793" i="3" a="1"/>
  <c r="F692" i="3" a="1"/>
  <c r="F804" i="3" a="1"/>
  <c r="E604" i="3" a="1"/>
  <c r="E764" i="3" a="1"/>
  <c r="E623" i="3" a="1"/>
  <c r="F620" i="3" a="1"/>
  <c r="H658" i="3" a="1"/>
  <c r="H725" i="3" a="1"/>
  <c r="E854" i="3" a="1"/>
  <c r="H826" i="3" a="1"/>
  <c r="F840" i="3" a="1"/>
  <c r="F652" i="3" a="1"/>
  <c r="H715" i="3" a="1"/>
  <c r="E863" i="3" a="1"/>
  <c r="H634" i="3" a="1"/>
  <c r="F695" i="3" a="1"/>
  <c r="E652" i="3" a="1"/>
  <c r="F841" i="3" a="1"/>
  <c r="H590" i="3" a="1"/>
  <c r="F663" i="3" a="1"/>
  <c r="E848" i="3" a="1"/>
  <c r="F869" i="3" a="1"/>
  <c r="F615" i="3" a="1"/>
  <c r="H646" i="3" a="1"/>
  <c r="E862" i="3" a="1"/>
  <c r="H857" i="3" a="1"/>
  <c r="F676" i="3" a="1"/>
  <c r="H667" i="3" a="1"/>
  <c r="E689" i="3" a="1"/>
  <c r="E828" i="3" a="1"/>
  <c r="H832" i="3" a="1"/>
  <c r="E751" i="3" a="1"/>
  <c r="H714" i="3" a="1"/>
  <c r="H769" i="3" a="1"/>
  <c r="F658" i="3" a="1"/>
  <c r="F822" i="3" a="1"/>
  <c r="E662" i="3" a="1"/>
  <c r="E734" i="3" a="1"/>
  <c r="F727" i="3" a="1"/>
  <c r="F637" i="3" a="1"/>
  <c r="F789" i="3" a="1"/>
  <c r="F710" i="3" a="1"/>
  <c r="E786" i="3" a="1"/>
  <c r="E850" i="3" a="1"/>
  <c r="F666" i="3" a="1"/>
  <c r="H626" i="3" a="1"/>
  <c r="F775" i="3" a="1"/>
  <c r="F656" i="3" a="1"/>
  <c r="H866" i="3" a="1"/>
  <c r="E631" i="3" a="1"/>
  <c r="E639" i="3" a="1"/>
  <c r="H821" i="3" a="1"/>
  <c r="F660" i="3" a="1"/>
  <c r="H664" i="3" a="1"/>
  <c r="F870" i="3" a="1"/>
  <c r="F794" i="3" a="1"/>
  <c r="E788" i="3" a="1"/>
  <c r="F790" i="3" a="1"/>
  <c r="H699" i="3" a="1"/>
  <c r="F650" i="3" a="1"/>
  <c r="F681" i="3" a="1"/>
  <c r="H672" i="3" a="1"/>
  <c r="F626" i="3" a="1"/>
  <c r="H677" i="3" a="1"/>
  <c r="F589" i="3" a="1"/>
  <c r="E644" i="3" a="1"/>
  <c r="H872" i="3" a="1"/>
  <c r="F613" i="3" a="1"/>
  <c r="E732" i="3" a="1"/>
  <c r="E629" i="3" a="1"/>
  <c r="F599" i="3" a="1"/>
  <c r="H833" i="3" a="1"/>
  <c r="F696" i="3" a="1"/>
  <c r="F836" i="3" a="1"/>
  <c r="F662" i="3" a="1"/>
  <c r="F744" i="3" a="1"/>
  <c r="I856" i="3"/>
  <c r="I750" i="3"/>
  <c r="I625" i="3"/>
  <c r="I678" i="3"/>
  <c r="J706" i="3"/>
  <c r="J672" i="3"/>
  <c r="J601" i="3"/>
  <c r="F714" i="3" a="1"/>
  <c r="F689" i="3" a="1"/>
  <c r="F788" i="3" a="1"/>
  <c r="G771" i="3"/>
  <c r="J733" i="3"/>
  <c r="G822" i="3"/>
  <c r="G772" i="3"/>
  <c r="G747" i="3"/>
  <c r="G697" i="3"/>
  <c r="G672" i="3"/>
  <c r="J643" i="3"/>
  <c r="G622" i="3"/>
  <c r="I602" i="3"/>
  <c r="G770" i="3"/>
  <c r="J662" i="3"/>
  <c r="J637" i="3"/>
  <c r="J715" i="3"/>
  <c r="G662" i="3"/>
  <c r="I608" i="3"/>
  <c r="G685" i="3"/>
  <c r="G625" i="3"/>
  <c r="G606" i="3"/>
  <c r="F604" i="3" a="1"/>
  <c r="H662" i="3" a="1"/>
  <c r="F787" i="3" a="1"/>
  <c r="H785" i="3" a="1"/>
  <c r="H606" i="3" a="1"/>
  <c r="E744" i="3" a="1"/>
  <c r="E872" i="3" a="1"/>
  <c r="H588" i="3" a="1"/>
  <c r="F703" i="3" a="1"/>
  <c r="H698" i="3" a="1"/>
  <c r="F643" i="3" a="1"/>
  <c r="H748" i="3" a="1"/>
  <c r="E706" i="3" a="1"/>
  <c r="H761" i="3" a="1"/>
  <c r="H617" i="3" a="1"/>
  <c r="H787" i="3" a="1"/>
  <c r="H661" i="3" a="1"/>
  <c r="H599" i="3" a="1"/>
  <c r="H774" i="3" a="1"/>
  <c r="F633" i="3" a="1"/>
  <c r="H778" i="3" a="1"/>
  <c r="H780" i="3" a="1"/>
  <c r="F737" i="3" a="1"/>
  <c r="F843" i="3" a="1"/>
  <c r="F734" i="3" a="1"/>
  <c r="H618" i="3" a="1"/>
  <c r="E611" i="3" a="1"/>
  <c r="E824" i="3" a="1"/>
  <c r="F609" i="3" a="1"/>
  <c r="H775" i="3" a="1"/>
  <c r="E755" i="3" a="1"/>
  <c r="E864" i="3" a="1"/>
  <c r="E758" i="3" a="1"/>
  <c r="H635" i="3" a="1"/>
  <c r="F720" i="3" a="1"/>
  <c r="E783" i="3" a="1"/>
  <c r="F590" i="3" a="1"/>
  <c r="H727" i="3" a="1"/>
  <c r="E778" i="3" a="1"/>
  <c r="E672" i="3" a="1"/>
  <c r="E759" i="3" a="1"/>
  <c r="E684" i="3" a="1"/>
  <c r="E683" i="3" a="1"/>
  <c r="H718" i="3" a="1"/>
  <c r="E790" i="3" a="1"/>
  <c r="E730" i="3" a="1"/>
  <c r="H773" i="3" a="1"/>
  <c r="H828" i="3" a="1"/>
  <c r="E676" i="3" a="1"/>
  <c r="E715" i="3" a="1"/>
  <c r="F752" i="3" a="1"/>
  <c r="E726" i="3" a="1"/>
  <c r="F867" i="3" a="1"/>
  <c r="F791" i="3" a="1"/>
  <c r="F690" i="3" a="1"/>
  <c r="H601" i="3" a="1"/>
  <c r="F683" i="3" a="1"/>
  <c r="E701" i="3" a="1"/>
  <c r="H835" i="3" a="1"/>
  <c r="F834" i="3" a="1"/>
  <c r="E642" i="3" a="1"/>
  <c r="E819" i="3" a="1"/>
  <c r="H717" i="3" a="1"/>
  <c r="F610" i="3" a="1"/>
  <c r="H840" i="3" a="1"/>
  <c r="E752" i="3" a="1"/>
  <c r="H652" i="3" a="1"/>
  <c r="F757" i="3" a="1"/>
  <c r="E784" i="3" a="1"/>
  <c r="H825" i="3" a="1"/>
  <c r="F665" i="3" a="1"/>
  <c r="E870" i="3" a="1"/>
  <c r="E867" i="3" a="1"/>
  <c r="H719" i="3" a="1"/>
  <c r="F773" i="3" a="1"/>
  <c r="F659" i="3" a="1"/>
  <c r="F851" i="3" a="1"/>
  <c r="F838" i="3" a="1"/>
  <c r="F839" i="3" a="1"/>
  <c r="E618" i="3" a="1"/>
  <c r="F762" i="3" a="1"/>
  <c r="H596" i="3" a="1"/>
  <c r="E646" i="3" a="1"/>
  <c r="F807" i="3" a="1"/>
  <c r="H836" i="3" a="1"/>
  <c r="H639" i="3" a="1"/>
  <c r="F684" i="3" a="1"/>
  <c r="F811" i="3" a="1"/>
  <c r="F649" i="3" a="1"/>
  <c r="F849" i="3" a="1"/>
  <c r="E719" i="3" a="1"/>
  <c r="E661" i="3" a="1"/>
  <c r="H846" i="3" a="1"/>
  <c r="H790" i="3" a="1"/>
  <c r="F871" i="3" a="1"/>
  <c r="E827" i="3" a="1"/>
  <c r="E596" i="3" a="1"/>
  <c r="E602" i="3" a="1"/>
  <c r="H684" i="3" a="1"/>
  <c r="F642" i="3" a="1"/>
  <c r="H610" i="3" a="1"/>
  <c r="H607" i="3" a="1"/>
  <c r="F777" i="3" a="1"/>
  <c r="G645" i="3"/>
  <c r="E685" i="3" a="1"/>
  <c r="H755" i="3" a="1"/>
  <c r="E703" i="3" a="1"/>
  <c r="J815" i="3"/>
  <c r="I659" i="3"/>
  <c r="G644" i="3"/>
  <c r="H621" i="3" a="1"/>
  <c r="E653" i="3" a="1"/>
  <c r="E868" i="3" a="1"/>
  <c r="E622" i="3" a="1"/>
  <c r="F719" i="3" a="1"/>
  <c r="E591" i="3" a="1"/>
  <c r="F865" i="3" a="1"/>
  <c r="E846" i="3" a="1"/>
  <c r="E634" i="3" a="1"/>
  <c r="F657" i="3" a="1"/>
  <c r="H783" i="3" a="1"/>
  <c r="F831" i="3" a="1"/>
  <c r="F697" i="3" a="1"/>
  <c r="F691" i="3" a="1"/>
  <c r="F823" i="3" a="1"/>
  <c r="E834" i="3" a="1"/>
  <c r="E779" i="3" a="1"/>
  <c r="F618" i="3" a="1"/>
  <c r="F664" i="3" a="1"/>
  <c r="H623" i="3" a="1"/>
  <c r="H600" i="3" a="1"/>
  <c r="E657" i="3" a="1"/>
  <c r="F738" i="3" a="1"/>
  <c r="F747" i="3" a="1"/>
  <c r="H851" i="3" a="1"/>
  <c r="H777" i="3" a="1"/>
  <c r="H608" i="3" a="1"/>
  <c r="F674" i="3" a="1"/>
  <c r="I774" i="3"/>
  <c r="J641" i="3"/>
  <c r="J617" i="3"/>
  <c r="E792" i="3" a="1"/>
  <c r="E620" i="3" a="1"/>
  <c r="F598" i="3" a="1"/>
  <c r="F755" i="3" a="1"/>
  <c r="E614" i="3" a="1"/>
  <c r="E806" i="3" a="1"/>
  <c r="E735" i="3" a="1"/>
  <c r="E873" i="3" a="1"/>
  <c r="H844" i="3" a="1"/>
  <c r="F833" i="3" a="1"/>
  <c r="F704" i="3" a="1"/>
  <c r="H812" i="3" a="1"/>
  <c r="H729" i="3" a="1"/>
  <c r="F651" i="3" a="1"/>
  <c r="H613" i="3" a="1"/>
  <c r="F701" i="3" a="1"/>
  <c r="F706" i="3" a="1"/>
  <c r="F729" i="3" a="1"/>
  <c r="F862" i="3" a="1"/>
  <c r="H859" i="3" a="1"/>
  <c r="F745" i="3" a="1"/>
  <c r="F750" i="3" a="1"/>
  <c r="H791" i="3" a="1"/>
  <c r="I775" i="3"/>
  <c r="H700" i="3" a="1"/>
  <c r="E718" i="3" a="1"/>
  <c r="E797" i="3" a="1"/>
  <c r="E627" i="3" a="1"/>
  <c r="F622" i="3" a="1"/>
  <c r="F782" i="3" a="1"/>
  <c r="F743" i="3" a="1"/>
  <c r="H642" i="3" a="1"/>
  <c r="J866" i="3"/>
  <c r="G620" i="3"/>
  <c r="I599" i="3"/>
  <c r="H726" i="3" a="1"/>
  <c r="F816" i="3" a="1"/>
  <c r="H841" i="3" a="1"/>
  <c r="E696" i="3" a="1"/>
  <c r="H771" i="3" a="1"/>
  <c r="F593" i="3" a="1"/>
  <c r="H800" i="3" a="1"/>
  <c r="H861" i="3" a="1"/>
  <c r="F619" i="3" a="1"/>
  <c r="F825" i="3" a="1"/>
  <c r="F612" i="3" a="1"/>
  <c r="F661" i="3" a="1"/>
  <c r="F748" i="3" a="1"/>
  <c r="E647" i="3" a="1"/>
  <c r="E844" i="3" a="1"/>
  <c r="E765" i="3" a="1"/>
  <c r="H807" i="3" a="1"/>
  <c r="E666" i="3" a="1"/>
  <c r="E808" i="3" a="1"/>
  <c r="E607" i="3" a="1"/>
  <c r="F808" i="3" a="1"/>
  <c r="E608" i="3" a="1"/>
  <c r="H650" i="3" a="1"/>
  <c r="H865" i="3" a="1"/>
  <c r="E729" i="3" a="1"/>
  <c r="E841" i="3" a="1"/>
  <c r="E682" i="3" a="1"/>
  <c r="H752" i="3" a="1"/>
  <c r="I699" i="3"/>
  <c r="H716" i="3" a="1"/>
  <c r="F770" i="3" a="1"/>
  <c r="H680" i="3" a="1"/>
  <c r="F875" i="3" a="1"/>
  <c r="J816" i="3"/>
  <c r="G698" i="3"/>
  <c r="J589" i="3"/>
  <c r="F677" i="3" a="1"/>
  <c r="E795" i="3" a="1"/>
  <c r="E697" i="3" a="1"/>
  <c r="H653" i="3" a="1"/>
  <c r="H842" i="3" a="1"/>
  <c r="E628" i="3" a="1"/>
  <c r="E845" i="3" a="1"/>
  <c r="H794" i="3" a="1"/>
  <c r="F648" i="3" a="1"/>
  <c r="F824" i="3" a="1"/>
  <c r="E817" i="3" a="1"/>
  <c r="E796" i="3" a="1"/>
  <c r="H641" i="3" a="1"/>
  <c r="F602" i="3" a="1"/>
  <c r="E799" i="3" a="1"/>
  <c r="E847" i="3" a="1"/>
  <c r="H674" i="3" a="1"/>
  <c r="H692" i="3" a="1"/>
  <c r="H801" i="3" a="1"/>
  <c r="F732" i="3" a="1"/>
  <c r="H647" i="3" a="1"/>
  <c r="G616" i="3"/>
  <c r="F797" i="3" a="1"/>
  <c r="H703" i="3" a="1"/>
  <c r="H620" i="3" a="1"/>
  <c r="H655" i="3" a="1"/>
  <c r="E643" i="3" a="1"/>
  <c r="E621" i="3" a="1"/>
  <c r="F812" i="3" a="1"/>
  <c r="F717" i="3" a="1"/>
  <c r="G745" i="3"/>
  <c r="G673" i="3"/>
  <c r="H644" i="3" a="1"/>
  <c r="H763" i="3" a="1"/>
  <c r="F818" i="3" a="1"/>
  <c r="H638" i="3" a="1"/>
  <c r="E818" i="3" a="1"/>
  <c r="F868" i="3" a="1"/>
  <c r="H770" i="3" a="1"/>
  <c r="E667" i="3" a="1"/>
  <c r="F809" i="3" a="1"/>
  <c r="F625" i="3" a="1"/>
  <c r="E851" i="3" a="1"/>
  <c r="H694" i="3" a="1"/>
  <c r="F733" i="3" a="1"/>
  <c r="E774" i="3" a="1"/>
  <c r="F742" i="3" a="1"/>
  <c r="H814" i="3" a="1"/>
  <c r="F758" i="3" a="1"/>
  <c r="E687" i="3" a="1"/>
  <c r="F759" i="3" a="1"/>
  <c r="H855" i="3" a="1"/>
  <c r="H781" i="3" a="1"/>
  <c r="E671" i="3" a="1"/>
  <c r="H656" i="3" a="1"/>
  <c r="F847" i="3" a="1"/>
  <c r="H745" i="3" a="1"/>
  <c r="I709" i="3"/>
  <c r="H701" i="3" a="1"/>
  <c r="H802" i="3" a="1"/>
  <c r="H728" i="3" a="1"/>
  <c r="F863" i="3" a="1"/>
  <c r="G679" i="3"/>
  <c r="J647" i="3"/>
  <c r="H746" i="3" a="1"/>
  <c r="E823" i="3" a="1"/>
  <c r="H614" i="3" a="1"/>
  <c r="H764" i="3" a="1"/>
  <c r="H602" i="3" a="1"/>
  <c r="H593" i="3" a="1"/>
  <c r="H691" i="3" a="1"/>
  <c r="H706" i="3" a="1"/>
  <c r="F699" i="3" a="1"/>
  <c r="H683" i="3" a="1"/>
  <c r="H820" i="3" a="1"/>
  <c r="F848" i="3" a="1"/>
  <c r="F686" i="3" a="1"/>
  <c r="E722" i="3" a="1"/>
  <c r="F629" i="3" a="1"/>
  <c r="H750" i="3" a="1"/>
  <c r="F813" i="3" a="1"/>
  <c r="F641" i="3" a="1"/>
  <c r="H754" i="3" a="1"/>
  <c r="H687" i="3" a="1"/>
  <c r="E599" i="3" a="1"/>
  <c r="F774" i="3" a="1"/>
  <c r="H609" i="3" a="1"/>
  <c r="H721" i="3" a="1"/>
  <c r="H627" i="3" a="1"/>
  <c r="H743" i="3" a="1"/>
  <c r="H695" i="3" a="1"/>
  <c r="E707" i="3" a="1"/>
  <c r="H843" i="3" a="1"/>
  <c r="F675" i="3" a="1"/>
  <c r="F718" i="3" a="1"/>
  <c r="E805" i="3" a="1"/>
  <c r="F594" i="3" l="1"/>
  <c r="M594" i="3" s="1"/>
  <c r="H614" i="3"/>
  <c r="F623" i="3"/>
  <c r="M623" i="3" s="1"/>
  <c r="F608" i="3"/>
  <c r="M608" i="3" s="1"/>
  <c r="H658" i="3"/>
  <c r="E703" i="3"/>
  <c r="F632" i="3"/>
  <c r="M632" i="3" s="1"/>
  <c r="E643" i="3"/>
  <c r="H726" i="3"/>
  <c r="H639" i="3"/>
  <c r="E684" i="3"/>
  <c r="H738" i="3"/>
  <c r="H696" i="3"/>
  <c r="E783" i="3"/>
  <c r="H714" i="3"/>
  <c r="H611" i="3"/>
  <c r="E656" i="3"/>
  <c r="H636" i="3"/>
  <c r="E681" i="3"/>
  <c r="F720" i="3"/>
  <c r="M720" i="3" s="1"/>
  <c r="E619" i="3"/>
  <c r="H702" i="3"/>
  <c r="F610" i="3"/>
  <c r="M610" i="3" s="1"/>
  <c r="F724" i="3"/>
  <c r="M724" i="3" s="1"/>
  <c r="H731" i="3"/>
  <c r="E776" i="3"/>
  <c r="E746" i="3"/>
  <c r="E764" i="3"/>
  <c r="H744" i="3"/>
  <c r="H769" i="3"/>
  <c r="F734" i="3"/>
  <c r="M734" i="3" s="1"/>
  <c r="F759" i="3"/>
  <c r="M759" i="3" s="1"/>
  <c r="F784" i="3"/>
  <c r="M784" i="3" s="1"/>
  <c r="E590" i="3"/>
  <c r="F592" i="3"/>
  <c r="M592" i="3" s="1"/>
  <c r="F598" i="3"/>
  <c r="M598" i="3" s="1"/>
  <c r="H602" i="3"/>
  <c r="E623" i="3"/>
  <c r="H618" i="3"/>
  <c r="F627" i="3"/>
  <c r="M627" i="3" s="1"/>
  <c r="F611" i="3"/>
  <c r="M611" i="3" s="1"/>
  <c r="E634" i="3"/>
  <c r="H717" i="3"/>
  <c r="F689" i="3"/>
  <c r="M689" i="3" s="1"/>
  <c r="H729" i="3"/>
  <c r="F659" i="3"/>
  <c r="M659" i="3" s="1"/>
  <c r="E606" i="3"/>
  <c r="H689" i="3"/>
  <c r="F677" i="3"/>
  <c r="M677" i="3" s="1"/>
  <c r="F702" i="3"/>
  <c r="M702" i="3" s="1"/>
  <c r="F599" i="3"/>
  <c r="M599" i="3" s="1"/>
  <c r="H677" i="3"/>
  <c r="E722" i="3"/>
  <c r="F665" i="3"/>
  <c r="M665" i="3" s="1"/>
  <c r="E612" i="3"/>
  <c r="H695" i="3"/>
  <c r="E605" i="3"/>
  <c r="H688" i="3"/>
  <c r="H761" i="3"/>
  <c r="H681" i="3"/>
  <c r="E726" i="3"/>
  <c r="H752" i="3"/>
  <c r="E739" i="3"/>
  <c r="F732" i="3"/>
  <c r="M732" i="3" s="1"/>
  <c r="E736" i="3"/>
  <c r="E761" i="3"/>
  <c r="H741" i="3"/>
  <c r="H766" i="3"/>
  <c r="E595" i="3"/>
  <c r="E594" i="3"/>
  <c r="E615" i="3"/>
  <c r="H706" i="3"/>
  <c r="F680" i="3"/>
  <c r="M680" i="3" s="1"/>
  <c r="H646" i="3"/>
  <c r="E691" i="3"/>
  <c r="H687" i="3"/>
  <c r="E767" i="3"/>
  <c r="E661" i="3"/>
  <c r="F652" i="3"/>
  <c r="M652" i="3" s="1"/>
  <c r="E679" i="3"/>
  <c r="H659" i="3"/>
  <c r="E704" i="3"/>
  <c r="E601" i="3"/>
  <c r="H684" i="3"/>
  <c r="F640" i="3"/>
  <c r="M640" i="3" s="1"/>
  <c r="H622" i="3"/>
  <c r="E667" i="3"/>
  <c r="F658" i="3"/>
  <c r="M658" i="3" s="1"/>
  <c r="F651" i="3"/>
  <c r="M651" i="3" s="1"/>
  <c r="F644" i="3"/>
  <c r="M644" i="3" s="1"/>
  <c r="E735" i="3"/>
  <c r="H779" i="3"/>
  <c r="F767" i="3"/>
  <c r="M767" i="3" s="1"/>
  <c r="H749" i="3"/>
  <c r="H767" i="3"/>
  <c r="E734" i="3"/>
  <c r="F757" i="3"/>
  <c r="M757" i="3" s="1"/>
  <c r="F782" i="3"/>
  <c r="M782" i="3" s="1"/>
  <c r="F729" i="3"/>
  <c r="M729" i="3" s="1"/>
  <c r="F754" i="3"/>
  <c r="M754" i="3" s="1"/>
  <c r="H590" i="3"/>
  <c r="H644" i="3"/>
  <c r="H619" i="3"/>
  <c r="H635" i="3"/>
  <c r="F669" i="3"/>
  <c r="M669" i="3" s="1"/>
  <c r="H637" i="3"/>
  <c r="E682" i="3"/>
  <c r="F650" i="3"/>
  <c r="M650" i="3" s="1"/>
  <c r="F781" i="3"/>
  <c r="M781" i="3" s="1"/>
  <c r="F707" i="3"/>
  <c r="M707" i="3" s="1"/>
  <c r="H609" i="3"/>
  <c r="E654" i="3"/>
  <c r="H634" i="3"/>
  <c r="F725" i="3"/>
  <c r="M725" i="3" s="1"/>
  <c r="F622" i="3"/>
  <c r="M622" i="3" s="1"/>
  <c r="F647" i="3"/>
  <c r="M647" i="3" s="1"/>
  <c r="E642" i="3"/>
  <c r="H725" i="3"/>
  <c r="F713" i="3"/>
  <c r="M713" i="3" s="1"/>
  <c r="H615" i="3"/>
  <c r="E660" i="3"/>
  <c r="H608" i="3"/>
  <c r="E653" i="3"/>
  <c r="E646" i="3"/>
  <c r="F742" i="3"/>
  <c r="M742" i="3" s="1"/>
  <c r="E769" i="3"/>
  <c r="H742" i="3"/>
  <c r="F730" i="3"/>
  <c r="M730" i="3" s="1"/>
  <c r="F755" i="3"/>
  <c r="M755" i="3" s="1"/>
  <c r="F780" i="3"/>
  <c r="M780" i="3" s="1"/>
  <c r="E759" i="3"/>
  <c r="H739" i="3"/>
  <c r="E784" i="3"/>
  <c r="H764" i="3"/>
  <c r="E731" i="3"/>
  <c r="E756" i="3"/>
  <c r="H660" i="3"/>
  <c r="E671" i="3"/>
  <c r="F737" i="3"/>
  <c r="M737" i="3" s="1"/>
  <c r="H694" i="3"/>
  <c r="E652" i="3"/>
  <c r="H664" i="3"/>
  <c r="E709" i="3"/>
  <c r="F700" i="3"/>
  <c r="M700" i="3" s="1"/>
  <c r="H682" i="3"/>
  <c r="F727" i="3"/>
  <c r="M727" i="3" s="1"/>
  <c r="E624" i="3"/>
  <c r="H707" i="3"/>
  <c r="H604" i="3"/>
  <c r="E649" i="3"/>
  <c r="E758" i="3"/>
  <c r="F688" i="3"/>
  <c r="M688" i="3" s="1"/>
  <c r="H670" i="3"/>
  <c r="E715" i="3"/>
  <c r="F706" i="3"/>
  <c r="M706" i="3" s="1"/>
  <c r="F699" i="3"/>
  <c r="M699" i="3" s="1"/>
  <c r="F692" i="3"/>
  <c r="M692" i="3" s="1"/>
  <c r="F763" i="3"/>
  <c r="M763" i="3" s="1"/>
  <c r="E744" i="3"/>
  <c r="E732" i="3"/>
  <c r="E757" i="3"/>
  <c r="H737" i="3"/>
  <c r="E782" i="3"/>
  <c r="F752" i="3"/>
  <c r="M752" i="3" s="1"/>
  <c r="F777" i="3"/>
  <c r="M777" i="3" s="1"/>
  <c r="F614" i="3"/>
  <c r="M614" i="3" s="1"/>
  <c r="F671" i="3"/>
  <c r="M671" i="3" s="1"/>
  <c r="E673" i="3"/>
  <c r="F717" i="3"/>
  <c r="M717" i="3" s="1"/>
  <c r="H685" i="3"/>
  <c r="E751" i="3"/>
  <c r="F657" i="3"/>
  <c r="M657" i="3" s="1"/>
  <c r="F698" i="3"/>
  <c r="M698" i="3" s="1"/>
  <c r="H657" i="3"/>
  <c r="E702" i="3"/>
  <c r="E742" i="3"/>
  <c r="F670" i="3"/>
  <c r="M670" i="3" s="1"/>
  <c r="F695" i="3"/>
  <c r="M695" i="3" s="1"/>
  <c r="F772" i="3"/>
  <c r="M772" i="3" s="1"/>
  <c r="H645" i="3"/>
  <c r="E690" i="3"/>
  <c r="F633" i="3"/>
  <c r="M633" i="3" s="1"/>
  <c r="H663" i="3"/>
  <c r="E708" i="3"/>
  <c r="H656" i="3"/>
  <c r="E701" i="3"/>
  <c r="H649" i="3"/>
  <c r="E694" i="3"/>
  <c r="E765" i="3"/>
  <c r="H772" i="3"/>
  <c r="F760" i="3"/>
  <c r="M760" i="3" s="1"/>
  <c r="F778" i="3"/>
  <c r="M778" i="3" s="1"/>
  <c r="H762" i="3"/>
  <c r="E729" i="3"/>
  <c r="E754" i="3"/>
  <c r="H734" i="3"/>
  <c r="E779" i="3"/>
  <c r="H759" i="3"/>
  <c r="E618" i="3"/>
  <c r="H616" i="3"/>
  <c r="H674" i="3"/>
  <c r="E719" i="3"/>
  <c r="F648" i="3"/>
  <c r="M648" i="3" s="1"/>
  <c r="F765" i="3"/>
  <c r="M765" i="3" s="1"/>
  <c r="E659" i="3"/>
  <c r="H655" i="3"/>
  <c r="E700" i="3"/>
  <c r="E629" i="3"/>
  <c r="H712" i="3"/>
  <c r="F620" i="3"/>
  <c r="M620" i="3" s="1"/>
  <c r="F645" i="3"/>
  <c r="M645" i="3" s="1"/>
  <c r="F756" i="3"/>
  <c r="M756" i="3" s="1"/>
  <c r="H627" i="3"/>
  <c r="E672" i="3"/>
  <c r="H652" i="3"/>
  <c r="E697" i="3"/>
  <c r="E635" i="3"/>
  <c r="H718" i="3"/>
  <c r="F626" i="3"/>
  <c r="M626" i="3" s="1"/>
  <c r="F619" i="3"/>
  <c r="M619" i="3" s="1"/>
  <c r="F612" i="3"/>
  <c r="M612" i="3" s="1"/>
  <c r="H747" i="3"/>
  <c r="F735" i="3"/>
  <c r="M735" i="3" s="1"/>
  <c r="E762" i="3"/>
  <c r="F753" i="3"/>
  <c r="M753" i="3" s="1"/>
  <c r="H735" i="3"/>
  <c r="E780" i="3"/>
  <c r="H760" i="3"/>
  <c r="F750" i="3"/>
  <c r="M750" i="3" s="1"/>
  <c r="F775" i="3"/>
  <c r="M775" i="3" s="1"/>
  <c r="H597" i="3"/>
  <c r="F616" i="3"/>
  <c r="M616" i="3" s="1"/>
  <c r="E610" i="3"/>
  <c r="F637" i="3"/>
  <c r="M637" i="3" s="1"/>
  <c r="F705" i="3"/>
  <c r="M705" i="3" s="1"/>
  <c r="F618" i="3"/>
  <c r="M618" i="3" s="1"/>
  <c r="F675" i="3"/>
  <c r="M675" i="3" s="1"/>
  <c r="E622" i="3"/>
  <c r="H705" i="3"/>
  <c r="F693" i="3"/>
  <c r="M693" i="3" s="1"/>
  <c r="F718" i="3"/>
  <c r="M718" i="3" s="1"/>
  <c r="F615" i="3"/>
  <c r="M615" i="3" s="1"/>
  <c r="H693" i="3"/>
  <c r="F681" i="3"/>
  <c r="M681" i="3" s="1"/>
  <c r="E628" i="3"/>
  <c r="H711" i="3"/>
  <c r="E621" i="3"/>
  <c r="H704" i="3"/>
  <c r="E614" i="3"/>
  <c r="H697" i="3"/>
  <c r="H768" i="3"/>
  <c r="E737" i="3"/>
  <c r="E755" i="3"/>
  <c r="F748" i="3"/>
  <c r="M748" i="3" s="1"/>
  <c r="E727" i="3"/>
  <c r="E752" i="3"/>
  <c r="H732" i="3"/>
  <c r="E777" i="3"/>
  <c r="H757" i="3"/>
  <c r="H782" i="3"/>
  <c r="F6" i="3"/>
  <c r="M6" i="3" s="1"/>
  <c r="E657" i="3"/>
  <c r="H603" i="3"/>
  <c r="H662" i="3"/>
  <c r="E707" i="3"/>
  <c r="E620" i="3"/>
  <c r="H703" i="3"/>
  <c r="H632" i="3"/>
  <c r="E677" i="3"/>
  <c r="F668" i="3"/>
  <c r="M668" i="3" s="1"/>
  <c r="H650" i="3"/>
  <c r="E695" i="3"/>
  <c r="H675" i="3"/>
  <c r="E720" i="3"/>
  <c r="E617" i="3"/>
  <c r="H700" i="3"/>
  <c r="F656" i="3"/>
  <c r="M656" i="3" s="1"/>
  <c r="H638" i="3"/>
  <c r="E683" i="3"/>
  <c r="F674" i="3"/>
  <c r="M674" i="3" s="1"/>
  <c r="F667" i="3"/>
  <c r="M667" i="3" s="1"/>
  <c r="F660" i="3"/>
  <c r="M660" i="3" s="1"/>
  <c r="F731" i="3"/>
  <c r="M731" i="3" s="1"/>
  <c r="F783" i="3"/>
  <c r="M783" i="3" s="1"/>
  <c r="H765" i="3"/>
  <c r="H783" i="3"/>
  <c r="E750" i="3"/>
  <c r="F773" i="3"/>
  <c r="M773" i="3" s="1"/>
  <c r="F745" i="3"/>
  <c r="M745" i="3" s="1"/>
  <c r="F770" i="3"/>
  <c r="M770" i="3" s="1"/>
  <c r="E599" i="3"/>
  <c r="F597" i="3"/>
  <c r="M597" i="3" s="1"/>
  <c r="H699" i="3"/>
  <c r="H621" i="3"/>
  <c r="F749" i="3"/>
  <c r="M749" i="3" s="1"/>
  <c r="E698" i="3"/>
  <c r="F666" i="3"/>
  <c r="M666" i="3" s="1"/>
  <c r="F723" i="3"/>
  <c r="M723" i="3" s="1"/>
  <c r="H625" i="3"/>
  <c r="E670" i="3"/>
  <c r="F638" i="3"/>
  <c r="M638" i="3" s="1"/>
  <c r="F663" i="3"/>
  <c r="M663" i="3" s="1"/>
  <c r="E658" i="3"/>
  <c r="F601" i="3"/>
  <c r="M601" i="3" s="1"/>
  <c r="F733" i="3"/>
  <c r="M733" i="3" s="1"/>
  <c r="H631" i="3"/>
  <c r="E676" i="3"/>
  <c r="H624" i="3"/>
  <c r="E669" i="3"/>
  <c r="H617" i="3"/>
  <c r="E662" i="3"/>
  <c r="E733" i="3"/>
  <c r="F758" i="3"/>
  <c r="M758" i="3" s="1"/>
  <c r="H740" i="3"/>
  <c r="H758" i="3"/>
  <c r="F746" i="3"/>
  <c r="M746" i="3" s="1"/>
  <c r="F771" i="3"/>
  <c r="M771" i="3" s="1"/>
  <c r="H730" i="3"/>
  <c r="E775" i="3"/>
  <c r="H755" i="3"/>
  <c r="H780" i="3"/>
  <c r="E747" i="3"/>
  <c r="H727" i="3"/>
  <c r="E772" i="3"/>
  <c r="F588" i="3"/>
  <c r="M588" i="3" s="1"/>
  <c r="E613" i="3"/>
  <c r="F621" i="3"/>
  <c r="M621" i="3" s="1"/>
  <c r="H626" i="3"/>
  <c r="F703" i="3"/>
  <c r="M703" i="3" s="1"/>
  <c r="F630" i="3"/>
  <c r="M630" i="3" s="1"/>
  <c r="F655" i="3"/>
  <c r="M655" i="3" s="1"/>
  <c r="H683" i="3"/>
  <c r="E591" i="3"/>
  <c r="H589" i="3"/>
  <c r="H642" i="3"/>
  <c r="E687" i="3"/>
  <c r="E627" i="3"/>
  <c r="H710" i="3"/>
  <c r="H623" i="3"/>
  <c r="E668" i="3"/>
  <c r="H680" i="3"/>
  <c r="E725" i="3"/>
  <c r="F716" i="3"/>
  <c r="M716" i="3" s="1"/>
  <c r="H698" i="3"/>
  <c r="H595" i="3"/>
  <c r="E640" i="3"/>
  <c r="H723" i="3"/>
  <c r="H620" i="3"/>
  <c r="E665" i="3"/>
  <c r="H613" i="3"/>
  <c r="F704" i="3"/>
  <c r="M704" i="3" s="1"/>
  <c r="E603" i="3"/>
  <c r="H686" i="3"/>
  <c r="H745" i="3"/>
  <c r="F722" i="3"/>
  <c r="M722" i="3" s="1"/>
  <c r="F715" i="3"/>
  <c r="M715" i="3" s="1"/>
  <c r="F708" i="3"/>
  <c r="M708" i="3" s="1"/>
  <c r="F779" i="3"/>
  <c r="M779" i="3" s="1"/>
  <c r="E760" i="3"/>
  <c r="E730" i="3"/>
  <c r="E748" i="3"/>
  <c r="H728" i="3"/>
  <c r="E773" i="3"/>
  <c r="H753" i="3"/>
  <c r="F743" i="3"/>
  <c r="M743" i="3" s="1"/>
  <c r="F768" i="3"/>
  <c r="M768" i="3" s="1"/>
  <c r="E602" i="3"/>
  <c r="E625" i="3"/>
  <c r="H722" i="3"/>
  <c r="E609" i="3"/>
  <c r="H651" i="3"/>
  <c r="H667" i="3"/>
  <c r="H600" i="3"/>
  <c r="F603" i="3"/>
  <c r="M603" i="3" s="1"/>
  <c r="F591" i="3"/>
  <c r="M591" i="3" s="1"/>
  <c r="H777" i="3"/>
  <c r="H701" i="3"/>
  <c r="F673" i="3"/>
  <c r="M673" i="3" s="1"/>
  <c r="F714" i="3"/>
  <c r="M714" i="3" s="1"/>
  <c r="F643" i="3"/>
  <c r="M643" i="3" s="1"/>
  <c r="H673" i="3"/>
  <c r="E718" i="3"/>
  <c r="F661" i="3"/>
  <c r="M661" i="3" s="1"/>
  <c r="F686" i="3"/>
  <c r="M686" i="3" s="1"/>
  <c r="F711" i="3"/>
  <c r="M711" i="3" s="1"/>
  <c r="H661" i="3"/>
  <c r="E706" i="3"/>
  <c r="F649" i="3"/>
  <c r="M649" i="3" s="1"/>
  <c r="H679" i="3"/>
  <c r="E724" i="3"/>
  <c r="H672" i="3"/>
  <c r="E717" i="3"/>
  <c r="H665" i="3"/>
  <c r="E710" i="3"/>
  <c r="H736" i="3"/>
  <c r="E781" i="3"/>
  <c r="F776" i="3"/>
  <c r="M776" i="3" s="1"/>
  <c r="H778" i="3"/>
  <c r="E745" i="3"/>
  <c r="E770" i="3"/>
  <c r="H750" i="3"/>
  <c r="H775" i="3"/>
  <c r="F593" i="3"/>
  <c r="M593" i="3" s="1"/>
  <c r="E592" i="3"/>
  <c r="H610" i="3"/>
  <c r="F719" i="3"/>
  <c r="M719" i="3" s="1"/>
  <c r="E631" i="3"/>
  <c r="F685" i="3"/>
  <c r="M685" i="3" s="1"/>
  <c r="E639" i="3"/>
  <c r="H676" i="3"/>
  <c r="H601" i="3"/>
  <c r="F662" i="3"/>
  <c r="M662" i="3" s="1"/>
  <c r="H692" i="3"/>
  <c r="E712" i="3"/>
  <c r="E589" i="3"/>
  <c r="H594" i="3"/>
  <c r="E593" i="3"/>
  <c r="H690" i="3"/>
  <c r="F664" i="3"/>
  <c r="M664" i="3" s="1"/>
  <c r="H630" i="3"/>
  <c r="E675" i="3"/>
  <c r="H671" i="3"/>
  <c r="E716" i="3"/>
  <c r="E645" i="3"/>
  <c r="F636" i="3"/>
  <c r="M636" i="3" s="1"/>
  <c r="E663" i="3"/>
  <c r="H643" i="3"/>
  <c r="E688" i="3"/>
  <c r="H770" i="3"/>
  <c r="H668" i="3"/>
  <c r="E713" i="3"/>
  <c r="H606" i="3"/>
  <c r="E651" i="3"/>
  <c r="E774" i="3"/>
  <c r="F642" i="3"/>
  <c r="M642" i="3" s="1"/>
  <c r="F635" i="3"/>
  <c r="M635" i="3" s="1"/>
  <c r="F628" i="3"/>
  <c r="M628" i="3" s="1"/>
  <c r="H763" i="3"/>
  <c r="F751" i="3"/>
  <c r="M751" i="3" s="1"/>
  <c r="H733" i="3"/>
  <c r="E778" i="3"/>
  <c r="F769" i="3"/>
  <c r="M769" i="3" s="1"/>
  <c r="H751" i="3"/>
  <c r="H776" i="3"/>
  <c r="F741" i="3"/>
  <c r="M741" i="3" s="1"/>
  <c r="F766" i="3"/>
  <c r="M766" i="3" s="1"/>
  <c r="F738" i="3"/>
  <c r="M738" i="3" s="1"/>
  <c r="H593" i="3"/>
  <c r="E600" i="3"/>
  <c r="E604" i="3"/>
  <c r="F604" i="3"/>
  <c r="M604" i="3" s="1"/>
  <c r="H715" i="3"/>
  <c r="E689" i="3"/>
  <c r="F613" i="3"/>
  <c r="M613" i="3" s="1"/>
  <c r="F625" i="3"/>
  <c r="M625" i="3" s="1"/>
  <c r="E632" i="3"/>
  <c r="E641" i="3"/>
  <c r="H599" i="3"/>
  <c r="F589" i="3"/>
  <c r="M589" i="3" s="1"/>
  <c r="F728" i="3"/>
  <c r="M728" i="3" s="1"/>
  <c r="E664" i="3"/>
  <c r="H628" i="3"/>
  <c r="E680" i="3"/>
  <c r="H708" i="3"/>
  <c r="E696" i="3"/>
  <c r="F726" i="3"/>
  <c r="M726" i="3" s="1"/>
  <c r="F605" i="3"/>
  <c r="M605" i="3" s="1"/>
  <c r="F653" i="3"/>
  <c r="M653" i="3" s="1"/>
  <c r="E666" i="3"/>
  <c r="F721" i="3"/>
  <c r="M721" i="3" s="1"/>
  <c r="F634" i="3"/>
  <c r="M634" i="3" s="1"/>
  <c r="F691" i="3"/>
  <c r="M691" i="3" s="1"/>
  <c r="F740" i="3"/>
  <c r="M740" i="3" s="1"/>
  <c r="E638" i="3"/>
  <c r="H721" i="3"/>
  <c r="F709" i="3"/>
  <c r="M709" i="3" s="1"/>
  <c r="F606" i="3"/>
  <c r="M606" i="3" s="1"/>
  <c r="F631" i="3"/>
  <c r="M631" i="3" s="1"/>
  <c r="F624" i="3"/>
  <c r="M624" i="3" s="1"/>
  <c r="H709" i="3"/>
  <c r="F697" i="3"/>
  <c r="M697" i="3" s="1"/>
  <c r="E644" i="3"/>
  <c r="E637" i="3"/>
  <c r="H720" i="3"/>
  <c r="E630" i="3"/>
  <c r="H713" i="3"/>
  <c r="H784" i="3"/>
  <c r="E753" i="3"/>
  <c r="E771" i="3"/>
  <c r="F739" i="3"/>
  <c r="M739" i="3" s="1"/>
  <c r="F764" i="3"/>
  <c r="M764" i="3" s="1"/>
  <c r="E743" i="3"/>
  <c r="E768" i="3"/>
  <c r="H748" i="3"/>
  <c r="H773" i="3"/>
  <c r="E740" i="3"/>
  <c r="E597" i="3"/>
  <c r="E598" i="3"/>
  <c r="F602" i="3"/>
  <c r="M602" i="3" s="1"/>
  <c r="F646" i="3"/>
  <c r="M646" i="3" s="1"/>
  <c r="E650" i="3"/>
  <c r="E616" i="3"/>
  <c r="F696" i="3"/>
  <c r="M696" i="3" s="1"/>
  <c r="H596" i="3"/>
  <c r="H653" i="3"/>
  <c r="F639" i="3"/>
  <c r="M639" i="3" s="1"/>
  <c r="E6" i="3"/>
  <c r="H612" i="3"/>
  <c r="F629" i="3"/>
  <c r="M629" i="3" s="1"/>
  <c r="E721" i="3"/>
  <c r="F694" i="3"/>
  <c r="M694" i="3" s="1"/>
  <c r="F710" i="3"/>
  <c r="M710" i="3" s="1"/>
  <c r="H592" i="3"/>
  <c r="H607" i="3"/>
  <c r="H598" i="3"/>
  <c r="E655" i="3"/>
  <c r="F712" i="3"/>
  <c r="M712" i="3" s="1"/>
  <c r="H678" i="3"/>
  <c r="E723" i="3"/>
  <c r="E636" i="3"/>
  <c r="H719" i="3"/>
  <c r="H648" i="3"/>
  <c r="E693" i="3"/>
  <c r="F684" i="3"/>
  <c r="M684" i="3" s="1"/>
  <c r="H754" i="3"/>
  <c r="H666" i="3"/>
  <c r="E711" i="3"/>
  <c r="E608" i="3"/>
  <c r="H691" i="3"/>
  <c r="E633" i="3"/>
  <c r="H716" i="3"/>
  <c r="F672" i="3"/>
  <c r="M672" i="3" s="1"/>
  <c r="H654" i="3"/>
  <c r="E699" i="3"/>
  <c r="F690" i="3"/>
  <c r="M690" i="3" s="1"/>
  <c r="F683" i="3"/>
  <c r="M683" i="3" s="1"/>
  <c r="F676" i="3"/>
  <c r="M676" i="3" s="1"/>
  <c r="F747" i="3"/>
  <c r="M747" i="3" s="1"/>
  <c r="H781" i="3"/>
  <c r="E741" i="3"/>
  <c r="E766" i="3"/>
  <c r="F736" i="3"/>
  <c r="M736" i="3" s="1"/>
  <c r="F761" i="3"/>
  <c r="M761" i="3" s="1"/>
  <c r="E647" i="3"/>
  <c r="F595" i="3"/>
  <c r="M595" i="3" s="1"/>
  <c r="F590" i="3"/>
  <c r="M590" i="3" s="1"/>
  <c r="E596" i="3"/>
  <c r="F600" i="3"/>
  <c r="M600" i="3" s="1"/>
  <c r="E607" i="3"/>
  <c r="F607" i="3"/>
  <c r="M607" i="3" s="1"/>
  <c r="E588" i="3"/>
  <c r="E705" i="3"/>
  <c r="F687" i="3"/>
  <c r="M687" i="3" s="1"/>
  <c r="H591" i="3"/>
  <c r="F609" i="3"/>
  <c r="M609" i="3" s="1"/>
  <c r="H6" i="3"/>
  <c r="E648" i="3"/>
  <c r="F678" i="3"/>
  <c r="M678" i="3" s="1"/>
  <c r="H588" i="3"/>
  <c r="H724" i="3"/>
  <c r="F596" i="3"/>
  <c r="M596" i="3" s="1"/>
  <c r="E611" i="3"/>
  <c r="H605" i="3"/>
  <c r="F701" i="3"/>
  <c r="M701" i="3" s="1"/>
  <c r="H669" i="3"/>
  <c r="E714" i="3"/>
  <c r="F641" i="3"/>
  <c r="M641" i="3" s="1"/>
  <c r="F682" i="3"/>
  <c r="M682" i="3" s="1"/>
  <c r="H641" i="3"/>
  <c r="E686" i="3"/>
  <c r="F654" i="3"/>
  <c r="M654" i="3" s="1"/>
  <c r="F679" i="3"/>
  <c r="M679" i="3" s="1"/>
  <c r="H629" i="3"/>
  <c r="E674" i="3"/>
  <c r="F617" i="3"/>
  <c r="M617" i="3" s="1"/>
  <c r="H647" i="3"/>
  <c r="E692" i="3"/>
  <c r="H640" i="3"/>
  <c r="E685" i="3"/>
  <c r="E728" i="3"/>
  <c r="H633" i="3"/>
  <c r="E678" i="3"/>
  <c r="E749" i="3"/>
  <c r="F774" i="3"/>
  <c r="M774" i="3" s="1"/>
  <c r="H756" i="3"/>
  <c r="F744" i="3"/>
  <c r="M744" i="3" s="1"/>
  <c r="H774" i="3"/>
  <c r="F762" i="3"/>
  <c r="M762" i="3" s="1"/>
  <c r="H746" i="3"/>
  <c r="H771" i="3"/>
  <c r="E738" i="3"/>
  <c r="E763" i="3"/>
  <c r="H743" i="3"/>
  <c r="E626" i="3"/>
  <c r="H860" i="3"/>
  <c r="F788" i="3"/>
  <c r="M788" i="3" s="1"/>
  <c r="H800" i="3"/>
  <c r="E845" i="3"/>
  <c r="F870" i="3"/>
  <c r="M870" i="3" s="1"/>
  <c r="H804" i="3"/>
  <c r="E849" i="3"/>
  <c r="H829" i="3"/>
  <c r="E874" i="3"/>
  <c r="E819" i="3"/>
  <c r="F842" i="3"/>
  <c r="M842" i="3" s="1"/>
  <c r="E821" i="3"/>
  <c r="E798" i="3"/>
  <c r="H858" i="3"/>
  <c r="H835" i="3"/>
  <c r="H814" i="3"/>
  <c r="E859" i="3"/>
  <c r="H791" i="3"/>
  <c r="E836" i="3"/>
  <c r="H827" i="3"/>
  <c r="F792" i="3"/>
  <c r="M792" i="3" s="1"/>
  <c r="H799" i="3"/>
  <c r="H822" i="3"/>
  <c r="E869" i="3"/>
  <c r="H801" i="3"/>
  <c r="E823" i="3"/>
  <c r="H841" i="3"/>
  <c r="H873" i="3"/>
  <c r="F811" i="3"/>
  <c r="M811" i="3" s="1"/>
  <c r="E792" i="3"/>
  <c r="H875" i="3"/>
  <c r="F815" i="3"/>
  <c r="M815" i="3" s="1"/>
  <c r="F840" i="3"/>
  <c r="M840" i="3" s="1"/>
  <c r="F785" i="3"/>
  <c r="M785" i="3" s="1"/>
  <c r="H847" i="3"/>
  <c r="F787" i="3"/>
  <c r="M787" i="3" s="1"/>
  <c r="F869" i="3"/>
  <c r="M869" i="3" s="1"/>
  <c r="F846" i="3"/>
  <c r="M846" i="3" s="1"/>
  <c r="E825" i="3"/>
  <c r="E802" i="3"/>
  <c r="F825" i="3"/>
  <c r="M825" i="3" s="1"/>
  <c r="F802" i="3"/>
  <c r="M802" i="3" s="1"/>
  <c r="H848" i="3"/>
  <c r="E794" i="3"/>
  <c r="E846" i="3"/>
  <c r="H839" i="3"/>
  <c r="H802" i="3"/>
  <c r="E813" i="3"/>
  <c r="F838" i="3"/>
  <c r="M838" i="3" s="1"/>
  <c r="E817" i="3"/>
  <c r="H797" i="3"/>
  <c r="E842" i="3"/>
  <c r="E787" i="3"/>
  <c r="H870" i="3"/>
  <c r="F810" i="3"/>
  <c r="M810" i="3" s="1"/>
  <c r="E789" i="3"/>
  <c r="H872" i="3"/>
  <c r="H849" i="3"/>
  <c r="H826" i="3"/>
  <c r="E871" i="3"/>
  <c r="H803" i="3"/>
  <c r="E848" i="3"/>
  <c r="F871" i="3"/>
  <c r="M871" i="3" s="1"/>
  <c r="F848" i="3"/>
  <c r="M848" i="3" s="1"/>
  <c r="E827" i="3"/>
  <c r="E804" i="3"/>
  <c r="E844" i="3"/>
  <c r="F861" i="3"/>
  <c r="M861" i="3" s="1"/>
  <c r="F790" i="3"/>
  <c r="M790" i="3" s="1"/>
  <c r="H852" i="3"/>
  <c r="E867" i="3"/>
  <c r="H809" i="3"/>
  <c r="H825" i="3"/>
  <c r="E870" i="3"/>
  <c r="H786" i="3"/>
  <c r="F859" i="3"/>
  <c r="M859" i="3" s="1"/>
  <c r="H795" i="3"/>
  <c r="E840" i="3"/>
  <c r="F863" i="3"/>
  <c r="M863" i="3" s="1"/>
  <c r="F833" i="3"/>
  <c r="M833" i="3" s="1"/>
  <c r="E812" i="3"/>
  <c r="F835" i="3"/>
  <c r="M835" i="3" s="1"/>
  <c r="F812" i="3"/>
  <c r="M812" i="3" s="1"/>
  <c r="F789" i="3"/>
  <c r="M789" i="3" s="1"/>
  <c r="H828" i="3"/>
  <c r="E873" i="3"/>
  <c r="H805" i="3"/>
  <c r="E850" i="3"/>
  <c r="F873" i="3"/>
  <c r="M873" i="3" s="1"/>
  <c r="F850" i="3"/>
  <c r="M850" i="3" s="1"/>
  <c r="H857" i="3"/>
  <c r="E831" i="3"/>
  <c r="H816" i="3"/>
  <c r="E861" i="3"/>
  <c r="H820" i="3"/>
  <c r="E865" i="3"/>
  <c r="H845" i="3"/>
  <c r="H790" i="3"/>
  <c r="E835" i="3"/>
  <c r="F858" i="3"/>
  <c r="M858" i="3" s="1"/>
  <c r="H792" i="3"/>
  <c r="E837" i="3"/>
  <c r="E814" i="3"/>
  <c r="E791" i="3"/>
  <c r="H874" i="3"/>
  <c r="H851" i="3"/>
  <c r="F791" i="3"/>
  <c r="M791" i="3" s="1"/>
  <c r="H830" i="3"/>
  <c r="E875" i="3"/>
  <c r="H807" i="3"/>
  <c r="E852" i="3"/>
  <c r="F800" i="3"/>
  <c r="M800" i="3" s="1"/>
  <c r="E838" i="3"/>
  <c r="E854" i="3"/>
  <c r="E815" i="3"/>
  <c r="F845" i="3"/>
  <c r="M845" i="3" s="1"/>
  <c r="H843" i="3"/>
  <c r="F808" i="3"/>
  <c r="M808" i="3" s="1"/>
  <c r="H815" i="3"/>
  <c r="E860" i="3"/>
  <c r="F860" i="3"/>
  <c r="M860" i="3" s="1"/>
  <c r="F837" i="3"/>
  <c r="M837" i="3" s="1"/>
  <c r="F814" i="3"/>
  <c r="M814" i="3" s="1"/>
  <c r="E793" i="3"/>
  <c r="H853" i="3"/>
  <c r="F793" i="3"/>
  <c r="M793" i="3" s="1"/>
  <c r="F823" i="3"/>
  <c r="M823" i="3" s="1"/>
  <c r="F852" i="3"/>
  <c r="M852" i="3" s="1"/>
  <c r="F868" i="3"/>
  <c r="M868" i="3" s="1"/>
  <c r="F829" i="3"/>
  <c r="M829" i="3" s="1"/>
  <c r="H864" i="3"/>
  <c r="F806" i="3"/>
  <c r="M806" i="3" s="1"/>
  <c r="E785" i="3"/>
  <c r="H868" i="3"/>
  <c r="E810" i="3"/>
  <c r="H838" i="3"/>
  <c r="H840" i="3"/>
  <c r="H817" i="3"/>
  <c r="E862" i="3"/>
  <c r="H794" i="3"/>
  <c r="E839" i="3"/>
  <c r="E816" i="3"/>
  <c r="F839" i="3"/>
  <c r="M839" i="3" s="1"/>
  <c r="F816" i="3"/>
  <c r="M816" i="3" s="1"/>
  <c r="E795" i="3"/>
  <c r="H855" i="3"/>
  <c r="E822" i="3"/>
  <c r="F836" i="3"/>
  <c r="M836" i="3" s="1"/>
  <c r="H850" i="3"/>
  <c r="F797" i="3"/>
  <c r="M797" i="3" s="1"/>
  <c r="F827" i="3"/>
  <c r="M827" i="3" s="1"/>
  <c r="E808" i="3"/>
  <c r="F831" i="3"/>
  <c r="M831" i="3" s="1"/>
  <c r="F856" i="3"/>
  <c r="M856" i="3" s="1"/>
  <c r="F801" i="3"/>
  <c r="M801" i="3" s="1"/>
  <c r="H863" i="3"/>
  <c r="F803" i="3"/>
  <c r="M803" i="3" s="1"/>
  <c r="F862" i="3"/>
  <c r="M862" i="3" s="1"/>
  <c r="H796" i="3"/>
  <c r="E841" i="3"/>
  <c r="E818" i="3"/>
  <c r="F841" i="3"/>
  <c r="M841" i="3" s="1"/>
  <c r="F818" i="3"/>
  <c r="M818" i="3" s="1"/>
  <c r="H837" i="3"/>
  <c r="H866" i="3"/>
  <c r="E799" i="3"/>
  <c r="E829" i="3"/>
  <c r="F854" i="3"/>
  <c r="M854" i="3" s="1"/>
  <c r="H788" i="3"/>
  <c r="E833" i="3"/>
  <c r="H813" i="3"/>
  <c r="E858" i="3"/>
  <c r="E803" i="3"/>
  <c r="F826" i="3"/>
  <c r="M826" i="3" s="1"/>
  <c r="E805" i="3"/>
  <c r="H865" i="3"/>
  <c r="H842" i="3"/>
  <c r="H819" i="3"/>
  <c r="E864" i="3"/>
  <c r="F864" i="3"/>
  <c r="M864" i="3" s="1"/>
  <c r="H798" i="3"/>
  <c r="E843" i="3"/>
  <c r="E820" i="3"/>
  <c r="E847" i="3"/>
  <c r="E872" i="3"/>
  <c r="H862" i="3"/>
  <c r="H793" i="3"/>
  <c r="E806" i="3"/>
  <c r="F813" i="3"/>
  <c r="M813" i="3" s="1"/>
  <c r="E790" i="3"/>
  <c r="F875" i="3"/>
  <c r="M875" i="3" s="1"/>
  <c r="H811" i="3"/>
  <c r="E856" i="3"/>
  <c r="F849" i="3"/>
  <c r="M849" i="3" s="1"/>
  <c r="E828" i="3"/>
  <c r="F851" i="3"/>
  <c r="M851" i="3" s="1"/>
  <c r="F828" i="3"/>
  <c r="M828" i="3" s="1"/>
  <c r="F805" i="3"/>
  <c r="M805" i="3" s="1"/>
  <c r="H844" i="3"/>
  <c r="H821" i="3"/>
  <c r="E866" i="3"/>
  <c r="F866" i="3"/>
  <c r="M866" i="3" s="1"/>
  <c r="H824" i="3"/>
  <c r="E800" i="3"/>
  <c r="F820" i="3"/>
  <c r="M820" i="3" s="1"/>
  <c r="F804" i="3"/>
  <c r="M804" i="3" s="1"/>
  <c r="H832" i="3"/>
  <c r="H836" i="3"/>
  <c r="H861" i="3"/>
  <c r="H806" i="3"/>
  <c r="E851" i="3"/>
  <c r="F874" i="3"/>
  <c r="M874" i="3" s="1"/>
  <c r="H808" i="3"/>
  <c r="E853" i="3"/>
  <c r="H785" i="3"/>
  <c r="E830" i="3"/>
  <c r="E807" i="3"/>
  <c r="H867" i="3"/>
  <c r="F807" i="3"/>
  <c r="M807" i="3" s="1"/>
  <c r="H846" i="3"/>
  <c r="H823" i="3"/>
  <c r="E868" i="3"/>
  <c r="F867" i="3"/>
  <c r="M867" i="3" s="1"/>
  <c r="F795" i="3"/>
  <c r="M795" i="3" s="1"/>
  <c r="H859" i="3"/>
  <c r="F799" i="3"/>
  <c r="M799" i="3" s="1"/>
  <c r="F824" i="3"/>
  <c r="M824" i="3" s="1"/>
  <c r="H831" i="3"/>
  <c r="F853" i="3"/>
  <c r="M853" i="3" s="1"/>
  <c r="F830" i="3"/>
  <c r="M830" i="3" s="1"/>
  <c r="E809" i="3"/>
  <c r="E786" i="3"/>
  <c r="H869" i="3"/>
  <c r="F809" i="3"/>
  <c r="M809" i="3" s="1"/>
  <c r="F786" i="3"/>
  <c r="M786" i="3" s="1"/>
  <c r="F865" i="3"/>
  <c r="M865" i="3" s="1"/>
  <c r="F821" i="3"/>
  <c r="M821" i="3" s="1"/>
  <c r="H834" i="3"/>
  <c r="E863" i="3"/>
  <c r="E797" i="3"/>
  <c r="F822" i="3"/>
  <c r="M822" i="3" s="1"/>
  <c r="E801" i="3"/>
  <c r="E826" i="3"/>
  <c r="H854" i="3"/>
  <c r="F794" i="3"/>
  <c r="M794" i="3" s="1"/>
  <c r="H856" i="3"/>
  <c r="H833" i="3"/>
  <c r="H810" i="3"/>
  <c r="E855" i="3"/>
  <c r="H787" i="3"/>
  <c r="E832" i="3"/>
  <c r="F855" i="3"/>
  <c r="M855" i="3" s="1"/>
  <c r="F832" i="3"/>
  <c r="M832" i="3" s="1"/>
  <c r="E811" i="3"/>
  <c r="E788" i="3"/>
  <c r="H871" i="3"/>
  <c r="F844" i="3"/>
  <c r="M844" i="3" s="1"/>
  <c r="F798" i="3"/>
  <c r="M798" i="3" s="1"/>
  <c r="H818" i="3"/>
  <c r="F843" i="3"/>
  <c r="M843" i="3" s="1"/>
  <c r="E824" i="3"/>
  <c r="F847" i="3"/>
  <c r="M847" i="3" s="1"/>
  <c r="F872" i="3"/>
  <c r="M872" i="3" s="1"/>
  <c r="F817" i="3"/>
  <c r="M817" i="3" s="1"/>
  <c r="E796" i="3"/>
  <c r="F819" i="3"/>
  <c r="M819" i="3" s="1"/>
  <c r="F796" i="3"/>
  <c r="M796" i="3" s="1"/>
  <c r="H812" i="3"/>
  <c r="E857" i="3"/>
  <c r="H789" i="3"/>
  <c r="E834" i="3"/>
  <c r="F857" i="3"/>
  <c r="M857" i="3" s="1"/>
  <c r="F834" i="3"/>
  <c r="M834" i="3" s="1"/>
  <c r="B587" i="3" l="1"/>
  <c r="C587" i="3" s="1"/>
  <c r="B586" i="3"/>
  <c r="C586" i="3" s="1"/>
  <c r="B585" i="3"/>
  <c r="C585" i="3" s="1"/>
  <c r="B584" i="3"/>
  <c r="C584" i="3" s="1"/>
  <c r="B583" i="3"/>
  <c r="C583" i="3" s="1"/>
  <c r="B582" i="3"/>
  <c r="C582" i="3" s="1"/>
  <c r="B581" i="3"/>
  <c r="C581" i="3" s="1"/>
  <c r="B580" i="3"/>
  <c r="C580" i="3" s="1"/>
  <c r="B579" i="3"/>
  <c r="C579" i="3" s="1"/>
  <c r="B578" i="3"/>
  <c r="C578" i="3" s="1"/>
  <c r="B577" i="3"/>
  <c r="C577" i="3" s="1"/>
  <c r="B576" i="3"/>
  <c r="C576" i="3" s="1"/>
  <c r="B575" i="3"/>
  <c r="C575" i="3" s="1"/>
  <c r="B574" i="3"/>
  <c r="C574" i="3" s="1"/>
  <c r="B573" i="3"/>
  <c r="C573" i="3" s="1"/>
  <c r="B572" i="3"/>
  <c r="C572" i="3" s="1"/>
  <c r="B571" i="3"/>
  <c r="C571" i="3" s="1"/>
  <c r="B570" i="3"/>
  <c r="C570" i="3" s="1"/>
  <c r="B569" i="3"/>
  <c r="C569" i="3" s="1"/>
  <c r="B568" i="3"/>
  <c r="C568" i="3" s="1"/>
  <c r="B567" i="3"/>
  <c r="C567" i="3" s="1"/>
  <c r="B566" i="3"/>
  <c r="C566" i="3" s="1"/>
  <c r="B565" i="3"/>
  <c r="C565" i="3" s="1"/>
  <c r="B564" i="3"/>
  <c r="C564" i="3" s="1"/>
  <c r="B563" i="3"/>
  <c r="C563" i="3" s="1"/>
  <c r="B562" i="3"/>
  <c r="C562" i="3" s="1"/>
  <c r="B561" i="3"/>
  <c r="C561" i="3" s="1"/>
  <c r="B560" i="3"/>
  <c r="C560" i="3" s="1"/>
  <c r="B559" i="3"/>
  <c r="C559" i="3" s="1"/>
  <c r="B558" i="3"/>
  <c r="C558" i="3" s="1"/>
  <c r="B557" i="3"/>
  <c r="C557" i="3" s="1"/>
  <c r="B556" i="3"/>
  <c r="C556" i="3" s="1"/>
  <c r="B555" i="3"/>
  <c r="C555" i="3" s="1"/>
  <c r="B554" i="3"/>
  <c r="C554" i="3" s="1"/>
  <c r="B553" i="3"/>
  <c r="C553" i="3" s="1"/>
  <c r="B552" i="3"/>
  <c r="C552" i="3" s="1"/>
  <c r="B551" i="3"/>
  <c r="C551" i="3" s="1"/>
  <c r="B550" i="3"/>
  <c r="C550" i="3" s="1"/>
  <c r="B549" i="3"/>
  <c r="C549" i="3" s="1"/>
  <c r="B548" i="3"/>
  <c r="C548" i="3" s="1"/>
  <c r="B547" i="3"/>
  <c r="C547" i="3" s="1"/>
  <c r="B546" i="3"/>
  <c r="C546" i="3" s="1"/>
  <c r="B545" i="3"/>
  <c r="C545" i="3" s="1"/>
  <c r="B544" i="3"/>
  <c r="C544" i="3" s="1"/>
  <c r="B543" i="3"/>
  <c r="C543" i="3" s="1"/>
  <c r="B542" i="3"/>
  <c r="C542" i="3" s="1"/>
  <c r="B541" i="3"/>
  <c r="C541" i="3" s="1"/>
  <c r="B540" i="3"/>
  <c r="C540" i="3" s="1"/>
  <c r="B539" i="3"/>
  <c r="C539" i="3" s="1"/>
  <c r="B538" i="3"/>
  <c r="C538" i="3" s="1"/>
  <c r="B537" i="3"/>
  <c r="C537" i="3" s="1"/>
  <c r="B536" i="3"/>
  <c r="C536" i="3" s="1"/>
  <c r="B535" i="3"/>
  <c r="C535" i="3" s="1"/>
  <c r="B534" i="3"/>
  <c r="C534" i="3" s="1"/>
  <c r="B533" i="3"/>
  <c r="C533" i="3" s="1"/>
  <c r="B532" i="3"/>
  <c r="C532" i="3" s="1"/>
  <c r="B531" i="3"/>
  <c r="C531" i="3" s="1"/>
  <c r="B530" i="3"/>
  <c r="C530" i="3" s="1"/>
  <c r="B529" i="3"/>
  <c r="C529" i="3" s="1"/>
  <c r="B528" i="3"/>
  <c r="C528" i="3" s="1"/>
  <c r="B527" i="3"/>
  <c r="C527" i="3" s="1"/>
  <c r="B526" i="3"/>
  <c r="C526" i="3" s="1"/>
  <c r="B525" i="3"/>
  <c r="C525" i="3" s="1"/>
  <c r="B524" i="3"/>
  <c r="C524" i="3" s="1"/>
  <c r="B523" i="3"/>
  <c r="C523" i="3" s="1"/>
  <c r="B522" i="3"/>
  <c r="C522" i="3" s="1"/>
  <c r="B521" i="3"/>
  <c r="C521" i="3" s="1"/>
  <c r="B520" i="3"/>
  <c r="C520" i="3" s="1"/>
  <c r="B519" i="3"/>
  <c r="C519" i="3" s="1"/>
  <c r="B518" i="3"/>
  <c r="C518" i="3" s="1"/>
  <c r="B517" i="3"/>
  <c r="C517" i="3" s="1"/>
  <c r="B516" i="3"/>
  <c r="C516" i="3" s="1"/>
  <c r="B515" i="3"/>
  <c r="C515" i="3" s="1"/>
  <c r="B514" i="3"/>
  <c r="C514" i="3" s="1"/>
  <c r="B513" i="3"/>
  <c r="C513" i="3" s="1"/>
  <c r="B512" i="3"/>
  <c r="C512" i="3" s="1"/>
  <c r="B511" i="3"/>
  <c r="C511" i="3" s="1"/>
  <c r="B510" i="3"/>
  <c r="C510" i="3" s="1"/>
  <c r="B509" i="3"/>
  <c r="C509" i="3" s="1"/>
  <c r="B508" i="3"/>
  <c r="C508" i="3" s="1"/>
  <c r="B507" i="3"/>
  <c r="C507" i="3" s="1"/>
  <c r="B506" i="3"/>
  <c r="C506" i="3" s="1"/>
  <c r="B505" i="3"/>
  <c r="C505" i="3" s="1"/>
  <c r="B504" i="3"/>
  <c r="C504" i="3" s="1"/>
  <c r="B503" i="3"/>
  <c r="C503" i="3" s="1"/>
  <c r="B502" i="3"/>
  <c r="C502" i="3" s="1"/>
  <c r="B501" i="3"/>
  <c r="C501" i="3" s="1"/>
  <c r="B500" i="3"/>
  <c r="C500" i="3" s="1"/>
  <c r="B499" i="3"/>
  <c r="C499" i="3" s="1"/>
  <c r="B498" i="3"/>
  <c r="C498" i="3" s="1"/>
  <c r="B497" i="3"/>
  <c r="C497" i="3" s="1"/>
  <c r="B496" i="3"/>
  <c r="C496" i="3" s="1"/>
  <c r="B495" i="3"/>
  <c r="C495" i="3" s="1"/>
  <c r="B494" i="3"/>
  <c r="C494" i="3" s="1"/>
  <c r="B493" i="3"/>
  <c r="C493" i="3" s="1"/>
  <c r="B492" i="3"/>
  <c r="C492" i="3" s="1"/>
  <c r="B491" i="3"/>
  <c r="C491" i="3" s="1"/>
  <c r="B490" i="3"/>
  <c r="C490" i="3" s="1"/>
  <c r="B489" i="3"/>
  <c r="C489" i="3" s="1"/>
  <c r="B488" i="3"/>
  <c r="C488" i="3" s="1"/>
  <c r="B487" i="3"/>
  <c r="C487" i="3" s="1"/>
  <c r="B486" i="3"/>
  <c r="C486" i="3" s="1"/>
  <c r="B485" i="3"/>
  <c r="C485" i="3" s="1"/>
  <c r="B484" i="3"/>
  <c r="C484" i="3" s="1"/>
  <c r="B483" i="3"/>
  <c r="C483" i="3" s="1"/>
  <c r="B482" i="3"/>
  <c r="C482" i="3" s="1"/>
  <c r="B481" i="3"/>
  <c r="C481" i="3" s="1"/>
  <c r="B480" i="3"/>
  <c r="C480" i="3" s="1"/>
  <c r="B479" i="3"/>
  <c r="C479" i="3" s="1"/>
  <c r="B478" i="3"/>
  <c r="C478" i="3" s="1"/>
  <c r="B477" i="3"/>
  <c r="C477" i="3" s="1"/>
  <c r="B476" i="3"/>
  <c r="C476" i="3" s="1"/>
  <c r="B475" i="3"/>
  <c r="C475" i="3" s="1"/>
  <c r="B474" i="3"/>
  <c r="C474" i="3" s="1"/>
  <c r="B473" i="3"/>
  <c r="C473" i="3" s="1"/>
  <c r="B472" i="3"/>
  <c r="C472" i="3" s="1"/>
  <c r="B471" i="3"/>
  <c r="C471" i="3" s="1"/>
  <c r="B470" i="3"/>
  <c r="C470" i="3" s="1"/>
  <c r="B469" i="3"/>
  <c r="C469" i="3" s="1"/>
  <c r="B468" i="3"/>
  <c r="C468" i="3" s="1"/>
  <c r="B467" i="3"/>
  <c r="C467" i="3" s="1"/>
  <c r="B466" i="3"/>
  <c r="C466" i="3" s="1"/>
  <c r="B465" i="3"/>
  <c r="C465" i="3" s="1"/>
  <c r="B464" i="3"/>
  <c r="C464" i="3" s="1"/>
  <c r="B463" i="3"/>
  <c r="C463" i="3" s="1"/>
  <c r="B462" i="3"/>
  <c r="C462" i="3" s="1"/>
  <c r="B461" i="3"/>
  <c r="C461" i="3" s="1"/>
  <c r="B460" i="3"/>
  <c r="C460" i="3" s="1"/>
  <c r="B459" i="3"/>
  <c r="C459" i="3" s="1"/>
  <c r="B458" i="3"/>
  <c r="C458" i="3" s="1"/>
  <c r="B457" i="3"/>
  <c r="C457" i="3" s="1"/>
  <c r="B456" i="3"/>
  <c r="C456" i="3" s="1"/>
  <c r="B455" i="3"/>
  <c r="C455" i="3" s="1"/>
  <c r="B454" i="3"/>
  <c r="C454" i="3" s="1"/>
  <c r="B453" i="3"/>
  <c r="C453" i="3" s="1"/>
  <c r="B452" i="3"/>
  <c r="C452" i="3" s="1"/>
  <c r="B451" i="3"/>
  <c r="C451" i="3" s="1"/>
  <c r="B450" i="3"/>
  <c r="C450" i="3" s="1"/>
  <c r="B449" i="3"/>
  <c r="C449" i="3" s="1"/>
  <c r="B448" i="3"/>
  <c r="C448" i="3" s="1"/>
  <c r="B447" i="3"/>
  <c r="C447" i="3" s="1"/>
  <c r="B446" i="3"/>
  <c r="C446" i="3" s="1"/>
  <c r="B445" i="3"/>
  <c r="C445" i="3" s="1"/>
  <c r="B444" i="3"/>
  <c r="C444" i="3" s="1"/>
  <c r="B443" i="3"/>
  <c r="C443" i="3" s="1"/>
  <c r="B442" i="3"/>
  <c r="C442" i="3" s="1"/>
  <c r="B441" i="3"/>
  <c r="C441" i="3" s="1"/>
  <c r="B440" i="3"/>
  <c r="C440" i="3" s="1"/>
  <c r="B439" i="3"/>
  <c r="C439" i="3" s="1"/>
  <c r="B438" i="3"/>
  <c r="C438" i="3" s="1"/>
  <c r="B437" i="3"/>
  <c r="C437" i="3" s="1"/>
  <c r="B436" i="3"/>
  <c r="C436" i="3" s="1"/>
  <c r="B435" i="3"/>
  <c r="C435" i="3" s="1"/>
  <c r="B434" i="3"/>
  <c r="C434" i="3" s="1"/>
  <c r="B433" i="3"/>
  <c r="C433" i="3" s="1"/>
  <c r="B432" i="3"/>
  <c r="C432" i="3" s="1"/>
  <c r="B431" i="3"/>
  <c r="C431" i="3" s="1"/>
  <c r="B430" i="3"/>
  <c r="C430" i="3" s="1"/>
  <c r="B429" i="3"/>
  <c r="C429" i="3" s="1"/>
  <c r="B428" i="3"/>
  <c r="C428" i="3" s="1"/>
  <c r="B427" i="3"/>
  <c r="C427" i="3" s="1"/>
  <c r="B426" i="3"/>
  <c r="C426" i="3" s="1"/>
  <c r="B425" i="3"/>
  <c r="C425" i="3" s="1"/>
  <c r="B424" i="3"/>
  <c r="C424" i="3" s="1"/>
  <c r="B423" i="3"/>
  <c r="C423" i="3" s="1"/>
  <c r="B422" i="3"/>
  <c r="C422" i="3" s="1"/>
  <c r="B421" i="3"/>
  <c r="C421" i="3" s="1"/>
  <c r="B420" i="3"/>
  <c r="C420" i="3" s="1"/>
  <c r="B419" i="3"/>
  <c r="C419" i="3" s="1"/>
  <c r="B418" i="3"/>
  <c r="C418" i="3" s="1"/>
  <c r="B417" i="3"/>
  <c r="C417" i="3" s="1"/>
  <c r="B416" i="3"/>
  <c r="C416" i="3" s="1"/>
  <c r="B415" i="3"/>
  <c r="C415" i="3" s="1"/>
  <c r="B414" i="3"/>
  <c r="C414" i="3" s="1"/>
  <c r="B413" i="3"/>
  <c r="C413" i="3" s="1"/>
  <c r="B412" i="3"/>
  <c r="C412" i="3" s="1"/>
  <c r="B411" i="3"/>
  <c r="C411" i="3" s="1"/>
  <c r="B410" i="3"/>
  <c r="C410" i="3" s="1"/>
  <c r="B409" i="3"/>
  <c r="C409" i="3" s="1"/>
  <c r="B408" i="3"/>
  <c r="C408" i="3" s="1"/>
  <c r="B407" i="3"/>
  <c r="C407" i="3" s="1"/>
  <c r="B406" i="3"/>
  <c r="C406" i="3" s="1"/>
  <c r="B405" i="3"/>
  <c r="C405" i="3" s="1"/>
  <c r="B404" i="3"/>
  <c r="C404" i="3" s="1"/>
  <c r="B403" i="3"/>
  <c r="C403" i="3" s="1"/>
  <c r="B402" i="3"/>
  <c r="C402" i="3" s="1"/>
  <c r="B401" i="3"/>
  <c r="C401" i="3" s="1"/>
  <c r="B400" i="3"/>
  <c r="C400" i="3" s="1"/>
  <c r="B399" i="3"/>
  <c r="C399" i="3" s="1"/>
  <c r="B398" i="3"/>
  <c r="C398" i="3" s="1"/>
  <c r="B397" i="3"/>
  <c r="C397" i="3" s="1"/>
  <c r="B396" i="3"/>
  <c r="C396" i="3" s="1"/>
  <c r="B395" i="3"/>
  <c r="C395" i="3" s="1"/>
  <c r="B394" i="3"/>
  <c r="C394" i="3" s="1"/>
  <c r="B393" i="3"/>
  <c r="C393" i="3" s="1"/>
  <c r="B392" i="3"/>
  <c r="C392" i="3" s="1"/>
  <c r="B391" i="3"/>
  <c r="C391" i="3" s="1"/>
  <c r="B390" i="3"/>
  <c r="C390" i="3" s="1"/>
  <c r="B389" i="3"/>
  <c r="C389" i="3" s="1"/>
  <c r="B388" i="3"/>
  <c r="C388" i="3" s="1"/>
  <c r="B387" i="3"/>
  <c r="C387" i="3" s="1"/>
  <c r="B386" i="3"/>
  <c r="C386" i="3" s="1"/>
  <c r="B385" i="3"/>
  <c r="C385" i="3" s="1"/>
  <c r="B384" i="3"/>
  <c r="C384" i="3" s="1"/>
  <c r="B383" i="3"/>
  <c r="C383" i="3" s="1"/>
  <c r="B382" i="3"/>
  <c r="C382" i="3" s="1"/>
  <c r="B381" i="3"/>
  <c r="C381" i="3" s="1"/>
  <c r="B380" i="3"/>
  <c r="C380" i="3" s="1"/>
  <c r="B379" i="3"/>
  <c r="C379" i="3" s="1"/>
  <c r="B378" i="3"/>
  <c r="C378" i="3" s="1"/>
  <c r="B377" i="3"/>
  <c r="C377" i="3" s="1"/>
  <c r="B376" i="3"/>
  <c r="C376" i="3" s="1"/>
  <c r="B375" i="3"/>
  <c r="C375" i="3" s="1"/>
  <c r="B374" i="3"/>
  <c r="C374" i="3" s="1"/>
  <c r="B373" i="3"/>
  <c r="C373" i="3" s="1"/>
  <c r="B372" i="3"/>
  <c r="C372" i="3" s="1"/>
  <c r="B371" i="3"/>
  <c r="C371" i="3" s="1"/>
  <c r="B370" i="3"/>
  <c r="C370" i="3" s="1"/>
  <c r="B369" i="3"/>
  <c r="C369" i="3" s="1"/>
  <c r="B368" i="3"/>
  <c r="C368" i="3" s="1"/>
  <c r="B367" i="3"/>
  <c r="C367" i="3" s="1"/>
  <c r="B366" i="3"/>
  <c r="C366" i="3" s="1"/>
  <c r="B365" i="3"/>
  <c r="C365" i="3" s="1"/>
  <c r="B364" i="3"/>
  <c r="C364" i="3" s="1"/>
  <c r="B363" i="3"/>
  <c r="C363" i="3" s="1"/>
  <c r="B362" i="3"/>
  <c r="C362" i="3" s="1"/>
  <c r="B361" i="3"/>
  <c r="C361" i="3" s="1"/>
  <c r="B360" i="3"/>
  <c r="C360" i="3" s="1"/>
  <c r="B359" i="3"/>
  <c r="C359" i="3" s="1"/>
  <c r="B358" i="3"/>
  <c r="C358" i="3" s="1"/>
  <c r="B357" i="3"/>
  <c r="C357" i="3" s="1"/>
  <c r="B356" i="3"/>
  <c r="C356" i="3" s="1"/>
  <c r="B355" i="3"/>
  <c r="C355" i="3" s="1"/>
  <c r="B354" i="3"/>
  <c r="C354" i="3" s="1"/>
  <c r="B353" i="3"/>
  <c r="C353" i="3" s="1"/>
  <c r="B352" i="3"/>
  <c r="C352" i="3" s="1"/>
  <c r="B351" i="3"/>
  <c r="C351" i="3" s="1"/>
  <c r="B350" i="3"/>
  <c r="C350" i="3" s="1"/>
  <c r="B349" i="3"/>
  <c r="C349" i="3" s="1"/>
  <c r="B348" i="3"/>
  <c r="C348" i="3" s="1"/>
  <c r="B347" i="3"/>
  <c r="C347" i="3" s="1"/>
  <c r="B346" i="3"/>
  <c r="C346" i="3" s="1"/>
  <c r="B345" i="3"/>
  <c r="C345" i="3" s="1"/>
  <c r="B344" i="3"/>
  <c r="C344" i="3" s="1"/>
  <c r="B343" i="3"/>
  <c r="C343" i="3" s="1"/>
  <c r="B342" i="3"/>
  <c r="C342" i="3" s="1"/>
  <c r="B341" i="3"/>
  <c r="C341" i="3" s="1"/>
  <c r="B340" i="3"/>
  <c r="C340" i="3" s="1"/>
  <c r="B339" i="3"/>
  <c r="C339" i="3" s="1"/>
  <c r="B338" i="3"/>
  <c r="C338" i="3" s="1"/>
  <c r="B337" i="3"/>
  <c r="C337" i="3" s="1"/>
  <c r="B336" i="3"/>
  <c r="C336" i="3" s="1"/>
  <c r="B335" i="3"/>
  <c r="C335" i="3" s="1"/>
  <c r="B334" i="3"/>
  <c r="C334" i="3" s="1"/>
  <c r="B333" i="3"/>
  <c r="C333" i="3" s="1"/>
  <c r="B332" i="3"/>
  <c r="C332" i="3" s="1"/>
  <c r="B331" i="3"/>
  <c r="C331" i="3" s="1"/>
  <c r="B330" i="3"/>
  <c r="C330" i="3" s="1"/>
  <c r="B329" i="3"/>
  <c r="C329" i="3" s="1"/>
  <c r="B328" i="3"/>
  <c r="C328" i="3" s="1"/>
  <c r="B327" i="3"/>
  <c r="C327" i="3" s="1"/>
  <c r="B326" i="3"/>
  <c r="C326" i="3" s="1"/>
  <c r="B325" i="3"/>
  <c r="C325" i="3" s="1"/>
  <c r="B324" i="3"/>
  <c r="C324" i="3" s="1"/>
  <c r="B323" i="3"/>
  <c r="C323" i="3" s="1"/>
  <c r="B322" i="3"/>
  <c r="C322" i="3" s="1"/>
  <c r="B321" i="3"/>
  <c r="C321" i="3" s="1"/>
  <c r="B320" i="3"/>
  <c r="C320" i="3" s="1"/>
  <c r="B319" i="3"/>
  <c r="C319" i="3" s="1"/>
  <c r="B318" i="3"/>
  <c r="C318" i="3" s="1"/>
  <c r="B317" i="3"/>
  <c r="C317" i="3" s="1"/>
  <c r="B316" i="3"/>
  <c r="C316" i="3" s="1"/>
  <c r="B315" i="3"/>
  <c r="C315" i="3" s="1"/>
  <c r="B314" i="3"/>
  <c r="C314" i="3" s="1"/>
  <c r="B313" i="3"/>
  <c r="C313" i="3" s="1"/>
  <c r="B312" i="3"/>
  <c r="C312" i="3" s="1"/>
  <c r="B311" i="3"/>
  <c r="C311" i="3" s="1"/>
  <c r="B310" i="3"/>
  <c r="C310" i="3" s="1"/>
  <c r="B309" i="3"/>
  <c r="C309" i="3" s="1"/>
  <c r="B308" i="3"/>
  <c r="C308" i="3" s="1"/>
  <c r="B307" i="3"/>
  <c r="C307" i="3" s="1"/>
  <c r="B306" i="3"/>
  <c r="C306" i="3" s="1"/>
  <c r="B305" i="3"/>
  <c r="C305" i="3" s="1"/>
  <c r="B304" i="3"/>
  <c r="C304" i="3" s="1"/>
  <c r="B303" i="3"/>
  <c r="C303" i="3" s="1"/>
  <c r="B302" i="3"/>
  <c r="C302" i="3" s="1"/>
  <c r="B301" i="3"/>
  <c r="C301" i="3" s="1"/>
  <c r="B300" i="3"/>
  <c r="C300" i="3" s="1"/>
  <c r="B299" i="3"/>
  <c r="C299" i="3" s="1"/>
  <c r="B298" i="3"/>
  <c r="C298" i="3" s="1"/>
  <c r="B297" i="3"/>
  <c r="C297" i="3" s="1"/>
  <c r="B296" i="3"/>
  <c r="C296" i="3" s="1"/>
  <c r="B295" i="3"/>
  <c r="C295" i="3" s="1"/>
  <c r="B294" i="3"/>
  <c r="C294" i="3" s="1"/>
  <c r="B293" i="3"/>
  <c r="C293" i="3" s="1"/>
  <c r="B292" i="3"/>
  <c r="C292" i="3" s="1"/>
  <c r="B291" i="3"/>
  <c r="C291" i="3" s="1"/>
  <c r="B290" i="3"/>
  <c r="C290" i="3" s="1"/>
  <c r="B289" i="3"/>
  <c r="C289" i="3" s="1"/>
  <c r="B288" i="3"/>
  <c r="C288" i="3" s="1"/>
  <c r="B287" i="3"/>
  <c r="C287" i="3" s="1"/>
  <c r="B286" i="3"/>
  <c r="C286" i="3" s="1"/>
  <c r="B285" i="3"/>
  <c r="C285" i="3" s="1"/>
  <c r="B284" i="3"/>
  <c r="C284" i="3" s="1"/>
  <c r="B283" i="3"/>
  <c r="C283" i="3" s="1"/>
  <c r="B282" i="3"/>
  <c r="C282" i="3" s="1"/>
  <c r="B281" i="3"/>
  <c r="C281" i="3" s="1"/>
  <c r="B280" i="3"/>
  <c r="C280" i="3" s="1"/>
  <c r="B279" i="3"/>
  <c r="C279" i="3" s="1"/>
  <c r="B278" i="3"/>
  <c r="C278" i="3" s="1"/>
  <c r="B277" i="3"/>
  <c r="C277" i="3" s="1"/>
  <c r="B276" i="3"/>
  <c r="C276" i="3" s="1"/>
  <c r="B275" i="3"/>
  <c r="C275" i="3" s="1"/>
  <c r="B274" i="3"/>
  <c r="C274" i="3" s="1"/>
  <c r="B273" i="3"/>
  <c r="C273" i="3" s="1"/>
  <c r="B257" i="3"/>
  <c r="C257" i="3" s="1"/>
  <c r="A2" i="1"/>
  <c r="B150" i="1" s="1"/>
  <c r="C150" i="1" s="1"/>
  <c r="J257" i="3" l="1"/>
  <c r="I257" i="3"/>
  <c r="G257" i="3"/>
  <c r="J273" i="3"/>
  <c r="J274" i="3"/>
  <c r="G275" i="3"/>
  <c r="I276" i="3"/>
  <c r="J277" i="3"/>
  <c r="G278" i="3"/>
  <c r="J279" i="3"/>
  <c r="J280" i="3"/>
  <c r="B40" i="3"/>
  <c r="C40" i="3" s="1"/>
  <c r="B65" i="3"/>
  <c r="C65" i="3" s="1"/>
  <c r="B140" i="3"/>
  <c r="C140" i="3" s="1"/>
  <c r="B10" i="3"/>
  <c r="C10" i="3" s="1"/>
  <c r="B11" i="3"/>
  <c r="C11" i="3" s="1"/>
  <c r="B24" i="3"/>
  <c r="C24" i="3" s="1"/>
  <c r="B102" i="3"/>
  <c r="C102" i="3" s="1"/>
  <c r="B33" i="3"/>
  <c r="C33" i="3" s="1"/>
  <c r="B8" i="3"/>
  <c r="C8" i="3" s="1"/>
  <c r="B17" i="3"/>
  <c r="C17" i="3" s="1"/>
  <c r="B191" i="3"/>
  <c r="C191" i="3" s="1"/>
  <c r="B21" i="3"/>
  <c r="C21" i="3" s="1"/>
  <c r="B54" i="3"/>
  <c r="C54" i="3" s="1"/>
  <c r="B79" i="3"/>
  <c r="C79" i="3" s="1"/>
  <c r="B31" i="3"/>
  <c r="C31" i="3" s="1"/>
  <c r="B95" i="3"/>
  <c r="C95" i="3" s="1"/>
  <c r="B214" i="3"/>
  <c r="C214" i="3" s="1"/>
  <c r="B47" i="3"/>
  <c r="C47" i="3" s="1"/>
  <c r="B22" i="3"/>
  <c r="C22" i="3" s="1"/>
  <c r="B15" i="3"/>
  <c r="C15" i="3" s="1"/>
  <c r="B42" i="3"/>
  <c r="C42" i="3" s="1"/>
  <c r="B70" i="3"/>
  <c r="C70" i="3" s="1"/>
  <c r="B26" i="3"/>
  <c r="C26" i="3" s="1"/>
  <c r="B131" i="3"/>
  <c r="C131" i="3" s="1"/>
  <c r="B38" i="3"/>
  <c r="C38" i="3" s="1"/>
  <c r="B63" i="3"/>
  <c r="C63" i="3" s="1"/>
  <c r="B114" i="3"/>
  <c r="C114" i="3" s="1"/>
  <c r="B49" i="3"/>
  <c r="C49" i="3" s="1"/>
  <c r="B56" i="3"/>
  <c r="C56" i="3" s="1"/>
  <c r="B7" i="3"/>
  <c r="C7" i="3" s="1"/>
  <c r="B86" i="3"/>
  <c r="C86" i="3" s="1"/>
  <c r="B244" i="3"/>
  <c r="C244" i="3" s="1"/>
  <c r="B228" i="3"/>
  <c r="C228" i="3" s="1"/>
  <c r="B212" i="3"/>
  <c r="C212" i="3" s="1"/>
  <c r="B196" i="3"/>
  <c r="C196" i="3" s="1"/>
  <c r="B180" i="3"/>
  <c r="C180" i="3" s="1"/>
  <c r="B164" i="3"/>
  <c r="C164" i="3" s="1"/>
  <c r="B148" i="3"/>
  <c r="C148" i="3" s="1"/>
  <c r="B251" i="3"/>
  <c r="C251" i="3" s="1"/>
  <c r="B235" i="3"/>
  <c r="C235" i="3" s="1"/>
  <c r="B219" i="3"/>
  <c r="C219" i="3" s="1"/>
  <c r="B203" i="3"/>
  <c r="C203" i="3" s="1"/>
  <c r="B187" i="3"/>
  <c r="C187" i="3" s="1"/>
  <c r="B171" i="3"/>
  <c r="C171" i="3" s="1"/>
  <c r="B155" i="3"/>
  <c r="C155" i="3" s="1"/>
  <c r="B139" i="3"/>
  <c r="C139" i="3" s="1"/>
  <c r="B242" i="3"/>
  <c r="C242" i="3" s="1"/>
  <c r="B226" i="3"/>
  <c r="C226" i="3" s="1"/>
  <c r="B210" i="3"/>
  <c r="C210" i="3" s="1"/>
  <c r="B194" i="3"/>
  <c r="C194" i="3" s="1"/>
  <c r="B178" i="3"/>
  <c r="C178" i="3" s="1"/>
  <c r="B249" i="3"/>
  <c r="C249" i="3" s="1"/>
  <c r="B233" i="3"/>
  <c r="C233" i="3" s="1"/>
  <c r="B217" i="3"/>
  <c r="C217" i="3" s="1"/>
  <c r="B201" i="3"/>
  <c r="C201" i="3" s="1"/>
  <c r="B185" i="3"/>
  <c r="C185" i="3" s="1"/>
  <c r="B169" i="3"/>
  <c r="C169" i="3" s="1"/>
  <c r="B153" i="3"/>
  <c r="C153" i="3" s="1"/>
  <c r="B137" i="3"/>
  <c r="C137" i="3" s="1"/>
  <c r="B121" i="3"/>
  <c r="C121" i="3" s="1"/>
  <c r="B240" i="3"/>
  <c r="C240" i="3" s="1"/>
  <c r="B224" i="3"/>
  <c r="C224" i="3" s="1"/>
  <c r="B208" i="3"/>
  <c r="C208" i="3" s="1"/>
  <c r="B192" i="3"/>
  <c r="C192" i="3" s="1"/>
  <c r="B176" i="3"/>
  <c r="C176" i="3" s="1"/>
  <c r="B160" i="3"/>
  <c r="C160" i="3" s="1"/>
  <c r="B144" i="3"/>
  <c r="C144" i="3" s="1"/>
  <c r="B128" i="3"/>
  <c r="C128" i="3" s="1"/>
  <c r="B112" i="3"/>
  <c r="C112" i="3" s="1"/>
  <c r="B247" i="3"/>
  <c r="C247" i="3" s="1"/>
  <c r="B231" i="3"/>
  <c r="C231" i="3" s="1"/>
  <c r="B215" i="3"/>
  <c r="C215" i="3" s="1"/>
  <c r="B199" i="3"/>
  <c r="C199" i="3" s="1"/>
  <c r="B183" i="3"/>
  <c r="C183" i="3" s="1"/>
  <c r="B167" i="3"/>
  <c r="C167" i="3" s="1"/>
  <c r="B151" i="3"/>
  <c r="C151" i="3" s="1"/>
  <c r="B135" i="3"/>
  <c r="C135" i="3" s="1"/>
  <c r="B119" i="3"/>
  <c r="C119" i="3" s="1"/>
  <c r="B238" i="3"/>
  <c r="C238" i="3" s="1"/>
  <c r="B222" i="3"/>
  <c r="C222" i="3" s="1"/>
  <c r="B206" i="3"/>
  <c r="C206" i="3" s="1"/>
  <c r="B190" i="3"/>
  <c r="C190" i="3" s="1"/>
  <c r="B174" i="3"/>
  <c r="C174" i="3" s="1"/>
  <c r="B272" i="3"/>
  <c r="C272" i="3" s="1"/>
  <c r="B270" i="3"/>
  <c r="C270" i="3" s="1"/>
  <c r="B268" i="3"/>
  <c r="C268" i="3" s="1"/>
  <c r="B266" i="3"/>
  <c r="C266" i="3" s="1"/>
  <c r="B264" i="3"/>
  <c r="C264" i="3" s="1"/>
  <c r="B262" i="3"/>
  <c r="C262" i="3" s="1"/>
  <c r="B260" i="3"/>
  <c r="C260" i="3" s="1"/>
  <c r="B258" i="3"/>
  <c r="C258" i="3" s="1"/>
  <c r="B256" i="3"/>
  <c r="C256" i="3" s="1"/>
  <c r="B254" i="3"/>
  <c r="C254" i="3" s="1"/>
  <c r="B245" i="3"/>
  <c r="C245" i="3" s="1"/>
  <c r="B229" i="3"/>
  <c r="C229" i="3" s="1"/>
  <c r="B213" i="3"/>
  <c r="C213" i="3" s="1"/>
  <c r="B197" i="3"/>
  <c r="C197" i="3" s="1"/>
  <c r="B181" i="3"/>
  <c r="C181" i="3" s="1"/>
  <c r="B165" i="3"/>
  <c r="C165" i="3" s="1"/>
  <c r="B149" i="3"/>
  <c r="C149" i="3" s="1"/>
  <c r="B133" i="3"/>
  <c r="C133" i="3" s="1"/>
  <c r="B117" i="3"/>
  <c r="C117" i="3" s="1"/>
  <c r="B252" i="3"/>
  <c r="C252" i="3" s="1"/>
  <c r="B236" i="3"/>
  <c r="C236" i="3" s="1"/>
  <c r="B220" i="3"/>
  <c r="C220" i="3" s="1"/>
  <c r="B204" i="3"/>
  <c r="C204" i="3" s="1"/>
  <c r="B188" i="3"/>
  <c r="C188" i="3" s="1"/>
  <c r="B172" i="3"/>
  <c r="C172" i="3" s="1"/>
  <c r="B156" i="3"/>
  <c r="C156" i="3" s="1"/>
  <c r="B243" i="3"/>
  <c r="C243" i="3" s="1"/>
  <c r="B227" i="3"/>
  <c r="C227" i="3" s="1"/>
  <c r="B211" i="3"/>
  <c r="C211" i="3" s="1"/>
  <c r="B195" i="3"/>
  <c r="C195" i="3" s="1"/>
  <c r="B179" i="3"/>
  <c r="C179" i="3" s="1"/>
  <c r="B250" i="3"/>
  <c r="C250" i="3" s="1"/>
  <c r="B234" i="3"/>
  <c r="C234" i="3" s="1"/>
  <c r="B218" i="3"/>
  <c r="C218" i="3" s="1"/>
  <c r="B202" i="3"/>
  <c r="C202" i="3" s="1"/>
  <c r="B241" i="3"/>
  <c r="C241" i="3" s="1"/>
  <c r="B225" i="3"/>
  <c r="C225" i="3" s="1"/>
  <c r="B209" i="3"/>
  <c r="C209" i="3" s="1"/>
  <c r="B193" i="3"/>
  <c r="C193" i="3" s="1"/>
  <c r="B177" i="3"/>
  <c r="C177" i="3" s="1"/>
  <c r="B161" i="3"/>
  <c r="C161" i="3" s="1"/>
  <c r="B145" i="3"/>
  <c r="C145" i="3" s="1"/>
  <c r="B129" i="3"/>
  <c r="C129" i="3" s="1"/>
  <c r="B248" i="3"/>
  <c r="C248" i="3" s="1"/>
  <c r="B232" i="3"/>
  <c r="C232" i="3" s="1"/>
  <c r="B216" i="3"/>
  <c r="C216" i="3" s="1"/>
  <c r="B200" i="3"/>
  <c r="C200" i="3" s="1"/>
  <c r="B184" i="3"/>
  <c r="C184" i="3" s="1"/>
  <c r="B168" i="3"/>
  <c r="C168" i="3" s="1"/>
  <c r="B152" i="3"/>
  <c r="C152" i="3" s="1"/>
  <c r="B136" i="3"/>
  <c r="C136" i="3" s="1"/>
  <c r="B239" i="3"/>
  <c r="C239" i="3" s="1"/>
  <c r="B223" i="3"/>
  <c r="C223" i="3" s="1"/>
  <c r="B207" i="3"/>
  <c r="C207" i="3" s="1"/>
  <c r="B175" i="3"/>
  <c r="C175" i="3" s="1"/>
  <c r="B147" i="3"/>
  <c r="C147" i="3" s="1"/>
  <c r="B109" i="3"/>
  <c r="C109" i="3" s="1"/>
  <c r="B93" i="3"/>
  <c r="C93" i="3" s="1"/>
  <c r="B77" i="3"/>
  <c r="C77" i="3" s="1"/>
  <c r="B61" i="3"/>
  <c r="C61" i="3" s="1"/>
  <c r="B45" i="3"/>
  <c r="C45" i="3" s="1"/>
  <c r="B29" i="3"/>
  <c r="C29" i="3" s="1"/>
  <c r="B271" i="3"/>
  <c r="C271" i="3" s="1"/>
  <c r="B255" i="3"/>
  <c r="C255" i="3" s="1"/>
  <c r="B182" i="3"/>
  <c r="C182" i="3" s="1"/>
  <c r="B158" i="3"/>
  <c r="C158" i="3" s="1"/>
  <c r="B154" i="3"/>
  <c r="C154" i="3" s="1"/>
  <c r="B116" i="3"/>
  <c r="C116" i="3" s="1"/>
  <c r="B100" i="3"/>
  <c r="C100" i="3" s="1"/>
  <c r="B84" i="3"/>
  <c r="C84" i="3" s="1"/>
  <c r="B68" i="3"/>
  <c r="C68" i="3" s="1"/>
  <c r="B52" i="3"/>
  <c r="C52" i="3" s="1"/>
  <c r="B36" i="3"/>
  <c r="C36" i="3" s="1"/>
  <c r="B20" i="3"/>
  <c r="C20" i="3" s="1"/>
  <c r="B162" i="3"/>
  <c r="C162" i="3" s="1"/>
  <c r="B143" i="3"/>
  <c r="C143" i="3" s="1"/>
  <c r="B123" i="3"/>
  <c r="C123" i="3" s="1"/>
  <c r="B111" i="3"/>
  <c r="C111" i="3" s="1"/>
  <c r="B107" i="3"/>
  <c r="C107" i="3" s="1"/>
  <c r="B91" i="3"/>
  <c r="C91" i="3" s="1"/>
  <c r="B75" i="3"/>
  <c r="C75" i="3" s="1"/>
  <c r="B59" i="3"/>
  <c r="C59" i="3" s="1"/>
  <c r="B43" i="3"/>
  <c r="C43" i="3" s="1"/>
  <c r="B27" i="3"/>
  <c r="C27" i="3" s="1"/>
  <c r="B269" i="3"/>
  <c r="C269" i="3" s="1"/>
  <c r="B253" i="3"/>
  <c r="C253" i="3" s="1"/>
  <c r="B198" i="3"/>
  <c r="C198" i="3" s="1"/>
  <c r="B189" i="3"/>
  <c r="C189" i="3" s="1"/>
  <c r="B150" i="3"/>
  <c r="C150" i="3" s="1"/>
  <c r="B118" i="3"/>
  <c r="C118" i="3" s="1"/>
  <c r="B98" i="3"/>
  <c r="C98" i="3" s="1"/>
  <c r="B82" i="3"/>
  <c r="C82" i="3" s="1"/>
  <c r="B66" i="3"/>
  <c r="C66" i="3" s="1"/>
  <c r="B50" i="3"/>
  <c r="C50" i="3" s="1"/>
  <c r="B34" i="3"/>
  <c r="C34" i="3" s="1"/>
  <c r="B18" i="3"/>
  <c r="C18" i="3" s="1"/>
  <c r="B125" i="3"/>
  <c r="C125" i="3" s="1"/>
  <c r="B113" i="3"/>
  <c r="C113" i="3" s="1"/>
  <c r="B105" i="3"/>
  <c r="C105" i="3" s="1"/>
  <c r="B89" i="3"/>
  <c r="C89" i="3" s="1"/>
  <c r="B73" i="3"/>
  <c r="C73" i="3" s="1"/>
  <c r="B57" i="3"/>
  <c r="C57" i="3" s="1"/>
  <c r="B41" i="3"/>
  <c r="C41" i="3" s="1"/>
  <c r="B25" i="3"/>
  <c r="C25" i="3" s="1"/>
  <c r="B9" i="3"/>
  <c r="C9" i="3" s="1"/>
  <c r="B267" i="3"/>
  <c r="C267" i="3" s="1"/>
  <c r="B237" i="3"/>
  <c r="C237" i="3" s="1"/>
  <c r="B166" i="3"/>
  <c r="C166" i="3" s="1"/>
  <c r="B146" i="3"/>
  <c r="C146" i="3" s="1"/>
  <c r="B120" i="3"/>
  <c r="C120" i="3" s="1"/>
  <c r="B96" i="3"/>
  <c r="C96" i="3" s="1"/>
  <c r="B80" i="3"/>
  <c r="C80" i="3" s="1"/>
  <c r="B64" i="3"/>
  <c r="C64" i="3" s="1"/>
  <c r="B48" i="3"/>
  <c r="C48" i="3" s="1"/>
  <c r="B32" i="3"/>
  <c r="C32" i="3" s="1"/>
  <c r="B16" i="3"/>
  <c r="C16" i="3" s="1"/>
  <c r="B173" i="3"/>
  <c r="C173" i="3" s="1"/>
  <c r="B157" i="3"/>
  <c r="C157" i="3" s="1"/>
  <c r="B142" i="3"/>
  <c r="C142" i="3" s="1"/>
  <c r="B130" i="3"/>
  <c r="C130" i="3" s="1"/>
  <c r="B115" i="3"/>
  <c r="C115" i="3" s="1"/>
  <c r="B103" i="3"/>
  <c r="C103" i="3" s="1"/>
  <c r="B87" i="3"/>
  <c r="C87" i="3" s="1"/>
  <c r="B71" i="3"/>
  <c r="C71" i="3" s="1"/>
  <c r="B55" i="3"/>
  <c r="C55" i="3" s="1"/>
  <c r="B39" i="3"/>
  <c r="C39" i="3" s="1"/>
  <c r="B265" i="3"/>
  <c r="C265" i="3" s="1"/>
  <c r="B221" i="3"/>
  <c r="C221" i="3" s="1"/>
  <c r="B186" i="3"/>
  <c r="C186" i="3" s="1"/>
  <c r="B127" i="3"/>
  <c r="C127" i="3" s="1"/>
  <c r="B122" i="3"/>
  <c r="C122" i="3" s="1"/>
  <c r="B94" i="3"/>
  <c r="C94" i="3" s="1"/>
  <c r="B78" i="3"/>
  <c r="C78" i="3" s="1"/>
  <c r="B62" i="3"/>
  <c r="C62" i="3" s="1"/>
  <c r="B46" i="3"/>
  <c r="C46" i="3" s="1"/>
  <c r="B30" i="3"/>
  <c r="C30" i="3" s="1"/>
  <c r="B14" i="3"/>
  <c r="C14" i="3" s="1"/>
  <c r="B110" i="3"/>
  <c r="C110" i="3" s="1"/>
  <c r="B101" i="3"/>
  <c r="C101" i="3" s="1"/>
  <c r="B85" i="3"/>
  <c r="C85" i="3" s="1"/>
  <c r="B69" i="3"/>
  <c r="C69" i="3" s="1"/>
  <c r="B53" i="3"/>
  <c r="C53" i="3" s="1"/>
  <c r="B37" i="3"/>
  <c r="C37" i="3" s="1"/>
  <c r="B263" i="3"/>
  <c r="C263" i="3" s="1"/>
  <c r="B205" i="3"/>
  <c r="C205" i="3" s="1"/>
  <c r="B138" i="3"/>
  <c r="C138" i="3" s="1"/>
  <c r="B132" i="3"/>
  <c r="C132" i="3" s="1"/>
  <c r="B124" i="3"/>
  <c r="C124" i="3" s="1"/>
  <c r="B108" i="3"/>
  <c r="C108" i="3" s="1"/>
  <c r="B92" i="3"/>
  <c r="C92" i="3" s="1"/>
  <c r="B76" i="3"/>
  <c r="C76" i="3" s="1"/>
  <c r="B60" i="3"/>
  <c r="C60" i="3" s="1"/>
  <c r="B44" i="3"/>
  <c r="C44" i="3" s="1"/>
  <c r="B28" i="3"/>
  <c r="C28" i="3" s="1"/>
  <c r="B12" i="3"/>
  <c r="C12" i="3" s="1"/>
  <c r="B246" i="3"/>
  <c r="C246" i="3" s="1"/>
  <c r="B99" i="3"/>
  <c r="C99" i="3" s="1"/>
  <c r="B83" i="3"/>
  <c r="C83" i="3" s="1"/>
  <c r="B67" i="3"/>
  <c r="C67" i="3" s="1"/>
  <c r="B51" i="3"/>
  <c r="C51" i="3" s="1"/>
  <c r="B35" i="3"/>
  <c r="C35" i="3" s="1"/>
  <c r="B19" i="3"/>
  <c r="C19" i="3" s="1"/>
  <c r="B58" i="3"/>
  <c r="C58" i="3" s="1"/>
  <c r="B261" i="3"/>
  <c r="C261" i="3" s="1"/>
  <c r="B170" i="3"/>
  <c r="C170" i="3" s="1"/>
  <c r="B106" i="3"/>
  <c r="C106" i="3" s="1"/>
  <c r="B90" i="3"/>
  <c r="C90" i="3" s="1"/>
  <c r="B74" i="3"/>
  <c r="C74" i="3" s="1"/>
  <c r="B230" i="3"/>
  <c r="C230" i="3" s="1"/>
  <c r="B141" i="3"/>
  <c r="C141" i="3" s="1"/>
  <c r="B134" i="3"/>
  <c r="C134" i="3" s="1"/>
  <c r="B97" i="3"/>
  <c r="C97" i="3" s="1"/>
  <c r="B81" i="3"/>
  <c r="C81" i="3" s="1"/>
  <c r="B259" i="3"/>
  <c r="C259" i="3" s="1"/>
  <c r="B163" i="3"/>
  <c r="C163" i="3" s="1"/>
  <c r="B159" i="3"/>
  <c r="C159" i="3" s="1"/>
  <c r="B126" i="3"/>
  <c r="C126" i="3" s="1"/>
  <c r="B104" i="3"/>
  <c r="C104" i="3" s="1"/>
  <c r="B88" i="3"/>
  <c r="C88" i="3" s="1"/>
  <c r="B13" i="3"/>
  <c r="C13" i="3" s="1"/>
  <c r="B23" i="3"/>
  <c r="C23" i="3" s="1"/>
  <c r="B72" i="3"/>
  <c r="C72" i="3" s="1"/>
  <c r="B4" i="1"/>
  <c r="C4" i="1" s="1"/>
  <c r="B271" i="1"/>
  <c r="C271" i="1" s="1"/>
  <c r="B263" i="1"/>
  <c r="C263" i="1" s="1"/>
  <c r="B252" i="1"/>
  <c r="C252" i="1" s="1"/>
  <c r="B255" i="1"/>
  <c r="C255" i="1" s="1"/>
  <c r="B267" i="1"/>
  <c r="C267" i="1" s="1"/>
  <c r="B257" i="1"/>
  <c r="C257" i="1" s="1"/>
  <c r="B265" i="1"/>
  <c r="C265" i="1" s="1"/>
  <c r="B259" i="1"/>
  <c r="C259" i="1" s="1"/>
  <c r="B268" i="1"/>
  <c r="C268" i="1" s="1"/>
  <c r="B253" i="1"/>
  <c r="C253" i="1" s="1"/>
  <c r="B261" i="1"/>
  <c r="C261" i="1" s="1"/>
  <c r="B269" i="1"/>
  <c r="C269" i="1" s="1"/>
  <c r="B264" i="1"/>
  <c r="C264" i="1" s="1"/>
  <c r="B258" i="1"/>
  <c r="C258" i="1" s="1"/>
  <c r="B262" i="1"/>
  <c r="C262" i="1" s="1"/>
  <c r="B260" i="1"/>
  <c r="C260" i="1" s="1"/>
  <c r="B256" i="1"/>
  <c r="C256" i="1" s="1"/>
  <c r="B254" i="1"/>
  <c r="C254" i="1" s="1"/>
  <c r="B270" i="1"/>
  <c r="C270" i="1" s="1"/>
  <c r="B266" i="1"/>
  <c r="C266" i="1" s="1"/>
  <c r="B224" i="1"/>
  <c r="C224" i="1" s="1"/>
  <c r="B85" i="1"/>
  <c r="C85" i="1" s="1"/>
  <c r="B195" i="1"/>
  <c r="C195" i="1" s="1"/>
  <c r="B118" i="1"/>
  <c r="C118" i="1" s="1"/>
  <c r="B188" i="1"/>
  <c r="C188" i="1" s="1"/>
  <c r="B191" i="1"/>
  <c r="C191" i="1" s="1"/>
  <c r="B51" i="1"/>
  <c r="C51" i="1" s="1"/>
  <c r="B237" i="1"/>
  <c r="C237" i="1" s="1"/>
  <c r="B164" i="1"/>
  <c r="C164" i="1" s="1"/>
  <c r="B241" i="1"/>
  <c r="C241" i="1" s="1"/>
  <c r="B243" i="1"/>
  <c r="C243" i="1" s="1"/>
  <c r="B124" i="1"/>
  <c r="C124" i="1" s="1"/>
  <c r="B159" i="1"/>
  <c r="C159" i="1" s="1"/>
  <c r="B16" i="1"/>
  <c r="C16" i="1" s="1"/>
  <c r="B23" i="1"/>
  <c r="C23" i="1" s="1"/>
  <c r="B22" i="1"/>
  <c r="C22" i="1" s="1"/>
  <c r="B178" i="1"/>
  <c r="C178" i="1" s="1"/>
  <c r="B172" i="1"/>
  <c r="C172" i="1" s="1"/>
  <c r="B15" i="1"/>
  <c r="C15" i="1" s="1"/>
  <c r="B128" i="1"/>
  <c r="C128" i="1" s="1"/>
  <c r="B249" i="1"/>
  <c r="C249" i="1" s="1"/>
  <c r="B208" i="1"/>
  <c r="C208" i="1" s="1"/>
  <c r="B120" i="1"/>
  <c r="C120" i="1" s="1"/>
  <c r="B133" i="1"/>
  <c r="C133" i="1" s="1"/>
  <c r="B109" i="1"/>
  <c r="C109" i="1" s="1"/>
  <c r="B38" i="1"/>
  <c r="C38" i="1" s="1"/>
  <c r="B83" i="1"/>
  <c r="C83" i="1" s="1"/>
  <c r="B244" i="1"/>
  <c r="C244" i="1" s="1"/>
  <c r="B8" i="1"/>
  <c r="C8" i="1" s="1"/>
  <c r="B67" i="1"/>
  <c r="C67" i="1" s="1"/>
  <c r="B90" i="1"/>
  <c r="C90" i="1" s="1"/>
  <c r="B117" i="1"/>
  <c r="C117" i="1" s="1"/>
  <c r="B115" i="1"/>
  <c r="C115" i="1" s="1"/>
  <c r="B110" i="1"/>
  <c r="C110" i="1" s="1"/>
  <c r="B126" i="1"/>
  <c r="C126" i="1" s="1"/>
  <c r="B175" i="1"/>
  <c r="C175" i="1" s="1"/>
  <c r="B151" i="1"/>
  <c r="C151" i="1" s="1"/>
  <c r="B113" i="1"/>
  <c r="C113" i="1" s="1"/>
  <c r="B45" i="1"/>
  <c r="C45" i="1" s="1"/>
  <c r="B53" i="1"/>
  <c r="C53" i="1" s="1"/>
  <c r="B114" i="1"/>
  <c r="C114" i="1" s="1"/>
  <c r="B143" i="1"/>
  <c r="C143" i="1" s="1"/>
  <c r="B127" i="1"/>
  <c r="C127" i="1" s="1"/>
  <c r="B134" i="1"/>
  <c r="C134" i="1" s="1"/>
  <c r="B185" i="1"/>
  <c r="C185" i="1" s="1"/>
  <c r="B24" i="1"/>
  <c r="C24" i="1" s="1"/>
  <c r="B73" i="1"/>
  <c r="C73" i="1" s="1"/>
  <c r="B176" i="1"/>
  <c r="C176" i="1" s="1"/>
  <c r="B54" i="1"/>
  <c r="C54" i="1" s="1"/>
  <c r="B75" i="1"/>
  <c r="C75" i="1" s="1"/>
  <c r="B46" i="1"/>
  <c r="C46" i="1" s="1"/>
  <c r="B13" i="1"/>
  <c r="C13" i="1" s="1"/>
  <c r="B205" i="1"/>
  <c r="C205" i="1" s="1"/>
  <c r="B240" i="1"/>
  <c r="C240" i="1" s="1"/>
  <c r="B99" i="1"/>
  <c r="C99" i="1" s="1"/>
  <c r="B112" i="1"/>
  <c r="C112" i="1" s="1"/>
  <c r="B194" i="1"/>
  <c r="C194" i="1" s="1"/>
  <c r="B170" i="1"/>
  <c r="C170" i="1" s="1"/>
  <c r="B129" i="1"/>
  <c r="C129" i="1" s="1"/>
  <c r="B26" i="1"/>
  <c r="C26" i="1" s="1"/>
  <c r="B20" i="1"/>
  <c r="C20" i="1" s="1"/>
  <c r="B154" i="1"/>
  <c r="C154" i="1" s="1"/>
  <c r="B142" i="1"/>
  <c r="C142" i="1" s="1"/>
  <c r="B14" i="1"/>
  <c r="C14" i="1" s="1"/>
  <c r="B47" i="1"/>
  <c r="C47" i="1" s="1"/>
  <c r="B131" i="1"/>
  <c r="C131" i="1" s="1"/>
  <c r="B80" i="1"/>
  <c r="C80" i="1" s="1"/>
  <c r="B210" i="1"/>
  <c r="C210" i="1" s="1"/>
  <c r="B107" i="1"/>
  <c r="C107" i="1" s="1"/>
  <c r="B78" i="1"/>
  <c r="C78" i="1" s="1"/>
  <c r="B177" i="1"/>
  <c r="C177" i="1" s="1"/>
  <c r="B226" i="1"/>
  <c r="C226" i="1" s="1"/>
  <c r="B72" i="1"/>
  <c r="C72" i="1" s="1"/>
  <c r="B174" i="1"/>
  <c r="C174" i="1" s="1"/>
  <c r="B209" i="1"/>
  <c r="C209" i="1" s="1"/>
  <c r="B61" i="1"/>
  <c r="C61" i="1" s="1"/>
  <c r="B27" i="1"/>
  <c r="C27" i="1" s="1"/>
  <c r="B12" i="1"/>
  <c r="C12" i="1" s="1"/>
  <c r="B181" i="1"/>
  <c r="C181" i="1" s="1"/>
  <c r="B206" i="1"/>
  <c r="C206" i="1" s="1"/>
  <c r="B103" i="1"/>
  <c r="C103" i="1" s="1"/>
  <c r="B211" i="1"/>
  <c r="C211" i="1" s="1"/>
  <c r="B215" i="1"/>
  <c r="C215" i="1" s="1"/>
  <c r="B41" i="1"/>
  <c r="C41" i="1" s="1"/>
  <c r="B39" i="1"/>
  <c r="C39" i="1" s="1"/>
  <c r="B63" i="1"/>
  <c r="C63" i="1" s="1"/>
  <c r="B216" i="1"/>
  <c r="C216" i="1" s="1"/>
  <c r="B220" i="1"/>
  <c r="C220" i="1" s="1"/>
  <c r="B218" i="1"/>
  <c r="C218" i="1" s="1"/>
  <c r="B69" i="1"/>
  <c r="C69" i="1" s="1"/>
  <c r="B34" i="1"/>
  <c r="C34" i="1" s="1"/>
  <c r="B197" i="1"/>
  <c r="C197" i="1" s="1"/>
  <c r="B95" i="1"/>
  <c r="C95" i="1" s="1"/>
  <c r="B101" i="1"/>
  <c r="C101" i="1" s="1"/>
  <c r="B168" i="1"/>
  <c r="C168" i="1" s="1"/>
  <c r="B139" i="1"/>
  <c r="C139" i="1" s="1"/>
  <c r="B40" i="1"/>
  <c r="C40" i="1" s="1"/>
  <c r="B50" i="1"/>
  <c r="C50" i="1" s="1"/>
  <c r="B158" i="1"/>
  <c r="C158" i="1" s="1"/>
  <c r="B238" i="1"/>
  <c r="C238" i="1" s="1"/>
  <c r="B144" i="1"/>
  <c r="C144" i="1" s="1"/>
  <c r="B66" i="1"/>
  <c r="C66" i="1" s="1"/>
  <c r="B68" i="1"/>
  <c r="C68" i="1" s="1"/>
  <c r="B146" i="1"/>
  <c r="C146" i="1" s="1"/>
  <c r="B149" i="1"/>
  <c r="C149" i="1" s="1"/>
  <c r="B153" i="1"/>
  <c r="C153" i="1" s="1"/>
  <c r="B77" i="1"/>
  <c r="C77" i="1" s="1"/>
  <c r="B171" i="1"/>
  <c r="C171" i="1" s="1"/>
  <c r="B140" i="1"/>
  <c r="C140" i="1" s="1"/>
  <c r="B230" i="1"/>
  <c r="C230" i="1" s="1"/>
  <c r="B196" i="1"/>
  <c r="C196" i="1" s="1"/>
  <c r="B214" i="1"/>
  <c r="C214" i="1" s="1"/>
  <c r="B123" i="1"/>
  <c r="C123" i="1" s="1"/>
  <c r="B182" i="1"/>
  <c r="C182" i="1" s="1"/>
  <c r="B223" i="1"/>
  <c r="C223" i="1" s="1"/>
  <c r="B106" i="1"/>
  <c r="C106" i="1" s="1"/>
  <c r="B227" i="1"/>
  <c r="C227" i="1" s="1"/>
  <c r="B204" i="1"/>
  <c r="C204" i="1" s="1"/>
  <c r="B104" i="1"/>
  <c r="C104" i="1" s="1"/>
  <c r="B108" i="1"/>
  <c r="C108" i="1" s="1"/>
  <c r="B132" i="1"/>
  <c r="C132" i="1" s="1"/>
  <c r="B234" i="1"/>
  <c r="C234" i="1" s="1"/>
  <c r="B87" i="1"/>
  <c r="C87" i="1" s="1"/>
  <c r="B184" i="1"/>
  <c r="C184" i="1" s="1"/>
  <c r="B247" i="1"/>
  <c r="C247" i="1" s="1"/>
  <c r="B203" i="1"/>
  <c r="C203" i="1" s="1"/>
  <c r="B148" i="1"/>
  <c r="C148" i="1" s="1"/>
  <c r="B105" i="1"/>
  <c r="C105" i="1" s="1"/>
  <c r="B229" i="1"/>
  <c r="C229" i="1" s="1"/>
  <c r="B207" i="1"/>
  <c r="C207" i="1" s="1"/>
  <c r="B200" i="1"/>
  <c r="C200" i="1" s="1"/>
  <c r="B130" i="1"/>
  <c r="C130" i="1" s="1"/>
  <c r="B183" i="1"/>
  <c r="C183" i="1" s="1"/>
  <c r="B233" i="1"/>
  <c r="C233" i="1" s="1"/>
  <c r="B186" i="1"/>
  <c r="C186" i="1" s="1"/>
  <c r="B201" i="1"/>
  <c r="C201" i="1" s="1"/>
  <c r="B235" i="1"/>
  <c r="C235" i="1" s="1"/>
  <c r="B161" i="1"/>
  <c r="C161" i="1" s="1"/>
  <c r="B189" i="1"/>
  <c r="C189" i="1" s="1"/>
  <c r="B179" i="1"/>
  <c r="C179" i="1" s="1"/>
  <c r="B199" i="1"/>
  <c r="C199" i="1" s="1"/>
  <c r="B141" i="1"/>
  <c r="C141" i="1" s="1"/>
  <c r="B100" i="1"/>
  <c r="C100" i="1" s="1"/>
  <c r="B92" i="1"/>
  <c r="C92" i="1" s="1"/>
  <c r="B222" i="1"/>
  <c r="C222" i="1" s="1"/>
  <c r="B125" i="1"/>
  <c r="C125" i="1" s="1"/>
  <c r="B138" i="1"/>
  <c r="C138" i="1" s="1"/>
  <c r="B228" i="1"/>
  <c r="C228" i="1" s="1"/>
  <c r="B187" i="1"/>
  <c r="C187" i="1" s="1"/>
  <c r="B94" i="1"/>
  <c r="C94" i="1" s="1"/>
  <c r="B192" i="1"/>
  <c r="C192" i="1" s="1"/>
  <c r="B86" i="1"/>
  <c r="C86" i="1" s="1"/>
  <c r="B246" i="1"/>
  <c r="C246" i="1" s="1"/>
  <c r="B119" i="1"/>
  <c r="C119" i="1" s="1"/>
  <c r="B160" i="1"/>
  <c r="C160" i="1" s="1"/>
  <c r="B91" i="1"/>
  <c r="C91" i="1" s="1"/>
  <c r="B167" i="1"/>
  <c r="C167" i="1" s="1"/>
  <c r="B245" i="1"/>
  <c r="C245" i="1" s="1"/>
  <c r="B251" i="1"/>
  <c r="C251" i="1" s="1"/>
  <c r="B190" i="1"/>
  <c r="C190" i="1" s="1"/>
  <c r="B135" i="1"/>
  <c r="C135" i="1" s="1"/>
  <c r="B180" i="1"/>
  <c r="C180" i="1" s="1"/>
  <c r="B122" i="1"/>
  <c r="C122" i="1" s="1"/>
  <c r="B84" i="1"/>
  <c r="C84" i="1" s="1"/>
  <c r="B97" i="1"/>
  <c r="C97" i="1" s="1"/>
  <c r="B76" i="1"/>
  <c r="C76" i="1" s="1"/>
  <c r="B98" i="1"/>
  <c r="C98" i="1" s="1"/>
  <c r="B217" i="1"/>
  <c r="C217" i="1" s="1"/>
  <c r="B232" i="1"/>
  <c r="C232" i="1" s="1"/>
  <c r="B221" i="1"/>
  <c r="C221" i="1" s="1"/>
  <c r="B231" i="1"/>
  <c r="C231" i="1" s="1"/>
  <c r="B157" i="1"/>
  <c r="C157" i="1" s="1"/>
  <c r="B136" i="1"/>
  <c r="C136" i="1" s="1"/>
  <c r="B193" i="1"/>
  <c r="C193" i="1" s="1"/>
  <c r="B163" i="1"/>
  <c r="C163" i="1" s="1"/>
  <c r="B239" i="1"/>
  <c r="C239" i="1" s="1"/>
  <c r="B225" i="1"/>
  <c r="C225" i="1" s="1"/>
  <c r="B250" i="1"/>
  <c r="C250" i="1" s="1"/>
  <c r="B147" i="1"/>
  <c r="C147" i="1" s="1"/>
  <c r="B219" i="1"/>
  <c r="C219" i="1" s="1"/>
  <c r="B137" i="1"/>
  <c r="C137" i="1" s="1"/>
  <c r="B198" i="1"/>
  <c r="C198" i="1" s="1"/>
  <c r="B88" i="1"/>
  <c r="C88" i="1" s="1"/>
  <c r="B162" i="1"/>
  <c r="C162" i="1" s="1"/>
  <c r="B145" i="1"/>
  <c r="C145" i="1" s="1"/>
  <c r="B213" i="1"/>
  <c r="C213" i="1" s="1"/>
  <c r="B93" i="1"/>
  <c r="C93" i="1" s="1"/>
  <c r="B82" i="1"/>
  <c r="C82" i="1" s="1"/>
  <c r="B173" i="1"/>
  <c r="C173" i="1" s="1"/>
  <c r="B202" i="1"/>
  <c r="C202" i="1" s="1"/>
  <c r="B89" i="1"/>
  <c r="C89" i="1" s="1"/>
  <c r="B121" i="1"/>
  <c r="C121" i="1" s="1"/>
  <c r="B212" i="1"/>
  <c r="C212" i="1" s="1"/>
  <c r="B96" i="1"/>
  <c r="C96" i="1" s="1"/>
  <c r="B242" i="1"/>
  <c r="C242" i="1" s="1"/>
  <c r="B169" i="1"/>
  <c r="C169" i="1" s="1"/>
  <c r="B102" i="1"/>
  <c r="C102" i="1" s="1"/>
  <c r="B156" i="1"/>
  <c r="C156" i="1" s="1"/>
  <c r="B155" i="1"/>
  <c r="C155" i="1" s="1"/>
  <c r="B236" i="1"/>
  <c r="C236" i="1" s="1"/>
  <c r="B81" i="1"/>
  <c r="C81" i="1" s="1"/>
  <c r="B165" i="1"/>
  <c r="C165" i="1" s="1"/>
  <c r="B248" i="1"/>
  <c r="C248" i="1" s="1"/>
  <c r="B79" i="1"/>
  <c r="C79" i="1" s="1"/>
  <c r="B116" i="1"/>
  <c r="C116" i="1" s="1"/>
  <c r="B111" i="1"/>
  <c r="C111" i="1" s="1"/>
  <c r="B166" i="1"/>
  <c r="C166" i="1" s="1"/>
  <c r="B152" i="1"/>
  <c r="C152" i="1" s="1"/>
  <c r="B7" i="1"/>
  <c r="C7" i="1" s="1"/>
  <c r="D476" i="3"/>
  <c r="D358" i="3"/>
  <c r="D440" i="3"/>
  <c r="D554" i="3"/>
  <c r="D491" i="3"/>
  <c r="D450" i="3"/>
  <c r="D316" i="3"/>
  <c r="D350" i="3"/>
  <c r="D366" i="3"/>
  <c r="D351" i="3"/>
  <c r="D397" i="3"/>
  <c r="D480" i="3"/>
  <c r="D456" i="3"/>
  <c r="D513" i="3"/>
  <c r="D449" i="3"/>
  <c r="D573" i="3"/>
  <c r="D499" i="3"/>
  <c r="D406" i="3"/>
  <c r="D297" i="3"/>
  <c r="D586" i="3"/>
  <c r="D447" i="3"/>
  <c r="D400" i="3"/>
  <c r="D318" i="3"/>
  <c r="D365" i="3"/>
  <c r="D284" i="3"/>
  <c r="D418" i="3"/>
  <c r="D422" i="3"/>
  <c r="D496" i="3"/>
  <c r="D453" i="3"/>
  <c r="D526" i="3"/>
  <c r="D481" i="3"/>
  <c r="D515" i="3"/>
  <c r="D329" i="3"/>
  <c r="D325" i="3"/>
  <c r="D380" i="3"/>
  <c r="D355" i="3"/>
  <c r="D352" i="3"/>
  <c r="D348" i="3"/>
  <c r="D385" i="3"/>
  <c r="D437" i="3"/>
  <c r="D530" i="3"/>
  <c r="D492" i="3"/>
  <c r="D353" i="3"/>
  <c r="D493" i="3"/>
  <c r="D455" i="3"/>
  <c r="D330" i="3"/>
  <c r="D363" i="3"/>
  <c r="D444" i="3"/>
  <c r="D452" i="3"/>
  <c r="D286" i="3"/>
  <c r="D317" i="3"/>
  <c r="D309" i="3"/>
  <c r="D431" i="3"/>
  <c r="D383" i="3"/>
  <c r="D544" i="3"/>
  <c r="D487" i="3"/>
  <c r="D545" i="3"/>
  <c r="D498" i="3"/>
  <c r="D512" i="3"/>
  <c r="D404" i="3"/>
  <c r="D471" i="3"/>
  <c r="D346" i="3"/>
  <c r="D395" i="3"/>
  <c r="D327" i="3"/>
  <c r="D439" i="3"/>
  <c r="D349" i="3"/>
  <c r="D300" i="3"/>
  <c r="D428" i="3"/>
  <c r="D342" i="3"/>
  <c r="D301" i="3"/>
  <c r="D560" i="3"/>
  <c r="D566" i="3"/>
  <c r="D557" i="3"/>
  <c r="D585" i="3"/>
  <c r="D294" i="3"/>
  <c r="D503" i="3"/>
  <c r="D378" i="3"/>
  <c r="D427" i="3"/>
  <c r="D289" i="3"/>
  <c r="D420" i="3"/>
  <c r="D364" i="3"/>
  <c r="D320" i="3"/>
  <c r="D448" i="3"/>
  <c r="D303" i="3"/>
  <c r="D540" i="3"/>
  <c r="D477" i="3"/>
  <c r="D429" i="3"/>
  <c r="D531" i="3"/>
  <c r="D547" i="3"/>
  <c r="D469" i="3"/>
  <c r="D583" i="3"/>
  <c r="D474" i="3"/>
  <c r="D443" i="3"/>
  <c r="D495" i="3"/>
  <c r="D451" i="3"/>
  <c r="D285" i="3"/>
  <c r="D287" i="3"/>
  <c r="D412" i="3"/>
  <c r="D556" i="3"/>
  <c r="D546" i="3"/>
  <c r="D468" i="3"/>
  <c r="D417" i="3"/>
  <c r="D551" i="3"/>
  <c r="D386" i="3"/>
  <c r="D424" i="3"/>
  <c r="D538" i="3"/>
  <c r="D459" i="3"/>
  <c r="D368" i="3"/>
  <c r="D332" i="3"/>
  <c r="D273" i="3"/>
  <c r="D302" i="3"/>
  <c r="D340" i="3"/>
  <c r="D326" i="3"/>
  <c r="D558" i="3"/>
  <c r="D562" i="3"/>
  <c r="D494" i="3"/>
  <c r="D434" i="3"/>
  <c r="D559" i="3"/>
  <c r="I284" i="3"/>
  <c r="G412" i="3"/>
  <c r="I540" i="3"/>
  <c r="G349" i="3"/>
  <c r="I477" i="3"/>
  <c r="J302" i="3"/>
  <c r="G430" i="3"/>
  <c r="J558" i="3"/>
  <c r="G383" i="3"/>
  <c r="J511" i="3"/>
  <c r="I288" i="3"/>
  <c r="J416" i="3"/>
  <c r="G544" i="3"/>
  <c r="I353" i="3"/>
  <c r="I481" i="3"/>
  <c r="G290" i="3"/>
  <c r="I418" i="3"/>
  <c r="I546" i="3"/>
  <c r="G355" i="3"/>
  <c r="G483" i="3"/>
  <c r="J292" i="3"/>
  <c r="I420" i="3"/>
  <c r="J548" i="3"/>
  <c r="I357" i="3"/>
  <c r="G485" i="3"/>
  <c r="G294" i="3"/>
  <c r="J534" i="3"/>
  <c r="I343" i="3"/>
  <c r="G296" i="3"/>
  <c r="G552" i="3"/>
  <c r="J361" i="3"/>
  <c r="G489" i="3"/>
  <c r="I298" i="3"/>
  <c r="G458" i="3"/>
  <c r="J411" i="3"/>
  <c r="G539" i="3"/>
  <c r="E278" i="3" a="1"/>
  <c r="H552" i="3" a="1"/>
  <c r="F344" i="3" a="1"/>
  <c r="H486" i="3" a="1"/>
  <c r="H332" i="3" a="1"/>
  <c r="H564" i="3" a="1"/>
  <c r="H286" i="3" a="1"/>
  <c r="E436" i="3" a="1"/>
  <c r="E317" i="3" a="1"/>
  <c r="E560" i="3" a="1"/>
  <c r="F528" i="3" a="1"/>
  <c r="F354" i="3" a="1"/>
  <c r="E484" i="3" a="1"/>
  <c r="F293" i="3" a="1"/>
  <c r="H359" i="3" a="1"/>
  <c r="H325" i="3" a="1"/>
  <c r="F314" i="3" a="1"/>
  <c r="F299" i="3" a="1"/>
  <c r="H456" i="3" a="1"/>
  <c r="E539" i="3" a="1"/>
  <c r="E421" i="3" a="1"/>
  <c r="E308" i="3" a="1"/>
  <c r="F480" i="3" a="1"/>
  <c r="F464" i="3" a="1"/>
  <c r="H403" i="3" a="1"/>
  <c r="F318" i="3" a="1"/>
  <c r="E479" i="3" a="1"/>
  <c r="H458" i="3" a="1"/>
  <c r="H544" i="3" a="1"/>
  <c r="F571" i="3" a="1"/>
  <c r="F382" i="3" a="1"/>
  <c r="H550" i="3" a="1"/>
  <c r="E376" i="3" a="1"/>
  <c r="F450" i="3" a="1"/>
  <c r="F532" i="3" a="1"/>
  <c r="E565" i="3" a="1"/>
  <c r="H305" i="3" a="1"/>
  <c r="E519" i="3" a="1"/>
  <c r="H585" i="3" a="1"/>
  <c r="H328" i="3" a="1"/>
  <c r="F481" i="3" a="1"/>
  <c r="E533" i="3" a="1"/>
  <c r="J300" i="3"/>
  <c r="I428" i="3"/>
  <c r="I556" i="3"/>
  <c r="G365" i="3"/>
  <c r="G493" i="3"/>
  <c r="J318" i="3"/>
  <c r="G446" i="3"/>
  <c r="I574" i="3"/>
  <c r="I399" i="3"/>
  <c r="I527" i="3"/>
  <c r="G304" i="3"/>
  <c r="J432" i="3"/>
  <c r="J560" i="3"/>
  <c r="G369" i="3"/>
  <c r="J497" i="3"/>
  <c r="G306" i="3"/>
  <c r="I434" i="3"/>
  <c r="G562" i="3"/>
  <c r="G371" i="3"/>
  <c r="I308" i="3"/>
  <c r="J436" i="3"/>
  <c r="G564" i="3"/>
  <c r="G373" i="3"/>
  <c r="G501" i="3"/>
  <c r="G310" i="3"/>
  <c r="J422" i="3"/>
  <c r="I550" i="3"/>
  <c r="J359" i="3"/>
  <c r="I487" i="3"/>
  <c r="G312" i="3"/>
  <c r="G568" i="3"/>
  <c r="G377" i="3"/>
  <c r="G505" i="3"/>
  <c r="I314" i="3"/>
  <c r="J299" i="3"/>
  <c r="J555" i="3"/>
  <c r="H274" i="3" a="1"/>
  <c r="H320" i="3" a="1"/>
  <c r="F391" i="3" a="1"/>
  <c r="F414" i="3" a="1"/>
  <c r="H563" i="3" a="1"/>
  <c r="H415" i="3" a="1"/>
  <c r="E419" i="3" a="1"/>
  <c r="H578" i="3" a="1"/>
  <c r="E462" i="3" a="1"/>
  <c r="E574" i="3" a="1"/>
  <c r="E372" i="3" a="1"/>
  <c r="E451" i="3" a="1"/>
  <c r="E313" i="3" a="1"/>
  <c r="F320" i="3" a="1"/>
  <c r="F330" i="3" a="1"/>
  <c r="H405" i="3" a="1"/>
  <c r="F557" i="3" a="1"/>
  <c r="H473" i="3" a="1"/>
  <c r="E487" i="3" a="1"/>
  <c r="H521" i="3" a="1"/>
  <c r="H498" i="3" a="1"/>
  <c r="H300" i="3" a="1"/>
  <c r="F307" i="3" a="1"/>
  <c r="F339" i="3" a="1"/>
  <c r="H477" i="3" a="1"/>
  <c r="E478" i="3" a="1"/>
  <c r="H290" i="3" a="1"/>
  <c r="H341" i="3" a="1"/>
  <c r="H395" i="3" a="1"/>
  <c r="E453" i="3" a="1"/>
  <c r="H579" i="3" a="1"/>
  <c r="J316" i="3"/>
  <c r="J444" i="3"/>
  <c r="I572" i="3"/>
  <c r="I381" i="3"/>
  <c r="I509" i="3"/>
  <c r="I334" i="3"/>
  <c r="I462" i="3"/>
  <c r="G287" i="3"/>
  <c r="G415" i="3"/>
  <c r="G543" i="3"/>
  <c r="G320" i="3"/>
  <c r="G448" i="3"/>
  <c r="I576" i="3"/>
  <c r="J385" i="3"/>
  <c r="I513" i="3"/>
  <c r="J322" i="3"/>
  <c r="I450" i="3"/>
  <c r="I578" i="3"/>
  <c r="G387" i="3"/>
  <c r="I324" i="3"/>
  <c r="I452" i="3"/>
  <c r="J580" i="3"/>
  <c r="I389" i="3"/>
  <c r="I517" i="3"/>
  <c r="G326" i="3"/>
  <c r="J438" i="3"/>
  <c r="G566" i="3"/>
  <c r="J375" i="3"/>
  <c r="G328" i="3"/>
  <c r="J456" i="3"/>
  <c r="I584" i="3"/>
  <c r="J393" i="3"/>
  <c r="J521" i="3"/>
  <c r="I506" i="3"/>
  <c r="J315" i="3"/>
  <c r="G427" i="3"/>
  <c r="G571" i="3"/>
  <c r="F273" i="3" a="1"/>
  <c r="H518" i="3" a="1"/>
  <c r="E497" i="3" a="1"/>
  <c r="F340" i="3" a="1"/>
  <c r="E525" i="3" a="1"/>
  <c r="F412" i="3" a="1"/>
  <c r="H400" i="3" a="1"/>
  <c r="F368" i="3" a="1"/>
  <c r="F296" i="3" a="1"/>
  <c r="F515" i="3" a="1"/>
  <c r="H380" i="3" a="1"/>
  <c r="F496" i="3" a="1"/>
  <c r="E404" i="3" a="1"/>
  <c r="H377" i="3" a="1"/>
  <c r="E508" i="3" a="1"/>
  <c r="E396" i="3" a="1"/>
  <c r="H531" i="3" a="1"/>
  <c r="E279" i="3" a="1"/>
  <c r="F431" i="3" a="1"/>
  <c r="F287" i="3" a="1"/>
  <c r="F543" i="3" a="1"/>
  <c r="H567" i="3" a="1"/>
  <c r="F499" i="3" a="1"/>
  <c r="E489" i="3" a="1"/>
  <c r="E363" i="3" a="1"/>
  <c r="F456" i="3" a="1"/>
  <c r="H388" i="3" a="1"/>
  <c r="F325" i="3" a="1"/>
  <c r="H509" i="3" a="1"/>
  <c r="E334" i="3" a="1"/>
  <c r="E425" i="3" a="1"/>
  <c r="H461" i="3" a="1"/>
  <c r="E423" i="3" a="1"/>
  <c r="F482" i="3" a="1"/>
  <c r="E326" i="3" a="1"/>
  <c r="E522" i="3" a="1"/>
  <c r="H363" i="3" a="1"/>
  <c r="F583" i="3" a="1"/>
  <c r="E460" i="3" a="1"/>
  <c r="E439" i="3" a="1"/>
  <c r="I332" i="3"/>
  <c r="G460" i="3"/>
  <c r="I283" i="3"/>
  <c r="I397" i="3"/>
  <c r="I525" i="3"/>
  <c r="J350" i="3"/>
  <c r="G478" i="3"/>
  <c r="G303" i="3"/>
  <c r="J431" i="3"/>
  <c r="G559" i="3"/>
  <c r="J336" i="3"/>
  <c r="J464" i="3"/>
  <c r="I401" i="3"/>
  <c r="I529" i="3"/>
  <c r="J338" i="3"/>
  <c r="J466" i="3"/>
  <c r="I403" i="3"/>
  <c r="J531" i="3"/>
  <c r="I340" i="3"/>
  <c r="I468" i="3"/>
  <c r="J405" i="3"/>
  <c r="I533" i="3"/>
  <c r="I342" i="3"/>
  <c r="J454" i="3"/>
  <c r="I582" i="3"/>
  <c r="G391" i="3"/>
  <c r="J519" i="3"/>
  <c r="J344" i="3"/>
  <c r="I472" i="3"/>
  <c r="J281" i="3"/>
  <c r="J409" i="3"/>
  <c r="G537" i="3"/>
  <c r="G522" i="3"/>
  <c r="I331" i="3"/>
  <c r="I587" i="3"/>
  <c r="E257" i="3" a="1"/>
  <c r="F575" i="3" a="1"/>
  <c r="H444" i="3" a="1"/>
  <c r="F569" i="3" a="1"/>
  <c r="H529" i="3" a="1"/>
  <c r="E373" i="3" a="1"/>
  <c r="E331" i="3" a="1"/>
  <c r="H310" i="3" a="1"/>
  <c r="F312" i="3" a="1"/>
  <c r="F535" i="3" a="1"/>
  <c r="H292" i="3" a="1"/>
  <c r="H546" i="3" a="1"/>
  <c r="F322" i="3" a="1"/>
  <c r="F560" i="3" a="1"/>
  <c r="E426" i="3" a="1"/>
  <c r="E505" i="3" a="1"/>
  <c r="H360" i="3" a="1"/>
  <c r="F537" i="3" a="1"/>
  <c r="E503" i="3" a="1"/>
  <c r="H387" i="3" a="1"/>
  <c r="E551" i="3" a="1"/>
  <c r="H445" i="3" a="1"/>
  <c r="F352" i="3" a="1"/>
  <c r="F439" i="3" a="1"/>
  <c r="E507" i="3" a="1"/>
  <c r="E465" i="3" a="1"/>
  <c r="F410" i="3" a="1"/>
  <c r="F303" i="3" a="1"/>
  <c r="H418" i="3" a="1"/>
  <c r="E526" i="3" a="1"/>
  <c r="F438" i="3" a="1"/>
  <c r="F411" i="3" a="1"/>
  <c r="F542" i="3" a="1"/>
  <c r="H538" i="3" a="1"/>
  <c r="E547" i="3" a="1"/>
  <c r="H404" i="3" a="1"/>
  <c r="E357" i="3" a="1"/>
  <c r="F475" i="3" a="1"/>
  <c r="F367" i="3" a="1"/>
  <c r="E408" i="3" a="1"/>
  <c r="J348" i="3"/>
  <c r="G285" i="3"/>
  <c r="G413" i="3"/>
  <c r="I541" i="3"/>
  <c r="G366" i="3"/>
  <c r="J494" i="3"/>
  <c r="G319" i="3"/>
  <c r="G447" i="3"/>
  <c r="I575" i="3"/>
  <c r="G352" i="3"/>
  <c r="I480" i="3"/>
  <c r="J289" i="3"/>
  <c r="J417" i="3"/>
  <c r="I545" i="3"/>
  <c r="I354" i="3"/>
  <c r="J482" i="3"/>
  <c r="J291" i="3"/>
  <c r="G419" i="3"/>
  <c r="I547" i="3"/>
  <c r="I356" i="3"/>
  <c r="G484" i="3"/>
  <c r="J293" i="3"/>
  <c r="G421" i="3"/>
  <c r="I549" i="3"/>
  <c r="J342" i="3"/>
  <c r="J470" i="3"/>
  <c r="G407" i="3"/>
  <c r="G535" i="3"/>
  <c r="G360" i="3"/>
  <c r="G488" i="3"/>
  <c r="I425" i="3"/>
  <c r="I553" i="3"/>
  <c r="I347" i="3"/>
  <c r="H276" i="3" a="1"/>
  <c r="E446" i="3" a="1"/>
  <c r="E581" i="3" a="1"/>
  <c r="F369" i="3" a="1"/>
  <c r="H541" i="3" a="1"/>
  <c r="E315" i="3" a="1"/>
  <c r="F353" i="3" a="1"/>
  <c r="F523" i="3" a="1"/>
  <c r="F390" i="3" a="1"/>
  <c r="F413" i="3" a="1"/>
  <c r="H553" i="3" a="1"/>
  <c r="E379" i="3" a="1"/>
  <c r="H333" i="3" a="1"/>
  <c r="E566" i="3" a="1"/>
  <c r="F513" i="3" a="1"/>
  <c r="E432" i="3" a="1"/>
  <c r="F298" i="3" a="1"/>
  <c r="H572" i="3" a="1"/>
  <c r="H516" i="3" a="1"/>
  <c r="H560" i="3" a="1"/>
  <c r="E285" i="3" a="1"/>
  <c r="H282" i="3" a="1"/>
  <c r="E351" i="3" a="1"/>
  <c r="E501" i="3" a="1"/>
  <c r="E511" i="3" a="1"/>
  <c r="H343" i="3" a="1"/>
  <c r="H455" i="3" a="1"/>
  <c r="H336" i="3" a="1"/>
  <c r="H371" i="3" a="1"/>
  <c r="H324" i="3" a="1"/>
  <c r="H514" i="3" a="1"/>
  <c r="E561" i="3" a="1"/>
  <c r="E407" i="3" a="1"/>
  <c r="E524" i="3" a="1"/>
  <c r="E536" i="3" a="1"/>
  <c r="F311" i="3" a="1"/>
  <c r="H327" i="3" a="1"/>
  <c r="H472" i="3" a="1"/>
  <c r="E344" i="3" a="1"/>
  <c r="F389" i="3" a="1"/>
  <c r="E397" i="3" a="1"/>
  <c r="H438" i="3" a="1"/>
  <c r="H361" i="3" a="1"/>
  <c r="J364" i="3"/>
  <c r="I492" i="3"/>
  <c r="J301" i="3"/>
  <c r="I429" i="3"/>
  <c r="I557" i="3"/>
  <c r="G382" i="3"/>
  <c r="J510" i="3"/>
  <c r="G335" i="3"/>
  <c r="G463" i="3"/>
  <c r="G368" i="3"/>
  <c r="I496" i="3"/>
  <c r="J305" i="3"/>
  <c r="I433" i="3"/>
  <c r="I561" i="3"/>
  <c r="I370" i="3"/>
  <c r="J498" i="3"/>
  <c r="G307" i="3"/>
  <c r="J435" i="3"/>
  <c r="I563" i="3"/>
  <c r="I372" i="3"/>
  <c r="J500" i="3"/>
  <c r="I309" i="3"/>
  <c r="I437" i="3"/>
  <c r="J565" i="3"/>
  <c r="G486" i="3"/>
  <c r="G295" i="3"/>
  <c r="I423" i="3"/>
  <c r="G551" i="3"/>
  <c r="I376" i="3"/>
  <c r="J504" i="3"/>
  <c r="I313" i="3"/>
  <c r="I441" i="3"/>
  <c r="G569" i="3"/>
  <c r="J394" i="3"/>
  <c r="E275" i="3" a="1"/>
  <c r="F448" i="3" a="1"/>
  <c r="H401" i="3" a="1"/>
  <c r="H381" i="3" a="1"/>
  <c r="H540" i="3" a="1"/>
  <c r="E319" i="3" a="1"/>
  <c r="F385" i="3" a="1"/>
  <c r="E398" i="3" a="1"/>
  <c r="H467" i="3" a="1"/>
  <c r="F518" i="3" a="1"/>
  <c r="E492" i="3" a="1"/>
  <c r="E494" i="3" a="1"/>
  <c r="E348" i="3" a="1"/>
  <c r="F335" i="3" a="1"/>
  <c r="F490" i="3" a="1"/>
  <c r="H517" i="3" a="1"/>
  <c r="F420" i="3" a="1"/>
  <c r="H366" i="3" a="1"/>
  <c r="H349" i="3" a="1"/>
  <c r="E283" i="3" a="1"/>
  <c r="E364" i="3" a="1"/>
  <c r="H428" i="3" a="1"/>
  <c r="F321" i="3" a="1"/>
  <c r="E548" i="3" a="1"/>
  <c r="E534" i="3" a="1"/>
  <c r="F488" i="3" a="1"/>
  <c r="F393" i="3" a="1"/>
  <c r="H356" i="3" a="1"/>
  <c r="F399" i="3" a="1"/>
  <c r="F383" i="3" a="1"/>
  <c r="F281" i="3" a="1"/>
  <c r="H411" i="3" a="1"/>
  <c r="E416" i="3" a="1"/>
  <c r="F302" i="3" a="1"/>
  <c r="F545" i="3" a="1"/>
  <c r="E309" i="3" a="1"/>
  <c r="E375" i="3" a="1"/>
  <c r="H342" i="3" a="1"/>
  <c r="H502" i="3" a="1"/>
  <c r="E304" i="3" a="1"/>
  <c r="F442" i="3" a="1"/>
  <c r="E301" i="3" a="1"/>
  <c r="F470" i="3" a="1"/>
  <c r="I380" i="3"/>
  <c r="J508" i="3"/>
  <c r="J317" i="3"/>
  <c r="G445" i="3"/>
  <c r="I573" i="3"/>
  <c r="G398" i="3"/>
  <c r="I526" i="3"/>
  <c r="G351" i="3"/>
  <c r="J479" i="3"/>
  <c r="J384" i="3"/>
  <c r="J321" i="3"/>
  <c r="I449" i="3"/>
  <c r="I577" i="3"/>
  <c r="G514" i="3"/>
  <c r="G323" i="3"/>
  <c r="I451" i="3"/>
  <c r="J579" i="3"/>
  <c r="J388" i="3"/>
  <c r="I516" i="3"/>
  <c r="I325" i="3"/>
  <c r="I453" i="3"/>
  <c r="I581" i="3"/>
  <c r="G374" i="3"/>
  <c r="J502" i="3"/>
  <c r="I311" i="3"/>
  <c r="G439" i="3"/>
  <c r="J567" i="3"/>
  <c r="G392" i="3"/>
  <c r="J520" i="3"/>
  <c r="J457" i="3"/>
  <c r="J585" i="3"/>
  <c r="J410" i="3"/>
  <c r="G570" i="3"/>
  <c r="I379" i="3"/>
  <c r="G507" i="3"/>
  <c r="E276" i="3" a="1"/>
  <c r="E347" i="3" a="1"/>
  <c r="F559" i="3" a="1"/>
  <c r="F429" i="3" a="1"/>
  <c r="F507" i="3" a="1"/>
  <c r="E468" i="3" a="1"/>
  <c r="H295" i="3" a="1"/>
  <c r="H506" i="3" a="1"/>
  <c r="H294" i="3" a="1"/>
  <c r="E306" i="3" a="1"/>
  <c r="E493" i="3" a="1"/>
  <c r="E530" i="3" a="1"/>
  <c r="F323" i="3" a="1"/>
  <c r="H454" i="3" a="1"/>
  <c r="E284" i="3" a="1"/>
  <c r="F288" i="3" a="1"/>
  <c r="H457" i="3" a="1"/>
  <c r="E433" i="3" a="1"/>
  <c r="E350" i="3" a="1"/>
  <c r="E320" i="3" a="1"/>
  <c r="E330" i="3" a="1"/>
  <c r="H568" i="3" a="1"/>
  <c r="F562" i="3" a="1"/>
  <c r="H430" i="3" a="1"/>
  <c r="E449" i="3" a="1"/>
  <c r="E556" i="3" a="1"/>
  <c r="H580" i="3" a="1"/>
  <c r="F495" i="3" a="1"/>
  <c r="H573" i="3" a="1"/>
  <c r="H510" i="3" a="1"/>
  <c r="H337" i="3" a="1"/>
  <c r="F384" i="3" a="1"/>
  <c r="H452" i="3" a="1"/>
  <c r="F280" i="3" a="1"/>
  <c r="H435" i="3" a="1"/>
  <c r="H555" i="3" a="1"/>
  <c r="F417" i="3" a="1"/>
  <c r="E409" i="3" a="1"/>
  <c r="F392" i="3" a="1"/>
  <c r="E394" i="3" a="1"/>
  <c r="F404" i="3" a="1"/>
  <c r="H402" i="3" a="1"/>
  <c r="H581" i="3" a="1"/>
  <c r="J396" i="3"/>
  <c r="I524" i="3"/>
  <c r="G333" i="3"/>
  <c r="J461" i="3"/>
  <c r="G286" i="3"/>
  <c r="I414" i="3"/>
  <c r="J542" i="3"/>
  <c r="G367" i="3"/>
  <c r="G495" i="3"/>
  <c r="G400" i="3"/>
  <c r="I528" i="3"/>
  <c r="G337" i="3"/>
  <c r="G465" i="3"/>
  <c r="J402" i="3"/>
  <c r="J530" i="3"/>
  <c r="G339" i="3"/>
  <c r="G467" i="3"/>
  <c r="J532" i="3"/>
  <c r="I341" i="3"/>
  <c r="J390" i="3"/>
  <c r="G518" i="3"/>
  <c r="J327" i="3"/>
  <c r="J408" i="3"/>
  <c r="G536" i="3"/>
  <c r="J345" i="3"/>
  <c r="I473" i="3"/>
  <c r="J282" i="3"/>
  <c r="I442" i="3"/>
  <c r="G523" i="3"/>
  <c r="F277" i="3" a="1"/>
  <c r="E441" i="3" a="1"/>
  <c r="F463" i="3" a="1"/>
  <c r="F345" i="3" a="1"/>
  <c r="H504" i="3" a="1"/>
  <c r="F500" i="3" a="1"/>
  <c r="E291" i="3" a="1"/>
  <c r="H447" i="3" a="1"/>
  <c r="H576" i="3" a="1"/>
  <c r="F527" i="3" a="1"/>
  <c r="H549" i="3" a="1"/>
  <c r="H362" i="3" a="1"/>
  <c r="F520" i="3" a="1"/>
  <c r="E316" i="3" a="1"/>
  <c r="H422" i="3" a="1"/>
  <c r="H365" i="3" a="1"/>
  <c r="E370" i="3" a="1"/>
  <c r="E289" i="3" a="1"/>
  <c r="E346" i="3" a="1"/>
  <c r="F466" i="3" a="1"/>
  <c r="H570" i="3" a="1"/>
  <c r="E558" i="3" a="1"/>
  <c r="H406" i="3" a="1"/>
  <c r="E437" i="3" a="1"/>
  <c r="E562" i="3" a="1"/>
  <c r="F577" i="3" a="1"/>
  <c r="E515" i="3" a="1"/>
  <c r="H584" i="3" a="1"/>
  <c r="H483" i="3" a="1"/>
  <c r="F374" i="3" a="1"/>
  <c r="E544" i="3" a="1"/>
  <c r="F338" i="3" a="1"/>
  <c r="E355" i="3" a="1"/>
  <c r="H432" i="3" a="1"/>
  <c r="F587" i="3" a="1"/>
  <c r="F434" i="3" a="1"/>
  <c r="E485" i="3" a="1"/>
  <c r="E582" i="3" a="1"/>
  <c r="I278" i="3" l="1"/>
  <c r="I279" i="3"/>
  <c r="I277" i="3"/>
  <c r="G276" i="3"/>
  <c r="G279" i="3"/>
  <c r="G280" i="3"/>
  <c r="J278" i="3"/>
  <c r="L5" i="3" a="1"/>
  <c r="L5" i="3" s="1"/>
  <c r="K5" i="3" a="1"/>
  <c r="K5" i="3" s="1"/>
  <c r="E404" i="3"/>
  <c r="E560" i="3"/>
  <c r="E363" i="3"/>
  <c r="E330" i="3"/>
  <c r="E439" i="3"/>
  <c r="F475" i="3"/>
  <c r="M475" i="3" s="1"/>
  <c r="F490" i="3"/>
  <c r="M490" i="3" s="1"/>
  <c r="E426" i="3"/>
  <c r="H362" i="3"/>
  <c r="F312" i="3"/>
  <c r="M312" i="3" s="1"/>
  <c r="E551" i="3"/>
  <c r="E487" i="3"/>
  <c r="F374" i="3"/>
  <c r="M374" i="3" s="1"/>
  <c r="F411" i="3"/>
  <c r="M411" i="3" s="1"/>
  <c r="F298" i="3"/>
  <c r="M298" i="3" s="1"/>
  <c r="H553" i="3"/>
  <c r="E423" i="3"/>
  <c r="H359" i="3"/>
  <c r="H295" i="3"/>
  <c r="H550" i="3"/>
  <c r="H310" i="3"/>
  <c r="H388" i="3"/>
  <c r="H467" i="3"/>
  <c r="H403" i="3"/>
  <c r="F339" i="3"/>
  <c r="M339" i="3" s="1"/>
  <c r="E275" i="3"/>
  <c r="E544" i="3"/>
  <c r="F480" i="3"/>
  <c r="M480" i="3" s="1"/>
  <c r="E304" i="3"/>
  <c r="F559" i="3"/>
  <c r="M559" i="3" s="1"/>
  <c r="F495" i="3"/>
  <c r="M495" i="3" s="1"/>
  <c r="F431" i="3"/>
  <c r="M431" i="3" s="1"/>
  <c r="F367" i="3"/>
  <c r="M367" i="3" s="1"/>
  <c r="F303" i="3"/>
  <c r="M303" i="3" s="1"/>
  <c r="F542" i="3"/>
  <c r="M542" i="3" s="1"/>
  <c r="E478" i="3"/>
  <c r="F414" i="3"/>
  <c r="M414" i="3" s="1"/>
  <c r="E350" i="3"/>
  <c r="H286" i="3"/>
  <c r="E489" i="3"/>
  <c r="E425" i="3"/>
  <c r="H361" i="3"/>
  <c r="H552" i="3"/>
  <c r="F488" i="3"/>
  <c r="M488" i="3" s="1"/>
  <c r="H486" i="3"/>
  <c r="E565" i="3"/>
  <c r="E501" i="3"/>
  <c r="E437" i="3"/>
  <c r="E373" i="3"/>
  <c r="H324" i="3"/>
  <c r="E515" i="3"/>
  <c r="E530" i="3"/>
  <c r="F466" i="3"/>
  <c r="M466" i="3" s="1"/>
  <c r="H402" i="3"/>
  <c r="F338" i="3"/>
  <c r="M338" i="3" s="1"/>
  <c r="H274" i="3"/>
  <c r="H529" i="3"/>
  <c r="E465" i="3"/>
  <c r="H401" i="3"/>
  <c r="H337" i="3"/>
  <c r="F273" i="3"/>
  <c r="M273" i="3" s="1"/>
  <c r="E416" i="3"/>
  <c r="F352" i="3"/>
  <c r="M352" i="3" s="1"/>
  <c r="E525" i="3"/>
  <c r="H461" i="3"/>
  <c r="E397" i="3"/>
  <c r="H422" i="3"/>
  <c r="E309" i="3"/>
  <c r="H564" i="3"/>
  <c r="F500" i="3"/>
  <c r="M500" i="3" s="1"/>
  <c r="E436" i="3"/>
  <c r="H579" i="3"/>
  <c r="H333" i="3"/>
  <c r="E283" i="3"/>
  <c r="E524" i="3"/>
  <c r="E460" i="3"/>
  <c r="E396" i="3"/>
  <c r="H332" i="3"/>
  <c r="H538" i="3"/>
  <c r="F410" i="3"/>
  <c r="M410" i="3" s="1"/>
  <c r="E346" i="3"/>
  <c r="F296" i="3"/>
  <c r="M296" i="3" s="1"/>
  <c r="F535" i="3"/>
  <c r="M535" i="3" s="1"/>
  <c r="F515" i="3"/>
  <c r="M515" i="3" s="1"/>
  <c r="E347" i="3"/>
  <c r="F507" i="3"/>
  <c r="M507" i="3" s="1"/>
  <c r="H395" i="3"/>
  <c r="H282" i="3"/>
  <c r="E407" i="3"/>
  <c r="H343" i="3"/>
  <c r="E279" i="3"/>
  <c r="E534" i="3"/>
  <c r="H406" i="3"/>
  <c r="H294" i="3"/>
  <c r="E372" i="3"/>
  <c r="E451" i="3"/>
  <c r="H387" i="3"/>
  <c r="F323" i="3"/>
  <c r="M323" i="3" s="1"/>
  <c r="H578" i="3"/>
  <c r="F528" i="3"/>
  <c r="M528" i="3" s="1"/>
  <c r="F464" i="3"/>
  <c r="M464" i="3" s="1"/>
  <c r="F288" i="3"/>
  <c r="M288" i="3" s="1"/>
  <c r="F543" i="3"/>
  <c r="M543" i="3" s="1"/>
  <c r="E479" i="3"/>
  <c r="H415" i="3"/>
  <c r="E351" i="3"/>
  <c r="F287" i="3"/>
  <c r="M287" i="3" s="1"/>
  <c r="E526" i="3"/>
  <c r="E462" i="3"/>
  <c r="E398" i="3"/>
  <c r="E334" i="3"/>
  <c r="H573" i="3"/>
  <c r="F280" i="3"/>
  <c r="M280" i="3" s="1"/>
  <c r="F537" i="3"/>
  <c r="M537" i="3" s="1"/>
  <c r="H473" i="3"/>
  <c r="E409" i="3"/>
  <c r="F345" i="3"/>
  <c r="M345" i="3" s="1"/>
  <c r="F281" i="3"/>
  <c r="M281" i="3" s="1"/>
  <c r="E536" i="3"/>
  <c r="H472" i="3"/>
  <c r="F470" i="3"/>
  <c r="M470" i="3" s="1"/>
  <c r="H549" i="3"/>
  <c r="E485" i="3"/>
  <c r="E421" i="3"/>
  <c r="E357" i="3"/>
  <c r="E308" i="3"/>
  <c r="H514" i="3"/>
  <c r="F450" i="3"/>
  <c r="M450" i="3" s="1"/>
  <c r="F322" i="3"/>
  <c r="M322" i="3" s="1"/>
  <c r="F577" i="3"/>
  <c r="M577" i="3" s="1"/>
  <c r="F513" i="3"/>
  <c r="M513" i="3" s="1"/>
  <c r="E449" i="3"/>
  <c r="F385" i="3"/>
  <c r="M385" i="3" s="1"/>
  <c r="F321" i="3"/>
  <c r="M321" i="3" s="1"/>
  <c r="H576" i="3"/>
  <c r="H400" i="3"/>
  <c r="H336" i="3"/>
  <c r="H509" i="3"/>
  <c r="H445" i="3"/>
  <c r="H381" i="3"/>
  <c r="F456" i="3"/>
  <c r="M456" i="3" s="1"/>
  <c r="E408" i="3"/>
  <c r="E344" i="3"/>
  <c r="F293" i="3"/>
  <c r="M293" i="3" s="1"/>
  <c r="E548" i="3"/>
  <c r="E484" i="3"/>
  <c r="F420" i="3"/>
  <c r="M420" i="3" s="1"/>
  <c r="H563" i="3"/>
  <c r="F499" i="3"/>
  <c r="M499" i="3" s="1"/>
  <c r="E320" i="3"/>
  <c r="E317" i="3"/>
  <c r="H572" i="3"/>
  <c r="E508" i="3"/>
  <c r="H444" i="3"/>
  <c r="H380" i="3"/>
  <c r="E316" i="3"/>
  <c r="F571" i="3"/>
  <c r="M571" i="3" s="1"/>
  <c r="E507" i="3"/>
  <c r="E522" i="3"/>
  <c r="H458" i="3"/>
  <c r="E394" i="3"/>
  <c r="F344" i="3"/>
  <c r="M344" i="3" s="1"/>
  <c r="F583" i="3"/>
  <c r="M583" i="3" s="1"/>
  <c r="E519" i="3"/>
  <c r="H455" i="3"/>
  <c r="H342" i="3"/>
  <c r="H360" i="3"/>
  <c r="F330" i="3"/>
  <c r="M330" i="3" s="1"/>
  <c r="H585" i="3"/>
  <c r="F391" i="3"/>
  <c r="M391" i="3" s="1"/>
  <c r="H327" i="3"/>
  <c r="E582" i="3"/>
  <c r="H518" i="3"/>
  <c r="E278" i="3"/>
  <c r="H356" i="3"/>
  <c r="H435" i="3"/>
  <c r="H371" i="3"/>
  <c r="F307" i="3"/>
  <c r="M307" i="3" s="1"/>
  <c r="E562" i="3"/>
  <c r="F448" i="3"/>
  <c r="M448" i="3" s="1"/>
  <c r="H320" i="3"/>
  <c r="E257" i="3"/>
  <c r="F527" i="3"/>
  <c r="M527" i="3" s="1"/>
  <c r="F463" i="3"/>
  <c r="M463" i="3" s="1"/>
  <c r="F399" i="3"/>
  <c r="M399" i="3" s="1"/>
  <c r="F335" i="3"/>
  <c r="M335" i="3" s="1"/>
  <c r="E574" i="3"/>
  <c r="H510" i="3"/>
  <c r="E446" i="3"/>
  <c r="F382" i="3"/>
  <c r="M382" i="3" s="1"/>
  <c r="F318" i="3"/>
  <c r="M318" i="3" s="1"/>
  <c r="E379" i="3"/>
  <c r="H521" i="3"/>
  <c r="H457" i="3"/>
  <c r="F393" i="3"/>
  <c r="M393" i="3" s="1"/>
  <c r="H584" i="3"/>
  <c r="F520" i="3"/>
  <c r="M520" i="3" s="1"/>
  <c r="F518" i="3"/>
  <c r="M518" i="3" s="1"/>
  <c r="H454" i="3"/>
  <c r="E533" i="3"/>
  <c r="H405" i="3"/>
  <c r="H341" i="3"/>
  <c r="H292" i="3"/>
  <c r="F562" i="3"/>
  <c r="M562" i="3" s="1"/>
  <c r="H498" i="3"/>
  <c r="F434" i="3"/>
  <c r="M434" i="3" s="1"/>
  <c r="E370" i="3"/>
  <c r="E306" i="3"/>
  <c r="E561" i="3"/>
  <c r="E497" i="3"/>
  <c r="E433" i="3"/>
  <c r="F369" i="3"/>
  <c r="M369" i="3" s="1"/>
  <c r="H305" i="3"/>
  <c r="F560" i="3"/>
  <c r="M560" i="3" s="1"/>
  <c r="H432" i="3"/>
  <c r="F384" i="3"/>
  <c r="M384" i="3" s="1"/>
  <c r="F557" i="3"/>
  <c r="M557" i="3" s="1"/>
  <c r="E493" i="3"/>
  <c r="F429" i="3"/>
  <c r="M429" i="3" s="1"/>
  <c r="H365" i="3"/>
  <c r="H570" i="3"/>
  <c r="H456" i="3"/>
  <c r="F392" i="3"/>
  <c r="M392" i="3" s="1"/>
  <c r="H438" i="3"/>
  <c r="F277" i="3"/>
  <c r="M277" i="3" s="1"/>
  <c r="F532" i="3"/>
  <c r="M532" i="3" s="1"/>
  <c r="E468" i="3"/>
  <c r="H404" i="3"/>
  <c r="E547" i="3"/>
  <c r="F320" i="3"/>
  <c r="M320" i="3" s="1"/>
  <c r="E301" i="3"/>
  <c r="E556" i="3"/>
  <c r="E492" i="3"/>
  <c r="H428" i="3"/>
  <c r="E364" i="3"/>
  <c r="H300" i="3"/>
  <c r="H506" i="3"/>
  <c r="F442" i="3"/>
  <c r="M442" i="3" s="1"/>
  <c r="H328" i="3"/>
  <c r="H567" i="3"/>
  <c r="E503" i="3"/>
  <c r="F390" i="3"/>
  <c r="M390" i="3" s="1"/>
  <c r="E326" i="3"/>
  <c r="H560" i="3"/>
  <c r="F587" i="3"/>
  <c r="M587" i="3" s="1"/>
  <c r="E315" i="3"/>
  <c r="F314" i="3"/>
  <c r="M314" i="3" s="1"/>
  <c r="F569" i="3"/>
  <c r="M569" i="3" s="1"/>
  <c r="F439" i="3"/>
  <c r="M439" i="3" s="1"/>
  <c r="E375" i="3"/>
  <c r="F311" i="3"/>
  <c r="M311" i="3" s="1"/>
  <c r="E566" i="3"/>
  <c r="E581" i="3"/>
  <c r="F404" i="3"/>
  <c r="M404" i="3" s="1"/>
  <c r="F340" i="3"/>
  <c r="M340" i="3" s="1"/>
  <c r="E276" i="3"/>
  <c r="H483" i="3"/>
  <c r="E419" i="3"/>
  <c r="E355" i="3"/>
  <c r="E291" i="3"/>
  <c r="F496" i="3"/>
  <c r="M496" i="3" s="1"/>
  <c r="F575" i="3"/>
  <c r="M575" i="3" s="1"/>
  <c r="E511" i="3"/>
  <c r="H447" i="3"/>
  <c r="F383" i="3"/>
  <c r="M383" i="3" s="1"/>
  <c r="E319" i="3"/>
  <c r="E558" i="3"/>
  <c r="E494" i="3"/>
  <c r="H430" i="3"/>
  <c r="H366" i="3"/>
  <c r="F302" i="3"/>
  <c r="M302" i="3" s="1"/>
  <c r="F523" i="3"/>
  <c r="M523" i="3" s="1"/>
  <c r="E331" i="3"/>
  <c r="H555" i="3"/>
  <c r="E505" i="3"/>
  <c r="E441" i="3"/>
  <c r="H377" i="3"/>
  <c r="E313" i="3"/>
  <c r="H568" i="3"/>
  <c r="H504" i="3"/>
  <c r="H502" i="3"/>
  <c r="H581" i="3"/>
  <c r="H517" i="3"/>
  <c r="E453" i="3"/>
  <c r="F389" i="3"/>
  <c r="M389" i="3" s="1"/>
  <c r="H325" i="3"/>
  <c r="H546" i="3"/>
  <c r="F482" i="3"/>
  <c r="M482" i="3" s="1"/>
  <c r="H418" i="3"/>
  <c r="F354" i="3"/>
  <c r="M354" i="3" s="1"/>
  <c r="H290" i="3"/>
  <c r="F545" i="3"/>
  <c r="M545" i="3" s="1"/>
  <c r="F481" i="3"/>
  <c r="M481" i="3" s="1"/>
  <c r="F417" i="3"/>
  <c r="M417" i="3" s="1"/>
  <c r="F353" i="3"/>
  <c r="M353" i="3" s="1"/>
  <c r="E289" i="3"/>
  <c r="H544" i="3"/>
  <c r="E432" i="3"/>
  <c r="F368" i="3"/>
  <c r="M368" i="3" s="1"/>
  <c r="H541" i="3"/>
  <c r="H477" i="3"/>
  <c r="F413" i="3"/>
  <c r="M413" i="3" s="1"/>
  <c r="E539" i="3"/>
  <c r="H411" i="3"/>
  <c r="H363" i="3"/>
  <c r="F299" i="3"/>
  <c r="M299" i="3" s="1"/>
  <c r="E376" i="3"/>
  <c r="F438" i="3"/>
  <c r="M438" i="3" s="1"/>
  <c r="F325" i="3"/>
  <c r="M325" i="3" s="1"/>
  <c r="H580" i="3"/>
  <c r="H516" i="3"/>
  <c r="H452" i="3"/>
  <c r="H276" i="3"/>
  <c r="H531" i="3"/>
  <c r="H349" i="3"/>
  <c r="E285" i="3"/>
  <c r="H540" i="3"/>
  <c r="F412" i="3"/>
  <c r="M412" i="3" s="1"/>
  <c r="E348" i="3"/>
  <c r="E284" i="3"/>
  <c r="I280" i="3"/>
  <c r="G274" i="3"/>
  <c r="I273" i="3"/>
  <c r="G277" i="3"/>
  <c r="J276" i="3"/>
  <c r="I5" i="3"/>
  <c r="J5" i="3"/>
  <c r="G5" i="3"/>
  <c r="J275" i="3"/>
  <c r="I275" i="3"/>
  <c r="I274" i="3"/>
  <c r="G273" i="3"/>
  <c r="G106" i="3"/>
  <c r="J106" i="3"/>
  <c r="I106" i="3"/>
  <c r="G92" i="3"/>
  <c r="J92" i="3"/>
  <c r="I92" i="3"/>
  <c r="I62" i="3"/>
  <c r="G62" i="3"/>
  <c r="G57" i="3"/>
  <c r="J57" i="3"/>
  <c r="I57" i="3"/>
  <c r="I253" i="3"/>
  <c r="J253" i="3"/>
  <c r="G253" i="3"/>
  <c r="G84" i="3"/>
  <c r="J209" i="3"/>
  <c r="G209" i="3"/>
  <c r="I209" i="3"/>
  <c r="G220" i="3"/>
  <c r="J220" i="3"/>
  <c r="I220" i="3"/>
  <c r="G262" i="3"/>
  <c r="J262" i="3"/>
  <c r="I262" i="3"/>
  <c r="I199" i="3"/>
  <c r="J199" i="3"/>
  <c r="G169" i="3"/>
  <c r="I169" i="3"/>
  <c r="J169" i="3"/>
  <c r="J219" i="3"/>
  <c r="I219" i="3"/>
  <c r="G219" i="3"/>
  <c r="I38" i="3"/>
  <c r="G38" i="3"/>
  <c r="J38" i="3"/>
  <c r="G23" i="3"/>
  <c r="J23" i="3"/>
  <c r="I23" i="3"/>
  <c r="J170" i="3"/>
  <c r="G170" i="3"/>
  <c r="I170" i="3"/>
  <c r="G108" i="3"/>
  <c r="J108" i="3"/>
  <c r="I78" i="3"/>
  <c r="G78" i="3"/>
  <c r="J78" i="3"/>
  <c r="J173" i="3"/>
  <c r="I173" i="3"/>
  <c r="G173" i="3"/>
  <c r="G73" i="3"/>
  <c r="J73" i="3"/>
  <c r="I73" i="3"/>
  <c r="I100" i="3"/>
  <c r="G100" i="3"/>
  <c r="J100" i="3"/>
  <c r="G223" i="3"/>
  <c r="I223" i="3"/>
  <c r="J223" i="3"/>
  <c r="G225" i="3"/>
  <c r="I225" i="3"/>
  <c r="J225" i="3"/>
  <c r="J236" i="3"/>
  <c r="J264" i="3"/>
  <c r="I264" i="3"/>
  <c r="G264" i="3"/>
  <c r="G215" i="3"/>
  <c r="I215" i="3"/>
  <c r="J215" i="3"/>
  <c r="G185" i="3"/>
  <c r="J185" i="3"/>
  <c r="I185" i="3"/>
  <c r="I235" i="3"/>
  <c r="J235" i="3"/>
  <c r="J131" i="3"/>
  <c r="I131" i="3"/>
  <c r="G131" i="3"/>
  <c r="J13" i="3"/>
  <c r="I261" i="3"/>
  <c r="J261" i="3"/>
  <c r="G261" i="3"/>
  <c r="I124" i="3"/>
  <c r="G124" i="3"/>
  <c r="J124" i="3"/>
  <c r="J94" i="3"/>
  <c r="I94" i="3"/>
  <c r="G94" i="3"/>
  <c r="G16" i="3"/>
  <c r="G89" i="3"/>
  <c r="J89" i="3"/>
  <c r="I89" i="3"/>
  <c r="I27" i="3"/>
  <c r="J27" i="3"/>
  <c r="G27" i="3"/>
  <c r="I116" i="3"/>
  <c r="G116" i="3"/>
  <c r="J116" i="3"/>
  <c r="G239" i="3"/>
  <c r="J241" i="3"/>
  <c r="I241" i="3"/>
  <c r="G241" i="3"/>
  <c r="G252" i="3"/>
  <c r="I252" i="3"/>
  <c r="J266" i="3"/>
  <c r="I231" i="3"/>
  <c r="G201" i="3"/>
  <c r="J201" i="3"/>
  <c r="I201" i="3"/>
  <c r="J251" i="3"/>
  <c r="G251" i="3"/>
  <c r="I26" i="3"/>
  <c r="J26" i="3"/>
  <c r="G88" i="3"/>
  <c r="I88" i="3"/>
  <c r="I58" i="3"/>
  <c r="G58" i="3"/>
  <c r="J58" i="3"/>
  <c r="I132" i="3"/>
  <c r="I122" i="3"/>
  <c r="J122" i="3"/>
  <c r="G122" i="3"/>
  <c r="I32" i="3"/>
  <c r="G105" i="3"/>
  <c r="J105" i="3"/>
  <c r="I105" i="3"/>
  <c r="G43" i="3"/>
  <c r="G154" i="3"/>
  <c r="I154" i="3"/>
  <c r="J154" i="3"/>
  <c r="I136" i="3"/>
  <c r="I202" i="3"/>
  <c r="J202" i="3"/>
  <c r="G202" i="3"/>
  <c r="I117" i="3"/>
  <c r="J247" i="3"/>
  <c r="I247" i="3"/>
  <c r="G247" i="3"/>
  <c r="G217" i="3"/>
  <c r="I217" i="3"/>
  <c r="J217" i="3"/>
  <c r="J148" i="3"/>
  <c r="I148" i="3"/>
  <c r="G148" i="3"/>
  <c r="G70" i="3"/>
  <c r="I70" i="3"/>
  <c r="J70" i="3"/>
  <c r="I102" i="3"/>
  <c r="J102" i="3"/>
  <c r="G102" i="3"/>
  <c r="J104" i="3"/>
  <c r="I104" i="3"/>
  <c r="G104" i="3"/>
  <c r="J19" i="3"/>
  <c r="G19" i="3"/>
  <c r="I19" i="3"/>
  <c r="G138" i="3"/>
  <c r="J138" i="3"/>
  <c r="G127" i="3"/>
  <c r="I127" i="3"/>
  <c r="J127" i="3"/>
  <c r="G48" i="3"/>
  <c r="G113" i="3"/>
  <c r="J113" i="3"/>
  <c r="I113" i="3"/>
  <c r="J158" i="3"/>
  <c r="I158" i="3"/>
  <c r="G158" i="3"/>
  <c r="G152" i="3"/>
  <c r="I152" i="3"/>
  <c r="J152" i="3"/>
  <c r="G218" i="3"/>
  <c r="J218" i="3"/>
  <c r="J270" i="3"/>
  <c r="G112" i="3"/>
  <c r="J112" i="3"/>
  <c r="I112" i="3"/>
  <c r="G233" i="3"/>
  <c r="J233" i="3"/>
  <c r="I233" i="3"/>
  <c r="I164" i="3"/>
  <c r="J164" i="3"/>
  <c r="G164" i="3"/>
  <c r="J42" i="3"/>
  <c r="I42" i="3"/>
  <c r="G42" i="3"/>
  <c r="I24" i="3"/>
  <c r="G24" i="3"/>
  <c r="J24" i="3"/>
  <c r="I126" i="3"/>
  <c r="G126" i="3"/>
  <c r="J126" i="3"/>
  <c r="J35" i="3"/>
  <c r="G35" i="3"/>
  <c r="I35" i="3"/>
  <c r="J205" i="3"/>
  <c r="I205" i="3"/>
  <c r="G205" i="3"/>
  <c r="J186" i="3"/>
  <c r="G186" i="3"/>
  <c r="I186" i="3"/>
  <c r="G64" i="3"/>
  <c r="J64" i="3"/>
  <c r="I64" i="3"/>
  <c r="J125" i="3"/>
  <c r="I125" i="3"/>
  <c r="G125" i="3"/>
  <c r="J75" i="3"/>
  <c r="I75" i="3"/>
  <c r="G75" i="3"/>
  <c r="J182" i="3"/>
  <c r="G182" i="3"/>
  <c r="I182" i="3"/>
  <c r="J168" i="3"/>
  <c r="G168" i="3"/>
  <c r="I168" i="3"/>
  <c r="G234" i="3"/>
  <c r="I234" i="3"/>
  <c r="J234" i="3"/>
  <c r="I149" i="3"/>
  <c r="G149" i="3"/>
  <c r="J149" i="3"/>
  <c r="G128" i="3"/>
  <c r="I128" i="3"/>
  <c r="J128" i="3"/>
  <c r="I249" i="3"/>
  <c r="G249" i="3"/>
  <c r="J249" i="3"/>
  <c r="J180" i="3"/>
  <c r="I180" i="3"/>
  <c r="G15" i="3"/>
  <c r="J15" i="3"/>
  <c r="I15" i="3"/>
  <c r="J159" i="3"/>
  <c r="G159" i="3"/>
  <c r="I159" i="3"/>
  <c r="J51" i="3"/>
  <c r="G51" i="3"/>
  <c r="I51" i="3"/>
  <c r="I263" i="3"/>
  <c r="G263" i="3"/>
  <c r="J221" i="3"/>
  <c r="I221" i="3"/>
  <c r="G221" i="3"/>
  <c r="J80" i="3"/>
  <c r="I80" i="3"/>
  <c r="G80" i="3"/>
  <c r="G18" i="3"/>
  <c r="J18" i="3"/>
  <c r="I18" i="3"/>
  <c r="G91" i="3"/>
  <c r="G255" i="3"/>
  <c r="I255" i="3"/>
  <c r="J255" i="3"/>
  <c r="J184" i="3"/>
  <c r="G184" i="3"/>
  <c r="I184" i="3"/>
  <c r="G165" i="3"/>
  <c r="I174" i="3"/>
  <c r="G174" i="3"/>
  <c r="J174" i="3"/>
  <c r="G144" i="3"/>
  <c r="I144" i="3"/>
  <c r="J144" i="3"/>
  <c r="J178" i="3"/>
  <c r="G178" i="3"/>
  <c r="I178" i="3"/>
  <c r="I22" i="3"/>
  <c r="J22" i="3"/>
  <c r="G10" i="3"/>
  <c r="J10" i="3"/>
  <c r="I10" i="3"/>
  <c r="G163" i="3"/>
  <c r="J163" i="3"/>
  <c r="J67" i="3"/>
  <c r="G67" i="3"/>
  <c r="I67" i="3"/>
  <c r="J37" i="3"/>
  <c r="I37" i="3"/>
  <c r="J265" i="3"/>
  <c r="G265" i="3"/>
  <c r="G96" i="3"/>
  <c r="J96" i="3"/>
  <c r="I96" i="3"/>
  <c r="I34" i="3"/>
  <c r="G34" i="3"/>
  <c r="J34" i="3"/>
  <c r="I107" i="3"/>
  <c r="G107" i="3"/>
  <c r="J107" i="3"/>
  <c r="J271" i="3"/>
  <c r="G200" i="3"/>
  <c r="I200" i="3"/>
  <c r="J200" i="3"/>
  <c r="I179" i="3"/>
  <c r="I181" i="3"/>
  <c r="G181" i="3"/>
  <c r="J181" i="3"/>
  <c r="G190" i="3"/>
  <c r="G160" i="3"/>
  <c r="J160" i="3"/>
  <c r="I160" i="3"/>
  <c r="G194" i="3"/>
  <c r="J194" i="3"/>
  <c r="J212" i="3"/>
  <c r="I212" i="3"/>
  <c r="G212" i="3"/>
  <c r="G47" i="3"/>
  <c r="I47" i="3"/>
  <c r="G140" i="3"/>
  <c r="J140" i="3"/>
  <c r="I140" i="3"/>
  <c r="I259" i="3"/>
  <c r="G259" i="3"/>
  <c r="G83" i="3"/>
  <c r="I83" i="3"/>
  <c r="J83" i="3"/>
  <c r="G53" i="3"/>
  <c r="G39" i="3"/>
  <c r="I120" i="3"/>
  <c r="J120" i="3"/>
  <c r="G120" i="3"/>
  <c r="G50" i="3"/>
  <c r="J50" i="3"/>
  <c r="I50" i="3"/>
  <c r="G111" i="3"/>
  <c r="J111" i="3"/>
  <c r="I111" i="3"/>
  <c r="G29" i="3"/>
  <c r="I29" i="3"/>
  <c r="J29" i="3"/>
  <c r="J216" i="3"/>
  <c r="G216" i="3"/>
  <c r="I216" i="3"/>
  <c r="J195" i="3"/>
  <c r="G195" i="3"/>
  <c r="I195" i="3"/>
  <c r="I197" i="3"/>
  <c r="G197" i="3"/>
  <c r="J206" i="3"/>
  <c r="I206" i="3"/>
  <c r="G206" i="3"/>
  <c r="G176" i="3"/>
  <c r="I176" i="3"/>
  <c r="J176" i="3"/>
  <c r="J210" i="3"/>
  <c r="G210" i="3"/>
  <c r="I210" i="3"/>
  <c r="J228" i="3"/>
  <c r="I214" i="3"/>
  <c r="J214" i="3"/>
  <c r="G214" i="3"/>
  <c r="I65" i="3"/>
  <c r="J65" i="3"/>
  <c r="G65" i="3"/>
  <c r="J81" i="3"/>
  <c r="G81" i="3"/>
  <c r="I81" i="3"/>
  <c r="J99" i="3"/>
  <c r="G99" i="3"/>
  <c r="I99" i="3"/>
  <c r="I69" i="3"/>
  <c r="J69" i="3"/>
  <c r="G69" i="3"/>
  <c r="I55" i="3"/>
  <c r="G55" i="3"/>
  <c r="J55" i="3"/>
  <c r="J146" i="3"/>
  <c r="G146" i="3"/>
  <c r="I146" i="3"/>
  <c r="I66" i="3"/>
  <c r="G66" i="3"/>
  <c r="J66" i="3"/>
  <c r="J45" i="3"/>
  <c r="G45" i="3"/>
  <c r="I45" i="3"/>
  <c r="I232" i="3"/>
  <c r="G232" i="3"/>
  <c r="J232" i="3"/>
  <c r="G211" i="3"/>
  <c r="J211" i="3"/>
  <c r="I211" i="3"/>
  <c r="G213" i="3"/>
  <c r="G222" i="3"/>
  <c r="J222" i="3"/>
  <c r="I222" i="3"/>
  <c r="G192" i="3"/>
  <c r="J226" i="3"/>
  <c r="G226" i="3"/>
  <c r="I226" i="3"/>
  <c r="G244" i="3"/>
  <c r="J244" i="3"/>
  <c r="I95" i="3"/>
  <c r="G95" i="3"/>
  <c r="J95" i="3"/>
  <c r="G40" i="3"/>
  <c r="J40" i="3"/>
  <c r="I40" i="3"/>
  <c r="G97" i="3"/>
  <c r="I97" i="3"/>
  <c r="J97" i="3"/>
  <c r="G246" i="3"/>
  <c r="G85" i="3"/>
  <c r="I85" i="3"/>
  <c r="J85" i="3"/>
  <c r="G71" i="3"/>
  <c r="I166" i="3"/>
  <c r="J166" i="3"/>
  <c r="G166" i="3"/>
  <c r="I82" i="3"/>
  <c r="G82" i="3"/>
  <c r="J82" i="3"/>
  <c r="I143" i="3"/>
  <c r="J143" i="3"/>
  <c r="G143" i="3"/>
  <c r="G61" i="3"/>
  <c r="I248" i="3"/>
  <c r="J248" i="3"/>
  <c r="G248" i="3"/>
  <c r="I227" i="3"/>
  <c r="G227" i="3"/>
  <c r="J227" i="3"/>
  <c r="I229" i="3"/>
  <c r="J238" i="3"/>
  <c r="G208" i="3"/>
  <c r="I208" i="3"/>
  <c r="J208" i="3"/>
  <c r="J242" i="3"/>
  <c r="I242" i="3"/>
  <c r="G242" i="3"/>
  <c r="I86" i="3"/>
  <c r="J86" i="3"/>
  <c r="G86" i="3"/>
  <c r="I134" i="3"/>
  <c r="J134" i="3"/>
  <c r="G134" i="3"/>
  <c r="G101" i="3"/>
  <c r="I237" i="3"/>
  <c r="J237" i="3"/>
  <c r="G237" i="3"/>
  <c r="J98" i="3"/>
  <c r="G98" i="3"/>
  <c r="G162" i="3"/>
  <c r="J162" i="3"/>
  <c r="I162" i="3"/>
  <c r="G129" i="3"/>
  <c r="I129" i="3"/>
  <c r="J129" i="3"/>
  <c r="G245" i="3"/>
  <c r="J245" i="3"/>
  <c r="I245" i="3"/>
  <c r="I119" i="3"/>
  <c r="G224" i="3"/>
  <c r="I139" i="3"/>
  <c r="J139" i="3"/>
  <c r="G139" i="3"/>
  <c r="G7" i="3"/>
  <c r="I141" i="3"/>
  <c r="J141" i="3"/>
  <c r="G141" i="3"/>
  <c r="J28" i="3"/>
  <c r="I28" i="3"/>
  <c r="G28" i="3"/>
  <c r="I110" i="3"/>
  <c r="G110" i="3"/>
  <c r="J110" i="3"/>
  <c r="G103" i="3"/>
  <c r="J103" i="3"/>
  <c r="I103" i="3"/>
  <c r="I267" i="3"/>
  <c r="I118" i="3"/>
  <c r="J118" i="3"/>
  <c r="G118" i="3"/>
  <c r="J20" i="3"/>
  <c r="I20" i="3"/>
  <c r="J93" i="3"/>
  <c r="G93" i="3"/>
  <c r="I93" i="3"/>
  <c r="J145" i="3"/>
  <c r="J156" i="3"/>
  <c r="I156" i="3"/>
  <c r="G156" i="3"/>
  <c r="I254" i="3"/>
  <c r="J254" i="3"/>
  <c r="G254" i="3"/>
  <c r="I135" i="3"/>
  <c r="G135" i="3"/>
  <c r="J135" i="3"/>
  <c r="I240" i="3"/>
  <c r="I155" i="3"/>
  <c r="J155" i="3"/>
  <c r="J56" i="3"/>
  <c r="I56" i="3"/>
  <c r="G56" i="3"/>
  <c r="I54" i="3"/>
  <c r="G54" i="3"/>
  <c r="J54" i="3"/>
  <c r="J230" i="3"/>
  <c r="G44" i="3"/>
  <c r="J44" i="3"/>
  <c r="I44" i="3"/>
  <c r="I115" i="3"/>
  <c r="G115" i="3"/>
  <c r="J115" i="3"/>
  <c r="J150" i="3"/>
  <c r="G36" i="3"/>
  <c r="J36" i="3"/>
  <c r="I36" i="3"/>
  <c r="I161" i="3"/>
  <c r="I172" i="3"/>
  <c r="G172" i="3"/>
  <c r="J172" i="3"/>
  <c r="J256" i="3"/>
  <c r="G256" i="3"/>
  <c r="I256" i="3"/>
  <c r="I151" i="3"/>
  <c r="G121" i="3"/>
  <c r="J121" i="3"/>
  <c r="I121" i="3"/>
  <c r="J171" i="3"/>
  <c r="J49" i="3"/>
  <c r="G49" i="3"/>
  <c r="I49" i="3"/>
  <c r="I21" i="3"/>
  <c r="J74" i="3"/>
  <c r="I74" i="3"/>
  <c r="G60" i="3"/>
  <c r="J60" i="3"/>
  <c r="I60" i="3"/>
  <c r="I30" i="3"/>
  <c r="G30" i="3"/>
  <c r="J30" i="3"/>
  <c r="J130" i="3"/>
  <c r="G130" i="3"/>
  <c r="I25" i="3"/>
  <c r="J189" i="3"/>
  <c r="I189" i="3"/>
  <c r="I52" i="3"/>
  <c r="G52" i="3"/>
  <c r="J52" i="3"/>
  <c r="G147" i="3"/>
  <c r="J147" i="3"/>
  <c r="I147" i="3"/>
  <c r="J177" i="3"/>
  <c r="G188" i="3"/>
  <c r="J188" i="3"/>
  <c r="I188" i="3"/>
  <c r="G167" i="3"/>
  <c r="I167" i="3"/>
  <c r="J167" i="3"/>
  <c r="I137" i="3"/>
  <c r="I187" i="3"/>
  <c r="J187" i="3"/>
  <c r="G187" i="3"/>
  <c r="J114" i="3"/>
  <c r="I191" i="3"/>
  <c r="J191" i="3"/>
  <c r="G191" i="3"/>
  <c r="I90" i="3"/>
  <c r="G90" i="3"/>
  <c r="J90" i="3"/>
  <c r="J76" i="3"/>
  <c r="I76" i="3"/>
  <c r="G76" i="3"/>
  <c r="G46" i="3"/>
  <c r="J46" i="3"/>
  <c r="I46" i="3"/>
  <c r="J142" i="3"/>
  <c r="G142" i="3"/>
  <c r="I142" i="3"/>
  <c r="J41" i="3"/>
  <c r="I41" i="3"/>
  <c r="G41" i="3"/>
  <c r="I198" i="3"/>
  <c r="G198" i="3"/>
  <c r="G68" i="3"/>
  <c r="I68" i="3"/>
  <c r="I175" i="3"/>
  <c r="G175" i="3"/>
  <c r="J175" i="3"/>
  <c r="J193" i="3"/>
  <c r="G193" i="3"/>
  <c r="I193" i="3"/>
  <c r="G204" i="3"/>
  <c r="I204" i="3"/>
  <c r="G260" i="3"/>
  <c r="I260" i="3"/>
  <c r="J260" i="3"/>
  <c r="G183" i="3"/>
  <c r="I183" i="3"/>
  <c r="J183" i="3"/>
  <c r="G153" i="3"/>
  <c r="I153" i="3"/>
  <c r="J153" i="3"/>
  <c r="I203" i="3"/>
  <c r="J203" i="3"/>
  <c r="G63" i="3"/>
  <c r="J63" i="3"/>
  <c r="I63" i="3"/>
  <c r="J17" i="3"/>
  <c r="J7" i="3"/>
  <c r="J14" i="3"/>
  <c r="G13" i="3"/>
  <c r="B60" i="1"/>
  <c r="C60" i="1" s="1"/>
  <c r="B52" i="1"/>
  <c r="C52" i="1" s="1"/>
  <c r="B32" i="1"/>
  <c r="C32" i="1" s="1"/>
  <c r="B57" i="1"/>
  <c r="C57" i="1" s="1"/>
  <c r="B37" i="1"/>
  <c r="C37" i="1" s="1"/>
  <c r="B36" i="1"/>
  <c r="C36" i="1" s="1"/>
  <c r="B64" i="1"/>
  <c r="C64" i="1" s="1"/>
  <c r="B30" i="1"/>
  <c r="C30" i="1" s="1"/>
  <c r="B49" i="1"/>
  <c r="C49" i="1" s="1"/>
  <c r="B58" i="1"/>
  <c r="C58" i="1" s="1"/>
  <c r="B62" i="1"/>
  <c r="C62" i="1" s="1"/>
  <c r="B44" i="1"/>
  <c r="C44" i="1" s="1"/>
  <c r="B9" i="1"/>
  <c r="C9" i="1" s="1"/>
  <c r="D367" i="3"/>
  <c r="D462" i="3"/>
  <c r="D548" i="3"/>
  <c r="D377" i="3"/>
  <c r="D486" i="3"/>
  <c r="D381" i="3"/>
  <c r="D543" i="3"/>
  <c r="D514" i="3"/>
  <c r="D274" i="3"/>
  <c r="D564" i="3"/>
  <c r="D331" i="3"/>
  <c r="D537" i="3"/>
  <c r="D372" i="3"/>
  <c r="D536" i="3"/>
  <c r="D527" i="3"/>
  <c r="D463" i="3"/>
  <c r="D304" i="3"/>
  <c r="D539" i="3"/>
  <c r="D314" i="3"/>
  <c r="D281" i="3"/>
  <c r="D392" i="3"/>
  <c r="D157" i="3"/>
  <c r="D235" i="3"/>
  <c r="D570" i="3"/>
  <c r="D228" i="3"/>
  <c r="D69" i="3"/>
  <c r="D58" i="3"/>
  <c r="D184" i="3"/>
  <c r="D5" i="3"/>
  <c r="D219" i="3"/>
  <c r="D388" i="3"/>
  <c r="D401" i="3"/>
  <c r="D497" i="3"/>
  <c r="D584" i="3"/>
  <c r="D250" i="3"/>
  <c r="D140" i="3"/>
  <c r="D435" i="3"/>
  <c r="D223" i="3"/>
  <c r="D68" i="3"/>
  <c r="D197" i="3"/>
  <c r="D414" i="3"/>
  <c r="D419" i="3"/>
  <c r="D505" i="3"/>
  <c r="D580" i="3"/>
  <c r="D328" i="3"/>
  <c r="D467" i="3"/>
  <c r="D416" i="3"/>
  <c r="D315" i="3"/>
  <c r="D345" i="3"/>
  <c r="D334" i="3"/>
  <c r="D398" i="3"/>
  <c r="D277" i="3"/>
  <c r="D489" i="3"/>
  <c r="D470" i="3"/>
  <c r="D357" i="3"/>
  <c r="D520" i="3"/>
  <c r="D305" i="3"/>
  <c r="D296" i="3"/>
  <c r="D369" i="3"/>
  <c r="D354" i="3"/>
  <c r="D528" i="3"/>
  <c r="D475" i="3"/>
  <c r="D361" i="3"/>
  <c r="D542" i="3"/>
  <c r="D479" i="3"/>
  <c r="D215" i="3"/>
  <c r="D16" i="3"/>
  <c r="D571" i="3"/>
  <c r="D441" i="3"/>
  <c r="D394" i="3"/>
  <c r="D555" i="3"/>
  <c r="D166" i="3"/>
  <c r="D143" i="3"/>
  <c r="D30" i="3"/>
  <c r="D78" i="3"/>
  <c r="D196" i="3"/>
  <c r="D92" i="3"/>
  <c r="D291" i="3"/>
  <c r="D565" i="3"/>
  <c r="D362" i="3"/>
  <c r="D407" i="3"/>
  <c r="D129" i="3"/>
  <c r="D510" i="3"/>
  <c r="D347" i="3"/>
  <c r="D164" i="3"/>
  <c r="D139" i="3"/>
  <c r="D182" i="3"/>
  <c r="D567" i="3"/>
  <c r="D337" i="3"/>
  <c r="D516" i="3"/>
  <c r="D525" i="3"/>
  <c r="D288" i="3"/>
  <c r="D524" i="3"/>
  <c r="D582" i="3"/>
  <c r="D483" i="3"/>
  <c r="D389" i="3"/>
  <c r="D509" i="3"/>
  <c r="D375" i="3"/>
  <c r="D549" i="3"/>
  <c r="D379" i="3"/>
  <c r="D344" i="3"/>
  <c r="D391" i="3"/>
  <c r="D257" i="3"/>
  <c r="D283" i="3"/>
  <c r="D574" i="3"/>
  <c r="D399" i="3"/>
  <c r="D282" i="3"/>
  <c r="D410" i="3"/>
  <c r="D523" i="3"/>
  <c r="D387" i="3"/>
  <c r="D576" i="3"/>
  <c r="D173" i="3"/>
  <c r="D269" i="3"/>
  <c r="D132" i="3"/>
  <c r="D70" i="3"/>
  <c r="D104" i="3"/>
  <c r="D233" i="3"/>
  <c r="D159" i="3"/>
  <c r="D22" i="3"/>
  <c r="D507" i="3"/>
  <c r="D37" i="3"/>
  <c r="D47" i="3"/>
  <c r="D360" i="3"/>
  <c r="D214" i="3"/>
  <c r="D54" i="3"/>
  <c r="D121" i="3"/>
  <c r="D188" i="3"/>
  <c r="D569" i="3"/>
  <c r="D124" i="3"/>
  <c r="D42" i="3"/>
  <c r="D62" i="3"/>
  <c r="D541" i="3"/>
  <c r="D502" i="3"/>
  <c r="D241" i="3"/>
  <c r="D82" i="3"/>
  <c r="D114" i="3"/>
  <c r="D10" i="3"/>
  <c r="D336" i="3"/>
  <c r="D408" i="3"/>
  <c r="D384" i="3"/>
  <c r="D461" i="3"/>
  <c r="D73" i="3"/>
  <c r="D148" i="3"/>
  <c r="D23" i="3"/>
  <c r="D532" i="3"/>
  <c r="D581" i="3"/>
  <c r="D341" i="3"/>
  <c r="D484" i="3"/>
  <c r="D561" i="3"/>
  <c r="D430" i="3"/>
  <c r="D405" i="3"/>
  <c r="D371" i="3"/>
  <c r="D577" i="3"/>
  <c r="D478" i="3"/>
  <c r="D402" i="3"/>
  <c r="D517" i="3"/>
  <c r="D500" i="3"/>
  <c r="D552" i="3"/>
  <c r="D312" i="3"/>
  <c r="D310" i="3"/>
  <c r="D535" i="3"/>
  <c r="D280" i="3"/>
  <c r="D359" i="3"/>
  <c r="D374" i="3"/>
  <c r="D472" i="3"/>
  <c r="D308" i="3"/>
  <c r="D550" i="3"/>
  <c r="D290" i="3"/>
  <c r="D458" i="3"/>
  <c r="D127" i="3"/>
  <c r="D59" i="3"/>
  <c r="D75" i="3"/>
  <c r="D272" i="3"/>
  <c r="D180" i="3"/>
  <c r="D144" i="3"/>
  <c r="D163" i="3"/>
  <c r="D40" i="3"/>
  <c r="D246" i="3"/>
  <c r="D20" i="3"/>
  <c r="D311" i="3"/>
  <c r="D9" i="3"/>
  <c r="D89" i="3"/>
  <c r="D96" i="3"/>
  <c r="D84" i="3"/>
  <c r="D396" i="3"/>
  <c r="D94" i="3"/>
  <c r="D130" i="3"/>
  <c r="D125" i="3"/>
  <c r="D373" i="3"/>
  <c r="D421" i="3"/>
  <c r="D529" i="3"/>
  <c r="D501" i="3"/>
  <c r="D413" i="3"/>
  <c r="D51" i="3"/>
  <c r="D67" i="3"/>
  <c r="D220" i="3"/>
  <c r="D473" i="3"/>
  <c r="D306" i="3"/>
  <c r="D534" i="3"/>
  <c r="D323" i="3"/>
  <c r="D508" i="3"/>
  <c r="D578" i="3"/>
  <c r="D343" i="3"/>
  <c r="D276" i="3"/>
  <c r="D403" i="3"/>
  <c r="D275" i="3"/>
  <c r="D370" i="3"/>
  <c r="D313" i="3"/>
  <c r="D436" i="3"/>
  <c r="D518" i="3"/>
  <c r="D454" i="3"/>
  <c r="D339" i="3"/>
  <c r="D293" i="3"/>
  <c r="D426" i="3"/>
  <c r="D519" i="3"/>
  <c r="D464" i="3"/>
  <c r="D506" i="3"/>
  <c r="D298" i="3"/>
  <c r="D466" i="3"/>
  <c r="D335" i="3"/>
  <c r="D253" i="3"/>
  <c r="D231" i="3"/>
  <c r="D122" i="3"/>
  <c r="D43" i="3"/>
  <c r="D128" i="3"/>
  <c r="D99" i="3"/>
  <c r="D237" i="3"/>
  <c r="D155" i="3"/>
  <c r="D19" i="3"/>
  <c r="D107" i="3"/>
  <c r="D207" i="3"/>
  <c r="D393" i="3"/>
  <c r="D295" i="3"/>
  <c r="D490" i="3"/>
  <c r="D133" i="3"/>
  <c r="D265" i="3"/>
  <c r="D60" i="3"/>
  <c r="D108" i="3"/>
  <c r="D460" i="3"/>
  <c r="D409" i="3"/>
  <c r="D376" i="3"/>
  <c r="D205" i="3"/>
  <c r="D255" i="3"/>
  <c r="D216" i="3"/>
  <c r="D278" i="3"/>
  <c r="D563" i="3"/>
  <c r="D533" i="3"/>
  <c r="D432" i="3"/>
  <c r="D321" i="3"/>
  <c r="D482" i="3"/>
  <c r="D382" i="3"/>
  <c r="D504" i="3"/>
  <c r="D324" i="3"/>
  <c r="D511" i="3"/>
  <c r="D319" i="3"/>
  <c r="D457" i="3"/>
  <c r="D522" i="3"/>
  <c r="D445" i="3"/>
  <c r="D338" i="3"/>
  <c r="D415" i="3"/>
  <c r="D568" i="3"/>
  <c r="D438" i="3"/>
  <c r="D292" i="3"/>
  <c r="D307" i="3"/>
  <c r="D575" i="3"/>
  <c r="D279" i="3"/>
  <c r="D488" i="3"/>
  <c r="D322" i="3"/>
  <c r="D587" i="3"/>
  <c r="D411" i="3"/>
  <c r="D333" i="3"/>
  <c r="D433" i="3"/>
  <c r="D446" i="3"/>
  <c r="D579" i="3"/>
  <c r="D521" i="3"/>
  <c r="D485" i="3"/>
  <c r="D299" i="3"/>
  <c r="D442" i="3"/>
  <c r="D572" i="3"/>
  <c r="D268" i="3"/>
  <c r="D152" i="3"/>
  <c r="D97" i="3"/>
  <c r="D31" i="3"/>
  <c r="D44" i="3"/>
  <c r="D76" i="3"/>
  <c r="D17" i="3"/>
  <c r="D201" i="3"/>
  <c r="D234" i="3"/>
  <c r="D206" i="3"/>
  <c r="D199" i="3"/>
  <c r="D553" i="3"/>
  <c r="D390" i="3"/>
  <c r="D465" i="3"/>
  <c r="D209" i="3"/>
  <c r="D425" i="3"/>
  <c r="D423" i="3"/>
  <c r="D356" i="3"/>
  <c r="D154" i="3"/>
  <c r="D165" i="3"/>
  <c r="I503" i="3"/>
  <c r="G510" i="3"/>
  <c r="G583" i="3"/>
  <c r="G433" i="3"/>
  <c r="G526" i="3"/>
  <c r="J418" i="3"/>
  <c r="I378" i="3"/>
  <c r="G292" i="3"/>
  <c r="J468" i="3"/>
  <c r="I586" i="3"/>
  <c r="I287" i="3"/>
  <c r="I585" i="3"/>
  <c r="G438" i="3"/>
  <c r="J347" i="3"/>
  <c r="G386" i="3"/>
  <c r="I537" i="3"/>
  <c r="I351" i="3"/>
  <c r="G390" i="3"/>
  <c r="J355" i="3"/>
  <c r="G376" i="3"/>
  <c r="J505" i="3"/>
  <c r="I505" i="3"/>
  <c r="J427" i="3"/>
  <c r="G469" i="3"/>
  <c r="I512" i="3"/>
  <c r="J491" i="3"/>
  <c r="G322" i="3"/>
  <c r="J493" i="3"/>
  <c r="I327" i="3"/>
  <c r="J513" i="3"/>
  <c r="J477" i="3"/>
  <c r="I518" i="3"/>
  <c r="J382" i="3"/>
  <c r="G344" i="3"/>
  <c r="I290" i="3"/>
  <c r="G560" i="3"/>
  <c r="J471" i="3"/>
  <c r="I560" i="3"/>
  <c r="G393" i="3"/>
  <c r="G291" i="3"/>
  <c r="J446" i="3"/>
  <c r="I404" i="3"/>
  <c r="I415" i="3"/>
  <c r="J535" i="3"/>
  <c r="G482" i="3"/>
  <c r="I510" i="3"/>
  <c r="J581" i="3"/>
  <c r="I571" i="3"/>
  <c r="G347" i="3"/>
  <c r="J424" i="3"/>
  <c r="J309" i="3"/>
  <c r="I402" i="3"/>
  <c r="G416" i="3"/>
  <c r="J460" i="3"/>
  <c r="J564" i="3"/>
  <c r="G396" i="3"/>
  <c r="G586" i="3"/>
  <c r="G470" i="3"/>
  <c r="G420" i="3"/>
  <c r="G513" i="3"/>
  <c r="J445" i="3"/>
  <c r="J586" i="3"/>
  <c r="G499" i="3"/>
  <c r="J557" i="3"/>
  <c r="I392" i="3"/>
  <c r="J512" i="3"/>
  <c r="J492" i="3"/>
  <c r="G364" i="3"/>
  <c r="G580" i="3"/>
  <c r="J285" i="3"/>
  <c r="G475" i="3"/>
  <c r="I349" i="3"/>
  <c r="J475" i="3"/>
  <c r="I312" i="3"/>
  <c r="I388" i="3"/>
  <c r="I495" i="3"/>
  <c r="G490" i="3"/>
  <c r="J297" i="3"/>
  <c r="I295" i="3"/>
  <c r="J373" i="3"/>
  <c r="G466" i="3"/>
  <c r="H24" i="3" a="1"/>
  <c r="E96" i="3" a="1"/>
  <c r="E191" i="3" a="1"/>
  <c r="F110" i="3" a="1"/>
  <c r="F67" i="3" a="1"/>
  <c r="F148" i="3" a="1"/>
  <c r="H42" i="3" a="1"/>
  <c r="F127" i="3" a="1"/>
  <c r="E219" i="3" a="1"/>
  <c r="H5" i="3" a="1"/>
  <c r="H85" i="3" a="1"/>
  <c r="E46" i="3" a="1"/>
  <c r="F116" i="3" a="1"/>
  <c r="H175" i="3" a="1"/>
  <c r="F119" i="3" a="1"/>
  <c r="E229" i="3" a="1"/>
  <c r="E153" i="3" a="1"/>
  <c r="F25" i="3" a="1"/>
  <c r="F257" i="3" a="1"/>
  <c r="F267" i="3" a="1"/>
  <c r="H275" i="3" a="1"/>
  <c r="H277" i="3" a="1"/>
  <c r="H442" i="3" a="1"/>
  <c r="E383" i="3" a="1"/>
  <c r="F346" i="3" a="1"/>
  <c r="E323" i="3" a="1"/>
  <c r="F487" i="3" a="1"/>
  <c r="H279" i="3" a="1"/>
  <c r="F479" i="3" a="1"/>
  <c r="F349" i="3" a="1"/>
  <c r="E324" i="3" a="1"/>
  <c r="H575" i="3" a="1"/>
  <c r="E434" i="3" a="1"/>
  <c r="F319" i="3" a="1"/>
  <c r="H355" i="3" a="1"/>
  <c r="E311" i="3" a="1"/>
  <c r="E472" i="3" a="1"/>
  <c r="H375" i="3" a="1"/>
  <c r="E531" i="3" a="1"/>
  <c r="H571" i="3" a="1"/>
  <c r="E296" i="3" a="1"/>
  <c r="I507" i="3"/>
  <c r="G441" i="3"/>
  <c r="G325" i="3"/>
  <c r="I382" i="3"/>
  <c r="J507" i="3"/>
  <c r="G385" i="3"/>
  <c r="G473" i="3"/>
  <c r="J354" i="3"/>
  <c r="J503" i="3"/>
  <c r="J397" i="3"/>
  <c r="J329" i="3"/>
  <c r="J326" i="3"/>
  <c r="J522" i="3"/>
  <c r="G545" i="3"/>
  <c r="G584" i="3"/>
  <c r="J366" i="3"/>
  <c r="I350" i="3"/>
  <c r="G497" i="3"/>
  <c r="I532" i="3"/>
  <c r="I536" i="3"/>
  <c r="I377" i="3"/>
  <c r="I315" i="3"/>
  <c r="J372" i="3"/>
  <c r="I400" i="3"/>
  <c r="I491" i="3"/>
  <c r="G346" i="3"/>
  <c r="G417" i="3"/>
  <c r="G534" i="3"/>
  <c r="I289" i="3"/>
  <c r="G379" i="3"/>
  <c r="I406" i="3"/>
  <c r="G461" i="3"/>
  <c r="J407" i="3"/>
  <c r="J369" i="3"/>
  <c r="I336" i="3"/>
  <c r="I391" i="3"/>
  <c r="I448" i="3"/>
  <c r="G281" i="3"/>
  <c r="G498" i="3"/>
  <c r="G573" i="3"/>
  <c r="I443" i="3"/>
  <c r="I292" i="3"/>
  <c r="J430" i="3"/>
  <c r="I375" i="3"/>
  <c r="G561" i="3"/>
  <c r="I430" i="3"/>
  <c r="J528" i="3"/>
  <c r="I569" i="3"/>
  <c r="J569" i="3"/>
  <c r="J360" i="3"/>
  <c r="I564" i="3"/>
  <c r="G338" i="3"/>
  <c r="I352" i="3"/>
  <c r="I396" i="3"/>
  <c r="G500" i="3"/>
  <c r="J332" i="3"/>
  <c r="J473" i="3"/>
  <c r="G549" i="3"/>
  <c r="J308" i="3"/>
  <c r="G449" i="3"/>
  <c r="G381" i="3"/>
  <c r="J330" i="3"/>
  <c r="J386" i="3"/>
  <c r="I469" i="3"/>
  <c r="I384" i="3"/>
  <c r="G428" i="3"/>
  <c r="G300" i="3"/>
  <c r="J516" i="3"/>
  <c r="J540" i="3"/>
  <c r="G411" i="3"/>
  <c r="I285" i="3"/>
  <c r="I411" i="3"/>
  <c r="J551" i="3"/>
  <c r="I467" i="3"/>
  <c r="G431" i="3"/>
  <c r="I426" i="3"/>
  <c r="J552" i="3"/>
  <c r="G550" i="3"/>
  <c r="G388" i="3"/>
  <c r="G402" i="3"/>
  <c r="J544" i="3"/>
  <c r="H247" i="3" a="1"/>
  <c r="H112" i="3" a="1"/>
  <c r="H64" i="3" a="1"/>
  <c r="F248" i="3" a="1"/>
  <c r="F86" i="3" a="1"/>
  <c r="E101" i="3" a="1"/>
  <c r="E162" i="3" a="1"/>
  <c r="F52" i="3" a="1"/>
  <c r="E199" i="3" a="1"/>
  <c r="E254" i="3" a="1"/>
  <c r="H160" i="3" a="1"/>
  <c r="E221" i="3" a="1"/>
  <c r="F34" i="3" a="1"/>
  <c r="H27" i="3" a="1"/>
  <c r="E70" i="3" a="1"/>
  <c r="E135" i="3" a="1"/>
  <c r="E5" i="3" a="1"/>
  <c r="F202" i="3" a="1"/>
  <c r="E125" i="3" a="1"/>
  <c r="H183" i="3" a="1"/>
  <c r="H38" i="3" a="1"/>
  <c r="E94" i="3" a="1"/>
  <c r="F225" i="3" a="1"/>
  <c r="E58" i="3" a="1"/>
  <c r="E87" i="3" a="1"/>
  <c r="E270" i="3" a="1"/>
  <c r="E272" i="3" a="1"/>
  <c r="E310" i="3" a="1"/>
  <c r="E550" i="3" a="1"/>
  <c r="F361" i="3" a="1"/>
  <c r="F459" i="3" a="1"/>
  <c r="H439" i="3" a="1"/>
  <c r="H346" i="3" a="1"/>
  <c r="H407" i="3" a="1"/>
  <c r="E456" i="3" a="1"/>
  <c r="H480" i="3" a="1"/>
  <c r="E395" i="3" a="1"/>
  <c r="H429" i="3" a="1"/>
  <c r="E280" i="3" a="1"/>
  <c r="H370" i="3" a="1"/>
  <c r="F508" i="3" a="1"/>
  <c r="F436" i="3" a="1"/>
  <c r="H441" i="3" a="1"/>
  <c r="E305" i="3" a="1"/>
  <c r="E573" i="3" a="1"/>
  <c r="E343" i="3" a="1"/>
  <c r="I534" i="3"/>
  <c r="I464" i="3"/>
  <c r="G457" i="3"/>
  <c r="G546" i="3"/>
  <c r="J442" i="3"/>
  <c r="I318" i="3"/>
  <c r="J443" i="3"/>
  <c r="J451" i="3"/>
  <c r="G305" i="3"/>
  <c r="J419" i="3"/>
  <c r="J343" i="3"/>
  <c r="I307" i="3"/>
  <c r="G454" i="3"/>
  <c r="G578" i="3"/>
  <c r="J537" i="3"/>
  <c r="I417" i="3"/>
  <c r="I567" i="3"/>
  <c r="G512" i="3"/>
  <c r="I514" i="3"/>
  <c r="G519" i="3"/>
  <c r="I519" i="3"/>
  <c r="G585" i="3"/>
  <c r="G451" i="3"/>
  <c r="G399" i="3"/>
  <c r="I296" i="3"/>
  <c r="J296" i="3"/>
  <c r="G496" i="3"/>
  <c r="G491" i="3"/>
  <c r="G453" i="3"/>
  <c r="J496" i="3"/>
  <c r="I410" i="3"/>
  <c r="G533" i="3"/>
  <c r="I555" i="3"/>
  <c r="J311" i="3"/>
  <c r="I543" i="3"/>
  <c r="J543" i="3"/>
  <c r="I502" i="3"/>
  <c r="I446" i="3"/>
  <c r="J472" i="3"/>
  <c r="G353" i="3"/>
  <c r="J429" i="3"/>
  <c r="I538" i="3"/>
  <c r="J483" i="3"/>
  <c r="G350" i="3"/>
  <c r="J582" i="3"/>
  <c r="G528" i="3"/>
  <c r="G574" i="3"/>
  <c r="G527" i="3"/>
  <c r="I535" i="3"/>
  <c r="J576" i="3"/>
  <c r="I489" i="3"/>
  <c r="J486" i="3"/>
  <c r="I500" i="3"/>
  <c r="G525" i="3"/>
  <c r="G332" i="3"/>
  <c r="G436" i="3"/>
  <c r="I424" i="3"/>
  <c r="I409" i="3"/>
  <c r="J485" i="3"/>
  <c r="J563" i="3"/>
  <c r="I385" i="3"/>
  <c r="I317" i="3"/>
  <c r="I408" i="3"/>
  <c r="G317" i="3"/>
  <c r="J320" i="3"/>
  <c r="I364" i="3"/>
  <c r="G363" i="3"/>
  <c r="G452" i="3"/>
  <c r="G476" i="3"/>
  <c r="G554" i="3"/>
  <c r="G540" i="3"/>
  <c r="J490" i="3"/>
  <c r="G487" i="3"/>
  <c r="J403" i="3"/>
  <c r="I367" i="3"/>
  <c r="J362" i="3"/>
  <c r="I488" i="3"/>
  <c r="I486" i="3"/>
  <c r="G324" i="3"/>
  <c r="I338" i="3"/>
  <c r="G480" i="3"/>
  <c r="F56" i="3" a="1"/>
  <c r="F256" i="3" a="1"/>
  <c r="F187" i="3" a="1"/>
  <c r="E148" i="3" a="1"/>
  <c r="F121" i="3" a="1"/>
  <c r="H206" i="3" a="1"/>
  <c r="F255" i="3" a="1"/>
  <c r="H23" i="3" a="1"/>
  <c r="F252" i="3" a="1"/>
  <c r="E170" i="3" a="1"/>
  <c r="H191" i="3" a="1"/>
  <c r="E121" i="3" a="1"/>
  <c r="H35" i="3" a="1"/>
  <c r="F234" i="3" a="1"/>
  <c r="H32" i="3" a="1"/>
  <c r="F185" i="3" a="1"/>
  <c r="H233" i="3" a="1"/>
  <c r="F83" i="3" a="1"/>
  <c r="E111" i="3" a="1"/>
  <c r="E77" i="3" a="1"/>
  <c r="F270" i="3" a="1"/>
  <c r="E274" i="3" a="1"/>
  <c r="E420" i="3" a="1"/>
  <c r="H559" i="3" a="1"/>
  <c r="E557" i="3" a="1"/>
  <c r="H528" i="3" a="1"/>
  <c r="E458" i="3" a="1"/>
  <c r="E457" i="3" a="1"/>
  <c r="F547" i="3" a="1"/>
  <c r="F541" i="3" a="1"/>
  <c r="F568" i="3" a="1"/>
  <c r="H385" i="3" a="1"/>
  <c r="H503" i="3" a="1"/>
  <c r="E500" i="3" a="1"/>
  <c r="F445" i="3" a="1"/>
  <c r="H319" i="3" a="1"/>
  <c r="H500" i="3" a="1"/>
  <c r="E403" i="3" a="1"/>
  <c r="E444" i="3" a="1"/>
  <c r="E377" i="3" a="1"/>
  <c r="H413" i="3" a="1"/>
  <c r="H542" i="3" a="1"/>
  <c r="G442" i="3"/>
  <c r="J392" i="3"/>
  <c r="J481" i="3"/>
  <c r="G494" i="3"/>
  <c r="J331" i="3"/>
  <c r="J358" i="3"/>
  <c r="J440" i="3"/>
  <c r="J370" i="3"/>
  <c r="G414" i="3"/>
  <c r="J449" i="3"/>
  <c r="J341" i="3"/>
  <c r="G302" i="3"/>
  <c r="J469" i="3"/>
  <c r="G542" i="3"/>
  <c r="J441" i="3"/>
  <c r="I368" i="3"/>
  <c r="G455" i="3"/>
  <c r="G479" i="3"/>
  <c r="G354" i="3"/>
  <c r="J357" i="3"/>
  <c r="G516" i="3"/>
  <c r="G343" i="3"/>
  <c r="I355" i="3"/>
  <c r="J303" i="3"/>
  <c r="J439" i="3"/>
  <c r="I439" i="3"/>
  <c r="G384" i="3"/>
  <c r="J395" i="3"/>
  <c r="J356" i="3"/>
  <c r="J575" i="3"/>
  <c r="G410" i="3"/>
  <c r="I330" i="3"/>
  <c r="J421" i="3"/>
  <c r="I459" i="3"/>
  <c r="J518" i="3"/>
  <c r="I447" i="3"/>
  <c r="J447" i="3"/>
  <c r="J363" i="3"/>
  <c r="G517" i="3"/>
  <c r="I471" i="3"/>
  <c r="J448" i="3"/>
  <c r="J458" i="3"/>
  <c r="I371" i="3"/>
  <c r="I413" i="3"/>
  <c r="I470" i="3"/>
  <c r="I432" i="3"/>
  <c r="G577" i="3"/>
  <c r="J584" i="3"/>
  <c r="G557" i="3"/>
  <c r="G575" i="3"/>
  <c r="J425" i="3"/>
  <c r="I422" i="3"/>
  <c r="I436" i="3"/>
  <c r="J529" i="3"/>
  <c r="I461" i="3"/>
  <c r="I297" i="3"/>
  <c r="I579" i="3"/>
  <c r="I345" i="3"/>
  <c r="I421" i="3"/>
  <c r="J514" i="3"/>
  <c r="I321" i="3"/>
  <c r="J572" i="3"/>
  <c r="I293" i="3"/>
  <c r="G572" i="3"/>
  <c r="G555" i="3"/>
  <c r="G532" i="3"/>
  <c r="I493" i="3"/>
  <c r="I300" i="3"/>
  <c r="G299" i="3"/>
  <c r="J412" i="3"/>
  <c r="I490" i="3"/>
  <c r="J476" i="3"/>
  <c r="G426" i="3"/>
  <c r="J423" i="3"/>
  <c r="J339" i="3"/>
  <c r="I303" i="3"/>
  <c r="G298" i="3"/>
  <c r="J312" i="3"/>
  <c r="I374" i="3"/>
  <c r="J467" i="3"/>
  <c r="I416" i="3"/>
  <c r="F169" i="3" a="1"/>
  <c r="E12" i="3" a="1"/>
  <c r="F164" i="3" a="1"/>
  <c r="E78" i="3" a="1"/>
  <c r="H97" i="3" a="1"/>
  <c r="E67" i="3" a="1"/>
  <c r="F173" i="3" a="1"/>
  <c r="H251" i="3" a="1"/>
  <c r="E73" i="3" a="1"/>
  <c r="F63" i="3" a="1"/>
  <c r="H19" i="3" a="1"/>
  <c r="F178" i="3" a="1"/>
  <c r="E265" i="3" a="1"/>
  <c r="F145" i="3" a="1"/>
  <c r="H105" i="3" a="1"/>
  <c r="E205" i="3" a="1"/>
  <c r="F36" i="3" a="1"/>
  <c r="E82" i="3" a="1"/>
  <c r="F79" i="3" a="1"/>
  <c r="F271" i="3" a="1"/>
  <c r="F274" i="3" a="1"/>
  <c r="F536" i="3" a="1"/>
  <c r="H545" i="3" a="1"/>
  <c r="E586" i="3" a="1"/>
  <c r="F471" i="3" a="1"/>
  <c r="H410" i="3" a="1"/>
  <c r="F461" i="3" a="1"/>
  <c r="H368" i="3" a="1"/>
  <c r="E471" i="3" a="1"/>
  <c r="F372" i="3" a="1"/>
  <c r="H338" i="3" a="1"/>
  <c r="F585" i="3" a="1"/>
  <c r="F309" i="3" a="1"/>
  <c r="H523" i="3" a="1"/>
  <c r="H453" i="3" a="1"/>
  <c r="F564" i="3" a="1"/>
  <c r="H350" i="3" a="1"/>
  <c r="E290" i="3" a="1"/>
  <c r="F291" i="3" a="1"/>
  <c r="E575" i="3" a="1"/>
  <c r="I344" i="3"/>
  <c r="J340" i="3"/>
  <c r="I570" i="3"/>
  <c r="I583" i="3"/>
  <c r="I539" i="3"/>
  <c r="G409" i="3"/>
  <c r="G418" i="3"/>
  <c r="G345" i="3"/>
  <c r="I326" i="3"/>
  <c r="G289" i="3"/>
  <c r="G308" i="3"/>
  <c r="J399" i="3"/>
  <c r="J349" i="3"/>
  <c r="J455" i="3"/>
  <c r="J525" i="3"/>
  <c r="G405" i="3"/>
  <c r="J459" i="3"/>
  <c r="I497" i="3"/>
  <c r="I463" i="3"/>
  <c r="I323" i="3"/>
  <c r="I566" i="3"/>
  <c r="I562" i="3"/>
  <c r="I494" i="3"/>
  <c r="J453" i="3"/>
  <c r="I479" i="3"/>
  <c r="J346" i="3"/>
  <c r="I435" i="3"/>
  <c r="J383" i="3"/>
  <c r="J406" i="3"/>
  <c r="G313" i="3"/>
  <c r="G340" i="3"/>
  <c r="J379" i="3"/>
  <c r="G406" i="3"/>
  <c r="J286" i="3"/>
  <c r="J351" i="3"/>
  <c r="G474" i="3"/>
  <c r="I405" i="3"/>
  <c r="G443" i="3"/>
  <c r="J391" i="3"/>
  <c r="I320" i="3"/>
  <c r="J328" i="3"/>
  <c r="I482" i="3"/>
  <c r="G538" i="3"/>
  <c r="I294" i="3"/>
  <c r="G288" i="3"/>
  <c r="J574" i="3"/>
  <c r="J549" i="3"/>
  <c r="G541" i="3"/>
  <c r="G361" i="3"/>
  <c r="I565" i="3"/>
  <c r="J324" i="3"/>
  <c r="J465" i="3"/>
  <c r="G397" i="3"/>
  <c r="G424" i="3"/>
  <c r="I333" i="3"/>
  <c r="I281" i="3"/>
  <c r="G357" i="3"/>
  <c r="J450" i="3"/>
  <c r="G576" i="3"/>
  <c r="G508" i="3"/>
  <c r="I548" i="3"/>
  <c r="I508" i="3"/>
  <c r="G315" i="3"/>
  <c r="G468" i="3"/>
  <c r="G429" i="3"/>
  <c r="G301" i="3"/>
  <c r="I554" i="3"/>
  <c r="G531" i="3"/>
  <c r="I348" i="3"/>
  <c r="J426" i="3"/>
  <c r="I412" i="3"/>
  <c r="I362" i="3"/>
  <c r="I359" i="3"/>
  <c r="I542" i="3"/>
  <c r="J553" i="3"/>
  <c r="I551" i="3"/>
  <c r="I310" i="3"/>
  <c r="G403" i="3"/>
  <c r="G529" i="3"/>
  <c r="J352" i="3"/>
  <c r="H156" i="3" a="1"/>
  <c r="F49" i="3" a="1"/>
  <c r="F186" i="3" a="1"/>
  <c r="H100" i="3" a="1"/>
  <c r="E89" i="3" a="1"/>
  <c r="E166" i="3" a="1"/>
  <c r="H223" i="3" a="1"/>
  <c r="F92" i="3" a="1"/>
  <c r="E102" i="3" a="1"/>
  <c r="E62" i="3" a="1"/>
  <c r="E107" i="3" a="1"/>
  <c r="F120" i="3" a="1"/>
  <c r="H134" i="3" a="1"/>
  <c r="F240" i="3" a="1"/>
  <c r="F18" i="3" a="1"/>
  <c r="H75" i="3" a="1"/>
  <c r="E203" i="3" a="1"/>
  <c r="F218" i="3" a="1"/>
  <c r="E109" i="3" a="1"/>
  <c r="H278" i="3" a="1"/>
  <c r="F272" i="3" a="1"/>
  <c r="E520" i="3" a="1"/>
  <c r="H587" i="3" a="1"/>
  <c r="E459" i="3" a="1"/>
  <c r="E509" i="3" a="1"/>
  <c r="E349" i="3" a="1"/>
  <c r="H331" i="3" a="1"/>
  <c r="E461" i="3" a="1"/>
  <c r="H565" i="3" a="1"/>
  <c r="H440" i="3" a="1"/>
  <c r="H299" i="3" a="1"/>
  <c r="F530" i="3" a="1"/>
  <c r="E572" i="3" a="1"/>
  <c r="H577" i="3" a="1"/>
  <c r="F465" i="3" a="1"/>
  <c r="J353" i="3"/>
  <c r="I457" i="3"/>
  <c r="G341" i="3"/>
  <c r="I520" i="3"/>
  <c r="I456" i="3"/>
  <c r="G370" i="3"/>
  <c r="J587" i="3"/>
  <c r="I419" i="3"/>
  <c r="J495" i="3"/>
  <c r="J307" i="3"/>
  <c r="G558" i="3"/>
  <c r="I580" i="3"/>
  <c r="G459" i="3"/>
  <c r="I521" i="3"/>
  <c r="I299" i="3"/>
  <c r="J319" i="3"/>
  <c r="J334" i="3"/>
  <c r="J288" i="3"/>
  <c r="I454" i="3"/>
  <c r="G450" i="3"/>
  <c r="J414" i="3"/>
  <c r="G356" i="3"/>
  <c r="I383" i="3"/>
  <c r="G329" i="3"/>
  <c r="J323" i="3"/>
  <c r="J478" i="3"/>
  <c r="J325" i="3"/>
  <c r="G504" i="3"/>
  <c r="G515" i="3"/>
  <c r="G330" i="3"/>
  <c r="J533" i="3"/>
  <c r="J474" i="3"/>
  <c r="I366" i="3"/>
  <c r="I394" i="3"/>
  <c r="I387" i="3"/>
  <c r="I363" i="3"/>
  <c r="G502" i="3"/>
  <c r="J527" i="3"/>
  <c r="G375" i="3"/>
  <c r="J561" i="3"/>
  <c r="J378" i="3"/>
  <c r="I485" i="3"/>
  <c r="I511" i="3"/>
  <c r="J539" i="3"/>
  <c r="I531" i="3"/>
  <c r="J568" i="3"/>
  <c r="G297" i="3"/>
  <c r="I501" i="3"/>
  <c r="G579" i="3"/>
  <c r="G401" i="3"/>
  <c r="J333" i="3"/>
  <c r="I360" i="3"/>
  <c r="J283" i="3"/>
  <c r="J571" i="3"/>
  <c r="J536" i="3"/>
  <c r="G293" i="3"/>
  <c r="I386" i="3"/>
  <c r="J400" i="3"/>
  <c r="I444" i="3"/>
  <c r="J484" i="3"/>
  <c r="G444" i="3"/>
  <c r="J570" i="3"/>
  <c r="G404" i="3"/>
  <c r="J365" i="3"/>
  <c r="G556" i="3"/>
  <c r="I440" i="3"/>
  <c r="J541" i="3"/>
  <c r="G284" i="3"/>
  <c r="G362" i="3"/>
  <c r="G348" i="3"/>
  <c r="J298" i="3"/>
  <c r="J295" i="3"/>
  <c r="J480" i="3"/>
  <c r="I476" i="3"/>
  <c r="J489" i="3"/>
  <c r="J487" i="3"/>
  <c r="G565" i="3"/>
  <c r="I339" i="3"/>
  <c r="I465" i="3"/>
  <c r="I304" i="3"/>
  <c r="E262" i="3" a="1"/>
  <c r="H33" i="3" a="1"/>
  <c r="H227" i="3" a="1"/>
  <c r="E103" i="3" a="1"/>
  <c r="F258" i="3" a="1"/>
  <c r="E182" i="3" a="1"/>
  <c r="E261" i="3" a="1"/>
  <c r="F241" i="3" a="1"/>
  <c r="F209" i="3" a="1"/>
  <c r="F215" i="3" a="1"/>
  <c r="E209" i="3" a="1"/>
  <c r="E143" i="3" a="1"/>
  <c r="H184" i="3" a="1"/>
  <c r="F5" i="3" a="1"/>
  <c r="H176" i="3" a="1"/>
  <c r="F172" i="3" a="1"/>
  <c r="H171" i="3" a="1"/>
  <c r="E81" i="3" a="1"/>
  <c r="F149" i="3" a="1"/>
  <c r="F118" i="3" a="1"/>
  <c r="F194" i="3" a="1"/>
  <c r="F268" i="3" a="1"/>
  <c r="F278" i="3" a="1"/>
  <c r="F275" i="3" a="1"/>
  <c r="F462" i="3" a="1"/>
  <c r="H416" i="3" a="1"/>
  <c r="H334" i="3" a="1"/>
  <c r="F519" i="3" a="1"/>
  <c r="H414" i="3" a="1"/>
  <c r="E480" i="3" a="1"/>
  <c r="E402" i="3" a="1"/>
  <c r="H313" i="3" a="1"/>
  <c r="H421" i="3" a="1"/>
  <c r="H330" i="3" a="1"/>
  <c r="F444" i="3" a="1"/>
  <c r="F529" i="3" a="1"/>
  <c r="H532" i="3" a="1"/>
  <c r="H384" i="3" a="1"/>
  <c r="F365" i="3" a="1"/>
  <c r="G471" i="3"/>
  <c r="G506" i="3"/>
  <c r="J515" i="3"/>
  <c r="J463" i="3"/>
  <c r="G318" i="3"/>
  <c r="J462" i="3"/>
  <c r="I445" i="3"/>
  <c r="G511" i="3"/>
  <c r="J583" i="3"/>
  <c r="G587" i="3"/>
  <c r="I466" i="3"/>
  <c r="G524" i="3"/>
  <c r="G548" i="3"/>
  <c r="J420" i="3"/>
  <c r="I438" i="3"/>
  <c r="J284" i="3"/>
  <c r="I559" i="3"/>
  <c r="J437" i="3"/>
  <c r="E249" i="3" a="1"/>
  <c r="F45" i="3" a="1"/>
  <c r="E122" i="3" a="1"/>
  <c r="E213" i="3" a="1"/>
  <c r="F142" i="3" a="1"/>
  <c r="E256" i="3" a="1"/>
  <c r="F276" i="3" a="1"/>
  <c r="E563" i="3" a="1"/>
  <c r="E405" i="3" a="1"/>
  <c r="E476" i="3" a="1"/>
  <c r="H391" i="3" a="1"/>
  <c r="F292" i="3" a="1"/>
  <c r="F472" i="3" a="1"/>
  <c r="F486" i="3" a="1"/>
  <c r="H436" i="3" a="1"/>
  <c r="E555" i="3" a="1"/>
  <c r="F483" i="3" a="1"/>
  <c r="E504" i="3" a="1"/>
  <c r="F446" i="3" a="1"/>
  <c r="H561" i="3" a="1"/>
  <c r="E578" i="3" a="1"/>
  <c r="H378" i="3" a="1"/>
  <c r="F432" i="3" a="1"/>
  <c r="H459" i="3" a="1"/>
  <c r="E400" i="3" a="1"/>
  <c r="H496" i="3" a="1"/>
  <c r="F531" i="3" a="1"/>
  <c r="F574" i="3" a="1"/>
  <c r="E353" i="3" a="1"/>
  <c r="E410" i="3" a="1"/>
  <c r="E559" i="3" a="1"/>
  <c r="F449" i="3" a="1"/>
  <c r="H420" i="3" a="1"/>
  <c r="H321" i="3" a="1"/>
  <c r="E554" i="3" a="1"/>
  <c r="F363" i="3" a="1"/>
  <c r="H485" i="3" a="1"/>
  <c r="E535" i="3" a="1"/>
  <c r="H297" i="3" a="1"/>
  <c r="E545" i="3" a="1"/>
  <c r="F357" i="3" a="1"/>
  <c r="H495" i="3" a="1"/>
  <c r="F548" i="3" a="1"/>
  <c r="E491" i="3" a="1"/>
  <c r="E518" i="3" a="1"/>
  <c r="F304" i="3" a="1"/>
  <c r="F485" i="3" a="1"/>
  <c r="F572" i="3" a="1"/>
  <c r="E424" i="3" a="1"/>
  <c r="H471" i="3" a="1"/>
  <c r="H493" i="3" a="1"/>
  <c r="H551" i="3" a="1"/>
  <c r="F317" i="3" a="1"/>
  <c r="F403" i="3" a="1"/>
  <c r="F409" i="3" a="1"/>
  <c r="F526" i="3" a="1"/>
  <c r="E354" i="3" a="1"/>
  <c r="E567" i="3" a="1"/>
  <c r="H474" i="3" a="1"/>
  <c r="H392" i="3" a="1"/>
  <c r="F388" i="3" a="1"/>
  <c r="F398" i="3" a="1"/>
  <c r="F468" i="3" a="1"/>
  <c r="E303" i="3" a="1"/>
  <c r="E327" i="3" a="1"/>
  <c r="F419" i="3" a="1"/>
  <c r="F549" i="3" a="1"/>
  <c r="F355" i="3" a="1"/>
  <c r="F453" i="3" a="1"/>
  <c r="H283" i="3" a="1"/>
  <c r="H492" i="3" a="1"/>
  <c r="F347" i="3" a="1"/>
  <c r="E466" i="3" a="1"/>
  <c r="I483" i="3"/>
  <c r="E123" i="3" a="1"/>
  <c r="F554" i="3" a="1"/>
  <c r="H534" i="3" a="1"/>
  <c r="E577" i="3" a="1"/>
  <c r="E514" i="3" a="1"/>
  <c r="E482" i="3" a="1"/>
  <c r="F579" i="3" a="1"/>
  <c r="H437" i="3" a="1"/>
  <c r="F455" i="3" a="1"/>
  <c r="G394" i="3"/>
  <c r="J433" i="3"/>
  <c r="G582" i="3"/>
  <c r="I568" i="3"/>
  <c r="I523" i="3"/>
  <c r="J404" i="3"/>
  <c r="G462" i="3"/>
  <c r="J313" i="3"/>
  <c r="I474" i="3"/>
  <c r="I282" i="3"/>
  <c r="J526" i="3"/>
  <c r="J523" i="3"/>
  <c r="I460" i="3"/>
  <c r="I484" i="3"/>
  <c r="G563" i="3"/>
  <c r="J547" i="3"/>
  <c r="I475" i="3"/>
  <c r="E168" i="3" a="1"/>
  <c r="H174" i="3" a="1"/>
  <c r="H126" i="3" a="1"/>
  <c r="F206" i="3" a="1"/>
  <c r="F94" i="3" a="1"/>
  <c r="F84" i="3" a="1"/>
  <c r="E352" i="3" a="1"/>
  <c r="H478" i="3" a="1"/>
  <c r="H433" i="3" a="1"/>
  <c r="H484" i="3" a="1"/>
  <c r="F539" i="3" a="1"/>
  <c r="H530" i="3" a="1"/>
  <c r="E512" i="3" a="1"/>
  <c r="E378" i="3" a="1"/>
  <c r="H499" i="3" a="1"/>
  <c r="E345" i="3" a="1"/>
  <c r="H448" i="3" a="1"/>
  <c r="H487" i="3" a="1"/>
  <c r="E318" i="3" a="1"/>
  <c r="H451" i="3" a="1"/>
  <c r="H431" i="3" a="1"/>
  <c r="E546" i="3" a="1"/>
  <c r="H427" i="3" a="1"/>
  <c r="E368" i="3" a="1"/>
  <c r="E381" i="3" a="1"/>
  <c r="E360" i="3" a="1"/>
  <c r="E390" i="3" a="1"/>
  <c r="H434" i="3" a="1"/>
  <c r="E537" i="3" a="1"/>
  <c r="F305" i="3" a="1"/>
  <c r="F371" i="3" a="1"/>
  <c r="F350" i="3" a="1"/>
  <c r="H466" i="3" a="1"/>
  <c r="H374" i="3" a="1"/>
  <c r="F561" i="3" a="1"/>
  <c r="F457" i="3" a="1"/>
  <c r="E328" i="3" a="1"/>
  <c r="H304" i="3" a="1"/>
  <c r="F337" i="3" a="1"/>
  <c r="H464" i="3" a="1"/>
  <c r="E475" i="3" a="1"/>
  <c r="E367" i="3" a="1"/>
  <c r="H383" i="3" a="1"/>
  <c r="E529" i="3" a="1"/>
  <c r="E358" i="3" a="1"/>
  <c r="F310" i="3" a="1"/>
  <c r="E282" i="3" a="1"/>
  <c r="E579" i="3" a="1"/>
  <c r="E543" i="3" a="1"/>
  <c r="E490" i="3" a="1"/>
  <c r="H522" i="3" a="1"/>
  <c r="F387" i="3" a="1"/>
  <c r="E414" i="3" a="1"/>
  <c r="H314" i="3" a="1"/>
  <c r="E415" i="3" a="1"/>
  <c r="E513" i="3" a="1"/>
  <c r="F375" i="3" a="1"/>
  <c r="E332" i="3" a="1"/>
  <c r="F378" i="3" a="1"/>
  <c r="F334" i="3" a="1"/>
  <c r="H425" i="3" a="1"/>
  <c r="E384" i="3" a="1"/>
  <c r="E510" i="3" a="1"/>
  <c r="H479" i="3" a="1"/>
  <c r="H291" i="3" a="1"/>
  <c r="F558" i="3" a="1"/>
  <c r="F284" i="3" a="1"/>
  <c r="H535" i="3" a="1"/>
  <c r="H307" i="3" a="1"/>
  <c r="E300" i="3" a="1"/>
  <c r="G464" i="3"/>
  <c r="I319" i="3"/>
  <c r="G422" i="3"/>
  <c r="J428" i="3"/>
  <c r="E15" i="3" a="1"/>
  <c r="E277" i="3" a="1"/>
  <c r="E411" i="3" a="1"/>
  <c r="E299" i="3" a="1"/>
  <c r="H491" i="3" a="1"/>
  <c r="F364" i="3" a="1"/>
  <c r="F379" i="3" a="1"/>
  <c r="F580" i="3" a="1"/>
  <c r="H357" i="3" a="1"/>
  <c r="E528" i="3" a="1"/>
  <c r="F553" i="3" a="1"/>
  <c r="H539" i="3" a="1"/>
  <c r="E570" i="3" a="1"/>
  <c r="E321" i="3" a="1"/>
  <c r="F578" i="3" a="1"/>
  <c r="E506" i="3" a="1"/>
  <c r="E580" i="3" a="1"/>
  <c r="E413" i="3" a="1"/>
  <c r="J367" i="3"/>
  <c r="G581" i="3"/>
  <c r="I458" i="3"/>
  <c r="I398" i="3"/>
  <c r="I558" i="3"/>
  <c r="I498" i="3"/>
  <c r="G309" i="3"/>
  <c r="G456" i="3"/>
  <c r="J304" i="3"/>
  <c r="H46" i="3" a="1"/>
  <c r="E273" i="3" a="1"/>
  <c r="H476" i="3" a="1"/>
  <c r="F316" i="3" a="1"/>
  <c r="F533" i="3" a="1"/>
  <c r="E399" i="3" a="1"/>
  <c r="H386" i="3" a="1"/>
  <c r="F552" i="3" a="1"/>
  <c r="E307" i="3" a="1"/>
  <c r="F297" i="3" a="1"/>
  <c r="E431" i="3" a="1"/>
  <c r="H558" i="3" a="1"/>
  <c r="H557" i="3" a="1"/>
  <c r="F497" i="3" a="1"/>
  <c r="E463" i="3" a="1"/>
  <c r="H548" i="3" a="1"/>
  <c r="F516" i="3" a="1"/>
  <c r="G282" i="3"/>
  <c r="J559" i="3"/>
  <c r="G395" i="3"/>
  <c r="J562" i="3"/>
  <c r="I346" i="3"/>
  <c r="I358" i="3"/>
  <c r="G520" i="3"/>
  <c r="J306" i="3"/>
  <c r="I504" i="3"/>
  <c r="J314" i="3"/>
  <c r="J538" i="3"/>
  <c r="J377" i="3"/>
  <c r="J573" i="3"/>
  <c r="J337" i="3"/>
  <c r="I322" i="3"/>
  <c r="J380" i="3"/>
  <c r="J499" i="3"/>
  <c r="G477" i="3"/>
  <c r="G553" i="3"/>
  <c r="J554" i="3"/>
  <c r="G530" i="3"/>
  <c r="E28" i="3" a="1"/>
  <c r="F159" i="3" a="1"/>
  <c r="E65" i="3" a="1"/>
  <c r="E35" i="3" a="1"/>
  <c r="H257" i="3" a="1"/>
  <c r="E333" i="3" a="1"/>
  <c r="H508" i="3" a="1"/>
  <c r="H525" i="3" a="1"/>
  <c r="F380" i="3" a="1"/>
  <c r="H460" i="3" a="1"/>
  <c r="H470" i="3" a="1"/>
  <c r="E470" i="3" a="1"/>
  <c r="E502" i="3" a="1"/>
  <c r="E486" i="3" a="1"/>
  <c r="F510" i="3" a="1"/>
  <c r="F397" i="3" a="1"/>
  <c r="E523" i="3" a="1"/>
  <c r="F473" i="3" a="1"/>
  <c r="E527" i="3" a="1"/>
  <c r="F348" i="3" a="1"/>
  <c r="E467" i="3" a="1"/>
  <c r="E339" i="3" a="1"/>
  <c r="E435" i="3" a="1"/>
  <c r="H465" i="3" a="1"/>
  <c r="F331" i="3" a="1"/>
  <c r="F493" i="3" a="1"/>
  <c r="F421" i="3" a="1"/>
  <c r="H288" i="3" a="1"/>
  <c r="H329" i="3" a="1"/>
  <c r="E302" i="3" a="1"/>
  <c r="F289" i="3" a="1"/>
  <c r="H397" i="3" a="1"/>
  <c r="H284" i="3" a="1"/>
  <c r="F376" i="3" a="1"/>
  <c r="F423" i="3" a="1"/>
  <c r="H583" i="3" a="1"/>
  <c r="E393" i="3" a="1"/>
  <c r="E322" i="3" a="1"/>
  <c r="H372" i="3" a="1"/>
  <c r="E288" i="3" a="1"/>
  <c r="H285" i="3" a="1"/>
  <c r="F324" i="3" a="1"/>
  <c r="F294" i="3" a="1"/>
  <c r="F341" i="3" a="1"/>
  <c r="F406" i="3" a="1"/>
  <c r="F491" i="3" a="1"/>
  <c r="E587" i="3" a="1"/>
  <c r="H543" i="3" a="1"/>
  <c r="F360" i="3" a="1"/>
  <c r="F435" i="3" a="1"/>
  <c r="H354" i="3" a="1"/>
  <c r="H494" i="3" a="1"/>
  <c r="F424" i="3" a="1"/>
  <c r="E385" i="3" a="1"/>
  <c r="H301" i="3" a="1"/>
  <c r="H547" i="3" a="1"/>
  <c r="H475" i="3" a="1"/>
  <c r="E584" i="3" a="1"/>
  <c r="H408" i="3" a="1"/>
  <c r="F451" i="3" a="1"/>
  <c r="E337" i="3" a="1"/>
  <c r="H505" i="3" a="1"/>
  <c r="F433" i="3" a="1"/>
  <c r="E473" i="3" a="1"/>
  <c r="F447" i="3" a="1"/>
  <c r="E401" i="3" a="1"/>
  <c r="F477" i="3" a="1"/>
  <c r="E430" i="3" a="1"/>
  <c r="E516" i="3" a="1"/>
  <c r="H501" i="3" a="1"/>
  <c r="F381" i="3" a="1"/>
  <c r="G342" i="3"/>
  <c r="I478" i="3"/>
  <c r="J335" i="3"/>
  <c r="G472" i="3"/>
  <c r="G359" i="3"/>
  <c r="F220" i="3" a="1"/>
  <c r="E361" i="3" a="1"/>
  <c r="F416" i="3" a="1"/>
  <c r="F567" i="3" a="1"/>
  <c r="H280" i="3" a="1"/>
  <c r="E576" i="3" a="1"/>
  <c r="H306" i="3" a="1"/>
  <c r="H524" i="3" a="1"/>
  <c r="F343" i="3" a="1"/>
  <c r="H443" i="3" a="1"/>
  <c r="F386" i="3" a="1"/>
  <c r="H417" i="3" a="1"/>
  <c r="E380" i="3" a="1"/>
  <c r="F467" i="3" a="1"/>
  <c r="H382" i="3" a="1"/>
  <c r="H519" i="3" a="1"/>
  <c r="F342" i="3" a="1"/>
  <c r="E564" i="3" a="1"/>
  <c r="G481" i="3"/>
  <c r="J368" i="3"/>
  <c r="J381" i="3"/>
  <c r="I302" i="3"/>
  <c r="I286" i="3"/>
  <c r="G432" i="3"/>
  <c r="G408" i="3"/>
  <c r="J376" i="3"/>
  <c r="J501" i="3"/>
  <c r="E201" i="3" a="1"/>
  <c r="E335" i="3" a="1"/>
  <c r="E488" i="3" a="1"/>
  <c r="F395" i="3" a="1"/>
  <c r="E298" i="3" a="1"/>
  <c r="F498" i="3" a="1"/>
  <c r="E442" i="3" a="1"/>
  <c r="H489" i="3" a="1"/>
  <c r="H326" i="3" a="1"/>
  <c r="E418" i="3" a="1"/>
  <c r="H303" i="3" a="1"/>
  <c r="H335" i="3" a="1"/>
  <c r="F506" i="3" a="1"/>
  <c r="F306" i="3" a="1"/>
  <c r="F328" i="3" a="1"/>
  <c r="F426" i="3" a="1"/>
  <c r="F584" i="3" a="1"/>
  <c r="G372" i="3"/>
  <c r="I335" i="3"/>
  <c r="J398" i="3"/>
  <c r="I365" i="3"/>
  <c r="J506" i="3"/>
  <c r="I393" i="3"/>
  <c r="G503" i="3"/>
  <c r="J452" i="3"/>
  <c r="J517" i="3"/>
  <c r="I328" i="3"/>
  <c r="J371" i="3"/>
  <c r="I552" i="3"/>
  <c r="J577" i="3"/>
  <c r="G316" i="3"/>
  <c r="I301" i="3"/>
  <c r="J413" i="3"/>
  <c r="G440" i="3"/>
  <c r="G425" i="3"/>
  <c r="E66" i="3" a="1"/>
  <c r="E124" i="3" a="1"/>
  <c r="H129" i="3" a="1"/>
  <c r="E146" i="3" a="1"/>
  <c r="E268" i="3" a="1"/>
  <c r="H296" i="3" a="1"/>
  <c r="E464" i="3" a="1"/>
  <c r="F356" i="3" a="1"/>
  <c r="E517" i="3" a="1"/>
  <c r="F534" i="3" a="1"/>
  <c r="E386" i="3" a="1"/>
  <c r="H351" i="3" a="1"/>
  <c r="F514" i="3" a="1"/>
  <c r="F366" i="3" a="1"/>
  <c r="E477" i="3" a="1"/>
  <c r="F415" i="3" a="1"/>
  <c r="H316" i="3" a="1"/>
  <c r="F327" i="3" a="1"/>
  <c r="F476" i="3" a="1"/>
  <c r="E417" i="3" a="1"/>
  <c r="H423" i="3" a="1"/>
  <c r="H369" i="3" a="1"/>
  <c r="F285" i="3" a="1"/>
  <c r="H389" i="3" a="1"/>
  <c r="F286" i="3" a="1"/>
  <c r="E521" i="3" a="1"/>
  <c r="E495" i="3" a="1"/>
  <c r="H396" i="3" a="1"/>
  <c r="E406" i="3" a="1"/>
  <c r="H398" i="3" a="1"/>
  <c r="F460" i="3" a="1"/>
  <c r="E483" i="3" a="1"/>
  <c r="E448" i="3" a="1"/>
  <c r="H345" i="3" a="1"/>
  <c r="F332" i="3" a="1"/>
  <c r="E366" i="3" a="1"/>
  <c r="F566" i="3" a="1"/>
  <c r="F556" i="3" a="1"/>
  <c r="F300" i="3" a="1"/>
  <c r="E286" i="3" a="1"/>
  <c r="E553" i="3" a="1"/>
  <c r="F440" i="3" a="1"/>
  <c r="H526" i="3" a="1"/>
  <c r="H376" i="3" a="1"/>
  <c r="F469" i="3" a="1"/>
  <c r="H298" i="3" a="1"/>
  <c r="E549" i="3" a="1"/>
  <c r="F441" i="3" a="1"/>
  <c r="H513" i="3" a="1"/>
  <c r="F351" i="3" a="1"/>
  <c r="E571" i="3" a="1"/>
  <c r="F582" i="3" a="1"/>
  <c r="F573" i="3" a="1"/>
  <c r="H586" i="3" a="1"/>
  <c r="E292" i="3" a="1"/>
  <c r="E474" i="3" a="1"/>
  <c r="E412" i="3" a="1"/>
  <c r="F478" i="3" a="1"/>
  <c r="F505" i="3" a="1"/>
  <c r="H511" i="3" a="1"/>
  <c r="F570" i="3" a="1"/>
  <c r="E481" i="3" a="1"/>
  <c r="F504" i="3" a="1"/>
  <c r="F538" i="3" a="1"/>
  <c r="F396" i="3" a="1"/>
  <c r="E452" i="3" a="1"/>
  <c r="H348" i="3" a="1"/>
  <c r="F576" i="3" a="1"/>
  <c r="F401" i="3" a="1"/>
  <c r="F474" i="3" a="1"/>
  <c r="E443" i="3" a="1"/>
  <c r="G327" i="3"/>
  <c r="I455" i="3"/>
  <c r="I369" i="3"/>
  <c r="G389" i="3"/>
  <c r="I329" i="3"/>
  <c r="F135" i="3" a="1"/>
  <c r="E340" i="3" a="1"/>
  <c r="E429" i="3" a="1"/>
  <c r="H463" i="3" a="1"/>
  <c r="E541" i="3" a="1"/>
  <c r="H520" i="3" a="1"/>
  <c r="H582" i="3" a="1"/>
  <c r="E445" i="3" a="1"/>
  <c r="E387" i="3" a="1"/>
  <c r="F492" i="3" a="1"/>
  <c r="H308" i="3" a="1"/>
  <c r="H488" i="3" a="1"/>
  <c r="E427" i="3" a="1"/>
  <c r="F565" i="3" a="1"/>
  <c r="E312" i="3" a="1"/>
  <c r="H512" i="3" a="1"/>
  <c r="J566" i="3"/>
  <c r="I530" i="3"/>
  <c r="I544" i="3"/>
  <c r="H36" i="3" a="1"/>
  <c r="F458" i="3" a="1"/>
  <c r="F489" i="3" a="1"/>
  <c r="F290" i="3" a="1"/>
  <c r="F551" i="3" a="1"/>
  <c r="H394" i="3" a="1"/>
  <c r="H364" i="3" a="1"/>
  <c r="E469" i="3" a="1"/>
  <c r="E356" i="3" a="1"/>
  <c r="F301" i="3" a="1"/>
  <c r="F295" i="3" a="1"/>
  <c r="H393" i="3" a="1"/>
  <c r="H536" i="3" a="1"/>
  <c r="H390" i="3" a="1"/>
  <c r="J287" i="3"/>
  <c r="I499" i="3"/>
  <c r="I427" i="3"/>
  <c r="G521" i="3"/>
  <c r="G334" i="3"/>
  <c r="J545" i="3"/>
  <c r="J546" i="3"/>
  <c r="I515" i="3"/>
  <c r="G314" i="3"/>
  <c r="J387" i="3"/>
  <c r="J578" i="3"/>
  <c r="J488" i="3"/>
  <c r="G283" i="3"/>
  <c r="I395" i="3"/>
  <c r="G336" i="3"/>
  <c r="J556" i="3"/>
  <c r="J550" i="3"/>
  <c r="I361" i="3"/>
  <c r="J401" i="3"/>
  <c r="E211" i="3" a="1"/>
  <c r="F70" i="3" a="1"/>
  <c r="F167" i="3" a="1"/>
  <c r="E141" i="3" a="1"/>
  <c r="F266" i="3" a="1"/>
  <c r="H317" i="3" a="1"/>
  <c r="F524" i="3" a="1"/>
  <c r="E281" i="3" a="1"/>
  <c r="F282" i="3" a="1"/>
  <c r="H424" i="3" a="1"/>
  <c r="H426" i="3" a="1"/>
  <c r="E428" i="3" a="1"/>
  <c r="H287" i="3" a="1"/>
  <c r="H409" i="3" a="1"/>
  <c r="E388" i="3" a="1"/>
  <c r="E450" i="3" a="1"/>
  <c r="E359" i="3" a="1"/>
  <c r="F329" i="3" a="1"/>
  <c r="F544" i="3" a="1"/>
  <c r="H554" i="3" a="1"/>
  <c r="F540" i="3" a="1"/>
  <c r="H449" i="3" a="1"/>
  <c r="F546" i="3" a="1"/>
  <c r="H289" i="3" a="1"/>
  <c r="H312" i="3" a="1"/>
  <c r="H340" i="3" a="1"/>
  <c r="H562" i="3" a="1"/>
  <c r="E455" i="3" a="1"/>
  <c r="F454" i="3" a="1"/>
  <c r="E295" i="3" a="1"/>
  <c r="E371" i="3" a="1"/>
  <c r="H315" i="3" a="1"/>
  <c r="E496" i="3" a="1"/>
  <c r="F333" i="3" a="1"/>
  <c r="E583" i="3" a="1"/>
  <c r="H566" i="3" a="1"/>
  <c r="E568" i="3" a="1"/>
  <c r="F428" i="3" a="1"/>
  <c r="H309" i="3" a="1"/>
  <c r="F512" i="3" a="1"/>
  <c r="F494" i="3" a="1"/>
  <c r="H462" i="3" a="1"/>
  <c r="F517" i="3" a="1"/>
  <c r="E538" i="3" a="1"/>
  <c r="F430" i="3" a="1"/>
  <c r="F283" i="3" a="1"/>
  <c r="E447" i="3" a="1"/>
  <c r="H556" i="3" a="1"/>
  <c r="F522" i="3" a="1"/>
  <c r="E287" i="3" a="1"/>
  <c r="E392" i="3" a="1"/>
  <c r="H419" i="3" a="1"/>
  <c r="H533" i="3" a="1"/>
  <c r="H373" i="3" a="1"/>
  <c r="F358" i="3" a="1"/>
  <c r="F362" i="3" a="1"/>
  <c r="F555" i="3" a="1"/>
  <c r="H339" i="3" a="1"/>
  <c r="E540" i="3" a="1"/>
  <c r="E532" i="3" a="1"/>
  <c r="H507" i="3" a="1"/>
  <c r="F400" i="3" a="1"/>
  <c r="E336" i="3" a="1"/>
  <c r="H293" i="3" a="1"/>
  <c r="F511" i="3" a="1"/>
  <c r="H481" i="3" a="1"/>
  <c r="F326" i="3" a="1"/>
  <c r="F308" i="3" a="1"/>
  <c r="F484" i="3" a="1"/>
  <c r="F525" i="3" a="1"/>
  <c r="J389" i="3"/>
  <c r="G547" i="3"/>
  <c r="J509" i="3"/>
  <c r="G434" i="3"/>
  <c r="G311" i="3"/>
  <c r="I291" i="3"/>
  <c r="G380" i="3"/>
  <c r="J310" i="3"/>
  <c r="G358" i="3"/>
  <c r="I390" i="3"/>
  <c r="I522" i="3"/>
  <c r="G321" i="3"/>
  <c r="G378" i="3"/>
  <c r="I305" i="3"/>
  <c r="G435" i="3"/>
  <c r="J434" i="3"/>
  <c r="I407" i="3"/>
  <c r="J290" i="3"/>
  <c r="G567" i="3"/>
  <c r="I431" i="3"/>
  <c r="J294" i="3"/>
  <c r="J415" i="3"/>
  <c r="G437" i="3"/>
  <c r="J524" i="3"/>
  <c r="G331" i="3"/>
  <c r="G509" i="3"/>
  <c r="G492" i="3"/>
  <c r="J374" i="3"/>
  <c r="G423" i="3"/>
  <c r="I337" i="3"/>
  <c r="E127" i="3" a="1"/>
  <c r="H152" i="3" a="1"/>
  <c r="H208" i="3" a="1"/>
  <c r="H41" i="3" a="1"/>
  <c r="H273" i="3" a="1"/>
  <c r="F502" i="3" a="1"/>
  <c r="E374" i="3" a="1"/>
  <c r="E389" i="3" a="1"/>
  <c r="H450" i="3" a="1"/>
  <c r="F336" i="3" a="1"/>
  <c r="F313" i="3" a="1"/>
  <c r="F452" i="3" a="1"/>
  <c r="H352" i="3" a="1"/>
  <c r="F425" i="3" a="1"/>
  <c r="F373" i="3" a="1"/>
  <c r="H323" i="3" a="1"/>
  <c r="E438" i="3" a="1"/>
  <c r="E341" i="3" a="1"/>
  <c r="F509" i="3" a="1"/>
  <c r="F437" i="3" a="1"/>
  <c r="H311" i="3" a="1"/>
  <c r="H358" i="3" a="1"/>
  <c r="H379" i="3" a="1"/>
  <c r="F422" i="3" a="1"/>
  <c r="H468" i="3" a="1"/>
  <c r="F359" i="3" a="1"/>
  <c r="H527" i="3" a="1"/>
  <c r="H515" i="3" a="1"/>
  <c r="F501" i="3" a="1"/>
  <c r="E369" i="3" a="1"/>
  <c r="H537" i="3" a="1"/>
  <c r="H318" i="3" a="1"/>
  <c r="F418" i="3" a="1"/>
  <c r="H302" i="3" a="1"/>
  <c r="E293" i="3" a="1"/>
  <c r="E294" i="3" a="1"/>
  <c r="H469" i="3" a="1"/>
  <c r="E362" i="3" a="1"/>
  <c r="F581" i="3" a="1"/>
  <c r="E552" i="3" a="1"/>
  <c r="F586" i="3" a="1"/>
  <c r="E440" i="3" a="1"/>
  <c r="H322" i="3" a="1"/>
  <c r="E338" i="3" a="1"/>
  <c r="E542" i="3" a="1"/>
  <c r="E454" i="3" a="1"/>
  <c r="H347" i="3" a="1"/>
  <c r="H490" i="3" a="1"/>
  <c r="F405" i="3" a="1"/>
  <c r="E422" i="3" a="1"/>
  <c r="F521" i="3" a="1"/>
  <c r="F394" i="3" a="1"/>
  <c r="F563" i="3" a="1"/>
  <c r="E498" i="3" a="1"/>
  <c r="E391" i="3" a="1"/>
  <c r="E325" i="3" a="1"/>
  <c r="H399" i="3" a="1"/>
  <c r="F443" i="3" a="1"/>
  <c r="H574" i="3" a="1"/>
  <c r="F377" i="3" a="1"/>
  <c r="F370" i="3" a="1"/>
  <c r="F279" i="3" a="1"/>
  <c r="E499" i="3" a="1"/>
  <c r="E329" i="3" a="1"/>
  <c r="I306" i="3"/>
  <c r="I373" i="3"/>
  <c r="H193" i="3" a="1"/>
  <c r="E365" i="3" a="1"/>
  <c r="H367" i="3" a="1"/>
  <c r="H569" i="3" a="1"/>
  <c r="E314" i="3" a="1"/>
  <c r="H344" i="3" a="1"/>
  <c r="E382" i="3" a="1"/>
  <c r="H412" i="3" a="1"/>
  <c r="F427" i="3" a="1"/>
  <c r="F503" i="3" a="1"/>
  <c r="F408" i="3" a="1"/>
  <c r="H281" i="3" a="1"/>
  <c r="E569" i="3" a="1"/>
  <c r="I316" i="3"/>
  <c r="F147" i="3" a="1"/>
  <c r="E342" i="3" a="1"/>
  <c r="F550" i="3" a="1"/>
  <c r="H353" i="3" a="1"/>
  <c r="E585" i="3" a="1"/>
  <c r="F315" i="3" a="1"/>
  <c r="H482" i="3" a="1"/>
  <c r="E297" i="3" a="1"/>
  <c r="H497" i="3" a="1"/>
  <c r="H446" i="3" a="1"/>
  <c r="F402" i="3" a="1"/>
  <c r="F407" i="3" a="1"/>
  <c r="G268" i="3" l="1"/>
  <c r="I270" i="3"/>
  <c r="G271" i="3"/>
  <c r="G270" i="3"/>
  <c r="J268" i="3"/>
  <c r="G267" i="3"/>
  <c r="J267" i="3"/>
  <c r="I268" i="3"/>
  <c r="I271" i="3"/>
  <c r="I265" i="3"/>
  <c r="G269" i="3"/>
  <c r="I266" i="3"/>
  <c r="I269" i="3"/>
  <c r="J272" i="3"/>
  <c r="I272" i="3"/>
  <c r="G272" i="3"/>
  <c r="E406" i="3"/>
  <c r="F258" i="3"/>
  <c r="M258" i="3" s="1"/>
  <c r="H545" i="3"/>
  <c r="E109" i="3"/>
  <c r="H318" i="3"/>
  <c r="E342" i="3"/>
  <c r="F79" i="3"/>
  <c r="M79" i="3" s="1"/>
  <c r="E77" i="3"/>
  <c r="E87" i="3"/>
  <c r="E123" i="3"/>
  <c r="E504" i="3"/>
  <c r="F435" i="3"/>
  <c r="M435" i="3" s="1"/>
  <c r="H547" i="3"/>
  <c r="F381" i="3"/>
  <c r="M381" i="3" s="1"/>
  <c r="E440" i="3"/>
  <c r="E518" i="3"/>
  <c r="F257" i="3"/>
  <c r="M257" i="3" s="1"/>
  <c r="H257" i="3"/>
  <c r="E268" i="3"/>
  <c r="H311" i="3"/>
  <c r="F84" i="3"/>
  <c r="M84" i="3" s="1"/>
  <c r="F505" i="3"/>
  <c r="M505" i="3" s="1"/>
  <c r="H375" i="3"/>
  <c r="E486" i="3"/>
  <c r="F194" i="3"/>
  <c r="M194" i="3" s="1"/>
  <c r="E579" i="3"/>
  <c r="E516" i="3"/>
  <c r="E573" i="3"/>
  <c r="E329" i="3"/>
  <c r="F218" i="3"/>
  <c r="M218" i="3" s="1"/>
  <c r="F336" i="3"/>
  <c r="M336" i="3" s="1"/>
  <c r="F317" i="3"/>
  <c r="M317" i="3" s="1"/>
  <c r="E523" i="3"/>
  <c r="F395" i="3"/>
  <c r="M395" i="3" s="1"/>
  <c r="F486" i="3"/>
  <c r="M486" i="3" s="1"/>
  <c r="E12" i="3"/>
  <c r="F425" i="3"/>
  <c r="M425" i="3" s="1"/>
  <c r="F388" i="3"/>
  <c r="M388" i="3" s="1"/>
  <c r="F415" i="3"/>
  <c r="M415" i="3" s="1"/>
  <c r="F376" i="3"/>
  <c r="M376" i="3" s="1"/>
  <c r="E28" i="3"/>
  <c r="F86" i="3"/>
  <c r="M86" i="3" s="1"/>
  <c r="E82" i="3"/>
  <c r="E111" i="3"/>
  <c r="F484" i="3"/>
  <c r="M484" i="3" s="1"/>
  <c r="E277" i="3"/>
  <c r="H446" i="3"/>
  <c r="E570" i="3"/>
  <c r="E480" i="3"/>
  <c r="E58" i="3"/>
  <c r="H494" i="3"/>
  <c r="E413" i="3"/>
  <c r="H480" i="3"/>
  <c r="F514" i="3"/>
  <c r="M514" i="3" s="1"/>
  <c r="F462" i="3"/>
  <c r="M462" i="3" s="1"/>
  <c r="H493" i="3"/>
  <c r="E469" i="3"/>
  <c r="E569" i="3"/>
  <c r="F25" i="3"/>
  <c r="M25" i="3" s="1"/>
  <c r="E500" i="3"/>
  <c r="E256" i="3"/>
  <c r="H36" i="3"/>
  <c r="H527" i="3"/>
  <c r="F506" i="3"/>
  <c r="M506" i="3" s="1"/>
  <c r="F118" i="3"/>
  <c r="M118" i="3" s="1"/>
  <c r="E162" i="3"/>
  <c r="H277" i="3"/>
  <c r="H309" i="3"/>
  <c r="E431" i="3"/>
  <c r="H315" i="3"/>
  <c r="E273" i="3"/>
  <c r="F526" i="3"/>
  <c r="M526" i="3" s="1"/>
  <c r="F461" i="3"/>
  <c r="M461" i="3" s="1"/>
  <c r="E311" i="3"/>
  <c r="E203" i="3"/>
  <c r="E506" i="3"/>
  <c r="E405" i="3"/>
  <c r="F49" i="3"/>
  <c r="M49" i="3" s="1"/>
  <c r="F36" i="3"/>
  <c r="M36" i="3" s="1"/>
  <c r="E559" i="3"/>
  <c r="F331" i="3"/>
  <c r="M331" i="3" s="1"/>
  <c r="H156" i="3"/>
  <c r="H227" i="3"/>
  <c r="F83" i="3"/>
  <c r="M83" i="3" s="1"/>
  <c r="F309" i="3"/>
  <c r="M309" i="3" s="1"/>
  <c r="E390" i="3"/>
  <c r="H479" i="3"/>
  <c r="H507" i="3"/>
  <c r="E353" i="3"/>
  <c r="F479" i="3"/>
  <c r="M479" i="3" s="1"/>
  <c r="F225" i="3"/>
  <c r="M225" i="3" s="1"/>
  <c r="E262" i="3"/>
  <c r="H287" i="3"/>
  <c r="H398" i="3"/>
  <c r="E153" i="3"/>
  <c r="H193" i="3"/>
  <c r="H41" i="3"/>
  <c r="E538" i="3"/>
  <c r="F187" i="3"/>
  <c r="M187" i="3" s="1"/>
  <c r="F348" i="3"/>
  <c r="M348" i="3" s="1"/>
  <c r="F549" i="3"/>
  <c r="M549" i="3" s="1"/>
  <c r="F256" i="3"/>
  <c r="M256" i="3" s="1"/>
  <c r="H496" i="3"/>
  <c r="F443" i="3"/>
  <c r="M443" i="3" s="1"/>
  <c r="F332" i="3"/>
  <c r="M332" i="3" s="1"/>
  <c r="E341" i="3"/>
  <c r="H297" i="3"/>
  <c r="F149" i="3"/>
  <c r="M149" i="3" s="1"/>
  <c r="H75" i="3"/>
  <c r="E205" i="3"/>
  <c r="H273" i="3"/>
  <c r="H571" i="3"/>
  <c r="H233" i="3"/>
  <c r="E529" i="3"/>
  <c r="E399" i="3"/>
  <c r="E94" i="3"/>
  <c r="F416" i="3"/>
  <c r="M416" i="3" s="1"/>
  <c r="H559" i="3"/>
  <c r="F301" i="3"/>
  <c r="M301" i="3" s="1"/>
  <c r="H431" i="3"/>
  <c r="E474" i="3"/>
  <c r="E229" i="3"/>
  <c r="E443" i="3"/>
  <c r="E428" i="3"/>
  <c r="F342" i="3"/>
  <c r="M342" i="3" s="1"/>
  <c r="F433" i="3"/>
  <c r="M433" i="3" s="1"/>
  <c r="F555" i="3"/>
  <c r="M555" i="3" s="1"/>
  <c r="E141" i="3"/>
  <c r="E146" i="3"/>
  <c r="E81" i="3"/>
  <c r="F556" i="3"/>
  <c r="M556" i="3" s="1"/>
  <c r="H453" i="3"/>
  <c r="F18" i="3"/>
  <c r="M18" i="3" s="1"/>
  <c r="H329" i="3"/>
  <c r="E417" i="3"/>
  <c r="H354" i="3"/>
  <c r="H105" i="3"/>
  <c r="F447" i="3"/>
  <c r="M447" i="3" s="1"/>
  <c r="H487" i="3"/>
  <c r="F185" i="3"/>
  <c r="M185" i="3" s="1"/>
  <c r="E352" i="3"/>
  <c r="H38" i="3"/>
  <c r="F334" i="3"/>
  <c r="M334" i="3" s="1"/>
  <c r="H575" i="3"/>
  <c r="F501" i="3"/>
  <c r="M501" i="3" s="1"/>
  <c r="F119" i="3"/>
  <c r="M119" i="3" s="1"/>
  <c r="E429" i="3"/>
  <c r="F460" i="3"/>
  <c r="M460" i="3" s="1"/>
  <c r="F567" i="3"/>
  <c r="M567" i="3" s="1"/>
  <c r="E338" i="3"/>
  <c r="E587" i="3"/>
  <c r="F267" i="3"/>
  <c r="M267" i="3" s="1"/>
  <c r="H284" i="3"/>
  <c r="H358" i="3"/>
  <c r="F271" i="3"/>
  <c r="M271" i="3" s="1"/>
  <c r="H413" i="3"/>
  <c r="E358" i="3"/>
  <c r="E410" i="3"/>
  <c r="E35" i="3"/>
  <c r="F529" i="3"/>
  <c r="M529" i="3" s="1"/>
  <c r="H466" i="3"/>
  <c r="H577" i="3"/>
  <c r="F94" i="3"/>
  <c r="M94" i="3" s="1"/>
  <c r="E567" i="3"/>
  <c r="H416" i="3"/>
  <c r="F401" i="3"/>
  <c r="M401" i="3" s="1"/>
  <c r="E555" i="3"/>
  <c r="E476" i="3"/>
  <c r="E101" i="3"/>
  <c r="E303" i="3"/>
  <c r="E541" i="3"/>
  <c r="F408" i="3"/>
  <c r="M408" i="3" s="1"/>
  <c r="H171" i="3"/>
  <c r="H482" i="3"/>
  <c r="F240" i="3"/>
  <c r="M240" i="3" s="1"/>
  <c r="F145" i="3"/>
  <c r="M145" i="3" s="1"/>
  <c r="H316" i="3"/>
  <c r="H378" i="3"/>
  <c r="F355" i="3"/>
  <c r="M355" i="3" s="1"/>
  <c r="F493" i="3"/>
  <c r="M493" i="3" s="1"/>
  <c r="H390" i="3"/>
  <c r="F347" i="3"/>
  <c r="M347" i="3" s="1"/>
  <c r="H484" i="3"/>
  <c r="H340" i="3"/>
  <c r="H32" i="3"/>
  <c r="F290" i="3"/>
  <c r="M290" i="3" s="1"/>
  <c r="H408" i="3"/>
  <c r="E496" i="3"/>
  <c r="F548" i="3"/>
  <c r="M548" i="3" s="1"/>
  <c r="E482" i="3"/>
  <c r="E395" i="3"/>
  <c r="H183" i="3"/>
  <c r="H175" i="3"/>
  <c r="F142" i="3"/>
  <c r="M142" i="3" s="1"/>
  <c r="E335" i="3"/>
  <c r="E191" i="3"/>
  <c r="F147" i="3"/>
  <c r="M147" i="3" s="1"/>
  <c r="H350" i="3"/>
  <c r="H520" i="3"/>
  <c r="F172" i="3"/>
  <c r="M172" i="3" s="1"/>
  <c r="F284" i="3"/>
  <c r="M284" i="3" s="1"/>
  <c r="F275" i="3"/>
  <c r="M275" i="3" s="1"/>
  <c r="E572" i="3"/>
  <c r="H134" i="3"/>
  <c r="H548" i="3"/>
  <c r="E265" i="3"/>
  <c r="F525" i="3"/>
  <c r="M525" i="3" s="1"/>
  <c r="F407" i="3"/>
  <c r="M407" i="3" s="1"/>
  <c r="H427" i="3"/>
  <c r="E249" i="3"/>
  <c r="F234" i="3"/>
  <c r="M234" i="3" s="1"/>
  <c r="E125" i="3"/>
  <c r="H421" i="3"/>
  <c r="H24" i="3"/>
  <c r="H112" i="3"/>
  <c r="F315" i="3"/>
  <c r="M315" i="3" s="1"/>
  <c r="E514" i="3"/>
  <c r="F116" i="3"/>
  <c r="M116" i="3" s="1"/>
  <c r="E520" i="3"/>
  <c r="F289" i="3"/>
  <c r="M289" i="3" s="1"/>
  <c r="F406" i="3"/>
  <c r="M406" i="3" s="1"/>
  <c r="H468" i="3"/>
  <c r="H372" i="3"/>
  <c r="E384" i="3"/>
  <c r="H574" i="3"/>
  <c r="F313" i="3"/>
  <c r="M313" i="3" s="1"/>
  <c r="F316" i="3"/>
  <c r="M316" i="3" s="1"/>
  <c r="E531" i="3"/>
  <c r="F135" i="3"/>
  <c r="M135" i="3" s="1"/>
  <c r="F365" i="3"/>
  <c r="M365" i="3" s="1"/>
  <c r="E365" i="3"/>
  <c r="H208" i="3"/>
  <c r="H176" i="3"/>
  <c r="F120" i="3"/>
  <c r="M120" i="3" s="1"/>
  <c r="F421" i="3"/>
  <c r="M421" i="3" s="1"/>
  <c r="H478" i="3"/>
  <c r="F554" i="3"/>
  <c r="M554" i="3" s="1"/>
  <c r="F178" i="3"/>
  <c r="M178" i="3" s="1"/>
  <c r="F459" i="3"/>
  <c r="M459" i="3" s="1"/>
  <c r="H35" i="3"/>
  <c r="H565" i="3"/>
  <c r="F202" i="3"/>
  <c r="M202" i="3" s="1"/>
  <c r="F533" i="3"/>
  <c r="M533" i="3" s="1"/>
  <c r="E345" i="3"/>
  <c r="H321" i="3"/>
  <c r="H335" i="3"/>
  <c r="E532" i="3"/>
  <c r="E46" i="3"/>
  <c r="E401" i="3"/>
  <c r="F167" i="3"/>
  <c r="M167" i="3" s="1"/>
  <c r="H303" i="3"/>
  <c r="H394" i="3"/>
  <c r="F396" i="3"/>
  <c r="M396" i="3" s="1"/>
  <c r="F563" i="3"/>
  <c r="M563" i="3" s="1"/>
  <c r="E103" i="3"/>
  <c r="F509" i="3"/>
  <c r="M509" i="3" s="1"/>
  <c r="H129" i="3"/>
  <c r="F5" i="3"/>
  <c r="M5" i="3" s="1"/>
  <c r="F45" i="3"/>
  <c r="M45" i="3" s="1"/>
  <c r="H485" i="3"/>
  <c r="E107" i="3"/>
  <c r="F510" i="3"/>
  <c r="M510" i="3" s="1"/>
  <c r="H347" i="3"/>
  <c r="E466" i="3"/>
  <c r="E571" i="3"/>
  <c r="E295" i="3"/>
  <c r="H19" i="3"/>
  <c r="E470" i="3"/>
  <c r="E457" i="3"/>
  <c r="H420" i="3"/>
  <c r="E576" i="3"/>
  <c r="E542" i="3"/>
  <c r="H412" i="3"/>
  <c r="F467" i="3"/>
  <c r="M467" i="3" s="1"/>
  <c r="E297" i="3"/>
  <c r="F574" i="3"/>
  <c r="M574" i="3" s="1"/>
  <c r="F356" i="3"/>
  <c r="M356" i="3" s="1"/>
  <c r="E447" i="3"/>
  <c r="F538" i="3"/>
  <c r="M538" i="3" s="1"/>
  <c r="E121" i="3"/>
  <c r="F428" i="3"/>
  <c r="M428" i="3" s="1"/>
  <c r="H500" i="3"/>
  <c r="E5" i="3"/>
  <c r="H85" i="3"/>
  <c r="E65" i="3"/>
  <c r="F206" i="3"/>
  <c r="M206" i="3" s="1"/>
  <c r="E422" i="3"/>
  <c r="E287" i="3"/>
  <c r="E427" i="3"/>
  <c r="H184" i="3"/>
  <c r="H291" i="3"/>
  <c r="H407" i="3"/>
  <c r="H247" i="3"/>
  <c r="F394" i="3"/>
  <c r="M394" i="3" s="1"/>
  <c r="H437" i="3"/>
  <c r="E62" i="3"/>
  <c r="F465" i="3"/>
  <c r="M465" i="3" s="1"/>
  <c r="E458" i="3"/>
  <c r="H586" i="3"/>
  <c r="E374" i="3"/>
  <c r="F423" i="3"/>
  <c r="M423" i="3" s="1"/>
  <c r="E356" i="3"/>
  <c r="F63" i="3"/>
  <c r="M63" i="3" s="1"/>
  <c r="F437" i="3"/>
  <c r="M437" i="3" s="1"/>
  <c r="H191" i="3"/>
  <c r="F52" i="3"/>
  <c r="M52" i="3" s="1"/>
  <c r="E527" i="3"/>
  <c r="H331" i="3"/>
  <c r="F397" i="3"/>
  <c r="M397" i="3" s="1"/>
  <c r="H293" i="3"/>
  <c r="E135" i="3"/>
  <c r="H5" i="3"/>
  <c r="H471" i="3"/>
  <c r="E463" i="3"/>
  <c r="F403" i="3"/>
  <c r="M403" i="3" s="1"/>
  <c r="H551" i="3"/>
  <c r="F266" i="3"/>
  <c r="M266" i="3" s="1"/>
  <c r="E294" i="3"/>
  <c r="H308" i="3"/>
  <c r="E461" i="3"/>
  <c r="E213" i="3"/>
  <c r="H459" i="3"/>
  <c r="H46" i="3"/>
  <c r="F581" i="3"/>
  <c r="M581" i="3" s="1"/>
  <c r="H384" i="3"/>
  <c r="E509" i="3"/>
  <c r="E549" i="3"/>
  <c r="F56" i="3"/>
  <c r="M56" i="3" s="1"/>
  <c r="E143" i="3"/>
  <c r="H312" i="3"/>
  <c r="F291" i="3"/>
  <c r="M291" i="3" s="1"/>
  <c r="E435" i="3"/>
  <c r="F349" i="3"/>
  <c r="M349" i="3" s="1"/>
  <c r="E360" i="3"/>
  <c r="E102" i="3"/>
  <c r="H374" i="3"/>
  <c r="F452" i="3"/>
  <c r="M452" i="3" s="1"/>
  <c r="H542" i="3"/>
  <c r="E383" i="3"/>
  <c r="F377" i="3"/>
  <c r="M377" i="3" s="1"/>
  <c r="H426" i="3"/>
  <c r="E552" i="3"/>
  <c r="F402" i="3"/>
  <c r="M402" i="3" s="1"/>
  <c r="F366" i="3"/>
  <c r="M366" i="3" s="1"/>
  <c r="F343" i="3"/>
  <c r="M343" i="3" s="1"/>
  <c r="E298" i="3"/>
  <c r="E299" i="3"/>
  <c r="H474" i="3"/>
  <c r="H469" i="3"/>
  <c r="E288" i="3"/>
  <c r="F477" i="3"/>
  <c r="M477" i="3" s="1"/>
  <c r="F308" i="3"/>
  <c r="M308" i="3" s="1"/>
  <c r="H566" i="3"/>
  <c r="E296" i="3"/>
  <c r="F430" i="3"/>
  <c r="M430" i="3" s="1"/>
  <c r="E367" i="3"/>
  <c r="F398" i="3"/>
  <c r="M398" i="3" s="1"/>
  <c r="F363" i="3"/>
  <c r="M363" i="3" s="1"/>
  <c r="E371" i="3"/>
  <c r="H306" i="3"/>
  <c r="E369" i="3"/>
  <c r="H543" i="3"/>
  <c r="H373" i="3"/>
  <c r="E323" i="3"/>
  <c r="H495" i="3"/>
  <c r="F474" i="3"/>
  <c r="M474" i="3" s="1"/>
  <c r="F534" i="3"/>
  <c r="M534" i="3" s="1"/>
  <c r="F305" i="3"/>
  <c r="M305" i="3" s="1"/>
  <c r="H528" i="3"/>
  <c r="H409" i="3"/>
  <c r="H369" i="3"/>
  <c r="E521" i="3"/>
  <c r="H397" i="3"/>
  <c r="E499" i="3"/>
  <c r="F405" i="3"/>
  <c r="M405" i="3" s="1"/>
  <c r="F564" i="3"/>
  <c r="M564" i="3" s="1"/>
  <c r="H425" i="3"/>
  <c r="H557" i="3"/>
  <c r="E568" i="3"/>
  <c r="H449" i="3"/>
  <c r="H515" i="3"/>
  <c r="H539" i="3"/>
  <c r="F454" i="3"/>
  <c r="M454" i="3" s="1"/>
  <c r="F585" i="3"/>
  <c r="M585" i="3" s="1"/>
  <c r="E430" i="3"/>
  <c r="E475" i="3"/>
  <c r="H296" i="3"/>
  <c r="E293" i="3"/>
  <c r="F489" i="3"/>
  <c r="M489" i="3" s="1"/>
  <c r="E292" i="3"/>
  <c r="E368" i="3"/>
  <c r="E491" i="3"/>
  <c r="E477" i="3"/>
  <c r="H569" i="3"/>
  <c r="H322" i="3"/>
  <c r="F580" i="3"/>
  <c r="M580" i="3" s="1"/>
  <c r="E359" i="3"/>
  <c r="F432" i="3"/>
  <c r="M432" i="3" s="1"/>
  <c r="F426" i="3"/>
  <c r="M426" i="3" s="1"/>
  <c r="F278" i="3"/>
  <c r="M278" i="3" s="1"/>
  <c r="H537" i="3"/>
  <c r="E517" i="3"/>
  <c r="E550" i="3"/>
  <c r="F400" i="3"/>
  <c r="M400" i="3" s="1"/>
  <c r="E400" i="3"/>
  <c r="E448" i="3"/>
  <c r="H279" i="3"/>
  <c r="H448" i="3"/>
  <c r="E366" i="3"/>
  <c r="F476" i="3"/>
  <c r="M476" i="3" s="1"/>
  <c r="H301" i="3"/>
  <c r="H298" i="3"/>
  <c r="E418" i="3"/>
  <c r="H501" i="3"/>
  <c r="H519" i="3"/>
  <c r="H302" i="3"/>
  <c r="F418" i="3"/>
  <c r="M418" i="3" s="1"/>
  <c r="E318" i="3"/>
  <c r="E459" i="3"/>
  <c r="H326" i="3"/>
  <c r="H330" i="3"/>
  <c r="E343" i="3"/>
  <c r="E324" i="3"/>
  <c r="E73" i="3"/>
  <c r="E170" i="3"/>
  <c r="H353" i="3"/>
  <c r="H376" i="3"/>
  <c r="E502" i="3"/>
  <c r="H314" i="3"/>
  <c r="H465" i="3"/>
  <c r="F576" i="3"/>
  <c r="M576" i="3" s="1"/>
  <c r="F544" i="3"/>
  <c r="M544" i="3" s="1"/>
  <c r="H423" i="3"/>
  <c r="F512" i="3"/>
  <c r="M512" i="3" s="1"/>
  <c r="H558" i="3"/>
  <c r="F558" i="3"/>
  <c r="M558" i="3" s="1"/>
  <c r="F445" i="3"/>
  <c r="M445" i="3" s="1"/>
  <c r="H442" i="3"/>
  <c r="H419" i="3"/>
  <c r="E438" i="3"/>
  <c r="E328" i="3"/>
  <c r="H351" i="3"/>
  <c r="E339" i="3"/>
  <c r="H367" i="3"/>
  <c r="E385" i="3"/>
  <c r="H346" i="3"/>
  <c r="E554" i="3"/>
  <c r="E546" i="3"/>
  <c r="E70" i="3"/>
  <c r="E455" i="3"/>
  <c r="E321" i="3"/>
  <c r="H475" i="3"/>
  <c r="H433" i="3"/>
  <c r="H440" i="3"/>
  <c r="E219" i="3"/>
  <c r="F220" i="3"/>
  <c r="M220" i="3" s="1"/>
  <c r="F550" i="3"/>
  <c r="M550" i="3" s="1"/>
  <c r="H513" i="3"/>
  <c r="F530" i="3"/>
  <c r="M530" i="3" s="1"/>
  <c r="H338" i="3"/>
  <c r="H460" i="3"/>
  <c r="E456" i="3"/>
  <c r="F337" i="3"/>
  <c r="M337" i="3" s="1"/>
  <c r="H512" i="3"/>
  <c r="H368" i="3"/>
  <c r="H288" i="3"/>
  <c r="E286" i="3"/>
  <c r="E586" i="3"/>
  <c r="H582" i="3"/>
  <c r="F502" i="3"/>
  <c r="M502" i="3" s="1"/>
  <c r="H508" i="3"/>
  <c r="H385" i="3"/>
  <c r="F582" i="3"/>
  <c r="M582" i="3" s="1"/>
  <c r="E472" i="3"/>
  <c r="H497" i="3"/>
  <c r="F371" i="3"/>
  <c r="M371" i="3" s="1"/>
  <c r="E386" i="3"/>
  <c r="E310" i="3"/>
  <c r="H152" i="3"/>
  <c r="F547" i="3"/>
  <c r="M547" i="3" s="1"/>
  <c r="F360" i="3"/>
  <c r="M360" i="3" s="1"/>
  <c r="E290" i="3"/>
  <c r="H587" i="3"/>
  <c r="E545" i="3"/>
  <c r="H313" i="3"/>
  <c r="E209" i="3"/>
  <c r="F92" i="3"/>
  <c r="M92" i="3" s="1"/>
  <c r="E535" i="3"/>
  <c r="H530" i="3"/>
  <c r="H355" i="3"/>
  <c r="E434" i="3"/>
  <c r="H429" i="3"/>
  <c r="F552" i="3"/>
  <c r="M552" i="3" s="1"/>
  <c r="H481" i="3"/>
  <c r="H323" i="3"/>
  <c r="F274" i="3"/>
  <c r="M274" i="3" s="1"/>
  <c r="H334" i="3"/>
  <c r="F359" i="3"/>
  <c r="M359" i="3" s="1"/>
  <c r="E312" i="3"/>
  <c r="H383" i="3"/>
  <c r="F351" i="3"/>
  <c r="M351" i="3" s="1"/>
  <c r="F561" i="3"/>
  <c r="M561" i="3" s="1"/>
  <c r="H393" i="3"/>
  <c r="F306" i="3"/>
  <c r="M306" i="3" s="1"/>
  <c r="E580" i="3"/>
  <c r="F297" i="3"/>
  <c r="M297" i="3" s="1"/>
  <c r="H251" i="3"/>
  <c r="F252" i="3"/>
  <c r="M252" i="3" s="1"/>
  <c r="H27" i="3"/>
  <c r="E307" i="3"/>
  <c r="F370" i="3"/>
  <c r="M370" i="3" s="1"/>
  <c r="F457" i="3"/>
  <c r="M457" i="3" s="1"/>
  <c r="E392" i="3"/>
  <c r="H524" i="3"/>
  <c r="F422" i="3"/>
  <c r="M422" i="3" s="1"/>
  <c r="F387" i="3"/>
  <c r="M387" i="3" s="1"/>
  <c r="F578" i="3"/>
  <c r="M578" i="3" s="1"/>
  <c r="H523" i="3"/>
  <c r="F329" i="3"/>
  <c r="M329" i="3" s="1"/>
  <c r="E402" i="3"/>
  <c r="F540" i="3"/>
  <c r="M540" i="3" s="1"/>
  <c r="F292" i="3"/>
  <c r="M292" i="3" s="1"/>
  <c r="E322" i="3"/>
  <c r="H382" i="3"/>
  <c r="E332" i="3"/>
  <c r="H503" i="3"/>
  <c r="H379" i="3"/>
  <c r="F304" i="3"/>
  <c r="M304" i="3" s="1"/>
  <c r="E575" i="3"/>
  <c r="F276" i="3"/>
  <c r="M276" i="3" s="1"/>
  <c r="H439" i="3"/>
  <c r="F503" i="3"/>
  <c r="M503" i="3" s="1"/>
  <c r="E349" i="3"/>
  <c r="F295" i="3"/>
  <c r="M295" i="3" s="1"/>
  <c r="E354" i="3"/>
  <c r="E377" i="3"/>
  <c r="E270" i="3"/>
  <c r="F127" i="3"/>
  <c r="M127" i="3" s="1"/>
  <c r="H533" i="3"/>
  <c r="F70" i="3"/>
  <c r="M70" i="3" s="1"/>
  <c r="E300" i="3"/>
  <c r="E553" i="3"/>
  <c r="E124" i="3"/>
  <c r="H451" i="3"/>
  <c r="F215" i="3"/>
  <c r="M215" i="3" s="1"/>
  <c r="H223" i="3"/>
  <c r="F173" i="3"/>
  <c r="M173" i="3" s="1"/>
  <c r="H23" i="3"/>
  <c r="H307" i="3"/>
  <c r="F282" i="3"/>
  <c r="M282" i="3" s="1"/>
  <c r="F440" i="3"/>
  <c r="M440" i="3" s="1"/>
  <c r="E305" i="3"/>
  <c r="E471" i="3"/>
  <c r="F516" i="3"/>
  <c r="M516" i="3" s="1"/>
  <c r="E387" i="3"/>
  <c r="F473" i="3"/>
  <c r="M473" i="3" s="1"/>
  <c r="H434" i="3"/>
  <c r="E510" i="3"/>
  <c r="F294" i="3"/>
  <c r="M294" i="3" s="1"/>
  <c r="F436" i="3"/>
  <c r="M436" i="3" s="1"/>
  <c r="F319" i="3"/>
  <c r="M319" i="3" s="1"/>
  <c r="F444" i="3"/>
  <c r="M444" i="3" s="1"/>
  <c r="H535" i="3"/>
  <c r="F491" i="3"/>
  <c r="M491" i="3" s="1"/>
  <c r="E528" i="3"/>
  <c r="H304" i="3"/>
  <c r="F517" i="3"/>
  <c r="M517" i="3" s="1"/>
  <c r="F380" i="3"/>
  <c r="M380" i="3" s="1"/>
  <c r="E495" i="3"/>
  <c r="E333" i="3"/>
  <c r="F487" i="3"/>
  <c r="M487" i="3" s="1"/>
  <c r="E282" i="3"/>
  <c r="E537" i="3"/>
  <c r="F34" i="3"/>
  <c r="M34" i="3" s="1"/>
  <c r="H319" i="3"/>
  <c r="F327" i="3"/>
  <c r="M327" i="3" s="1"/>
  <c r="E327" i="3"/>
  <c r="E168" i="3"/>
  <c r="H64" i="3"/>
  <c r="F498" i="3"/>
  <c r="M498" i="3" s="1"/>
  <c r="H441" i="3"/>
  <c r="H42" i="3"/>
  <c r="F358" i="3"/>
  <c r="M358" i="3" s="1"/>
  <c r="H348" i="3"/>
  <c r="F427" i="3"/>
  <c r="M427" i="3" s="1"/>
  <c r="F483" i="3"/>
  <c r="M483" i="3" s="1"/>
  <c r="F572" i="3"/>
  <c r="M572" i="3" s="1"/>
  <c r="F419" i="3"/>
  <c r="M419" i="3" s="1"/>
  <c r="F169" i="3"/>
  <c r="M169" i="3" s="1"/>
  <c r="E585" i="3"/>
  <c r="F485" i="3"/>
  <c r="M485" i="3" s="1"/>
  <c r="H344" i="3"/>
  <c r="F341" i="3"/>
  <c r="M341" i="3" s="1"/>
  <c r="E564" i="3"/>
  <c r="H522" i="3"/>
  <c r="E467" i="3"/>
  <c r="E450" i="3"/>
  <c r="H391" i="3"/>
  <c r="F373" i="3"/>
  <c r="M373" i="3" s="1"/>
  <c r="H463" i="3"/>
  <c r="F524" i="3"/>
  <c r="M524" i="3" s="1"/>
  <c r="F472" i="3"/>
  <c r="M472" i="3" s="1"/>
  <c r="H386" i="3"/>
  <c r="F519" i="3"/>
  <c r="M519" i="3" s="1"/>
  <c r="E454" i="3"/>
  <c r="H339" i="3"/>
  <c r="E498" i="3"/>
  <c r="H525" i="3"/>
  <c r="F424" i="3"/>
  <c r="M424" i="3" s="1"/>
  <c r="F570" i="3"/>
  <c r="M570" i="3" s="1"/>
  <c r="H489" i="3"/>
  <c r="E381" i="3"/>
  <c r="F159" i="3"/>
  <c r="M159" i="3" s="1"/>
  <c r="E583" i="3"/>
  <c r="H126" i="3"/>
  <c r="F546" i="3"/>
  <c r="M546" i="3" s="1"/>
  <c r="E314" i="3"/>
  <c r="F270" i="3"/>
  <c r="M270" i="3" s="1"/>
  <c r="H556" i="3"/>
  <c r="H470" i="3"/>
  <c r="E380" i="3"/>
  <c r="E420" i="3"/>
  <c r="F285" i="3"/>
  <c r="M285" i="3" s="1"/>
  <c r="F451" i="3"/>
  <c r="M451" i="3" s="1"/>
  <c r="F209" i="3"/>
  <c r="M209" i="3" s="1"/>
  <c r="F346" i="3"/>
  <c r="M346" i="3" s="1"/>
  <c r="E584" i="3"/>
  <c r="E361" i="3"/>
  <c r="H389" i="3"/>
  <c r="E389" i="3"/>
  <c r="H364" i="3"/>
  <c r="F468" i="3"/>
  <c r="M468" i="3" s="1"/>
  <c r="H436" i="3"/>
  <c r="F328" i="3"/>
  <c r="M328" i="3" s="1"/>
  <c r="H534" i="3"/>
  <c r="H511" i="3"/>
  <c r="E445" i="3"/>
  <c r="E393" i="3"/>
  <c r="F286" i="3"/>
  <c r="M286" i="3" s="1"/>
  <c r="F453" i="3"/>
  <c r="M453" i="3" s="1"/>
  <c r="F521" i="3"/>
  <c r="M521" i="3" s="1"/>
  <c r="H499" i="3"/>
  <c r="E452" i="3"/>
  <c r="F497" i="3"/>
  <c r="M497" i="3" s="1"/>
  <c r="F310" i="3"/>
  <c r="M310" i="3" s="1"/>
  <c r="E415" i="3"/>
  <c r="F248" i="3"/>
  <c r="M248" i="3" s="1"/>
  <c r="E166" i="3"/>
  <c r="F364" i="3"/>
  <c r="M364" i="3" s="1"/>
  <c r="E67" i="3"/>
  <c r="E512" i="3"/>
  <c r="H424" i="3"/>
  <c r="H174" i="3"/>
  <c r="F255" i="3"/>
  <c r="M255" i="3" s="1"/>
  <c r="E221" i="3"/>
  <c r="F446" i="3"/>
  <c r="M446" i="3" s="1"/>
  <c r="H392" i="3"/>
  <c r="F272" i="3"/>
  <c r="M272" i="3" s="1"/>
  <c r="F300" i="3"/>
  <c r="M300" i="3" s="1"/>
  <c r="E403" i="3"/>
  <c r="E378" i="3"/>
  <c r="F573" i="3"/>
  <c r="M573" i="3" s="1"/>
  <c r="F551" i="3"/>
  <c r="M551" i="3" s="1"/>
  <c r="F148" i="3"/>
  <c r="M148" i="3" s="1"/>
  <c r="F268" i="3"/>
  <c r="M268" i="3" s="1"/>
  <c r="E122" i="3"/>
  <c r="H285" i="3"/>
  <c r="H33" i="3"/>
  <c r="E201" i="3"/>
  <c r="F241" i="3"/>
  <c r="M241" i="3" s="1"/>
  <c r="E89" i="3"/>
  <c r="E325" i="3"/>
  <c r="F350" i="3"/>
  <c r="M350" i="3" s="1"/>
  <c r="E483" i="3"/>
  <c r="H410" i="3"/>
  <c r="F361" i="3"/>
  <c r="M361" i="3" s="1"/>
  <c r="H505" i="3"/>
  <c r="F471" i="3"/>
  <c r="M471" i="3" s="1"/>
  <c r="H278" i="3"/>
  <c r="E412" i="3"/>
  <c r="H532" i="3"/>
  <c r="F469" i="3"/>
  <c r="M469" i="3" s="1"/>
  <c r="H281" i="3"/>
  <c r="E391" i="3"/>
  <c r="E274" i="3"/>
  <c r="E382" i="3"/>
  <c r="F586" i="3"/>
  <c r="M586" i="3" s="1"/>
  <c r="E481" i="3"/>
  <c r="F566" i="3"/>
  <c r="M566" i="3" s="1"/>
  <c r="F539" i="3"/>
  <c r="M539" i="3" s="1"/>
  <c r="H299" i="3"/>
  <c r="E424" i="3"/>
  <c r="H536" i="3"/>
  <c r="F531" i="3"/>
  <c r="M531" i="3" s="1"/>
  <c r="F508" i="3"/>
  <c r="M508" i="3" s="1"/>
  <c r="E280" i="3"/>
  <c r="E577" i="3"/>
  <c r="H443" i="3"/>
  <c r="H352" i="3"/>
  <c r="E488" i="3"/>
  <c r="H464" i="3"/>
  <c r="H97" i="3"/>
  <c r="H206" i="3"/>
  <c r="F478" i="3"/>
  <c r="M478" i="3" s="1"/>
  <c r="H160" i="3"/>
  <c r="F67" i="3"/>
  <c r="M67" i="3" s="1"/>
  <c r="E337" i="3"/>
  <c r="F441" i="3"/>
  <c r="M441" i="3" s="1"/>
  <c r="E336" i="3"/>
  <c r="F504" i="3"/>
  <c r="M504" i="3" s="1"/>
  <c r="E15" i="3"/>
  <c r="F283" i="3"/>
  <c r="M283" i="3" s="1"/>
  <c r="E340" i="3"/>
  <c r="H490" i="3"/>
  <c r="E127" i="3"/>
  <c r="H399" i="3"/>
  <c r="F553" i="3"/>
  <c r="M553" i="3" s="1"/>
  <c r="F541" i="3"/>
  <c r="M541" i="3" s="1"/>
  <c r="E261" i="3"/>
  <c r="H357" i="3"/>
  <c r="H100" i="3"/>
  <c r="E78" i="3"/>
  <c r="H462" i="3"/>
  <c r="E563" i="3"/>
  <c r="H554" i="3"/>
  <c r="F458" i="3"/>
  <c r="M458" i="3" s="1"/>
  <c r="F362" i="3"/>
  <c r="M362" i="3" s="1"/>
  <c r="F584" i="3"/>
  <c r="M584" i="3" s="1"/>
  <c r="F375" i="3"/>
  <c r="M375" i="3" s="1"/>
  <c r="H283" i="3"/>
  <c r="F357" i="3"/>
  <c r="M357" i="3" s="1"/>
  <c r="F565" i="3"/>
  <c r="M565" i="3" s="1"/>
  <c r="H345" i="3"/>
  <c r="H583" i="3"/>
  <c r="H450" i="3"/>
  <c r="E414" i="3"/>
  <c r="E411" i="3"/>
  <c r="H562" i="3"/>
  <c r="H280" i="3"/>
  <c r="H492" i="3"/>
  <c r="E473" i="3"/>
  <c r="F324" i="3"/>
  <c r="M324" i="3" s="1"/>
  <c r="E302" i="3"/>
  <c r="H370" i="3"/>
  <c r="F121" i="3"/>
  <c r="M121" i="3" s="1"/>
  <c r="E464" i="3"/>
  <c r="E362" i="3"/>
  <c r="E254" i="3"/>
  <c r="F110" i="3"/>
  <c r="M110" i="3" s="1"/>
  <c r="H289" i="3"/>
  <c r="H396" i="3"/>
  <c r="E211" i="3"/>
  <c r="E66" i="3"/>
  <c r="F449" i="3"/>
  <c r="M449" i="3" s="1"/>
  <c r="E96" i="3"/>
  <c r="H561" i="3"/>
  <c r="F378" i="3"/>
  <c r="M378" i="3" s="1"/>
  <c r="H417" i="3"/>
  <c r="F536" i="3"/>
  <c r="M536" i="3" s="1"/>
  <c r="E272" i="3"/>
  <c r="E182" i="3"/>
  <c r="F186" i="3"/>
  <c r="M186" i="3" s="1"/>
  <c r="H317" i="3"/>
  <c r="F372" i="3"/>
  <c r="M372" i="3" s="1"/>
  <c r="F522" i="3"/>
  <c r="M522" i="3" s="1"/>
  <c r="F164" i="3"/>
  <c r="M164" i="3" s="1"/>
  <c r="E543" i="3"/>
  <c r="E490" i="3"/>
  <c r="E148" i="3"/>
  <c r="H526" i="3"/>
  <c r="F455" i="3"/>
  <c r="M455" i="3" s="1"/>
  <c r="F494" i="3"/>
  <c r="M494" i="3" s="1"/>
  <c r="E388" i="3"/>
  <c r="E199" i="3"/>
  <c r="F492" i="3"/>
  <c r="M492" i="3" s="1"/>
  <c r="F379" i="3"/>
  <c r="M379" i="3" s="1"/>
  <c r="F409" i="3"/>
  <c r="M409" i="3" s="1"/>
  <c r="H488" i="3"/>
  <c r="E513" i="3"/>
  <c r="F333" i="3"/>
  <c r="M333" i="3" s="1"/>
  <c r="F279" i="3"/>
  <c r="M279" i="3" s="1"/>
  <c r="F568" i="3"/>
  <c r="M568" i="3" s="1"/>
  <c r="E442" i="3"/>
  <c r="E281" i="3"/>
  <c r="H275" i="3"/>
  <c r="F511" i="3"/>
  <c r="M511" i="3" s="1"/>
  <c r="F579" i="3"/>
  <c r="M579" i="3" s="1"/>
  <c r="H491" i="3"/>
  <c r="H414" i="3"/>
  <c r="H476" i="3"/>
  <c r="E540" i="3"/>
  <c r="E444" i="3"/>
  <c r="F326" i="3"/>
  <c r="M326" i="3" s="1"/>
  <c r="F386" i="3"/>
  <c r="M386" i="3" s="1"/>
  <c r="E578" i="3"/>
  <c r="E557" i="3"/>
  <c r="J9" i="3"/>
  <c r="I9" i="3"/>
  <c r="I114" i="3"/>
  <c r="I14" i="3"/>
  <c r="I246" i="3"/>
  <c r="J213" i="3"/>
  <c r="G236" i="3"/>
  <c r="J263" i="3"/>
  <c r="I101" i="3"/>
  <c r="J101" i="3"/>
  <c r="I228" i="3"/>
  <c r="G228" i="3"/>
  <c r="J197" i="3"/>
  <c r="J91" i="3"/>
  <c r="I91" i="3"/>
  <c r="J43" i="3"/>
  <c r="I43" i="3"/>
  <c r="J16" i="3"/>
  <c r="I16" i="3"/>
  <c r="G235" i="3"/>
  <c r="I12" i="3"/>
  <c r="I48" i="3"/>
  <c r="G25" i="3"/>
  <c r="J25" i="3"/>
  <c r="G74" i="3"/>
  <c r="G155" i="3"/>
  <c r="J12" i="3"/>
  <c r="I163" i="3"/>
  <c r="J165" i="3"/>
  <c r="I165" i="3"/>
  <c r="I72" i="3"/>
  <c r="G72" i="3"/>
  <c r="J72" i="3"/>
  <c r="I17" i="3"/>
  <c r="G177" i="3"/>
  <c r="I177" i="3"/>
  <c r="I130" i="3"/>
  <c r="G171" i="3"/>
  <c r="I150" i="3"/>
  <c r="G240" i="3"/>
  <c r="I145" i="3"/>
  <c r="G12" i="3"/>
  <c r="I192" i="3"/>
  <c r="G22" i="3"/>
  <c r="J250" i="3"/>
  <c r="G180" i="3"/>
  <c r="I239" i="3"/>
  <c r="J239" i="3"/>
  <c r="I171" i="3"/>
  <c r="G150" i="3"/>
  <c r="I230" i="3"/>
  <c r="J240" i="3"/>
  <c r="G145" i="3"/>
  <c r="J192" i="3"/>
  <c r="J190" i="3"/>
  <c r="J196" i="3"/>
  <c r="I196" i="3"/>
  <c r="G196" i="3"/>
  <c r="G250" i="3"/>
  <c r="G117" i="3"/>
  <c r="J117" i="3"/>
  <c r="G17" i="3"/>
  <c r="G137" i="3"/>
  <c r="J137" i="3"/>
  <c r="G243" i="3"/>
  <c r="I243" i="3"/>
  <c r="J243" i="3"/>
  <c r="I98" i="3"/>
  <c r="J259" i="3"/>
  <c r="I250" i="3"/>
  <c r="I138" i="3"/>
  <c r="G230" i="3"/>
  <c r="J71" i="3"/>
  <c r="I71" i="3"/>
  <c r="I190" i="3"/>
  <c r="I157" i="3"/>
  <c r="J157" i="3"/>
  <c r="G157" i="3"/>
  <c r="G9" i="3"/>
  <c r="J47" i="3"/>
  <c r="J59" i="3"/>
  <c r="I59" i="3"/>
  <c r="G59" i="3"/>
  <c r="G231" i="3"/>
  <c r="J231" i="3"/>
  <c r="J62" i="3"/>
  <c r="I61" i="3"/>
  <c r="J61" i="3"/>
  <c r="G266" i="3"/>
  <c r="I7" i="3"/>
  <c r="J68" i="3"/>
  <c r="J161" i="3"/>
  <c r="G161" i="3"/>
  <c r="G37" i="3"/>
  <c r="G11" i="3"/>
  <c r="I258" i="3"/>
  <c r="J109" i="3"/>
  <c r="G79" i="3"/>
  <c r="I224" i="3"/>
  <c r="J224" i="3"/>
  <c r="J77" i="3"/>
  <c r="G87" i="3"/>
  <c r="I238" i="3"/>
  <c r="G238" i="3"/>
  <c r="G123" i="3"/>
  <c r="J39" i="3"/>
  <c r="I39" i="3"/>
  <c r="J136" i="3"/>
  <c r="G136" i="3"/>
  <c r="I33" i="3"/>
  <c r="J33" i="3"/>
  <c r="G33" i="3"/>
  <c r="I108" i="3"/>
  <c r="J207" i="3"/>
  <c r="G207" i="3"/>
  <c r="I207" i="3"/>
  <c r="G21" i="3"/>
  <c r="I13" i="3"/>
  <c r="G258" i="3"/>
  <c r="J151" i="3"/>
  <c r="I109" i="3"/>
  <c r="I79" i="3"/>
  <c r="J119" i="3"/>
  <c r="I77" i="3"/>
  <c r="I87" i="3"/>
  <c r="J229" i="3"/>
  <c r="I123" i="3"/>
  <c r="J53" i="3"/>
  <c r="J179" i="3"/>
  <c r="I11" i="3"/>
  <c r="J133" i="3"/>
  <c r="I133" i="3"/>
  <c r="G133" i="3"/>
  <c r="G26" i="3"/>
  <c r="I84" i="3"/>
  <c r="I8" i="3"/>
  <c r="G8" i="3"/>
  <c r="J8" i="3"/>
  <c r="G203" i="3"/>
  <c r="J204" i="3"/>
  <c r="J198" i="3"/>
  <c r="G114" i="3"/>
  <c r="J258" i="3"/>
  <c r="G189" i="3"/>
  <c r="J21" i="3"/>
  <c r="G151" i="3"/>
  <c r="G109" i="3"/>
  <c r="G14" i="3"/>
  <c r="J79" i="3"/>
  <c r="G119" i="3"/>
  <c r="G77" i="3"/>
  <c r="J87" i="3"/>
  <c r="G31" i="3"/>
  <c r="J31" i="3"/>
  <c r="I31" i="3"/>
  <c r="G229" i="3"/>
  <c r="J246" i="3"/>
  <c r="I244" i="3"/>
  <c r="I213" i="3"/>
  <c r="J123" i="3"/>
  <c r="I53" i="3"/>
  <c r="I194" i="3"/>
  <c r="G179" i="3"/>
  <c r="J11" i="3"/>
  <c r="I218" i="3"/>
  <c r="J48" i="3"/>
  <c r="J132" i="3"/>
  <c r="G132" i="3"/>
  <c r="I236" i="3"/>
  <c r="J269" i="3"/>
  <c r="J84" i="3"/>
  <c r="J32" i="3"/>
  <c r="J88" i="3"/>
  <c r="I251" i="3"/>
  <c r="J252" i="3"/>
  <c r="G32" i="3"/>
  <c r="G199" i="3"/>
  <c r="G20" i="3"/>
  <c r="B25" i="1"/>
  <c r="C25" i="1" s="1"/>
  <c r="B10" i="1"/>
  <c r="C10" i="1" s="1"/>
  <c r="D169" i="3"/>
  <c r="D168" i="3"/>
  <c r="D33" i="3"/>
  <c r="D57" i="3"/>
  <c r="D98" i="3"/>
  <c r="D217" i="3"/>
  <c r="D53" i="3"/>
  <c r="D109" i="3"/>
  <c r="D90" i="3"/>
  <c r="D225" i="3"/>
  <c r="D38" i="3"/>
  <c r="D176" i="3"/>
  <c r="D46" i="3"/>
  <c r="D80" i="3"/>
  <c r="D153" i="3"/>
  <c r="D136" i="3"/>
  <c r="D123" i="3"/>
  <c r="D145" i="3"/>
  <c r="D221" i="3"/>
  <c r="D119" i="3"/>
  <c r="D181" i="3"/>
  <c r="D112" i="3"/>
  <c r="D93" i="3"/>
  <c r="D103" i="3"/>
  <c r="D264" i="3"/>
  <c r="D252" i="3"/>
  <c r="D113" i="3"/>
  <c r="D105" i="3"/>
  <c r="D117" i="3"/>
  <c r="D71" i="3"/>
  <c r="D261" i="3"/>
  <c r="D25" i="3"/>
  <c r="D77" i="3"/>
  <c r="D85" i="3"/>
  <c r="D116" i="3"/>
  <c r="D172" i="3"/>
  <c r="D179" i="3"/>
  <c r="D137" i="3"/>
  <c r="D248" i="3"/>
  <c r="D147" i="3"/>
  <c r="D72" i="3"/>
  <c r="D149" i="3"/>
  <c r="D50" i="3"/>
  <c r="D191" i="3"/>
  <c r="D167" i="3"/>
  <c r="D63" i="3"/>
  <c r="D185" i="3"/>
  <c r="D249" i="3"/>
  <c r="D64" i="3"/>
  <c r="D174" i="3"/>
  <c r="D178" i="3"/>
  <c r="D226" i="3"/>
  <c r="D39" i="3"/>
  <c r="D200" i="3"/>
  <c r="D238" i="3"/>
  <c r="D48" i="3"/>
  <c r="D151" i="3"/>
  <c r="D21" i="3"/>
  <c r="D126" i="3"/>
  <c r="D12" i="3"/>
  <c r="D66" i="3"/>
  <c r="D65" i="3"/>
  <c r="D110" i="3"/>
  <c r="D45" i="3"/>
  <c r="D56" i="3"/>
  <c r="D183" i="3"/>
  <c r="D156" i="3"/>
  <c r="D198" i="3"/>
  <c r="D141" i="3"/>
  <c r="D161" i="3"/>
  <c r="D8" i="3"/>
  <c r="D218" i="3"/>
  <c r="D230" i="3"/>
  <c r="D15" i="3"/>
  <c r="D254" i="3"/>
  <c r="D106" i="3"/>
  <c r="D24" i="3"/>
  <c r="D131" i="3"/>
  <c r="D202" i="3"/>
  <c r="D18" i="3"/>
  <c r="D100" i="3"/>
  <c r="D242" i="3"/>
  <c r="D26" i="3"/>
  <c r="D262" i="3"/>
  <c r="D13" i="3"/>
  <c r="D135" i="3"/>
  <c r="D118" i="3"/>
  <c r="D222" i="3"/>
  <c r="D120" i="3"/>
  <c r="D243" i="3"/>
  <c r="D52" i="3"/>
  <c r="D111" i="3"/>
  <c r="D49" i="3"/>
  <c r="D11" i="3"/>
  <c r="D150" i="3"/>
  <c r="D86" i="3"/>
  <c r="D211" i="3"/>
  <c r="D175" i="3"/>
  <c r="D146" i="3"/>
  <c r="D260" i="3"/>
  <c r="D271" i="3"/>
  <c r="D210" i="3"/>
  <c r="D101" i="3"/>
  <c r="D81" i="3"/>
  <c r="D256" i="3"/>
  <c r="D212" i="3"/>
  <c r="D187" i="3"/>
  <c r="D88" i="3"/>
  <c r="D244" i="3"/>
  <c r="D192" i="3"/>
  <c r="D186" i="3"/>
  <c r="D34" i="3"/>
  <c r="D61" i="3"/>
  <c r="D190" i="3"/>
  <c r="D258" i="3"/>
  <c r="D91" i="3"/>
  <c r="D14" i="3"/>
  <c r="D232" i="3"/>
  <c r="D36" i="3"/>
  <c r="D240" i="3"/>
  <c r="D247" i="3"/>
  <c r="D102" i="3"/>
  <c r="D55" i="3"/>
  <c r="D138" i="3"/>
  <c r="D259" i="3"/>
  <c r="D27" i="3"/>
  <c r="D158" i="3"/>
  <c r="D194" i="3"/>
  <c r="D263" i="3"/>
  <c r="D229" i="3"/>
  <c r="D41" i="3"/>
  <c r="D32" i="3"/>
  <c r="D134" i="3"/>
  <c r="D160" i="3"/>
  <c r="D95" i="3"/>
  <c r="D28" i="3"/>
  <c r="D170" i="3"/>
  <c r="D213" i="3"/>
  <c r="D204" i="3"/>
  <c r="D193" i="3"/>
  <c r="D236" i="3"/>
  <c r="D171" i="3"/>
  <c r="D267" i="3"/>
  <c r="D227" i="3"/>
  <c r="D87" i="3"/>
  <c r="D270" i="3"/>
  <c r="D35" i="3"/>
  <c r="D224" i="3"/>
  <c r="D245" i="3"/>
  <c r="D142" i="3"/>
  <c r="D189" i="3"/>
  <c r="D83" i="3"/>
  <c r="D208" i="3"/>
  <c r="D79" i="3"/>
  <c r="D195" i="3"/>
  <c r="D251" i="3"/>
  <c r="D266" i="3"/>
  <c r="D162" i="3"/>
  <c r="D74" i="3"/>
  <c r="D239" i="3"/>
  <c r="D203" i="3"/>
  <c r="D29" i="3"/>
  <c r="D115" i="3"/>
  <c r="D7" i="3"/>
  <c r="D177" i="3"/>
  <c r="F95" i="3" a="1"/>
  <c r="F50" i="3" a="1"/>
  <c r="H139" i="3" a="1"/>
  <c r="H56" i="3" a="1"/>
  <c r="F30" i="3" a="1"/>
  <c r="F98" i="3" a="1"/>
  <c r="F154" i="3" a="1"/>
  <c r="H192" i="3" a="1"/>
  <c r="E41" i="3" a="1"/>
  <c r="E137" i="3" a="1"/>
  <c r="F16" i="3" a="1"/>
  <c r="F141" i="3" a="1"/>
  <c r="F27" i="3" a="1"/>
  <c r="E76" i="3" a="1"/>
  <c r="E30" i="3" a="1"/>
  <c r="F140" i="3" a="1"/>
  <c r="H150" i="3" a="1"/>
  <c r="H133" i="3" a="1"/>
  <c r="H109" i="3" a="1"/>
  <c r="H135" i="3" a="1"/>
  <c r="F22" i="3" a="1"/>
  <c r="F250" i="3" a="1"/>
  <c r="F181" i="3" a="1"/>
  <c r="F153" i="3" a="1"/>
  <c r="F207" i="3" a="1"/>
  <c r="H79" i="3" a="1"/>
  <c r="H168" i="3" a="1"/>
  <c r="F170" i="3" a="1"/>
  <c r="H101" i="3" a="1"/>
  <c r="H69" i="3" a="1"/>
  <c r="E115" i="3" a="1"/>
  <c r="E75" i="3" a="1"/>
  <c r="H232" i="3" a="1"/>
  <c r="H187" i="3" a="1"/>
  <c r="F212" i="3" a="1"/>
  <c r="E42" i="3" a="1"/>
  <c r="H40" i="3" a="1"/>
  <c r="F231" i="3" a="1"/>
  <c r="E204" i="3" a="1"/>
  <c r="E165" i="3" a="1"/>
  <c r="H210" i="3" a="1"/>
  <c r="F210" i="3" a="1"/>
  <c r="E243" i="3" a="1"/>
  <c r="H165" i="3" a="1"/>
  <c r="F122" i="3" a="1"/>
  <c r="F182" i="3" a="1"/>
  <c r="H179" i="3" a="1"/>
  <c r="H204" i="3" a="1"/>
  <c r="E86" i="3" a="1"/>
  <c r="E252" i="3" a="1"/>
  <c r="H228" i="3" a="1"/>
  <c r="H173" i="3" a="1"/>
  <c r="H45" i="3" a="1"/>
  <c r="H37" i="3" a="1"/>
  <c r="H34" i="3" a="1"/>
  <c r="E177" i="3" a="1"/>
  <c r="F38" i="3" a="1"/>
  <c r="H104" i="3" a="1"/>
  <c r="E187" i="3" a="1"/>
  <c r="H123" i="3" a="1"/>
  <c r="F8" i="3" a="1"/>
  <c r="E116" i="3" a="1"/>
  <c r="E72" i="3" a="1"/>
  <c r="E85" i="3" a="1"/>
  <c r="H190" i="3" a="1"/>
  <c r="E40" i="3" a="1"/>
  <c r="H178" i="3" a="1"/>
  <c r="H43" i="3" a="1"/>
  <c r="F65" i="3" a="1"/>
  <c r="E91" i="3" a="1"/>
  <c r="F233" i="3" a="1"/>
  <c r="E88" i="3" a="1"/>
  <c r="H143" i="3" a="1"/>
  <c r="H240" i="3" a="1"/>
  <c r="H127" i="3" a="1"/>
  <c r="E266" i="3" a="1"/>
  <c r="H270" i="3" a="1"/>
  <c r="H271" i="3" a="1"/>
  <c r="E186" i="3" a="1"/>
  <c r="H59" i="3" a="1"/>
  <c r="E263" i="3" a="1"/>
  <c r="H113" i="3" a="1"/>
  <c r="F126" i="3" a="1"/>
  <c r="F76" i="3" a="1"/>
  <c r="E235" i="3" a="1"/>
  <c r="H231" i="3" a="1"/>
  <c r="F223" i="3" a="1"/>
  <c r="F43" i="3" a="1"/>
  <c r="E175" i="3" a="1"/>
  <c r="H203" i="3" a="1"/>
  <c r="H117" i="3" a="1"/>
  <c r="E236" i="3" a="1"/>
  <c r="F174" i="3" a="1"/>
  <c r="H215" i="3" a="1"/>
  <c r="H52" i="3" a="1"/>
  <c r="H230" i="3" a="1"/>
  <c r="H253" i="3" a="1"/>
  <c r="F162" i="3" a="1"/>
  <c r="E132" i="3" a="1"/>
  <c r="E31" i="3" a="1"/>
  <c r="F197" i="3" a="1"/>
  <c r="E139" i="3" a="1"/>
  <c r="F10" i="3" a="1"/>
  <c r="F35" i="3" a="1"/>
  <c r="H147" i="3" a="1"/>
  <c r="F196" i="3" a="1"/>
  <c r="E189" i="3" a="1"/>
  <c r="E181" i="3" a="1"/>
  <c r="H158" i="3" a="1"/>
  <c r="F139" i="3" a="1"/>
  <c r="F195" i="3" a="1"/>
  <c r="F204" i="3" a="1"/>
  <c r="F247" i="3" a="1"/>
  <c r="H265" i="3" a="1"/>
  <c r="H246" i="3" a="1"/>
  <c r="F131" i="3" a="1"/>
  <c r="F245" i="3" a="1"/>
  <c r="F114" i="3" a="1"/>
  <c r="H114" i="3" a="1"/>
  <c r="H81" i="3" a="1"/>
  <c r="F58" i="3" a="1"/>
  <c r="F68" i="3" a="1"/>
  <c r="H118" i="3" a="1"/>
  <c r="E220" i="3" a="1"/>
  <c r="E161" i="3" a="1"/>
  <c r="H10" i="3" a="1"/>
  <c r="F189" i="3" a="1"/>
  <c r="E34" i="3" a="1"/>
  <c r="F74" i="3" a="1"/>
  <c r="H54" i="3" a="1"/>
  <c r="F13" i="3" a="1"/>
  <c r="H76" i="3" a="1"/>
  <c r="E119" i="3" a="1"/>
  <c r="E227" i="3" a="1"/>
  <c r="F251" i="3" a="1"/>
  <c r="H68" i="3" a="1"/>
  <c r="E184" i="3" a="1"/>
  <c r="H137" i="3" a="1"/>
  <c r="F15" i="3" a="1"/>
  <c r="H28" i="3" a="1"/>
  <c r="H248" i="3" a="1"/>
  <c r="H217" i="3" a="1"/>
  <c r="F156" i="3" a="1"/>
  <c r="F205" i="3" a="1"/>
  <c r="F213" i="3" a="1"/>
  <c r="F171" i="3" a="1"/>
  <c r="E92" i="3" a="1"/>
  <c r="F73" i="3" a="1"/>
  <c r="H116" i="3" a="1"/>
  <c r="H145" i="3" a="1"/>
  <c r="E183" i="3" a="1"/>
  <c r="H243" i="3" a="1"/>
  <c r="H255" i="3" a="1"/>
  <c r="H250" i="3" a="1"/>
  <c r="E118" i="3" a="1"/>
  <c r="E68" i="3" a="1"/>
  <c r="E241" i="3" a="1"/>
  <c r="H11" i="3" a="1"/>
  <c r="E147" i="3" a="1"/>
  <c r="E190" i="3" a="1"/>
  <c r="F96" i="3" a="1"/>
  <c r="E136" i="3" a="1"/>
  <c r="F87" i="3" a="1"/>
  <c r="H236" i="3" a="1"/>
  <c r="H87" i="3" a="1"/>
  <c r="H153" i="3" a="1"/>
  <c r="H201" i="3" a="1"/>
  <c r="E9" i="3" a="1"/>
  <c r="E208" i="3" a="1"/>
  <c r="H188" i="3" a="1"/>
  <c r="E152" i="3" a="1"/>
  <c r="E22" i="3" a="1"/>
  <c r="F263" i="3" a="1"/>
  <c r="E60" i="3" a="1"/>
  <c r="H220" i="3" a="1"/>
  <c r="F157" i="3" a="1"/>
  <c r="H197" i="3" a="1"/>
  <c r="E19" i="3" a="1"/>
  <c r="E180" i="3" a="1"/>
  <c r="E99" i="3" a="1"/>
  <c r="E108" i="3" a="1"/>
  <c r="H25" i="3" a="1"/>
  <c r="H80" i="3" a="1"/>
  <c r="E100" i="3" a="1"/>
  <c r="H267" i="3" a="1"/>
  <c r="F224" i="3" a="1"/>
  <c r="F249" i="3" a="1"/>
  <c r="H132" i="3" a="1"/>
  <c r="H31" i="3" a="1"/>
  <c r="F144" i="3" a="1"/>
  <c r="E126" i="3" a="1"/>
  <c r="H249" i="3" a="1"/>
  <c r="H83" i="3" a="1"/>
  <c r="H212" i="3" a="1"/>
  <c r="F105" i="3" a="1"/>
  <c r="E37" i="3" a="1"/>
  <c r="F221" i="3" a="1"/>
  <c r="H12" i="3" a="1"/>
  <c r="F71" i="3" a="1"/>
  <c r="H222" i="3" a="1"/>
  <c r="E179" i="3" a="1"/>
  <c r="H200" i="3" a="1"/>
  <c r="E24" i="3" a="1"/>
  <c r="F124" i="3" a="1"/>
  <c r="H235" i="3" a="1"/>
  <c r="H155" i="3" a="1"/>
  <c r="E130" i="3" a="1"/>
  <c r="E71" i="3" a="1"/>
  <c r="F112" i="3" a="1"/>
  <c r="H162" i="3" a="1"/>
  <c r="F254" i="3" a="1"/>
  <c r="F111" i="3" a="1"/>
  <c r="F57" i="3" a="1"/>
  <c r="F85" i="3" a="1"/>
  <c r="E239" i="3" a="1"/>
  <c r="H238" i="3" a="1"/>
  <c r="F217" i="3" a="1"/>
  <c r="E140" i="3" a="1"/>
  <c r="H55" i="3" a="1"/>
  <c r="H115" i="3" a="1"/>
  <c r="F80" i="3" a="1"/>
  <c r="E113" i="3" a="1"/>
  <c r="H159" i="3" a="1"/>
  <c r="E242" i="3" a="1"/>
  <c r="E210" i="3" a="1"/>
  <c r="E43" i="3" a="1"/>
  <c r="H260" i="3" a="1"/>
  <c r="E106" i="3" a="1"/>
  <c r="H151" i="3" a="1"/>
  <c r="H140" i="3" a="1"/>
  <c r="E142" i="3" a="1"/>
  <c r="H142" i="3" a="1"/>
  <c r="H258" i="3" a="1"/>
  <c r="H167" i="3" a="1"/>
  <c r="F33" i="3" a="1"/>
  <c r="F109" i="3" a="1"/>
  <c r="E224" i="3" a="1"/>
  <c r="H177" i="3" a="1"/>
  <c r="F188" i="3" a="1"/>
  <c r="E129" i="3" a="1"/>
  <c r="E173" i="3" a="1"/>
  <c r="E16" i="3" a="1"/>
  <c r="H67" i="3" a="1"/>
  <c r="E61" i="3" a="1"/>
  <c r="H202" i="3" a="1"/>
  <c r="H221" i="3" a="1"/>
  <c r="E230" i="3" a="1"/>
  <c r="E185" i="3" a="1"/>
  <c r="F242" i="3" a="1"/>
  <c r="E21" i="3" a="1"/>
  <c r="H209" i="3" a="1"/>
  <c r="F163" i="3" a="1"/>
  <c r="E112" i="3" a="1"/>
  <c r="F115" i="3" a="1"/>
  <c r="F44" i="3" a="1"/>
  <c r="E120" i="3" a="1"/>
  <c r="E167" i="3" a="1"/>
  <c r="H226" i="3" a="1"/>
  <c r="H93" i="3" a="1"/>
  <c r="H122" i="3" a="1"/>
  <c r="H29" i="3" a="1"/>
  <c r="E133" i="3" a="1"/>
  <c r="F101" i="3" a="1"/>
  <c r="H53" i="3" a="1"/>
  <c r="E93" i="3" a="1"/>
  <c r="F81" i="3" a="1"/>
  <c r="H72" i="3" a="1"/>
  <c r="F53" i="3" a="1"/>
  <c r="E246" i="3" a="1"/>
  <c r="F19" i="3" a="1"/>
  <c r="F103" i="3" a="1"/>
  <c r="E134" i="3" a="1"/>
  <c r="H73" i="3" a="1"/>
  <c r="H181" i="3" a="1"/>
  <c r="E69" i="3" a="1"/>
  <c r="F134" i="3" a="1"/>
  <c r="E163" i="3" a="1"/>
  <c r="E176" i="3" a="1"/>
  <c r="F183" i="3" a="1"/>
  <c r="H189" i="3" a="1"/>
  <c r="H157" i="3" a="1"/>
  <c r="E32" i="3" a="1"/>
  <c r="H15" i="3" a="1"/>
  <c r="F146" i="3" a="1"/>
  <c r="F226" i="3" a="1"/>
  <c r="E48" i="3" a="1"/>
  <c r="F100" i="3" a="1"/>
  <c r="E259" i="3" a="1"/>
  <c r="H63" i="3" a="1"/>
  <c r="E247" i="3" a="1"/>
  <c r="F235" i="3" a="1"/>
  <c r="E172" i="3" a="1"/>
  <c r="E74" i="3" a="1"/>
  <c r="E267" i="3" a="1"/>
  <c r="E271" i="3" a="1"/>
  <c r="F150" i="3" a="1"/>
  <c r="H44" i="3" a="1"/>
  <c r="H49" i="3" a="1"/>
  <c r="E234" i="3" a="1"/>
  <c r="E237" i="3" a="1"/>
  <c r="F161" i="3" a="1"/>
  <c r="H261" i="3" a="1"/>
  <c r="F28" i="3" a="1"/>
  <c r="F193" i="3" a="1"/>
  <c r="H237" i="3" a="1"/>
  <c r="H48" i="3" a="1"/>
  <c r="E206" i="3" a="1"/>
  <c r="E231" i="3" a="1"/>
  <c r="H89" i="3" a="1"/>
  <c r="E17" i="3" a="1"/>
  <c r="F62" i="3" a="1"/>
  <c r="H125" i="3" a="1"/>
  <c r="F216" i="3" a="1"/>
  <c r="E171" i="3" a="1"/>
  <c r="H92" i="3" a="1"/>
  <c r="F117" i="3" a="1"/>
  <c r="E44" i="3" a="1"/>
  <c r="H120" i="3" a="1"/>
  <c r="H262" i="3" a="1"/>
  <c r="E23" i="3" a="1"/>
  <c r="F37" i="3" a="1"/>
  <c r="E197" i="3" a="1"/>
  <c r="E207" i="3" a="1"/>
  <c r="F232" i="3" a="1"/>
  <c r="F214" i="3" a="1"/>
  <c r="H130" i="3" a="1"/>
  <c r="F69" i="3" a="1"/>
  <c r="H26" i="3" a="1"/>
  <c r="E104" i="3" a="1"/>
  <c r="E200" i="3" a="1"/>
  <c r="E226" i="3" a="1"/>
  <c r="F88" i="3" a="1"/>
  <c r="F93" i="3" a="1"/>
  <c r="H74" i="3" a="1"/>
  <c r="H17" i="3" a="1"/>
  <c r="H169" i="3" a="1"/>
  <c r="H196" i="3" a="1"/>
  <c r="H61" i="3" a="1"/>
  <c r="E57" i="3" a="1"/>
  <c r="H148" i="3" a="1"/>
  <c r="H111" i="3" a="1"/>
  <c r="E193" i="3" a="1"/>
  <c r="E79" i="3" a="1"/>
  <c r="H39" i="3" a="1"/>
  <c r="H30" i="3" a="1"/>
  <c r="E49" i="3" a="1"/>
  <c r="F21" i="3" a="1"/>
  <c r="H78" i="3" a="1"/>
  <c r="H264" i="3" a="1"/>
  <c r="E59" i="3" a="1"/>
  <c r="F59" i="3" a="1"/>
  <c r="H166" i="3" a="1"/>
  <c r="F261" i="3" a="1"/>
  <c r="E95" i="3" a="1"/>
  <c r="H108" i="3" a="1"/>
  <c r="H172" i="3" a="1"/>
  <c r="E157" i="3" a="1"/>
  <c r="H256" i="3" a="1"/>
  <c r="E55" i="3" a="1"/>
  <c r="F230" i="3" a="1"/>
  <c r="F26" i="3" a="1"/>
  <c r="H254" i="3" a="1"/>
  <c r="E158" i="3" a="1"/>
  <c r="F262" i="3" a="1"/>
  <c r="E156" i="3" a="1"/>
  <c r="H65" i="3" a="1"/>
  <c r="H99" i="3" a="1"/>
  <c r="H244" i="3" a="1"/>
  <c r="H170" i="3" a="1"/>
  <c r="E84" i="3" a="1"/>
  <c r="F165" i="3" a="1"/>
  <c r="E50" i="3" a="1"/>
  <c r="E149" i="3" a="1"/>
  <c r="F54" i="3" a="1"/>
  <c r="H124" i="3" a="1"/>
  <c r="H182" i="3" a="1"/>
  <c r="E26" i="3" a="1"/>
  <c r="F184" i="3" a="1"/>
  <c r="F46" i="3" a="1"/>
  <c r="E264" i="3" a="1"/>
  <c r="F75" i="3" a="1"/>
  <c r="H194" i="3" a="1"/>
  <c r="F12" i="3" a="1"/>
  <c r="H205" i="3" a="1"/>
  <c r="F20" i="3" a="1"/>
  <c r="E217" i="3" a="1"/>
  <c r="H51" i="3" a="1"/>
  <c r="F152" i="3" a="1"/>
  <c r="E39" i="3" a="1"/>
  <c r="H70" i="3" a="1"/>
  <c r="E178" i="3" a="1"/>
  <c r="H82" i="3" a="1"/>
  <c r="E174" i="3" a="1"/>
  <c r="F11" i="3" a="1"/>
  <c r="E154" i="3" a="1"/>
  <c r="H136" i="3" a="1"/>
  <c r="F48" i="3" a="1"/>
  <c r="H94" i="3" a="1"/>
  <c r="F108" i="3" a="1"/>
  <c r="F64" i="3" a="1"/>
  <c r="H103" i="3" a="1"/>
  <c r="H266" i="3" a="1"/>
  <c r="H272" i="3" a="1"/>
  <c r="E164" i="3" a="1"/>
  <c r="F113" i="3" a="1"/>
  <c r="H102" i="3" a="1"/>
  <c r="E52" i="3" a="1"/>
  <c r="H234" i="3" a="1"/>
  <c r="H229" i="3" a="1"/>
  <c r="H195" i="3" a="1"/>
  <c r="E244" i="3" a="1"/>
  <c r="E7" i="3" a="1"/>
  <c r="H86" i="3" a="1"/>
  <c r="E248" i="3" a="1"/>
  <c r="F211" i="3" a="1"/>
  <c r="F160" i="3" a="1"/>
  <c r="E54" i="3" a="1"/>
  <c r="F17" i="3" a="1"/>
  <c r="F97" i="3" a="1"/>
  <c r="E160" i="3" a="1"/>
  <c r="E255" i="3" a="1"/>
  <c r="H66" i="3" a="1"/>
  <c r="H219" i="3" a="1"/>
  <c r="H88" i="3" a="1"/>
  <c r="F60" i="3" a="1"/>
  <c r="E110" i="3" a="1"/>
  <c r="F138" i="3" a="1"/>
  <c r="F78" i="3" a="1"/>
  <c r="F90" i="3" a="1"/>
  <c r="E117" i="3" a="1"/>
  <c r="H14" i="3" a="1"/>
  <c r="F51" i="3" a="1"/>
  <c r="F264" i="3" a="1"/>
  <c r="E56" i="3" a="1"/>
  <c r="E151" i="3" a="1"/>
  <c r="H245" i="3" a="1"/>
  <c r="E260" i="3" a="1"/>
  <c r="E131" i="3" a="1"/>
  <c r="E138" i="3" a="1"/>
  <c r="H180" i="3" a="1"/>
  <c r="F198" i="3" a="1"/>
  <c r="F203" i="3" a="1"/>
  <c r="E250" i="3" a="1"/>
  <c r="E253" i="3" a="1"/>
  <c r="E202" i="3" a="1"/>
  <c r="H60" i="3" a="1"/>
  <c r="H144" i="3" a="1"/>
  <c r="H13" i="3" a="1"/>
  <c r="H21" i="3" a="1"/>
  <c r="F199" i="3" a="1"/>
  <c r="F91" i="3" a="1"/>
  <c r="E18" i="3" a="1"/>
  <c r="H163" i="3" a="1"/>
  <c r="F129" i="3" a="1"/>
  <c r="F246" i="3" a="1"/>
  <c r="F237" i="3" a="1"/>
  <c r="F236" i="3" a="1"/>
  <c r="H119" i="3" a="1"/>
  <c r="F42" i="3" a="1"/>
  <c r="H8" i="3" a="1"/>
  <c r="F143" i="3" a="1"/>
  <c r="F136" i="3" a="1"/>
  <c r="H164" i="3" a="1"/>
  <c r="E8" i="3" a="1"/>
  <c r="H71" i="3" a="1"/>
  <c r="H225" i="3" a="1"/>
  <c r="E45" i="3" a="1"/>
  <c r="F191" i="3" a="1"/>
  <c r="E233" i="3" a="1"/>
  <c r="E11" i="3" a="1"/>
  <c r="E90" i="3" a="1"/>
  <c r="F155" i="3" a="1"/>
  <c r="H161" i="3" a="1"/>
  <c r="F72" i="3" a="1"/>
  <c r="E223" i="3" a="1"/>
  <c r="F243" i="3" a="1"/>
  <c r="H218" i="3" a="1"/>
  <c r="E258" i="3" a="1"/>
  <c r="F77" i="3" a="1"/>
  <c r="E215" i="3" a="1"/>
  <c r="E80" i="3" a="1"/>
  <c r="F259" i="3" a="1"/>
  <c r="H50" i="3" a="1"/>
  <c r="F7" i="3" a="1"/>
  <c r="F208" i="3" a="1"/>
  <c r="E216" i="3" a="1"/>
  <c r="F24" i="3" a="1"/>
  <c r="F260" i="3" a="1"/>
  <c r="H95" i="3" a="1"/>
  <c r="H22" i="3" a="1"/>
  <c r="F175" i="3" a="1"/>
  <c r="F107" i="3" a="1"/>
  <c r="F176" i="3" a="1"/>
  <c r="F47" i="3" a="1"/>
  <c r="H213" i="3" a="1"/>
  <c r="H110" i="3" a="1"/>
  <c r="F29" i="3" a="1"/>
  <c r="F32" i="3" a="1"/>
  <c r="F41" i="3" a="1"/>
  <c r="F201" i="3" a="1"/>
  <c r="F133" i="3" a="1"/>
  <c r="E145" i="3" a="1"/>
  <c r="H239" i="3" a="1"/>
  <c r="H47" i="3" a="1"/>
  <c r="E192" i="3" a="1"/>
  <c r="F89" i="3" a="1"/>
  <c r="H268" i="3" a="1"/>
  <c r="F31" i="3" a="1"/>
  <c r="E51" i="3" a="1"/>
  <c r="F14" i="3" a="1"/>
  <c r="F192" i="3" a="1"/>
  <c r="F190" i="3" a="1"/>
  <c r="H96" i="3" a="1"/>
  <c r="E218" i="3" a="1"/>
  <c r="F227" i="3" a="1"/>
  <c r="F55" i="3" a="1"/>
  <c r="F66" i="3" a="1"/>
  <c r="F269" i="3" a="1"/>
  <c r="E245" i="3" a="1"/>
  <c r="F23" i="3" a="1"/>
  <c r="E83" i="3" a="1"/>
  <c r="F106" i="3" a="1"/>
  <c r="E14" i="3" a="1"/>
  <c r="H77" i="3" a="1"/>
  <c r="F39" i="3" a="1"/>
  <c r="H20" i="3" a="1"/>
  <c r="F61" i="3" a="1"/>
  <c r="E269" i="3" a="1"/>
  <c r="E144" i="3" a="1"/>
  <c r="H106" i="3" a="1"/>
  <c r="F104" i="3" a="1"/>
  <c r="H98" i="3" a="1"/>
  <c r="E212" i="3" a="1"/>
  <c r="H90" i="3" a="1"/>
  <c r="E53" i="3" a="1"/>
  <c r="H128" i="3" a="1"/>
  <c r="F222" i="3" a="1"/>
  <c r="F179" i="3" a="1"/>
  <c r="H224" i="3" a="1"/>
  <c r="E198" i="3" a="1"/>
  <c r="E195" i="3" a="1"/>
  <c r="E150" i="3" a="1"/>
  <c r="F253" i="3" a="1"/>
  <c r="F265" i="3" a="1"/>
  <c r="H131" i="3" a="1"/>
  <c r="E159" i="3" a="1"/>
  <c r="E33" i="3" a="1"/>
  <c r="E225" i="3" a="1"/>
  <c r="H198" i="3" a="1"/>
  <c r="E128" i="3" a="1"/>
  <c r="E232" i="3" a="1"/>
  <c r="H263" i="3" a="1"/>
  <c r="F130" i="3" a="1"/>
  <c r="H141" i="3" a="1"/>
  <c r="F158" i="3" a="1"/>
  <c r="H146" i="3" a="1"/>
  <c r="E155" i="3" a="1"/>
  <c r="E228" i="3" a="1"/>
  <c r="H242" i="3" a="1"/>
  <c r="H138" i="3" a="1"/>
  <c r="H186" i="3" a="1"/>
  <c r="F228" i="3" a="1"/>
  <c r="H211" i="3" a="1"/>
  <c r="H121" i="3" a="1"/>
  <c r="E25" i="3" a="1"/>
  <c r="F219" i="3" a="1"/>
  <c r="E105" i="3" a="1"/>
  <c r="H259" i="3" a="1"/>
  <c r="F238" i="3" a="1"/>
  <c r="F40" i="3" a="1"/>
  <c r="F132" i="3" a="1"/>
  <c r="E27" i="3" a="1"/>
  <c r="E238" i="3" a="1"/>
  <c r="E36" i="3" a="1"/>
  <c r="E214" i="3" a="1"/>
  <c r="H62" i="3" a="1"/>
  <c r="F180" i="3" a="1"/>
  <c r="H207" i="3" a="1"/>
  <c r="E222" i="3" a="1"/>
  <c r="E63" i="3" a="1"/>
  <c r="F102" i="3" a="1"/>
  <c r="H241" i="3" a="1"/>
  <c r="H16" i="3" a="1"/>
  <c r="E38" i="3" a="1"/>
  <c r="H216" i="3" a="1"/>
  <c r="H9" i="3" a="1"/>
  <c r="E20" i="3" a="1"/>
  <c r="F137" i="3" a="1"/>
  <c r="E194" i="3" a="1"/>
  <c r="H84" i="3" a="1"/>
  <c r="H107" i="3" a="1"/>
  <c r="E188" i="3" a="1"/>
  <c r="E97" i="3" a="1"/>
  <c r="E64" i="3" a="1"/>
  <c r="E196" i="3" a="1"/>
  <c r="H18" i="3" a="1"/>
  <c r="E251" i="3" a="1"/>
  <c r="F82" i="3" a="1"/>
  <c r="E10" i="3" a="1"/>
  <c r="H91" i="3" a="1"/>
  <c r="E169" i="3" a="1"/>
  <c r="F229" i="3" a="1"/>
  <c r="H149" i="3" a="1"/>
  <c r="F168" i="3" a="1"/>
  <c r="F166" i="3" a="1"/>
  <c r="H214" i="3" a="1"/>
  <c r="F200" i="3" a="1"/>
  <c r="E98" i="3" a="1"/>
  <c r="E13" i="3" a="1"/>
  <c r="H199" i="3" a="1"/>
  <c r="F151" i="3" a="1"/>
  <c r="F128" i="3" a="1"/>
  <c r="F177" i="3" a="1"/>
  <c r="H185" i="3" a="1"/>
  <c r="H269" i="3" a="1"/>
  <c r="E29" i="3" a="1"/>
  <c r="E114" i="3" a="1"/>
  <c r="H57" i="3" a="1"/>
  <c r="H7" i="3" a="1"/>
  <c r="F244" i="3" a="1"/>
  <c r="F99" i="3" a="1"/>
  <c r="E47" i="3" a="1"/>
  <c r="E240" i="3" a="1"/>
  <c r="F125" i="3" a="1"/>
  <c r="F123" i="3" a="1"/>
  <c r="H58" i="3" a="1"/>
  <c r="F9" i="3" a="1"/>
  <c r="H154" i="3" a="1"/>
  <c r="F239" i="3" a="1"/>
  <c r="H252" i="3" a="1"/>
  <c r="F99" i="3" l="1"/>
  <c r="M99" i="3" s="1"/>
  <c r="F244" i="3"/>
  <c r="M244" i="3" s="1"/>
  <c r="H7" i="3"/>
  <c r="H57" i="3"/>
  <c r="E114" i="3"/>
  <c r="E29" i="3"/>
  <c r="E159" i="3"/>
  <c r="H131" i="3"/>
  <c r="F265" i="3"/>
  <c r="M265" i="3" s="1"/>
  <c r="F253" i="3"/>
  <c r="M253" i="3" s="1"/>
  <c r="E150" i="3"/>
  <c r="E195" i="3"/>
  <c r="E198" i="3"/>
  <c r="H224" i="3"/>
  <c r="F179" i="3"/>
  <c r="M179" i="3" s="1"/>
  <c r="F222" i="3"/>
  <c r="M222" i="3" s="1"/>
  <c r="H128" i="3"/>
  <c r="E53" i="3"/>
  <c r="H90" i="3"/>
  <c r="E212" i="3"/>
  <c r="H98" i="3"/>
  <c r="F104" i="3"/>
  <c r="M104" i="3" s="1"/>
  <c r="H106" i="3"/>
  <c r="E144" i="3"/>
  <c r="E245" i="3"/>
  <c r="E131" i="3"/>
  <c r="E260" i="3"/>
  <c r="H245" i="3"/>
  <c r="E151" i="3"/>
  <c r="E56" i="3"/>
  <c r="F264" i="3"/>
  <c r="M264" i="3" s="1"/>
  <c r="F51" i="3"/>
  <c r="M51" i="3" s="1"/>
  <c r="H14" i="3"/>
  <c r="F17" i="3"/>
  <c r="M17" i="3" s="1"/>
  <c r="F93" i="3"/>
  <c r="M93" i="3" s="1"/>
  <c r="F88" i="3"/>
  <c r="M88" i="3" s="1"/>
  <c r="E226" i="3"/>
  <c r="E200" i="3"/>
  <c r="E104" i="3"/>
  <c r="H26" i="3"/>
  <c r="F69" i="3"/>
  <c r="M69" i="3" s="1"/>
  <c r="H130" i="3"/>
  <c r="F214" i="3"/>
  <c r="M214" i="3" s="1"/>
  <c r="F232" i="3"/>
  <c r="M232" i="3" s="1"/>
  <c r="E17" i="3"/>
  <c r="E210" i="3"/>
  <c r="E242" i="3"/>
  <c r="H159" i="3"/>
  <c r="E113" i="3"/>
  <c r="F80" i="3"/>
  <c r="M80" i="3" s="1"/>
  <c r="H115" i="3"/>
  <c r="H55" i="3"/>
  <c r="E140" i="3"/>
  <c r="F217" i="3"/>
  <c r="M217" i="3" s="1"/>
  <c r="H238" i="3"/>
  <c r="H200" i="3"/>
  <c r="F245" i="3"/>
  <c r="M245" i="3" s="1"/>
  <c r="F131" i="3"/>
  <c r="M131" i="3" s="1"/>
  <c r="H246" i="3"/>
  <c r="H265" i="3"/>
  <c r="F247" i="3"/>
  <c r="M247" i="3" s="1"/>
  <c r="F204" i="3"/>
  <c r="M204" i="3" s="1"/>
  <c r="F195" i="3"/>
  <c r="M195" i="3" s="1"/>
  <c r="F139" i="3"/>
  <c r="M139" i="3" s="1"/>
  <c r="H158" i="3"/>
  <c r="E181" i="3"/>
  <c r="E189" i="3"/>
  <c r="F174" i="3"/>
  <c r="M174" i="3" s="1"/>
  <c r="H192" i="3"/>
  <c r="F154" i="3"/>
  <c r="M154" i="3" s="1"/>
  <c r="F98" i="3"/>
  <c r="M98" i="3" s="1"/>
  <c r="F30" i="3"/>
  <c r="M30" i="3" s="1"/>
  <c r="H56" i="3"/>
  <c r="H139" i="3"/>
  <c r="F50" i="3"/>
  <c r="M50" i="3" s="1"/>
  <c r="F95" i="3"/>
  <c r="M95" i="3" s="1"/>
  <c r="E207" i="3"/>
  <c r="H185" i="3"/>
  <c r="E179" i="3"/>
  <c r="F89" i="3"/>
  <c r="M89" i="3" s="1"/>
  <c r="H103" i="3"/>
  <c r="E74" i="3"/>
  <c r="E100" i="3"/>
  <c r="H127" i="3"/>
  <c r="E239" i="3"/>
  <c r="F177" i="3"/>
  <c r="M177" i="3" s="1"/>
  <c r="E236" i="3"/>
  <c r="E192" i="3"/>
  <c r="F64" i="3"/>
  <c r="M64" i="3" s="1"/>
  <c r="E172" i="3"/>
  <c r="H80" i="3"/>
  <c r="H240" i="3"/>
  <c r="E269" i="3"/>
  <c r="F196" i="3"/>
  <c r="M196" i="3" s="1"/>
  <c r="F128" i="3"/>
  <c r="M128" i="3" s="1"/>
  <c r="E54" i="3"/>
  <c r="H47" i="3"/>
  <c r="F108" i="3"/>
  <c r="M108" i="3" s="1"/>
  <c r="F235" i="3"/>
  <c r="M235" i="3" s="1"/>
  <c r="H25" i="3"/>
  <c r="H143" i="3"/>
  <c r="E117" i="3"/>
  <c r="F151" i="3"/>
  <c r="M151" i="3" s="1"/>
  <c r="H222" i="3"/>
  <c r="H239" i="3"/>
  <c r="H94" i="3"/>
  <c r="E247" i="3"/>
  <c r="E108" i="3"/>
  <c r="E88" i="3"/>
  <c r="H252" i="3"/>
  <c r="H199" i="3"/>
  <c r="H89" i="3"/>
  <c r="E145" i="3"/>
  <c r="F48" i="3"/>
  <c r="M48" i="3" s="1"/>
  <c r="H63" i="3"/>
  <c r="E99" i="3"/>
  <c r="F233" i="3"/>
  <c r="M233" i="3" s="1"/>
  <c r="E197" i="3"/>
  <c r="E13" i="3"/>
  <c r="H117" i="3"/>
  <c r="F133" i="3"/>
  <c r="M133" i="3" s="1"/>
  <c r="H136" i="3"/>
  <c r="E259" i="3"/>
  <c r="E180" i="3"/>
  <c r="E91" i="3"/>
  <c r="F61" i="3"/>
  <c r="M61" i="3" s="1"/>
  <c r="E98" i="3"/>
  <c r="F66" i="3"/>
  <c r="M66" i="3" s="1"/>
  <c r="F201" i="3"/>
  <c r="M201" i="3" s="1"/>
  <c r="E154" i="3"/>
  <c r="F100" i="3"/>
  <c r="M100" i="3" s="1"/>
  <c r="E19" i="3"/>
  <c r="F65" i="3"/>
  <c r="M65" i="3" s="1"/>
  <c r="F85" i="3"/>
  <c r="M85" i="3" s="1"/>
  <c r="F200" i="3"/>
  <c r="M200" i="3" s="1"/>
  <c r="F160" i="3"/>
  <c r="M160" i="3" s="1"/>
  <c r="F41" i="3"/>
  <c r="M41" i="3" s="1"/>
  <c r="F11" i="3"/>
  <c r="M11" i="3" s="1"/>
  <c r="E48" i="3"/>
  <c r="H197" i="3"/>
  <c r="H43" i="3"/>
  <c r="H147" i="3"/>
  <c r="H214" i="3"/>
  <c r="F71" i="3"/>
  <c r="M71" i="3" s="1"/>
  <c r="F32" i="3"/>
  <c r="M32" i="3" s="1"/>
  <c r="E174" i="3"/>
  <c r="F226" i="3"/>
  <c r="M226" i="3" s="1"/>
  <c r="F157" i="3"/>
  <c r="M157" i="3" s="1"/>
  <c r="H178" i="3"/>
  <c r="F90" i="3"/>
  <c r="M90" i="3" s="1"/>
  <c r="F166" i="3"/>
  <c r="M166" i="3" s="1"/>
  <c r="E231" i="3"/>
  <c r="F29" i="3"/>
  <c r="M29" i="3" s="1"/>
  <c r="H82" i="3"/>
  <c r="F146" i="3"/>
  <c r="M146" i="3" s="1"/>
  <c r="H220" i="3"/>
  <c r="E40" i="3"/>
  <c r="F37" i="3"/>
  <c r="M37" i="3" s="1"/>
  <c r="F168" i="3"/>
  <c r="M168" i="3" s="1"/>
  <c r="H203" i="3"/>
  <c r="H110" i="3"/>
  <c r="E178" i="3"/>
  <c r="H15" i="3"/>
  <c r="E60" i="3"/>
  <c r="H190" i="3"/>
  <c r="F239" i="3"/>
  <c r="M239" i="3" s="1"/>
  <c r="H149" i="3"/>
  <c r="F55" i="3"/>
  <c r="M55" i="3" s="1"/>
  <c r="H270" i="3"/>
  <c r="H213" i="3"/>
  <c r="H70" i="3"/>
  <c r="E32" i="3"/>
  <c r="F263" i="3"/>
  <c r="M263" i="3" s="1"/>
  <c r="E85" i="3"/>
  <c r="F57" i="3"/>
  <c r="M57" i="3" s="1"/>
  <c r="F229" i="3"/>
  <c r="M229" i="3" s="1"/>
  <c r="F211" i="3"/>
  <c r="M211" i="3" s="1"/>
  <c r="F47" i="3"/>
  <c r="M47" i="3" s="1"/>
  <c r="H269" i="3"/>
  <c r="E39" i="3"/>
  <c r="H157" i="3"/>
  <c r="E22" i="3"/>
  <c r="E72" i="3"/>
  <c r="H20" i="3"/>
  <c r="E169" i="3"/>
  <c r="H12" i="3"/>
  <c r="F176" i="3"/>
  <c r="M176" i="3" s="1"/>
  <c r="F152" i="3"/>
  <c r="M152" i="3" s="1"/>
  <c r="H189" i="3"/>
  <c r="E152" i="3"/>
  <c r="E116" i="3"/>
  <c r="F35" i="3"/>
  <c r="M35" i="3" s="1"/>
  <c r="H91" i="3"/>
  <c r="E206" i="3"/>
  <c r="F107" i="3"/>
  <c r="M107" i="3" s="1"/>
  <c r="H51" i="3"/>
  <c r="F183" i="3"/>
  <c r="M183" i="3" s="1"/>
  <c r="H188" i="3"/>
  <c r="F8" i="3"/>
  <c r="M8" i="3" s="1"/>
  <c r="F78" i="3"/>
  <c r="M78" i="3" s="1"/>
  <c r="E10" i="3"/>
  <c r="E175" i="3"/>
  <c r="F175" i="3"/>
  <c r="M175" i="3" s="1"/>
  <c r="E217" i="3"/>
  <c r="E176" i="3"/>
  <c r="E208" i="3"/>
  <c r="H123" i="3"/>
  <c r="E23" i="3"/>
  <c r="F82" i="3"/>
  <c r="M82" i="3" s="1"/>
  <c r="E248" i="3"/>
  <c r="H22" i="3"/>
  <c r="F20" i="3"/>
  <c r="M20" i="3" s="1"/>
  <c r="E163" i="3"/>
  <c r="E9" i="3"/>
  <c r="E187" i="3"/>
  <c r="F111" i="3"/>
  <c r="M111" i="3" s="1"/>
  <c r="E251" i="3"/>
  <c r="F221" i="3"/>
  <c r="M221" i="3" s="1"/>
  <c r="H95" i="3"/>
  <c r="H205" i="3"/>
  <c r="F134" i="3"/>
  <c r="M134" i="3" s="1"/>
  <c r="H201" i="3"/>
  <c r="H104" i="3"/>
  <c r="H154" i="3"/>
  <c r="H18" i="3"/>
  <c r="F227" i="3"/>
  <c r="M227" i="3" s="1"/>
  <c r="H268" i="3"/>
  <c r="F260" i="3"/>
  <c r="M260" i="3" s="1"/>
  <c r="F12" i="3"/>
  <c r="M12" i="3" s="1"/>
  <c r="E69" i="3"/>
  <c r="H153" i="3"/>
  <c r="F38" i="3"/>
  <c r="M38" i="3" s="1"/>
  <c r="F39" i="3"/>
  <c r="M39" i="3" s="1"/>
  <c r="E196" i="3"/>
  <c r="H48" i="3"/>
  <c r="F24" i="3"/>
  <c r="M24" i="3" s="1"/>
  <c r="H194" i="3"/>
  <c r="H181" i="3"/>
  <c r="H87" i="3"/>
  <c r="E177" i="3"/>
  <c r="F10" i="3"/>
  <c r="M10" i="3" s="1"/>
  <c r="E64" i="3"/>
  <c r="F43" i="3"/>
  <c r="M43" i="3" s="1"/>
  <c r="E216" i="3"/>
  <c r="F75" i="3"/>
  <c r="M75" i="3" s="1"/>
  <c r="H73" i="3"/>
  <c r="H236" i="3"/>
  <c r="H34" i="3"/>
  <c r="F138" i="3"/>
  <c r="M138" i="3" s="1"/>
  <c r="E97" i="3"/>
  <c r="H86" i="3"/>
  <c r="F208" i="3"/>
  <c r="M208" i="3" s="1"/>
  <c r="E264" i="3"/>
  <c r="E134" i="3"/>
  <c r="F87" i="3"/>
  <c r="M87" i="3" s="1"/>
  <c r="H37" i="3"/>
  <c r="H262" i="3"/>
  <c r="E188" i="3"/>
  <c r="E37" i="3"/>
  <c r="F7" i="3"/>
  <c r="M7" i="3" s="1"/>
  <c r="F46" i="3"/>
  <c r="M46" i="3" s="1"/>
  <c r="F103" i="3"/>
  <c r="M103" i="3" s="1"/>
  <c r="E136" i="3"/>
  <c r="H45" i="3"/>
  <c r="F254" i="3"/>
  <c r="M254" i="3" s="1"/>
  <c r="H107" i="3"/>
  <c r="H237" i="3"/>
  <c r="H50" i="3"/>
  <c r="F184" i="3"/>
  <c r="M184" i="3" s="1"/>
  <c r="F19" i="3"/>
  <c r="M19" i="3" s="1"/>
  <c r="F96" i="3"/>
  <c r="M96" i="3" s="1"/>
  <c r="H173" i="3"/>
  <c r="E139" i="3"/>
  <c r="H84" i="3"/>
  <c r="E218" i="3"/>
  <c r="F259" i="3"/>
  <c r="M259" i="3" s="1"/>
  <c r="E26" i="3"/>
  <c r="E246" i="3"/>
  <c r="E190" i="3"/>
  <c r="H228" i="3"/>
  <c r="F9" i="3"/>
  <c r="M9" i="3" s="1"/>
  <c r="E194" i="3"/>
  <c r="F223" i="3"/>
  <c r="M223" i="3" s="1"/>
  <c r="E80" i="3"/>
  <c r="H182" i="3"/>
  <c r="F53" i="3"/>
  <c r="M53" i="3" s="1"/>
  <c r="E147" i="3"/>
  <c r="E252" i="3"/>
  <c r="E110" i="3"/>
  <c r="F137" i="3"/>
  <c r="M137" i="3" s="1"/>
  <c r="E7" i="3"/>
  <c r="E215" i="3"/>
  <c r="H124" i="3"/>
  <c r="H271" i="3"/>
  <c r="H72" i="3"/>
  <c r="H11" i="3"/>
  <c r="E86" i="3"/>
  <c r="H77" i="3"/>
  <c r="E20" i="3"/>
  <c r="F105" i="3"/>
  <c r="M105" i="3" s="1"/>
  <c r="F77" i="3"/>
  <c r="M77" i="3" s="1"/>
  <c r="F54" i="3"/>
  <c r="M54" i="3" s="1"/>
  <c r="F81" i="3"/>
  <c r="M81" i="3" s="1"/>
  <c r="E241" i="3"/>
  <c r="H204" i="3"/>
  <c r="H120" i="3"/>
  <c r="H9" i="3"/>
  <c r="F193" i="3"/>
  <c r="M193" i="3" s="1"/>
  <c r="E258" i="3"/>
  <c r="E149" i="3"/>
  <c r="E93" i="3"/>
  <c r="E68" i="3"/>
  <c r="H179" i="3"/>
  <c r="H162" i="3"/>
  <c r="H216" i="3"/>
  <c r="H96" i="3"/>
  <c r="H218" i="3"/>
  <c r="E50" i="3"/>
  <c r="H53" i="3"/>
  <c r="E118" i="3"/>
  <c r="F182" i="3"/>
  <c r="M182" i="3" s="1"/>
  <c r="F197" i="3"/>
  <c r="M197" i="3" s="1"/>
  <c r="E38" i="3"/>
  <c r="H231" i="3"/>
  <c r="F243" i="3"/>
  <c r="M243" i="3" s="1"/>
  <c r="F165" i="3"/>
  <c r="M165" i="3" s="1"/>
  <c r="F101" i="3"/>
  <c r="M101" i="3" s="1"/>
  <c r="H250" i="3"/>
  <c r="F122" i="3"/>
  <c r="M122" i="3" s="1"/>
  <c r="F60" i="3"/>
  <c r="M60" i="3" s="1"/>
  <c r="H16" i="3"/>
  <c r="E244" i="3"/>
  <c r="E223" i="3"/>
  <c r="E84" i="3"/>
  <c r="E133" i="3"/>
  <c r="H255" i="3"/>
  <c r="H165" i="3"/>
  <c r="H58" i="3"/>
  <c r="H241" i="3"/>
  <c r="H212" i="3"/>
  <c r="F72" i="3"/>
  <c r="M72" i="3" s="1"/>
  <c r="H170" i="3"/>
  <c r="H29" i="3"/>
  <c r="H243" i="3"/>
  <c r="E243" i="3"/>
  <c r="E44" i="3"/>
  <c r="F102" i="3"/>
  <c r="M102" i="3" s="1"/>
  <c r="F28" i="3"/>
  <c r="M28" i="3" s="1"/>
  <c r="H161" i="3"/>
  <c r="H244" i="3"/>
  <c r="H122" i="3"/>
  <c r="E183" i="3"/>
  <c r="F210" i="3"/>
  <c r="M210" i="3" s="1"/>
  <c r="E14" i="3"/>
  <c r="E63" i="3"/>
  <c r="F190" i="3"/>
  <c r="M190" i="3" s="1"/>
  <c r="F155" i="3"/>
  <c r="M155" i="3" s="1"/>
  <c r="H99" i="3"/>
  <c r="H93" i="3"/>
  <c r="H145" i="3"/>
  <c r="H210" i="3"/>
  <c r="F112" i="3"/>
  <c r="M112" i="3" s="1"/>
  <c r="E222" i="3"/>
  <c r="H195" i="3"/>
  <c r="E90" i="3"/>
  <c r="H65" i="3"/>
  <c r="H226" i="3"/>
  <c r="H116" i="3"/>
  <c r="E165" i="3"/>
  <c r="E31" i="3"/>
  <c r="H207" i="3"/>
  <c r="E235" i="3"/>
  <c r="E11" i="3"/>
  <c r="E156" i="3"/>
  <c r="E167" i="3"/>
  <c r="F73" i="3"/>
  <c r="M73" i="3" s="1"/>
  <c r="E204" i="3"/>
  <c r="H88" i="3"/>
  <c r="F180" i="3"/>
  <c r="M180" i="3" s="1"/>
  <c r="H83" i="3"/>
  <c r="E233" i="3"/>
  <c r="F262" i="3"/>
  <c r="M262" i="3" s="1"/>
  <c r="E120" i="3"/>
  <c r="E92" i="3"/>
  <c r="F231" i="3"/>
  <c r="M231" i="3" s="1"/>
  <c r="F123" i="3"/>
  <c r="M123" i="3" s="1"/>
  <c r="H62" i="3"/>
  <c r="H261" i="3"/>
  <c r="F191" i="3"/>
  <c r="M191" i="3" s="1"/>
  <c r="E158" i="3"/>
  <c r="F44" i="3"/>
  <c r="M44" i="3" s="1"/>
  <c r="F171" i="3"/>
  <c r="M171" i="3" s="1"/>
  <c r="H40" i="3"/>
  <c r="F117" i="3"/>
  <c r="M117" i="3" s="1"/>
  <c r="E214" i="3"/>
  <c r="F192" i="3"/>
  <c r="M192" i="3" s="1"/>
  <c r="E45" i="3"/>
  <c r="H254" i="3"/>
  <c r="F115" i="3"/>
  <c r="M115" i="3" s="1"/>
  <c r="F213" i="3"/>
  <c r="M213" i="3" s="1"/>
  <c r="E42" i="3"/>
  <c r="E71" i="3"/>
  <c r="E36" i="3"/>
  <c r="H229" i="3"/>
  <c r="H225" i="3"/>
  <c r="F26" i="3"/>
  <c r="M26" i="3" s="1"/>
  <c r="E112" i="3"/>
  <c r="F205" i="3"/>
  <c r="M205" i="3" s="1"/>
  <c r="F212" i="3"/>
  <c r="M212" i="3" s="1"/>
  <c r="E132" i="3"/>
  <c r="E238" i="3"/>
  <c r="F161" i="3"/>
  <c r="M161" i="3" s="1"/>
  <c r="H71" i="3"/>
  <c r="F230" i="3"/>
  <c r="M230" i="3" s="1"/>
  <c r="F163" i="3"/>
  <c r="M163" i="3" s="1"/>
  <c r="F156" i="3"/>
  <c r="M156" i="3" s="1"/>
  <c r="H187" i="3"/>
  <c r="F106" i="3"/>
  <c r="M106" i="3" s="1"/>
  <c r="E27" i="3"/>
  <c r="H249" i="3"/>
  <c r="E8" i="3"/>
  <c r="E55" i="3"/>
  <c r="H209" i="3"/>
  <c r="H217" i="3"/>
  <c r="H232" i="3"/>
  <c r="H219" i="3"/>
  <c r="F132" i="3"/>
  <c r="M132" i="3" s="1"/>
  <c r="F76" i="3"/>
  <c r="M76" i="3" s="1"/>
  <c r="H164" i="3"/>
  <c r="H256" i="3"/>
  <c r="E21" i="3"/>
  <c r="H248" i="3"/>
  <c r="E75" i="3"/>
  <c r="H92" i="3"/>
  <c r="F40" i="3"/>
  <c r="M40" i="3" s="1"/>
  <c r="F14" i="3"/>
  <c r="M14" i="3" s="1"/>
  <c r="F136" i="3"/>
  <c r="M136" i="3" s="1"/>
  <c r="E157" i="3"/>
  <c r="F242" i="3"/>
  <c r="M242" i="3" s="1"/>
  <c r="H28" i="3"/>
  <c r="E115" i="3"/>
  <c r="E130" i="3"/>
  <c r="F238" i="3"/>
  <c r="M238" i="3" s="1"/>
  <c r="H234" i="3"/>
  <c r="F143" i="3"/>
  <c r="M143" i="3" s="1"/>
  <c r="H172" i="3"/>
  <c r="E185" i="3"/>
  <c r="F15" i="3"/>
  <c r="M15" i="3" s="1"/>
  <c r="H69" i="3"/>
  <c r="F125" i="3"/>
  <c r="M125" i="3" s="1"/>
  <c r="H259" i="3"/>
  <c r="E237" i="3"/>
  <c r="H8" i="3"/>
  <c r="H108" i="3"/>
  <c r="E230" i="3"/>
  <c r="H137" i="3"/>
  <c r="H101" i="3"/>
  <c r="H66" i="3"/>
  <c r="E105" i="3"/>
  <c r="E126" i="3"/>
  <c r="F42" i="3"/>
  <c r="M42" i="3" s="1"/>
  <c r="E95" i="3"/>
  <c r="H221" i="3"/>
  <c r="E184" i="3"/>
  <c r="F170" i="3"/>
  <c r="M170" i="3" s="1"/>
  <c r="F162" i="3"/>
  <c r="M162" i="3" s="1"/>
  <c r="F219" i="3"/>
  <c r="M219" i="3" s="1"/>
  <c r="F126" i="3"/>
  <c r="M126" i="3" s="1"/>
  <c r="H119" i="3"/>
  <c r="F261" i="3"/>
  <c r="M261" i="3" s="1"/>
  <c r="H202" i="3"/>
  <c r="H68" i="3"/>
  <c r="H168" i="3"/>
  <c r="E171" i="3"/>
  <c r="E25" i="3"/>
  <c r="E267" i="3"/>
  <c r="E51" i="3"/>
  <c r="F236" i="3"/>
  <c r="M236" i="3" s="1"/>
  <c r="H166" i="3"/>
  <c r="E61" i="3"/>
  <c r="F251" i="3"/>
  <c r="M251" i="3" s="1"/>
  <c r="H79" i="3"/>
  <c r="H155" i="3"/>
  <c r="H121" i="3"/>
  <c r="E52" i="3"/>
  <c r="F237" i="3"/>
  <c r="M237" i="3" s="1"/>
  <c r="F59" i="3"/>
  <c r="M59" i="3" s="1"/>
  <c r="H67" i="3"/>
  <c r="E227" i="3"/>
  <c r="F207" i="3"/>
  <c r="M207" i="3" s="1"/>
  <c r="E83" i="3"/>
  <c r="H211" i="3"/>
  <c r="E234" i="3"/>
  <c r="F246" i="3"/>
  <c r="M246" i="3" s="1"/>
  <c r="E59" i="3"/>
  <c r="E16" i="3"/>
  <c r="E119" i="3"/>
  <c r="F153" i="3"/>
  <c r="M153" i="3" s="1"/>
  <c r="E255" i="3"/>
  <c r="H266" i="3"/>
  <c r="F228" i="3"/>
  <c r="M228" i="3" s="1"/>
  <c r="F144" i="3"/>
  <c r="M144" i="3" s="1"/>
  <c r="F129" i="3"/>
  <c r="M129" i="3" s="1"/>
  <c r="H264" i="3"/>
  <c r="E173" i="3"/>
  <c r="H76" i="3"/>
  <c r="F181" i="3"/>
  <c r="M181" i="3" s="1"/>
  <c r="H253" i="3"/>
  <c r="H186" i="3"/>
  <c r="H113" i="3"/>
  <c r="H163" i="3"/>
  <c r="H78" i="3"/>
  <c r="E129" i="3"/>
  <c r="F13" i="3"/>
  <c r="M13" i="3" s="1"/>
  <c r="F250" i="3"/>
  <c r="M250" i="3" s="1"/>
  <c r="E240" i="3"/>
  <c r="H138" i="3"/>
  <c r="H102" i="3"/>
  <c r="E18" i="3"/>
  <c r="F21" i="3"/>
  <c r="M21" i="3" s="1"/>
  <c r="F188" i="3"/>
  <c r="M188" i="3" s="1"/>
  <c r="H54" i="3"/>
  <c r="F22" i="3"/>
  <c r="M22" i="3" s="1"/>
  <c r="H235" i="3"/>
  <c r="H242" i="3"/>
  <c r="E266" i="3"/>
  <c r="H49" i="3"/>
  <c r="F91" i="3"/>
  <c r="M91" i="3" s="1"/>
  <c r="E49" i="3"/>
  <c r="H177" i="3"/>
  <c r="F74" i="3"/>
  <c r="M74" i="3" s="1"/>
  <c r="H135" i="3"/>
  <c r="F216" i="3"/>
  <c r="M216" i="3" s="1"/>
  <c r="E228" i="3"/>
  <c r="H31" i="3"/>
  <c r="F199" i="3"/>
  <c r="M199" i="3" s="1"/>
  <c r="H30" i="3"/>
  <c r="E224" i="3"/>
  <c r="E34" i="3"/>
  <c r="H109" i="3"/>
  <c r="H230" i="3"/>
  <c r="E155" i="3"/>
  <c r="E263" i="3"/>
  <c r="H21" i="3"/>
  <c r="H39" i="3"/>
  <c r="F109" i="3"/>
  <c r="M109" i="3" s="1"/>
  <c r="F189" i="3"/>
  <c r="M189" i="3" s="1"/>
  <c r="H133" i="3"/>
  <c r="E160" i="3"/>
  <c r="F269" i="3"/>
  <c r="M269" i="3" s="1"/>
  <c r="H146" i="3"/>
  <c r="F113" i="3"/>
  <c r="M113" i="3" s="1"/>
  <c r="E271" i="3"/>
  <c r="H13" i="3"/>
  <c r="E79" i="3"/>
  <c r="F33" i="3"/>
  <c r="M33" i="3" s="1"/>
  <c r="H10" i="3"/>
  <c r="H150" i="3"/>
  <c r="H125" i="3"/>
  <c r="F158" i="3"/>
  <c r="M158" i="3" s="1"/>
  <c r="H44" i="3"/>
  <c r="H144" i="3"/>
  <c r="E193" i="3"/>
  <c r="H167" i="3"/>
  <c r="E161" i="3"/>
  <c r="F140" i="3"/>
  <c r="M140" i="3" s="1"/>
  <c r="F124" i="3"/>
  <c r="M124" i="3" s="1"/>
  <c r="H141" i="3"/>
  <c r="H132" i="3"/>
  <c r="H60" i="3"/>
  <c r="H111" i="3"/>
  <c r="H258" i="3"/>
  <c r="E220" i="3"/>
  <c r="E30" i="3"/>
  <c r="H52" i="3"/>
  <c r="F130" i="3"/>
  <c r="M130" i="3" s="1"/>
  <c r="F31" i="3"/>
  <c r="M31" i="3" s="1"/>
  <c r="E202" i="3"/>
  <c r="H148" i="3"/>
  <c r="H142" i="3"/>
  <c r="H118" i="3"/>
  <c r="E76" i="3"/>
  <c r="E47" i="3"/>
  <c r="H263" i="3"/>
  <c r="H59" i="3"/>
  <c r="E253" i="3"/>
  <c r="E57" i="3"/>
  <c r="E142" i="3"/>
  <c r="F68" i="3"/>
  <c r="M68" i="3" s="1"/>
  <c r="F27" i="3"/>
  <c r="M27" i="3" s="1"/>
  <c r="F23" i="3"/>
  <c r="M23" i="3" s="1"/>
  <c r="E232" i="3"/>
  <c r="F249" i="3"/>
  <c r="M249" i="3" s="1"/>
  <c r="E250" i="3"/>
  <c r="H61" i="3"/>
  <c r="H140" i="3"/>
  <c r="F58" i="3"/>
  <c r="M58" i="3" s="1"/>
  <c r="F141" i="3"/>
  <c r="M141" i="3" s="1"/>
  <c r="H272" i="3"/>
  <c r="F97" i="3"/>
  <c r="M97" i="3" s="1"/>
  <c r="E128" i="3"/>
  <c r="E164" i="3"/>
  <c r="F203" i="3"/>
  <c r="M203" i="3" s="1"/>
  <c r="H196" i="3"/>
  <c r="H151" i="3"/>
  <c r="H81" i="3"/>
  <c r="F16" i="3"/>
  <c r="M16" i="3" s="1"/>
  <c r="H267" i="3"/>
  <c r="E24" i="3"/>
  <c r="H198" i="3"/>
  <c r="F150" i="3"/>
  <c r="M150" i="3" s="1"/>
  <c r="F198" i="3"/>
  <c r="M198" i="3" s="1"/>
  <c r="H169" i="3"/>
  <c r="E106" i="3"/>
  <c r="H114" i="3"/>
  <c r="E137" i="3"/>
  <c r="F62" i="3"/>
  <c r="M62" i="3" s="1"/>
  <c r="E225" i="3"/>
  <c r="E186" i="3"/>
  <c r="H180" i="3"/>
  <c r="H17" i="3"/>
  <c r="H260" i="3"/>
  <c r="F114" i="3"/>
  <c r="M114" i="3" s="1"/>
  <c r="E41" i="3"/>
  <c r="H215" i="3"/>
  <c r="E33" i="3"/>
  <c r="F224" i="3"/>
  <c r="M224" i="3" s="1"/>
  <c r="E138" i="3"/>
  <c r="H74" i="3"/>
  <c r="E43" i="3"/>
  <c r="B59" i="1"/>
  <c r="C59" i="1" s="1"/>
  <c r="B42" i="1"/>
  <c r="C42" i="1" s="1"/>
  <c r="B43" i="1"/>
  <c r="C43" i="1" s="1"/>
  <c r="B65" i="1"/>
  <c r="C65" i="1" s="1"/>
  <c r="B56" i="1"/>
  <c r="C56" i="1" s="1"/>
  <c r="B35" i="1"/>
  <c r="C35" i="1" s="1"/>
  <c r="B48" i="1"/>
  <c r="C48" i="1" s="1"/>
  <c r="B71" i="1"/>
  <c r="C71" i="1" s="1"/>
  <c r="B28" i="1"/>
  <c r="C28" i="1" s="1"/>
  <c r="B70" i="1"/>
  <c r="C70" i="1" s="1"/>
  <c r="B55" i="1"/>
  <c r="C55" i="1" s="1"/>
  <c r="B17" i="1"/>
  <c r="C17" i="1" s="1"/>
  <c r="B5" i="1"/>
  <c r="C5" i="1" s="1"/>
  <c r="B74" i="1"/>
  <c r="C74" i="1" s="1"/>
  <c r="B21" i="1"/>
  <c r="C21" i="1" s="1"/>
  <c r="B19" i="1"/>
  <c r="C19" i="1" s="1"/>
  <c r="B6" i="1" l="1"/>
  <c r="C6" i="1" s="1"/>
  <c r="B29" i="1" l="1"/>
  <c r="C29" i="1" s="1"/>
  <c r="B18" i="1"/>
  <c r="C18" i="1" s="1"/>
  <c r="B11" i="1"/>
  <c r="C11" i="1" s="1"/>
  <c r="B31" i="1" l="1"/>
  <c r="C31" i="1" s="1"/>
  <c r="B33" i="1"/>
  <c r="C33" i="1" s="1"/>
  <c r="AA4" i="1" l="1" a="1"/>
  <c r="AA4" i="1" s="1"/>
  <c r="Z4" i="1" a="1"/>
  <c r="Z4" i="1" s="1"/>
  <c r="L3001" i="3"/>
  <c r="L3000" i="3"/>
  <c r="L2999" i="3"/>
  <c r="L2998" i="3"/>
  <c r="L2997" i="3"/>
  <c r="L2996" i="3"/>
  <c r="L2995" i="3"/>
  <c r="L2994" i="3"/>
  <c r="L2993" i="3"/>
  <c r="L2992" i="3"/>
  <c r="L2991" i="3"/>
  <c r="L2990" i="3"/>
  <c r="L2989" i="3"/>
  <c r="L2988" i="3"/>
  <c r="L2987" i="3"/>
  <c r="L2986" i="3"/>
  <c r="L2985" i="3"/>
  <c r="L2984" i="3"/>
  <c r="L2983" i="3"/>
  <c r="L2982" i="3"/>
  <c r="L2981" i="3"/>
  <c r="L2980" i="3"/>
  <c r="L2979" i="3"/>
  <c r="L2978" i="3"/>
  <c r="L2977" i="3"/>
  <c r="L2976" i="3"/>
  <c r="L2975" i="3"/>
  <c r="L2974" i="3"/>
  <c r="L2973" i="3"/>
  <c r="L2972" i="3"/>
  <c r="L2971" i="3"/>
  <c r="L2970" i="3"/>
  <c r="L2969" i="3"/>
  <c r="L2968" i="3"/>
  <c r="L2967" i="3"/>
  <c r="L2966" i="3"/>
  <c r="L2965" i="3"/>
  <c r="L2964" i="3"/>
  <c r="L2963" i="3"/>
  <c r="L2962" i="3"/>
  <c r="L2961" i="3"/>
  <c r="L2960" i="3"/>
  <c r="L2959" i="3"/>
  <c r="L2958" i="3"/>
  <c r="L2957" i="3"/>
  <c r="L2956" i="3"/>
  <c r="L2955" i="3"/>
  <c r="L2954" i="3"/>
  <c r="L2953" i="3"/>
  <c r="L2952" i="3"/>
  <c r="L2951" i="3"/>
  <c r="L2950" i="3"/>
  <c r="L2949" i="3"/>
  <c r="L2948" i="3"/>
  <c r="L2947" i="3"/>
  <c r="L2946" i="3"/>
  <c r="L2945" i="3"/>
  <c r="L2944" i="3"/>
  <c r="L2943" i="3"/>
  <c r="L2942" i="3"/>
  <c r="L2941" i="3"/>
  <c r="L2940" i="3"/>
  <c r="L2939" i="3"/>
  <c r="L2938" i="3"/>
  <c r="L2937" i="3"/>
  <c r="L2936" i="3"/>
  <c r="L2935" i="3"/>
  <c r="L2934" i="3"/>
  <c r="L2933" i="3"/>
  <c r="L2932" i="3"/>
  <c r="L2931" i="3"/>
  <c r="L2930" i="3"/>
  <c r="L2929" i="3"/>
  <c r="L2928" i="3"/>
  <c r="L2927" i="3"/>
  <c r="L2926" i="3"/>
  <c r="L2925" i="3"/>
  <c r="L2924" i="3"/>
  <c r="L2923" i="3"/>
  <c r="L2922" i="3"/>
  <c r="L2921" i="3"/>
  <c r="L2920" i="3"/>
  <c r="L2919" i="3"/>
  <c r="L2918" i="3"/>
  <c r="L2917" i="3"/>
  <c r="L2916" i="3"/>
  <c r="L2915" i="3"/>
  <c r="L2914" i="3"/>
  <c r="L2913" i="3"/>
  <c r="L2912" i="3"/>
  <c r="L2911" i="3"/>
  <c r="L2910" i="3"/>
  <c r="L2909" i="3"/>
  <c r="L2908" i="3"/>
  <c r="L2907" i="3"/>
  <c r="L2906" i="3"/>
  <c r="L2905" i="3"/>
  <c r="L2904" i="3"/>
  <c r="L2903" i="3"/>
  <c r="L2902" i="3"/>
  <c r="L2901" i="3"/>
  <c r="L2900" i="3"/>
  <c r="L2899" i="3"/>
  <c r="L2898" i="3"/>
  <c r="L2897" i="3"/>
  <c r="L2896" i="3"/>
  <c r="L2895" i="3"/>
  <c r="L2894" i="3"/>
  <c r="L2893" i="3"/>
  <c r="L2892" i="3"/>
  <c r="L2891" i="3"/>
  <c r="L2890" i="3"/>
  <c r="L2889" i="3"/>
  <c r="L2888" i="3"/>
  <c r="L2887" i="3"/>
  <c r="L2886" i="3"/>
  <c r="L2885" i="3"/>
  <c r="L2884" i="3"/>
  <c r="L2883" i="3"/>
  <c r="L2882" i="3"/>
  <c r="L2881" i="3"/>
  <c r="L2880" i="3"/>
  <c r="L2879" i="3"/>
  <c r="L2878" i="3"/>
  <c r="L2877" i="3"/>
  <c r="L2876" i="3"/>
  <c r="L2875" i="3"/>
  <c r="L2874" i="3"/>
  <c r="L2873" i="3"/>
  <c r="L2872" i="3"/>
  <c r="L2871" i="3"/>
  <c r="L2870" i="3"/>
  <c r="L2869" i="3"/>
  <c r="L2868" i="3"/>
  <c r="L2867" i="3"/>
  <c r="L2866" i="3"/>
  <c r="L2865" i="3"/>
  <c r="L2864" i="3"/>
  <c r="L2863" i="3"/>
  <c r="L2862" i="3"/>
  <c r="L2861" i="3"/>
  <c r="L2860" i="3"/>
  <c r="L2859" i="3"/>
  <c r="L2858" i="3"/>
  <c r="L2857" i="3"/>
  <c r="L2856" i="3"/>
  <c r="L2855" i="3"/>
  <c r="L2854" i="3"/>
  <c r="L2853" i="3"/>
  <c r="L2852" i="3"/>
  <c r="L2851" i="3"/>
  <c r="L2850" i="3"/>
  <c r="L2849" i="3"/>
  <c r="L2848" i="3"/>
  <c r="L2847" i="3"/>
  <c r="L2846" i="3"/>
  <c r="L2845" i="3"/>
  <c r="L2844" i="3"/>
  <c r="L2843" i="3"/>
  <c r="L2842" i="3"/>
  <c r="L2841" i="3"/>
  <c r="L2840" i="3"/>
  <c r="L2839" i="3"/>
  <c r="L2838" i="3"/>
  <c r="L2837" i="3"/>
  <c r="L2836" i="3"/>
  <c r="L2835" i="3"/>
  <c r="L2834" i="3"/>
  <c r="L2833" i="3"/>
  <c r="L2832" i="3"/>
  <c r="L2831" i="3"/>
  <c r="L2830" i="3"/>
  <c r="L2829" i="3"/>
  <c r="L2828" i="3"/>
  <c r="L2827" i="3"/>
  <c r="L2826" i="3"/>
  <c r="L2825" i="3"/>
  <c r="L2824" i="3"/>
  <c r="L2823" i="3"/>
  <c r="L2822" i="3"/>
  <c r="L2821" i="3"/>
  <c r="L2820" i="3"/>
  <c r="L2819" i="3"/>
  <c r="L2818" i="3"/>
  <c r="L2817" i="3"/>
  <c r="L2816" i="3"/>
  <c r="L2815" i="3"/>
  <c r="L2814" i="3"/>
  <c r="L2813" i="3"/>
  <c r="L2812" i="3"/>
  <c r="L2811" i="3"/>
  <c r="L2810" i="3"/>
  <c r="L2809" i="3"/>
  <c r="L2808" i="3"/>
  <c r="L2807" i="3"/>
  <c r="L2806" i="3"/>
  <c r="L2805" i="3"/>
  <c r="L2804" i="3"/>
  <c r="L2803" i="3"/>
  <c r="L2802" i="3"/>
  <c r="L2801" i="3"/>
  <c r="L2800" i="3"/>
  <c r="L2799" i="3"/>
  <c r="L2798" i="3"/>
  <c r="L2797" i="3"/>
  <c r="L2796" i="3"/>
  <c r="L2795" i="3"/>
  <c r="L2794" i="3"/>
  <c r="L2793" i="3"/>
  <c r="L2792" i="3"/>
  <c r="L2791" i="3"/>
  <c r="L2790" i="3"/>
  <c r="L2789" i="3"/>
  <c r="L2788" i="3"/>
  <c r="L2787" i="3"/>
  <c r="L2786" i="3"/>
  <c r="L2785" i="3"/>
  <c r="L2784" i="3"/>
  <c r="L2783" i="3"/>
  <c r="L2782" i="3"/>
  <c r="L2781" i="3"/>
  <c r="L2780" i="3"/>
  <c r="L2779" i="3"/>
  <c r="L2778" i="3"/>
  <c r="L2777" i="3"/>
  <c r="L2776" i="3"/>
  <c r="L2775" i="3"/>
  <c r="L2774" i="3"/>
  <c r="L2773" i="3"/>
  <c r="L2772" i="3"/>
  <c r="L2771" i="3"/>
  <c r="L2770" i="3"/>
  <c r="L2769" i="3"/>
  <c r="L2768" i="3"/>
  <c r="L2767" i="3"/>
  <c r="L2766" i="3"/>
  <c r="L2765" i="3"/>
  <c r="L2764" i="3"/>
  <c r="L2763" i="3"/>
  <c r="L2762" i="3"/>
  <c r="L2761" i="3"/>
  <c r="L2760" i="3"/>
  <c r="L2759" i="3"/>
  <c r="L2758" i="3"/>
  <c r="L2757" i="3"/>
  <c r="L2756" i="3"/>
  <c r="L2755" i="3"/>
  <c r="L2754" i="3"/>
  <c r="L2753" i="3"/>
  <c r="L2752" i="3"/>
  <c r="L2751" i="3"/>
  <c r="L2750" i="3"/>
  <c r="L2749" i="3"/>
  <c r="L2748" i="3"/>
  <c r="L2747" i="3"/>
  <c r="L2746" i="3"/>
  <c r="L2745" i="3"/>
  <c r="L2744" i="3"/>
  <c r="L2743" i="3"/>
  <c r="L2742" i="3"/>
  <c r="L2741" i="3"/>
  <c r="L2740" i="3"/>
  <c r="L2739" i="3"/>
  <c r="L2738" i="3"/>
  <c r="L2737" i="3"/>
  <c r="L2736" i="3"/>
  <c r="L2735" i="3"/>
  <c r="L2734" i="3"/>
  <c r="L2733" i="3"/>
  <c r="L2732" i="3"/>
  <c r="L2731" i="3"/>
  <c r="L2730" i="3"/>
  <c r="L2729" i="3"/>
  <c r="L2728" i="3"/>
  <c r="L2727" i="3"/>
  <c r="L2726" i="3"/>
  <c r="L2725" i="3"/>
  <c r="L2724" i="3"/>
  <c r="L2723" i="3"/>
  <c r="L2722" i="3"/>
  <c r="L2721" i="3"/>
  <c r="L2720" i="3"/>
  <c r="L2719" i="3"/>
  <c r="L2718" i="3"/>
  <c r="L2717" i="3"/>
  <c r="L2716" i="3"/>
  <c r="L2715" i="3"/>
  <c r="L2714" i="3"/>
  <c r="L2713" i="3"/>
  <c r="L2712" i="3"/>
  <c r="L2711" i="3"/>
  <c r="L2710" i="3"/>
  <c r="L2709" i="3"/>
  <c r="L2708" i="3"/>
  <c r="L2707" i="3"/>
  <c r="L2706" i="3"/>
  <c r="L2705" i="3"/>
  <c r="L2704" i="3"/>
  <c r="L2703" i="3"/>
  <c r="L2702" i="3"/>
  <c r="L2701" i="3"/>
  <c r="L2700" i="3"/>
  <c r="L2699" i="3"/>
  <c r="L2698" i="3"/>
  <c r="L2697" i="3"/>
  <c r="L2696" i="3"/>
  <c r="L2695" i="3"/>
  <c r="L2694" i="3"/>
  <c r="L2693" i="3"/>
  <c r="L2692" i="3"/>
  <c r="L2691" i="3"/>
  <c r="L2690" i="3"/>
  <c r="L2689" i="3"/>
  <c r="L2688" i="3"/>
  <c r="L2687" i="3"/>
  <c r="L2686" i="3"/>
  <c r="L2685" i="3"/>
  <c r="L2684" i="3"/>
  <c r="L2683" i="3"/>
  <c r="L2682" i="3"/>
  <c r="L2681" i="3"/>
  <c r="L2680" i="3"/>
  <c r="L2679" i="3"/>
  <c r="L2678" i="3"/>
  <c r="L2677" i="3"/>
  <c r="L2676" i="3"/>
  <c r="L2675" i="3"/>
  <c r="L2674" i="3"/>
  <c r="L2673" i="3"/>
  <c r="L2672" i="3"/>
  <c r="L2671" i="3"/>
  <c r="L2670" i="3"/>
  <c r="L2669" i="3"/>
  <c r="L2668" i="3"/>
  <c r="L2667" i="3"/>
  <c r="L2666" i="3"/>
  <c r="L2665" i="3"/>
  <c r="L2664" i="3"/>
  <c r="L2663" i="3"/>
  <c r="L2662" i="3"/>
  <c r="L2661" i="3"/>
  <c r="L2660" i="3"/>
  <c r="L2659" i="3"/>
  <c r="L2658" i="3"/>
  <c r="L2657" i="3"/>
  <c r="L2656" i="3"/>
  <c r="L2655" i="3"/>
  <c r="L2654" i="3"/>
  <c r="L2653" i="3"/>
  <c r="L2652" i="3"/>
  <c r="L2651" i="3"/>
  <c r="L2650" i="3"/>
  <c r="L2649" i="3"/>
  <c r="L2648" i="3"/>
  <c r="L2647" i="3"/>
  <c r="L2646" i="3"/>
  <c r="L2645" i="3"/>
  <c r="L2644" i="3"/>
  <c r="L2643" i="3"/>
  <c r="L2642" i="3"/>
  <c r="L2641" i="3"/>
  <c r="L2640" i="3"/>
  <c r="L2639" i="3"/>
  <c r="L2638" i="3"/>
  <c r="L2637" i="3"/>
  <c r="L2636" i="3"/>
  <c r="L2635" i="3"/>
  <c r="L2634" i="3"/>
  <c r="L2633" i="3"/>
  <c r="L2632" i="3"/>
  <c r="L2631" i="3"/>
  <c r="L2630" i="3"/>
  <c r="L2629" i="3"/>
  <c r="L2628" i="3"/>
  <c r="L2627" i="3"/>
  <c r="L2626" i="3"/>
  <c r="L2625" i="3"/>
  <c r="L2624" i="3"/>
  <c r="L2623" i="3"/>
  <c r="L2622" i="3"/>
  <c r="L2621" i="3"/>
  <c r="L2620" i="3"/>
  <c r="L2619" i="3"/>
  <c r="L2618" i="3"/>
  <c r="L2617" i="3"/>
  <c r="L2616" i="3"/>
  <c r="L2615" i="3"/>
  <c r="L2614" i="3"/>
  <c r="L2613" i="3"/>
  <c r="L2612" i="3"/>
  <c r="L2611" i="3"/>
  <c r="L2610" i="3"/>
  <c r="L2609" i="3"/>
  <c r="L2608" i="3"/>
  <c r="L2607" i="3"/>
  <c r="L2606" i="3"/>
  <c r="L2605" i="3"/>
  <c r="L2604" i="3"/>
  <c r="L2603" i="3"/>
  <c r="L2602" i="3"/>
  <c r="L2601" i="3"/>
  <c r="L2600" i="3"/>
  <c r="L2599" i="3"/>
  <c r="L2598" i="3"/>
  <c r="L2597" i="3"/>
  <c r="L2596" i="3"/>
  <c r="L2595" i="3"/>
  <c r="L2594" i="3"/>
  <c r="L2593" i="3"/>
  <c r="L2592" i="3"/>
  <c r="L2591" i="3"/>
  <c r="L2590" i="3"/>
  <c r="L2589" i="3"/>
  <c r="L2588" i="3"/>
  <c r="L2587" i="3"/>
  <c r="L2586" i="3"/>
  <c r="L2585" i="3"/>
  <c r="L2584" i="3"/>
  <c r="L2583" i="3"/>
  <c r="L2582" i="3"/>
  <c r="L2581" i="3"/>
  <c r="L2580" i="3"/>
  <c r="L2579" i="3"/>
  <c r="L2578" i="3"/>
  <c r="L2577" i="3"/>
  <c r="L2576" i="3"/>
  <c r="L2575" i="3"/>
  <c r="L2574" i="3"/>
  <c r="L2573" i="3"/>
  <c r="L2572" i="3"/>
  <c r="L2571" i="3"/>
  <c r="L2570" i="3"/>
  <c r="L2569" i="3"/>
  <c r="L2568" i="3"/>
  <c r="L2567" i="3"/>
  <c r="L2566" i="3"/>
  <c r="L2565" i="3"/>
  <c r="L2564" i="3"/>
  <c r="L2563" i="3"/>
  <c r="L2562" i="3"/>
  <c r="L2561" i="3"/>
  <c r="L2560" i="3"/>
  <c r="L2559" i="3"/>
  <c r="L2558" i="3"/>
  <c r="L2557" i="3"/>
  <c r="L2556" i="3"/>
  <c r="L2555" i="3"/>
  <c r="L2554" i="3"/>
  <c r="L2553" i="3"/>
  <c r="L2552" i="3"/>
  <c r="L2551" i="3"/>
  <c r="L2550" i="3"/>
  <c r="L2549" i="3"/>
  <c r="L2548" i="3"/>
  <c r="L2547" i="3"/>
  <c r="L2546" i="3"/>
  <c r="L2545" i="3"/>
  <c r="L2544" i="3"/>
  <c r="L2543" i="3"/>
  <c r="L2542" i="3"/>
  <c r="L2541" i="3"/>
  <c r="L2540" i="3"/>
  <c r="L2539" i="3"/>
  <c r="L2538" i="3"/>
  <c r="L2537" i="3"/>
  <c r="L2536" i="3"/>
  <c r="L2535" i="3"/>
  <c r="L2534" i="3"/>
  <c r="L2533" i="3"/>
  <c r="L2532" i="3"/>
  <c r="L2531" i="3"/>
  <c r="L2530" i="3"/>
  <c r="L2529" i="3"/>
  <c r="L2528" i="3"/>
  <c r="L2527" i="3"/>
  <c r="L2526" i="3"/>
  <c r="L2525" i="3"/>
  <c r="L2524" i="3"/>
  <c r="L2523" i="3"/>
  <c r="L2522" i="3"/>
  <c r="L2521" i="3"/>
  <c r="L2520" i="3"/>
  <c r="L2519" i="3"/>
  <c r="L2518" i="3"/>
  <c r="L2517" i="3"/>
  <c r="L2516" i="3"/>
  <c r="L2515" i="3"/>
  <c r="L2514" i="3"/>
  <c r="L2513" i="3"/>
  <c r="L2512" i="3"/>
  <c r="L2511" i="3"/>
  <c r="L2510" i="3"/>
  <c r="L2509" i="3"/>
  <c r="L2508" i="3"/>
  <c r="L2507" i="3"/>
  <c r="L2506" i="3"/>
  <c r="L2505" i="3"/>
  <c r="L2504" i="3"/>
  <c r="L2503" i="3"/>
  <c r="L2502" i="3"/>
  <c r="L2501" i="3"/>
  <c r="L2500" i="3"/>
  <c r="L2499" i="3"/>
  <c r="L2498" i="3"/>
  <c r="L2497" i="3"/>
  <c r="L2496" i="3"/>
  <c r="L2495" i="3"/>
  <c r="L2494" i="3"/>
  <c r="L2493" i="3"/>
  <c r="L2492" i="3"/>
  <c r="L2491" i="3"/>
  <c r="L2490" i="3"/>
  <c r="L2489" i="3"/>
  <c r="L2488" i="3"/>
  <c r="L2487" i="3"/>
  <c r="L2486" i="3"/>
  <c r="L2485" i="3"/>
  <c r="L2484" i="3"/>
  <c r="L2483" i="3"/>
  <c r="L2482" i="3"/>
  <c r="L2481" i="3"/>
  <c r="L2480" i="3"/>
  <c r="L2479" i="3"/>
  <c r="L2478" i="3"/>
  <c r="L2477" i="3"/>
  <c r="L2476" i="3"/>
  <c r="L2475" i="3"/>
  <c r="L2474" i="3"/>
  <c r="L2473" i="3"/>
  <c r="L2472" i="3"/>
  <c r="L2471" i="3"/>
  <c r="L2470" i="3"/>
  <c r="L2469" i="3"/>
  <c r="L2468" i="3"/>
  <c r="L2467" i="3"/>
  <c r="L2466" i="3"/>
  <c r="L2465" i="3"/>
  <c r="L2464" i="3"/>
  <c r="L2463" i="3"/>
  <c r="L2462" i="3"/>
  <c r="L2461" i="3"/>
  <c r="L2460" i="3"/>
  <c r="L2459" i="3"/>
  <c r="L2458" i="3"/>
  <c r="L2457" i="3"/>
  <c r="L2456" i="3"/>
  <c r="L2455" i="3"/>
  <c r="L2454" i="3"/>
  <c r="L2453" i="3"/>
  <c r="L2452" i="3"/>
  <c r="L2451" i="3"/>
  <c r="L2450" i="3"/>
  <c r="L2449" i="3"/>
  <c r="L2448" i="3"/>
  <c r="L2447" i="3"/>
  <c r="L2446" i="3"/>
  <c r="L2445" i="3"/>
  <c r="L2444" i="3"/>
  <c r="L2443" i="3"/>
  <c r="L2442" i="3"/>
  <c r="L2441" i="3"/>
  <c r="L2440" i="3"/>
  <c r="L2439" i="3"/>
  <c r="L2438" i="3"/>
  <c r="L2437" i="3"/>
  <c r="L2436" i="3"/>
  <c r="L2435" i="3"/>
  <c r="L2434" i="3"/>
  <c r="L2433" i="3"/>
  <c r="L2432" i="3"/>
  <c r="L2431" i="3"/>
  <c r="L2430" i="3"/>
  <c r="L2429" i="3"/>
  <c r="L2428" i="3"/>
  <c r="L2427" i="3"/>
  <c r="L2426" i="3"/>
  <c r="L2425" i="3"/>
  <c r="L2424" i="3"/>
  <c r="L2423" i="3"/>
  <c r="L2422" i="3"/>
  <c r="L2421" i="3"/>
  <c r="L2420" i="3"/>
  <c r="L2419" i="3"/>
  <c r="L2418" i="3"/>
  <c r="L2417" i="3"/>
  <c r="L2416" i="3"/>
  <c r="L2415" i="3"/>
  <c r="L2414" i="3"/>
  <c r="L2413" i="3"/>
  <c r="L2412" i="3"/>
  <c r="L2411" i="3"/>
  <c r="L2410" i="3"/>
  <c r="L2409" i="3"/>
  <c r="L2408" i="3"/>
  <c r="L2407" i="3"/>
  <c r="L2406" i="3"/>
  <c r="L2405" i="3"/>
  <c r="L2404" i="3"/>
  <c r="L2403" i="3"/>
  <c r="L2402" i="3"/>
  <c r="L2401" i="3"/>
  <c r="L2400" i="3"/>
  <c r="L2399" i="3"/>
  <c r="L2398" i="3"/>
  <c r="L2397" i="3"/>
  <c r="L2396" i="3"/>
  <c r="L2395" i="3"/>
  <c r="L2394" i="3"/>
  <c r="L2393" i="3"/>
  <c r="L2392" i="3"/>
  <c r="L2391" i="3"/>
  <c r="L2390" i="3"/>
  <c r="L2389" i="3"/>
  <c r="L2388" i="3"/>
  <c r="L2387" i="3"/>
  <c r="L2386" i="3"/>
  <c r="L2385" i="3"/>
  <c r="L2384" i="3"/>
  <c r="L2383" i="3"/>
  <c r="L2382" i="3"/>
  <c r="L2381" i="3"/>
  <c r="L2380" i="3"/>
  <c r="L2379" i="3"/>
  <c r="L2378" i="3"/>
  <c r="L2377" i="3"/>
  <c r="L2376" i="3"/>
  <c r="L2375" i="3"/>
  <c r="L2374" i="3"/>
  <c r="L2373" i="3"/>
  <c r="L2372" i="3"/>
  <c r="L2371" i="3"/>
  <c r="L2370" i="3"/>
  <c r="L2369" i="3"/>
  <c r="L2368" i="3"/>
  <c r="L2367" i="3"/>
  <c r="L2366" i="3"/>
  <c r="L2365" i="3"/>
  <c r="L2364" i="3"/>
  <c r="L2363" i="3"/>
  <c r="L2362" i="3"/>
  <c r="L2361" i="3"/>
  <c r="L2360" i="3"/>
  <c r="L2359" i="3"/>
  <c r="L2358" i="3"/>
  <c r="L2357" i="3"/>
  <c r="L2356" i="3"/>
  <c r="L2355" i="3"/>
  <c r="L2354" i="3"/>
  <c r="L2353" i="3"/>
  <c r="L2352" i="3"/>
  <c r="L2351" i="3"/>
  <c r="L2350" i="3"/>
  <c r="L2349" i="3"/>
  <c r="L2348" i="3"/>
  <c r="L2347" i="3"/>
  <c r="L2346" i="3"/>
  <c r="L2345" i="3"/>
  <c r="L2344" i="3"/>
  <c r="L2343" i="3"/>
  <c r="L2342" i="3"/>
  <c r="L2341" i="3"/>
  <c r="L2340" i="3"/>
  <c r="L2339" i="3"/>
  <c r="L2338" i="3"/>
  <c r="L2337" i="3"/>
  <c r="L2336" i="3"/>
  <c r="L2335" i="3"/>
  <c r="L2334" i="3"/>
  <c r="L2333" i="3"/>
  <c r="L2332" i="3"/>
  <c r="L2331" i="3"/>
  <c r="L2330" i="3"/>
  <c r="L2329" i="3"/>
  <c r="L2328" i="3"/>
  <c r="L2327" i="3"/>
  <c r="L2326" i="3"/>
  <c r="L2325" i="3"/>
  <c r="L2324" i="3"/>
  <c r="L2323" i="3"/>
  <c r="L2322" i="3"/>
  <c r="L2321" i="3"/>
  <c r="L2320" i="3"/>
  <c r="L2319" i="3"/>
  <c r="L2318" i="3"/>
  <c r="L2317" i="3"/>
  <c r="L2316" i="3"/>
  <c r="L2315" i="3"/>
  <c r="L2314" i="3"/>
  <c r="L2313" i="3"/>
  <c r="L2312" i="3"/>
  <c r="L2311" i="3"/>
  <c r="L2310" i="3"/>
  <c r="L2309" i="3"/>
  <c r="L2308" i="3"/>
  <c r="L2307" i="3"/>
  <c r="L2306" i="3"/>
  <c r="L2305" i="3"/>
  <c r="L2304" i="3"/>
  <c r="L2303" i="3"/>
  <c r="L2302" i="3"/>
  <c r="L2301" i="3"/>
  <c r="L2300" i="3"/>
  <c r="L2299" i="3"/>
  <c r="L2298" i="3"/>
  <c r="L2297" i="3"/>
  <c r="L2296" i="3"/>
  <c r="L2295" i="3"/>
  <c r="L2294" i="3"/>
  <c r="L2293" i="3"/>
  <c r="L2292" i="3"/>
  <c r="L2291" i="3"/>
  <c r="L2290" i="3"/>
  <c r="L2289" i="3"/>
  <c r="L2288" i="3"/>
  <c r="L2287" i="3"/>
  <c r="L2286" i="3"/>
  <c r="L2285" i="3"/>
  <c r="L2284" i="3"/>
  <c r="L2283" i="3"/>
  <c r="L2282" i="3"/>
  <c r="L2281" i="3"/>
  <c r="L2280" i="3"/>
  <c r="L2279" i="3"/>
  <c r="L2278" i="3"/>
  <c r="L2277" i="3"/>
  <c r="L2276" i="3"/>
  <c r="L2275" i="3"/>
  <c r="L2274" i="3"/>
  <c r="L2273" i="3"/>
  <c r="L2272" i="3"/>
  <c r="L2271" i="3"/>
  <c r="L2270" i="3"/>
  <c r="L2269" i="3"/>
  <c r="L2268" i="3"/>
  <c r="L2267" i="3"/>
  <c r="L2266" i="3"/>
  <c r="L2265" i="3"/>
  <c r="L2264" i="3"/>
  <c r="L2263" i="3"/>
  <c r="L2262" i="3"/>
  <c r="L2261" i="3"/>
  <c r="L2260" i="3"/>
  <c r="L2259" i="3"/>
  <c r="L2258" i="3"/>
  <c r="L2257" i="3"/>
  <c r="L2256" i="3"/>
  <c r="L2255" i="3"/>
  <c r="L2254" i="3"/>
  <c r="L2253" i="3"/>
  <c r="L2252" i="3"/>
  <c r="L2251" i="3"/>
  <c r="L2250" i="3"/>
  <c r="L2249" i="3"/>
  <c r="L2248" i="3"/>
  <c r="L2247" i="3"/>
  <c r="L2246" i="3"/>
  <c r="L2245" i="3"/>
  <c r="L2244" i="3"/>
  <c r="L2243" i="3"/>
  <c r="L2242" i="3"/>
  <c r="L2241" i="3"/>
  <c r="L2240" i="3"/>
  <c r="L2239" i="3"/>
  <c r="L2238" i="3"/>
  <c r="L2237" i="3"/>
  <c r="L2236" i="3"/>
  <c r="L2235" i="3"/>
  <c r="L2234" i="3"/>
  <c r="L2233" i="3"/>
  <c r="L2232" i="3"/>
  <c r="L2231" i="3"/>
  <c r="L2230" i="3"/>
  <c r="L2229" i="3"/>
  <c r="L2228" i="3"/>
  <c r="L2227" i="3"/>
  <c r="L2226" i="3"/>
  <c r="L2225" i="3"/>
  <c r="L2224" i="3"/>
  <c r="L2223" i="3"/>
  <c r="L2222" i="3"/>
  <c r="L2221" i="3"/>
  <c r="L2220" i="3"/>
  <c r="L2219" i="3"/>
  <c r="L2218" i="3"/>
  <c r="L2217" i="3"/>
  <c r="L2216" i="3"/>
  <c r="L2215" i="3"/>
  <c r="L2214" i="3"/>
  <c r="L2213" i="3"/>
  <c r="L2212" i="3"/>
  <c r="L2211" i="3"/>
  <c r="L2210" i="3"/>
  <c r="L2209" i="3"/>
  <c r="L2208" i="3"/>
  <c r="L2207" i="3"/>
  <c r="L2206" i="3"/>
  <c r="L2205" i="3"/>
  <c r="L2204" i="3"/>
  <c r="L2203" i="3"/>
  <c r="L2202" i="3"/>
  <c r="L2201" i="3"/>
  <c r="L2200" i="3"/>
  <c r="L2199" i="3"/>
  <c r="L2198" i="3"/>
  <c r="L2197" i="3"/>
  <c r="L2196" i="3"/>
  <c r="L2195" i="3"/>
  <c r="L2194" i="3"/>
  <c r="L2193" i="3"/>
  <c r="L2192" i="3"/>
  <c r="L2191" i="3"/>
  <c r="L2190" i="3"/>
  <c r="L2189" i="3"/>
  <c r="L2188" i="3"/>
  <c r="L2187" i="3"/>
  <c r="L2186" i="3"/>
  <c r="L2185" i="3"/>
  <c r="L2184" i="3"/>
  <c r="L2183" i="3"/>
  <c r="L2182" i="3"/>
  <c r="L2181" i="3"/>
  <c r="L2180" i="3"/>
  <c r="L2179" i="3"/>
  <c r="L2178" i="3"/>
  <c r="L2177" i="3"/>
  <c r="L2176" i="3"/>
  <c r="L2175" i="3"/>
  <c r="L2174" i="3"/>
  <c r="L2173" i="3"/>
  <c r="L2172" i="3"/>
  <c r="L2171" i="3"/>
  <c r="L2170" i="3"/>
  <c r="L2169" i="3"/>
  <c r="L2168" i="3"/>
  <c r="L2167" i="3"/>
  <c r="L2166" i="3"/>
  <c r="L2165" i="3"/>
  <c r="L2164" i="3"/>
  <c r="L2163" i="3"/>
  <c r="L2162" i="3"/>
  <c r="L2161" i="3"/>
  <c r="L2160" i="3"/>
  <c r="L2159" i="3"/>
  <c r="L2158" i="3"/>
  <c r="L2157" i="3"/>
  <c r="L2156" i="3"/>
  <c r="L2155" i="3"/>
  <c r="L2154" i="3"/>
  <c r="L2153" i="3"/>
  <c r="L2152" i="3"/>
  <c r="L2151" i="3"/>
  <c r="L2150" i="3"/>
  <c r="L2149" i="3"/>
  <c r="L2148" i="3"/>
  <c r="L2147" i="3"/>
  <c r="L2146" i="3"/>
  <c r="L2145" i="3"/>
  <c r="L2144" i="3"/>
  <c r="L2143" i="3"/>
  <c r="L2142" i="3"/>
  <c r="L2141" i="3"/>
  <c r="L2140" i="3"/>
  <c r="L2139" i="3"/>
  <c r="L2138" i="3"/>
  <c r="L2137" i="3"/>
  <c r="L2136" i="3"/>
  <c r="L2135" i="3"/>
  <c r="L2134" i="3"/>
  <c r="L2133" i="3"/>
  <c r="L2132" i="3"/>
  <c r="L2131" i="3"/>
  <c r="L2130" i="3"/>
  <c r="L2129" i="3"/>
  <c r="L2128" i="3"/>
  <c r="L2127" i="3"/>
  <c r="L2126" i="3"/>
  <c r="L2125" i="3"/>
  <c r="L2124" i="3"/>
  <c r="L2123" i="3"/>
  <c r="L2122" i="3"/>
  <c r="L2121" i="3"/>
  <c r="L2120" i="3"/>
  <c r="L2119" i="3"/>
  <c r="L2118" i="3"/>
  <c r="L2117" i="3"/>
  <c r="L2116" i="3"/>
  <c r="L2115" i="3"/>
  <c r="L2114" i="3"/>
  <c r="L2113" i="3"/>
  <c r="L2112" i="3"/>
  <c r="L2111" i="3"/>
  <c r="L2110" i="3"/>
  <c r="L2109" i="3"/>
  <c r="L2108" i="3"/>
  <c r="L2107" i="3"/>
  <c r="L2106" i="3"/>
  <c r="L2105" i="3"/>
  <c r="L2104" i="3"/>
  <c r="L2103" i="3"/>
  <c r="L2102" i="3"/>
  <c r="L2101" i="3"/>
  <c r="L2100" i="3"/>
  <c r="L2099" i="3"/>
  <c r="L2098" i="3"/>
  <c r="L2097" i="3"/>
  <c r="L2096" i="3"/>
  <c r="L2095" i="3"/>
  <c r="L2094" i="3"/>
  <c r="L2093" i="3"/>
  <c r="L2092" i="3"/>
  <c r="L2091" i="3"/>
  <c r="L2090" i="3"/>
  <c r="L2089" i="3"/>
  <c r="L2088" i="3"/>
  <c r="L2087" i="3"/>
  <c r="L2086" i="3"/>
  <c r="L2085" i="3"/>
  <c r="L2084" i="3"/>
  <c r="L2083" i="3"/>
  <c r="L2082" i="3"/>
  <c r="L2081" i="3"/>
  <c r="L2080" i="3"/>
  <c r="L2079" i="3"/>
  <c r="L2078" i="3"/>
  <c r="L2077" i="3"/>
  <c r="L2076" i="3"/>
  <c r="L2075" i="3"/>
  <c r="L2074" i="3"/>
  <c r="L2073" i="3"/>
  <c r="L2072" i="3"/>
  <c r="L2071" i="3"/>
  <c r="L2070" i="3"/>
  <c r="L2069" i="3"/>
  <c r="L2068" i="3"/>
  <c r="L2067" i="3"/>
  <c r="L2066" i="3"/>
  <c r="L2065" i="3"/>
  <c r="L2064" i="3"/>
  <c r="L2063" i="3"/>
  <c r="L2062" i="3"/>
  <c r="L2061" i="3"/>
  <c r="L2060" i="3"/>
  <c r="L2059" i="3"/>
  <c r="L2058" i="3"/>
  <c r="L2057" i="3"/>
  <c r="L2056" i="3"/>
  <c r="L2055" i="3"/>
  <c r="L2054" i="3"/>
  <c r="L2053" i="3"/>
  <c r="L2052" i="3"/>
  <c r="L2051" i="3"/>
  <c r="L2050" i="3"/>
  <c r="L2049" i="3"/>
  <c r="L2048" i="3"/>
  <c r="L2047" i="3"/>
  <c r="L2046" i="3"/>
  <c r="L2045" i="3"/>
  <c r="L2044" i="3"/>
  <c r="L2043" i="3"/>
  <c r="L2042" i="3"/>
  <c r="L2041" i="3"/>
  <c r="L2040" i="3"/>
  <c r="L2039" i="3"/>
  <c r="L2038" i="3"/>
  <c r="L2037" i="3"/>
  <c r="L2036" i="3"/>
  <c r="L2035" i="3"/>
  <c r="L2034" i="3"/>
  <c r="L2033" i="3"/>
  <c r="L2032" i="3"/>
  <c r="L2031" i="3"/>
  <c r="L2030" i="3"/>
  <c r="L2029" i="3"/>
  <c r="L2028" i="3"/>
  <c r="L2027" i="3"/>
  <c r="L2026" i="3"/>
  <c r="L2025" i="3"/>
  <c r="L2024" i="3"/>
  <c r="L2023" i="3"/>
  <c r="L2022" i="3"/>
  <c r="L2021" i="3"/>
  <c r="L2020" i="3"/>
  <c r="L2019" i="3"/>
  <c r="L2018" i="3"/>
  <c r="L2017" i="3"/>
  <c r="L2016" i="3"/>
  <c r="L2015" i="3"/>
  <c r="L2014" i="3"/>
  <c r="L2013" i="3"/>
  <c r="L2012" i="3"/>
  <c r="L2011" i="3"/>
  <c r="L2010" i="3"/>
  <c r="L2009" i="3"/>
  <c r="L2008" i="3"/>
  <c r="L2007" i="3"/>
  <c r="L2006" i="3"/>
  <c r="L2005" i="3"/>
  <c r="L2004" i="3"/>
  <c r="L2003" i="3"/>
  <c r="L2002" i="3"/>
  <c r="L2001" i="3"/>
  <c r="L2000" i="3"/>
  <c r="L1999" i="3"/>
  <c r="L1998" i="3"/>
  <c r="L1997" i="3"/>
  <c r="L1996" i="3"/>
  <c r="L1995" i="3"/>
  <c r="L1994" i="3"/>
  <c r="L1993" i="3"/>
  <c r="L1992" i="3"/>
  <c r="L1991" i="3"/>
  <c r="L1990" i="3"/>
  <c r="L1989" i="3"/>
  <c r="L1988" i="3"/>
  <c r="L1987" i="3"/>
  <c r="L1986" i="3"/>
  <c r="L1985" i="3"/>
  <c r="L1984" i="3"/>
  <c r="L1983" i="3"/>
  <c r="L1982" i="3"/>
  <c r="L1981" i="3"/>
  <c r="L1980" i="3"/>
  <c r="L1979" i="3"/>
  <c r="L1978" i="3"/>
  <c r="L1977" i="3"/>
  <c r="L1976" i="3"/>
  <c r="L1975" i="3"/>
  <c r="L1974" i="3"/>
  <c r="L1973" i="3"/>
  <c r="L1972" i="3"/>
  <c r="L1971" i="3"/>
  <c r="L1970" i="3"/>
  <c r="L1969" i="3"/>
  <c r="L1968" i="3"/>
  <c r="L1967" i="3"/>
  <c r="L1966" i="3"/>
  <c r="L1965" i="3"/>
  <c r="L1964" i="3"/>
  <c r="L1963" i="3"/>
  <c r="L1962" i="3"/>
  <c r="L1961" i="3"/>
  <c r="L1960" i="3"/>
  <c r="L1959" i="3"/>
  <c r="L1958" i="3"/>
  <c r="L1957" i="3"/>
  <c r="L1956" i="3"/>
  <c r="L1955" i="3"/>
  <c r="L1954" i="3"/>
  <c r="L1953" i="3"/>
  <c r="L1952" i="3"/>
  <c r="L1951" i="3"/>
  <c r="L1950" i="3"/>
  <c r="L1949" i="3"/>
  <c r="L1948" i="3"/>
  <c r="L1947" i="3"/>
  <c r="L1946" i="3"/>
  <c r="L1945" i="3"/>
  <c r="L1944" i="3"/>
  <c r="L1943" i="3"/>
  <c r="L1942" i="3"/>
  <c r="L1941" i="3"/>
  <c r="L1940" i="3"/>
  <c r="L1939" i="3"/>
  <c r="L1938" i="3"/>
  <c r="L1937" i="3"/>
  <c r="L1936" i="3"/>
  <c r="L1935" i="3"/>
  <c r="L1934" i="3"/>
  <c r="L1933" i="3"/>
  <c r="L1932" i="3"/>
  <c r="L1931" i="3"/>
  <c r="L1930" i="3"/>
  <c r="L1929" i="3"/>
  <c r="L1928" i="3"/>
  <c r="L1927" i="3"/>
  <c r="L1926" i="3"/>
  <c r="L1925" i="3"/>
  <c r="L1924" i="3"/>
  <c r="L1923" i="3"/>
  <c r="L1922" i="3"/>
  <c r="L1921" i="3"/>
  <c r="L1920" i="3"/>
  <c r="L1919" i="3"/>
  <c r="L1918" i="3"/>
  <c r="L1917" i="3"/>
  <c r="L1916" i="3"/>
  <c r="L1915" i="3"/>
  <c r="L1914" i="3"/>
  <c r="L1913" i="3"/>
  <c r="L1912" i="3"/>
  <c r="L1911" i="3"/>
  <c r="L1910" i="3"/>
  <c r="L1909" i="3"/>
  <c r="L1908" i="3"/>
  <c r="L1907" i="3"/>
  <c r="L1906" i="3"/>
  <c r="L1905" i="3"/>
  <c r="L1904" i="3"/>
  <c r="L1903" i="3"/>
  <c r="L1902" i="3"/>
  <c r="L1901" i="3"/>
  <c r="L1900" i="3"/>
  <c r="L1899" i="3"/>
  <c r="L1898" i="3"/>
  <c r="L1897" i="3"/>
  <c r="L1896" i="3"/>
  <c r="L1895" i="3"/>
  <c r="L1894" i="3"/>
  <c r="L1893" i="3"/>
  <c r="L1892" i="3"/>
  <c r="L1891" i="3"/>
  <c r="L1890" i="3"/>
  <c r="L1889" i="3"/>
  <c r="L1888" i="3"/>
  <c r="L1887" i="3"/>
  <c r="L1886" i="3"/>
  <c r="L1885" i="3"/>
  <c r="L1884" i="3"/>
  <c r="L1883" i="3"/>
  <c r="L1882" i="3"/>
  <c r="L1881" i="3"/>
  <c r="L1880" i="3"/>
  <c r="L1879" i="3"/>
  <c r="L1878" i="3"/>
  <c r="L1877" i="3"/>
  <c r="L1876" i="3"/>
  <c r="L1875" i="3"/>
  <c r="L1874" i="3"/>
  <c r="L1873" i="3"/>
  <c r="L1872" i="3"/>
  <c r="L1871" i="3"/>
  <c r="L1870" i="3"/>
  <c r="L1869" i="3"/>
  <c r="L1868" i="3"/>
  <c r="L1867" i="3"/>
  <c r="L1866" i="3"/>
  <c r="L1865" i="3"/>
  <c r="L1864" i="3"/>
  <c r="L1863" i="3"/>
  <c r="L1862" i="3"/>
  <c r="L1861" i="3"/>
  <c r="L1860" i="3"/>
  <c r="L1859" i="3"/>
  <c r="L1858" i="3"/>
  <c r="L1857" i="3"/>
  <c r="L1856" i="3"/>
  <c r="L1855" i="3"/>
  <c r="L1854" i="3"/>
  <c r="L1853" i="3"/>
  <c r="L1852" i="3"/>
  <c r="L1851" i="3"/>
  <c r="L1850" i="3"/>
  <c r="L1849" i="3"/>
  <c r="L1848" i="3"/>
  <c r="L1847" i="3"/>
  <c r="L1846" i="3"/>
  <c r="L1845" i="3"/>
  <c r="L1844" i="3"/>
  <c r="L1843" i="3"/>
  <c r="L1842" i="3"/>
  <c r="L1841" i="3"/>
  <c r="L1840" i="3"/>
  <c r="L1839" i="3"/>
  <c r="L1838" i="3"/>
  <c r="L1837" i="3"/>
  <c r="L1836" i="3"/>
  <c r="L1835" i="3"/>
  <c r="L1834" i="3"/>
  <c r="L1833" i="3"/>
  <c r="L1832" i="3"/>
  <c r="L1831" i="3"/>
  <c r="L1830" i="3"/>
  <c r="L1829" i="3"/>
  <c r="L1828" i="3"/>
  <c r="L1827" i="3"/>
  <c r="L1826" i="3"/>
  <c r="L1825" i="3"/>
  <c r="L1824" i="3"/>
  <c r="L1823" i="3"/>
  <c r="L1822" i="3"/>
  <c r="L1821" i="3"/>
  <c r="L1820" i="3"/>
  <c r="L1819" i="3"/>
  <c r="L1818" i="3"/>
  <c r="L1817" i="3"/>
  <c r="L1816" i="3"/>
  <c r="L1815" i="3"/>
  <c r="L1814" i="3"/>
  <c r="L1813" i="3"/>
  <c r="L1812" i="3"/>
  <c r="L1811" i="3"/>
  <c r="L1810" i="3"/>
  <c r="L1809" i="3"/>
  <c r="L1808" i="3"/>
  <c r="L1807" i="3"/>
  <c r="L1806" i="3"/>
  <c r="L1805" i="3"/>
  <c r="L1804" i="3"/>
  <c r="L1803" i="3"/>
  <c r="L1802" i="3"/>
  <c r="L1801" i="3"/>
  <c r="L1800" i="3"/>
  <c r="L1799" i="3"/>
  <c r="L1798" i="3"/>
  <c r="L1797" i="3"/>
  <c r="L1796" i="3"/>
  <c r="L1795" i="3"/>
  <c r="L1794" i="3"/>
  <c r="L1793" i="3"/>
  <c r="L1792" i="3"/>
  <c r="L1791" i="3"/>
  <c r="L1790" i="3"/>
  <c r="L1789" i="3"/>
  <c r="L1788" i="3"/>
  <c r="L1787" i="3"/>
  <c r="L1786" i="3"/>
  <c r="L1785" i="3"/>
  <c r="L1784" i="3"/>
  <c r="L1783" i="3"/>
  <c r="L1782" i="3"/>
  <c r="L1781" i="3"/>
  <c r="L1780" i="3"/>
  <c r="L1779" i="3"/>
  <c r="L1778" i="3"/>
  <c r="L1777" i="3"/>
  <c r="L1776" i="3"/>
  <c r="L1775" i="3"/>
  <c r="L1774" i="3"/>
  <c r="L1773" i="3"/>
  <c r="L1772" i="3"/>
  <c r="L1771" i="3"/>
  <c r="L1770" i="3"/>
  <c r="L1769" i="3"/>
  <c r="L1768" i="3"/>
  <c r="L1767" i="3"/>
  <c r="L1766" i="3"/>
  <c r="L1765" i="3"/>
  <c r="L1764" i="3"/>
  <c r="L1763" i="3"/>
  <c r="L1762" i="3"/>
  <c r="L1761" i="3"/>
  <c r="L1760" i="3"/>
  <c r="L1759" i="3"/>
  <c r="L1758" i="3"/>
  <c r="L1757" i="3"/>
  <c r="L1756" i="3"/>
  <c r="L1755" i="3"/>
  <c r="L1754" i="3"/>
  <c r="L1753" i="3"/>
  <c r="L1752" i="3"/>
  <c r="L1751" i="3"/>
  <c r="L1750" i="3"/>
  <c r="L1749" i="3"/>
  <c r="L1748" i="3"/>
  <c r="L1747" i="3"/>
  <c r="L1746" i="3"/>
  <c r="L1745" i="3"/>
  <c r="L1744" i="3"/>
  <c r="L1743" i="3"/>
  <c r="L1742" i="3"/>
  <c r="L1741" i="3"/>
  <c r="L1740" i="3"/>
  <c r="L1739" i="3"/>
  <c r="L1738" i="3"/>
  <c r="L1737" i="3"/>
  <c r="L1736" i="3"/>
  <c r="L1735" i="3"/>
  <c r="L1734" i="3"/>
  <c r="L1733" i="3"/>
  <c r="L1732" i="3"/>
  <c r="L1731" i="3"/>
  <c r="L1730" i="3"/>
  <c r="L1729" i="3"/>
  <c r="L1728" i="3"/>
  <c r="L1727" i="3"/>
  <c r="L1726" i="3"/>
  <c r="L1725" i="3"/>
  <c r="L1724" i="3"/>
  <c r="L1723" i="3"/>
  <c r="L1722" i="3"/>
  <c r="L1721" i="3"/>
  <c r="L1720" i="3"/>
  <c r="L1719" i="3"/>
  <c r="L1718" i="3"/>
  <c r="L1717" i="3"/>
  <c r="L1716" i="3"/>
  <c r="L1715" i="3"/>
  <c r="L1714" i="3"/>
  <c r="L1713" i="3"/>
  <c r="L1712" i="3"/>
  <c r="L1711" i="3"/>
  <c r="L1710" i="3"/>
  <c r="L1709" i="3"/>
  <c r="L1708" i="3"/>
  <c r="L1707" i="3"/>
  <c r="L1706" i="3"/>
  <c r="L1705" i="3"/>
  <c r="L1704" i="3"/>
  <c r="L1703" i="3"/>
  <c r="L1702" i="3"/>
  <c r="L1701" i="3"/>
  <c r="L1700" i="3"/>
  <c r="L1699" i="3"/>
  <c r="L1698" i="3"/>
  <c r="L1697" i="3"/>
  <c r="L1696" i="3"/>
  <c r="L1695" i="3"/>
  <c r="L1694" i="3"/>
  <c r="L1693" i="3"/>
  <c r="L1692" i="3"/>
  <c r="L1691" i="3"/>
  <c r="L1690" i="3"/>
  <c r="L1689" i="3"/>
  <c r="L1688" i="3"/>
  <c r="L1687" i="3"/>
  <c r="L1686" i="3"/>
  <c r="L1685" i="3"/>
  <c r="L1684" i="3"/>
  <c r="L1683" i="3"/>
  <c r="L1682" i="3"/>
  <c r="L1681" i="3"/>
  <c r="L1680" i="3"/>
  <c r="L1679" i="3"/>
  <c r="L1678" i="3"/>
  <c r="L1677" i="3"/>
  <c r="L1676" i="3"/>
  <c r="L1675" i="3"/>
  <c r="L1674" i="3"/>
  <c r="L1673" i="3"/>
  <c r="L1672" i="3"/>
  <c r="L1671" i="3"/>
  <c r="L1670" i="3"/>
  <c r="L1669" i="3"/>
  <c r="L1668" i="3"/>
  <c r="L1667" i="3"/>
  <c r="L1666" i="3"/>
  <c r="L1665" i="3"/>
  <c r="L1664" i="3"/>
  <c r="L1663" i="3"/>
  <c r="L1662" i="3"/>
  <c r="L1661" i="3"/>
  <c r="L1660" i="3"/>
  <c r="L1659" i="3"/>
  <c r="L1658" i="3"/>
  <c r="L1657" i="3"/>
  <c r="L1656" i="3"/>
  <c r="L1655" i="3"/>
  <c r="L1654" i="3"/>
  <c r="L1653" i="3"/>
  <c r="L1652" i="3"/>
  <c r="L1651" i="3"/>
  <c r="L1650" i="3"/>
  <c r="L1649" i="3"/>
  <c r="L1648" i="3"/>
  <c r="L1647" i="3"/>
  <c r="L1646" i="3"/>
  <c r="L1645" i="3"/>
  <c r="L1644" i="3"/>
  <c r="L1643" i="3"/>
  <c r="L1642" i="3"/>
  <c r="L1641" i="3"/>
  <c r="L1640" i="3"/>
  <c r="L1639" i="3"/>
  <c r="L1638" i="3"/>
  <c r="L1637" i="3"/>
  <c r="L1636" i="3"/>
  <c r="L1635" i="3"/>
  <c r="L1634" i="3"/>
  <c r="L1633" i="3"/>
  <c r="L1632" i="3"/>
  <c r="L1631" i="3"/>
  <c r="L1630" i="3"/>
  <c r="L1629" i="3"/>
  <c r="L1628" i="3"/>
  <c r="L1627" i="3"/>
  <c r="L1626" i="3"/>
  <c r="L1625" i="3"/>
  <c r="L1624" i="3"/>
  <c r="L1623" i="3"/>
  <c r="L1622" i="3"/>
  <c r="L1621" i="3"/>
  <c r="L1620" i="3"/>
  <c r="L1619" i="3"/>
  <c r="L1618" i="3"/>
  <c r="L1617" i="3"/>
  <c r="L1616" i="3"/>
  <c r="L1615" i="3"/>
  <c r="L1614" i="3"/>
  <c r="L1613" i="3"/>
  <c r="L1612" i="3"/>
  <c r="L1611" i="3"/>
  <c r="L1610" i="3"/>
  <c r="L1609" i="3"/>
  <c r="L1608" i="3"/>
  <c r="L1607" i="3"/>
  <c r="L1606" i="3"/>
  <c r="L1605" i="3"/>
  <c r="L1604" i="3"/>
  <c r="L1603" i="3"/>
  <c r="L1602" i="3"/>
  <c r="L1601" i="3"/>
  <c r="L1600" i="3"/>
  <c r="L1599" i="3"/>
  <c r="L1598" i="3"/>
  <c r="L1597" i="3"/>
  <c r="L1596" i="3"/>
  <c r="L1595" i="3"/>
  <c r="L1594" i="3"/>
  <c r="L1593" i="3"/>
  <c r="L1592" i="3"/>
  <c r="L1591" i="3"/>
  <c r="L1590" i="3"/>
  <c r="L1589" i="3"/>
  <c r="L1588" i="3"/>
  <c r="L1587" i="3"/>
  <c r="L1586" i="3"/>
  <c r="L1585" i="3"/>
  <c r="L1584" i="3"/>
  <c r="L1583" i="3"/>
  <c r="L1582" i="3"/>
  <c r="L1581" i="3"/>
  <c r="L1580" i="3"/>
  <c r="L1579" i="3"/>
  <c r="L1578" i="3"/>
  <c r="L1577" i="3"/>
  <c r="L1576" i="3"/>
  <c r="L1575" i="3"/>
  <c r="L1574" i="3"/>
  <c r="L1573" i="3"/>
  <c r="L1572" i="3"/>
  <c r="L1571" i="3"/>
  <c r="L1570" i="3"/>
  <c r="L1569" i="3"/>
  <c r="L1568" i="3"/>
  <c r="L1567" i="3"/>
  <c r="L1566" i="3"/>
  <c r="L1565" i="3"/>
  <c r="L1564" i="3"/>
  <c r="L1563" i="3"/>
  <c r="L1562" i="3"/>
  <c r="L1561" i="3"/>
  <c r="L1560" i="3"/>
  <c r="L1559" i="3"/>
  <c r="L1558" i="3"/>
  <c r="L1557" i="3"/>
  <c r="L1556" i="3"/>
  <c r="L1555" i="3"/>
  <c r="L1554" i="3"/>
  <c r="L1553" i="3"/>
  <c r="L1552" i="3"/>
  <c r="L1551" i="3"/>
  <c r="L1550" i="3"/>
  <c r="L1549" i="3"/>
  <c r="L1548" i="3"/>
  <c r="L1547" i="3"/>
  <c r="L1546" i="3"/>
  <c r="L1545" i="3"/>
  <c r="L1544" i="3"/>
  <c r="L1543" i="3"/>
  <c r="L1542" i="3"/>
  <c r="L1541" i="3"/>
  <c r="L1540" i="3"/>
  <c r="L1539" i="3"/>
  <c r="L1538" i="3"/>
  <c r="L1537" i="3"/>
  <c r="L1536" i="3"/>
  <c r="L1535" i="3"/>
  <c r="L1534" i="3"/>
  <c r="L1533" i="3"/>
  <c r="L1532" i="3"/>
  <c r="L1531" i="3"/>
  <c r="L1530" i="3"/>
  <c r="L1529" i="3"/>
  <c r="L1528" i="3"/>
  <c r="L1527" i="3"/>
  <c r="L1526" i="3"/>
  <c r="L1525" i="3"/>
  <c r="L1524" i="3"/>
  <c r="L1523" i="3"/>
  <c r="L1522" i="3"/>
  <c r="L1521" i="3"/>
  <c r="L1520" i="3"/>
  <c r="L1519" i="3"/>
  <c r="L1518" i="3"/>
  <c r="L1517" i="3"/>
  <c r="L1516" i="3"/>
  <c r="L1515" i="3"/>
  <c r="L1514" i="3"/>
  <c r="L1513" i="3"/>
  <c r="L1512" i="3"/>
  <c r="L1511" i="3"/>
  <c r="L1510" i="3"/>
  <c r="L1509" i="3"/>
  <c r="L1508" i="3"/>
  <c r="L1507" i="3"/>
  <c r="L1506" i="3"/>
  <c r="L1505" i="3"/>
  <c r="L1504" i="3"/>
  <c r="L1503" i="3"/>
  <c r="L1502" i="3"/>
  <c r="L1501" i="3"/>
  <c r="L1500" i="3"/>
  <c r="L1499" i="3"/>
  <c r="L1498" i="3"/>
  <c r="L1497" i="3"/>
  <c r="L1496" i="3"/>
  <c r="L1495" i="3"/>
  <c r="L1494" i="3"/>
  <c r="L1493" i="3"/>
  <c r="L1492" i="3"/>
  <c r="L1491" i="3"/>
  <c r="L1490" i="3"/>
  <c r="L1489" i="3"/>
  <c r="L1488" i="3"/>
  <c r="L1487" i="3"/>
  <c r="L1486" i="3"/>
  <c r="L1485" i="3"/>
  <c r="L1484" i="3"/>
  <c r="L1483" i="3"/>
  <c r="L1482" i="3"/>
  <c r="L1481" i="3"/>
  <c r="L1480" i="3"/>
  <c r="L1479" i="3"/>
  <c r="L1478" i="3"/>
  <c r="L1477" i="3"/>
  <c r="L1476" i="3"/>
  <c r="L1475" i="3"/>
  <c r="L1474" i="3"/>
  <c r="L1473" i="3"/>
  <c r="L1472" i="3"/>
  <c r="L1471" i="3"/>
  <c r="L1470" i="3"/>
  <c r="L1469" i="3"/>
  <c r="L1468" i="3"/>
  <c r="L1467" i="3"/>
  <c r="L1466" i="3"/>
  <c r="L1465" i="3"/>
  <c r="L1464" i="3"/>
  <c r="L1463" i="3"/>
  <c r="L1462" i="3"/>
  <c r="L1461" i="3"/>
  <c r="L1460" i="3"/>
  <c r="L1459" i="3"/>
  <c r="L1458" i="3"/>
  <c r="L1457" i="3"/>
  <c r="L1456" i="3"/>
  <c r="L1455" i="3"/>
  <c r="L1454" i="3"/>
  <c r="L1453" i="3"/>
  <c r="L1452" i="3"/>
  <c r="L1451" i="3"/>
  <c r="L1450" i="3"/>
  <c r="L1449" i="3"/>
  <c r="L1448" i="3"/>
  <c r="L1447" i="3"/>
  <c r="L1446" i="3"/>
  <c r="L1445" i="3"/>
  <c r="L1444" i="3"/>
  <c r="L1443" i="3"/>
  <c r="L1442" i="3"/>
  <c r="L1441" i="3"/>
  <c r="L1440" i="3"/>
  <c r="L1439" i="3"/>
  <c r="L1438" i="3"/>
  <c r="L1437" i="3"/>
  <c r="L1436" i="3"/>
  <c r="L1435" i="3"/>
  <c r="L1434" i="3"/>
  <c r="L1433" i="3"/>
  <c r="L1432" i="3"/>
  <c r="L1431" i="3"/>
  <c r="L1430" i="3"/>
  <c r="L1429" i="3"/>
  <c r="L1428" i="3"/>
  <c r="L1427" i="3"/>
  <c r="L1426" i="3"/>
  <c r="L1425" i="3"/>
  <c r="L1424" i="3"/>
  <c r="L1423" i="3"/>
  <c r="L1422" i="3"/>
  <c r="L1421" i="3"/>
  <c r="L1420" i="3"/>
  <c r="L1419" i="3"/>
  <c r="L1418" i="3"/>
  <c r="L1417" i="3"/>
  <c r="L1416" i="3"/>
  <c r="L1415" i="3"/>
  <c r="L1414" i="3"/>
  <c r="L1413" i="3"/>
  <c r="L1412" i="3"/>
  <c r="L1411" i="3"/>
  <c r="L1410" i="3"/>
  <c r="L1409" i="3"/>
  <c r="L1408" i="3"/>
  <c r="L1407" i="3"/>
  <c r="L1406" i="3"/>
  <c r="L1405" i="3"/>
  <c r="L1404" i="3"/>
  <c r="L1403" i="3"/>
  <c r="L1402" i="3"/>
  <c r="L1401" i="3"/>
  <c r="L1400" i="3"/>
  <c r="L1399" i="3"/>
  <c r="L1398" i="3"/>
  <c r="L1397" i="3"/>
  <c r="L1396" i="3"/>
  <c r="L1395" i="3"/>
  <c r="L1394" i="3"/>
  <c r="L1393" i="3"/>
  <c r="L1392" i="3"/>
  <c r="L1391" i="3"/>
  <c r="L1390" i="3"/>
  <c r="L1389" i="3"/>
  <c r="L1388" i="3"/>
  <c r="L1387" i="3"/>
  <c r="L1386" i="3"/>
  <c r="L1385" i="3"/>
  <c r="L1384" i="3"/>
  <c r="L1383" i="3"/>
  <c r="L1382" i="3"/>
  <c r="L1381" i="3"/>
  <c r="L1380" i="3"/>
  <c r="L1379" i="3"/>
  <c r="L1378" i="3"/>
  <c r="L1377" i="3"/>
  <c r="L1376" i="3"/>
  <c r="L1375" i="3"/>
  <c r="L1374" i="3"/>
  <c r="L1373" i="3"/>
  <c r="L1372" i="3"/>
  <c r="L1371" i="3"/>
  <c r="L1370" i="3"/>
  <c r="L1369" i="3"/>
  <c r="L1368" i="3"/>
  <c r="L1367" i="3"/>
  <c r="L1366" i="3"/>
  <c r="L1365" i="3"/>
  <c r="L1364" i="3"/>
  <c r="L1363" i="3"/>
  <c r="L1362" i="3"/>
  <c r="L1361" i="3"/>
  <c r="L1360" i="3"/>
  <c r="L1359" i="3"/>
  <c r="L1358" i="3"/>
  <c r="L1357" i="3"/>
  <c r="L1356" i="3"/>
  <c r="L1355" i="3"/>
  <c r="L1354" i="3"/>
  <c r="L1353" i="3"/>
  <c r="L1352" i="3"/>
  <c r="L1351" i="3"/>
  <c r="L1350" i="3"/>
  <c r="L1349" i="3"/>
  <c r="L1348" i="3"/>
  <c r="L1347" i="3"/>
  <c r="L1346" i="3"/>
  <c r="L1345" i="3"/>
  <c r="L1344" i="3"/>
  <c r="L1343" i="3"/>
  <c r="L1342" i="3"/>
  <c r="L1341" i="3"/>
  <c r="L1340" i="3"/>
  <c r="L1339" i="3"/>
  <c r="L1338" i="3"/>
  <c r="L1337" i="3"/>
  <c r="L1336" i="3"/>
  <c r="L1335" i="3"/>
  <c r="L1334" i="3"/>
  <c r="L1333" i="3"/>
  <c r="L1332" i="3"/>
  <c r="L1331" i="3"/>
  <c r="L1330" i="3"/>
  <c r="L1329" i="3"/>
  <c r="L1328" i="3"/>
  <c r="L1327" i="3"/>
  <c r="L1326" i="3"/>
  <c r="L1325" i="3"/>
  <c r="L1324" i="3"/>
  <c r="L1323" i="3"/>
  <c r="L1322" i="3"/>
  <c r="L1321" i="3"/>
  <c r="L1320" i="3"/>
  <c r="L1319" i="3"/>
  <c r="L1318" i="3"/>
  <c r="L1317" i="3"/>
  <c r="L1316" i="3"/>
  <c r="L1315" i="3"/>
  <c r="L1314" i="3"/>
  <c r="L1313" i="3"/>
  <c r="L1312" i="3"/>
  <c r="L1311" i="3"/>
  <c r="L1310" i="3"/>
  <c r="L1309" i="3"/>
  <c r="L1308" i="3"/>
  <c r="L1307" i="3"/>
  <c r="L1306" i="3"/>
  <c r="L1305" i="3"/>
  <c r="L1304" i="3"/>
  <c r="L1303" i="3"/>
  <c r="L1302" i="3"/>
  <c r="L1301" i="3"/>
  <c r="L1300" i="3"/>
  <c r="L1299" i="3"/>
  <c r="L1298" i="3"/>
  <c r="L1297" i="3"/>
  <c r="L1296" i="3"/>
  <c r="L1295" i="3"/>
  <c r="L1294" i="3"/>
  <c r="L1293" i="3"/>
  <c r="L1292" i="3"/>
  <c r="L1291" i="3"/>
  <c r="L1290" i="3"/>
  <c r="L1289" i="3"/>
  <c r="L1288" i="3"/>
  <c r="L1287" i="3"/>
  <c r="L1286" i="3"/>
  <c r="L1285" i="3"/>
  <c r="L1284" i="3"/>
  <c r="L1283" i="3"/>
  <c r="L1282" i="3"/>
  <c r="L1281" i="3"/>
  <c r="L1280" i="3"/>
  <c r="L1279" i="3"/>
  <c r="L1278" i="3"/>
  <c r="L1277" i="3"/>
  <c r="L1276" i="3"/>
  <c r="L1275" i="3"/>
  <c r="L1274" i="3"/>
  <c r="L1273" i="3"/>
  <c r="L1272" i="3"/>
  <c r="L1271" i="3"/>
  <c r="L1270" i="3"/>
  <c r="L1269" i="3"/>
  <c r="L1268" i="3"/>
  <c r="L1267" i="3"/>
  <c r="L1266" i="3"/>
  <c r="L1265" i="3"/>
  <c r="L1264" i="3"/>
  <c r="L1263" i="3"/>
  <c r="L1262" i="3"/>
  <c r="L1261" i="3"/>
  <c r="L1260" i="3"/>
  <c r="L1259" i="3"/>
  <c r="L1258" i="3"/>
  <c r="L1257" i="3"/>
  <c r="L1256" i="3"/>
  <c r="L1255" i="3"/>
  <c r="L1254" i="3"/>
  <c r="L1253" i="3"/>
  <c r="L1252" i="3"/>
  <c r="L1251" i="3"/>
  <c r="L1250" i="3"/>
  <c r="L1249" i="3"/>
  <c r="L1248" i="3"/>
  <c r="L1247" i="3"/>
  <c r="L1246" i="3"/>
  <c r="L1245" i="3"/>
  <c r="L1244" i="3"/>
  <c r="L1243" i="3"/>
  <c r="L1242" i="3"/>
  <c r="L1241" i="3"/>
  <c r="L1240" i="3"/>
  <c r="L1239" i="3"/>
  <c r="L1238" i="3"/>
  <c r="L1237" i="3"/>
  <c r="L1236" i="3"/>
  <c r="L1235" i="3"/>
  <c r="L1234" i="3"/>
  <c r="L1233" i="3"/>
  <c r="L1232" i="3"/>
  <c r="L1231" i="3"/>
  <c r="L1230" i="3"/>
  <c r="L1229" i="3"/>
  <c r="L1228" i="3"/>
  <c r="L1227" i="3"/>
  <c r="L1226" i="3"/>
  <c r="L1225" i="3"/>
  <c r="L1224" i="3"/>
  <c r="L1223" i="3"/>
  <c r="L1222" i="3"/>
  <c r="L1221" i="3"/>
  <c r="L1220" i="3"/>
  <c r="L1219" i="3"/>
  <c r="L1218" i="3"/>
  <c r="L1217" i="3"/>
  <c r="L1216" i="3"/>
  <c r="L1215" i="3"/>
  <c r="L1214" i="3"/>
  <c r="L1213" i="3"/>
  <c r="L1212" i="3"/>
  <c r="L1211" i="3"/>
  <c r="L1210" i="3"/>
  <c r="L1209" i="3"/>
  <c r="L1208" i="3"/>
  <c r="L1207" i="3"/>
  <c r="L1206" i="3"/>
  <c r="L1205" i="3"/>
  <c r="L1204" i="3"/>
  <c r="L1203" i="3"/>
  <c r="L1202" i="3"/>
  <c r="L1201" i="3"/>
  <c r="L1200" i="3"/>
  <c r="L1199" i="3"/>
  <c r="L1198" i="3"/>
  <c r="L1197" i="3"/>
  <c r="L1196" i="3"/>
  <c r="L1195" i="3"/>
  <c r="L1194" i="3"/>
  <c r="L1193" i="3"/>
  <c r="L1192" i="3"/>
  <c r="L1191" i="3"/>
  <c r="L1190" i="3"/>
  <c r="L1189" i="3"/>
  <c r="L1188" i="3"/>
  <c r="L1187" i="3"/>
  <c r="L1186" i="3"/>
  <c r="L1185" i="3"/>
  <c r="L1184" i="3"/>
  <c r="L1183" i="3"/>
  <c r="L1182" i="3"/>
  <c r="L1181" i="3"/>
  <c r="L1180" i="3"/>
  <c r="L1179" i="3"/>
  <c r="L1178" i="3"/>
  <c r="L1177" i="3"/>
  <c r="L1176" i="3"/>
  <c r="L1175" i="3"/>
  <c r="L1174" i="3"/>
  <c r="L1173" i="3"/>
  <c r="L1172" i="3"/>
  <c r="L1171" i="3"/>
  <c r="L1170" i="3"/>
  <c r="L1169" i="3"/>
  <c r="L1168" i="3"/>
  <c r="L1167" i="3"/>
  <c r="L1166" i="3"/>
  <c r="L1165" i="3"/>
  <c r="L1164" i="3"/>
  <c r="L1163" i="3"/>
  <c r="L1162" i="3"/>
  <c r="L1161" i="3"/>
  <c r="L1160" i="3"/>
  <c r="L1159" i="3"/>
  <c r="L1158" i="3"/>
  <c r="L1157" i="3"/>
  <c r="L1156" i="3"/>
  <c r="L1155" i="3"/>
  <c r="L1154" i="3"/>
  <c r="L1153" i="3"/>
  <c r="L1152" i="3"/>
  <c r="L1151" i="3"/>
  <c r="L1150" i="3"/>
  <c r="L1149" i="3"/>
  <c r="L1148" i="3"/>
  <c r="L1147" i="3"/>
  <c r="L1146" i="3"/>
  <c r="L1145" i="3"/>
  <c r="L1144" i="3"/>
  <c r="L1143" i="3"/>
  <c r="L1142" i="3"/>
  <c r="L1141" i="3"/>
  <c r="L1140" i="3"/>
  <c r="L1139" i="3"/>
  <c r="L1138" i="3"/>
  <c r="L1137" i="3"/>
  <c r="L1136" i="3"/>
  <c r="L1135" i="3"/>
  <c r="L1134" i="3"/>
  <c r="L1133" i="3"/>
  <c r="L1132" i="3"/>
  <c r="L1131" i="3"/>
  <c r="L1130" i="3"/>
  <c r="L1129" i="3"/>
  <c r="L1128" i="3"/>
  <c r="L1127" i="3"/>
  <c r="L1126" i="3"/>
  <c r="L1125" i="3"/>
  <c r="L1124" i="3"/>
  <c r="L1123" i="3"/>
  <c r="L1122" i="3"/>
  <c r="L1121" i="3"/>
  <c r="L1120" i="3"/>
  <c r="L1119" i="3"/>
  <c r="L1118" i="3"/>
  <c r="L1117" i="3"/>
  <c r="L1116" i="3"/>
  <c r="L1115" i="3"/>
  <c r="L1114" i="3"/>
  <c r="L1113" i="3"/>
  <c r="L1112" i="3"/>
  <c r="L1111" i="3"/>
  <c r="L1110" i="3"/>
  <c r="L1109" i="3"/>
  <c r="L1108" i="3"/>
  <c r="L1107" i="3"/>
  <c r="L1106" i="3"/>
  <c r="L1105" i="3"/>
  <c r="L1104" i="3"/>
  <c r="L1103" i="3"/>
  <c r="L1102" i="3"/>
  <c r="L1101" i="3"/>
  <c r="L1100" i="3"/>
  <c r="L1099" i="3"/>
  <c r="L1098" i="3"/>
  <c r="L1097" i="3"/>
  <c r="L1096" i="3"/>
  <c r="L1095" i="3"/>
  <c r="L1094" i="3"/>
  <c r="L1093" i="3"/>
  <c r="L1092" i="3"/>
  <c r="L1091" i="3"/>
  <c r="L1090" i="3"/>
  <c r="L1089" i="3"/>
  <c r="L1088" i="3"/>
  <c r="L1087" i="3"/>
  <c r="L1086" i="3"/>
  <c r="L1085" i="3"/>
  <c r="L1084" i="3"/>
  <c r="L1083" i="3"/>
  <c r="L1082" i="3"/>
  <c r="L1081" i="3"/>
  <c r="L1080" i="3"/>
  <c r="L1079" i="3"/>
  <c r="L1078" i="3"/>
  <c r="L1077" i="3"/>
  <c r="L1076" i="3"/>
  <c r="L1075" i="3"/>
  <c r="L1074" i="3"/>
  <c r="L1073" i="3"/>
  <c r="L1072" i="3"/>
  <c r="L1071" i="3"/>
  <c r="L1070" i="3"/>
  <c r="L1069" i="3"/>
  <c r="L1068" i="3"/>
  <c r="L1067" i="3"/>
  <c r="L1066" i="3"/>
  <c r="L1065" i="3"/>
  <c r="L1064" i="3"/>
  <c r="L1063" i="3"/>
  <c r="L1062" i="3"/>
  <c r="L1061" i="3"/>
  <c r="L1060" i="3"/>
  <c r="L1059" i="3"/>
  <c r="L1058" i="3"/>
  <c r="L1057" i="3"/>
  <c r="L1056" i="3"/>
  <c r="L1055" i="3"/>
  <c r="L1054" i="3"/>
  <c r="L1053" i="3"/>
  <c r="L1052" i="3"/>
  <c r="L1051" i="3"/>
  <c r="L1050" i="3"/>
  <c r="L1049" i="3"/>
  <c r="L1048" i="3"/>
  <c r="L1047" i="3"/>
  <c r="L1046" i="3"/>
  <c r="L1045" i="3"/>
  <c r="L1044" i="3"/>
  <c r="L1043" i="3"/>
  <c r="L1042" i="3"/>
  <c r="L1041" i="3"/>
  <c r="L1040" i="3"/>
  <c r="L1039" i="3"/>
  <c r="L1038" i="3"/>
  <c r="L1037" i="3"/>
  <c r="L1036" i="3"/>
  <c r="L1035" i="3"/>
  <c r="L1034" i="3"/>
  <c r="L1033" i="3"/>
  <c r="L1032" i="3"/>
  <c r="L1031" i="3"/>
  <c r="L1030" i="3"/>
  <c r="L1029" i="3"/>
  <c r="L1028" i="3"/>
  <c r="L1027" i="3"/>
  <c r="L1026" i="3"/>
  <c r="L1025" i="3"/>
  <c r="L1024" i="3"/>
  <c r="L1023" i="3"/>
  <c r="L1022" i="3"/>
  <c r="L1021" i="3"/>
  <c r="L1020" i="3"/>
  <c r="L1019" i="3"/>
  <c r="L1018" i="3"/>
  <c r="L1017" i="3"/>
  <c r="L1016" i="3"/>
  <c r="L1015" i="3"/>
  <c r="L1014" i="3"/>
  <c r="L1013" i="3"/>
  <c r="L1012" i="3"/>
  <c r="L1011" i="3"/>
  <c r="L1010" i="3"/>
  <c r="L1009" i="3"/>
  <c r="L1008" i="3"/>
  <c r="L1007" i="3"/>
  <c r="L1006" i="3"/>
  <c r="L1005" i="3"/>
  <c r="L1004" i="3"/>
  <c r="L1003" i="3"/>
  <c r="L1002" i="3"/>
  <c r="L1001" i="3"/>
  <c r="L1000" i="3"/>
  <c r="L999" i="3"/>
  <c r="L998" i="3"/>
  <c r="L997" i="3"/>
  <c r="L996" i="3"/>
  <c r="L995" i="3"/>
  <c r="L994" i="3"/>
  <c r="L993" i="3"/>
  <c r="L992" i="3"/>
  <c r="L991" i="3"/>
  <c r="L990" i="3"/>
  <c r="L989" i="3"/>
  <c r="L988" i="3"/>
  <c r="L987" i="3"/>
  <c r="L986" i="3"/>
  <c r="L985" i="3"/>
  <c r="L984" i="3"/>
  <c r="L983" i="3"/>
  <c r="L982" i="3"/>
  <c r="L981" i="3"/>
  <c r="L980" i="3"/>
  <c r="L979" i="3"/>
  <c r="L978" i="3"/>
  <c r="L977" i="3"/>
  <c r="L976" i="3"/>
  <c r="L975" i="3"/>
  <c r="L974" i="3"/>
  <c r="L973" i="3"/>
  <c r="L972" i="3"/>
  <c r="L971" i="3"/>
  <c r="L970" i="3"/>
  <c r="L969" i="3"/>
  <c r="L968" i="3"/>
  <c r="L967" i="3"/>
  <c r="L966" i="3"/>
  <c r="L965" i="3"/>
  <c r="L964" i="3"/>
  <c r="L963" i="3"/>
  <c r="L962" i="3"/>
  <c r="L961" i="3"/>
  <c r="L960" i="3"/>
  <c r="L959" i="3"/>
  <c r="L958" i="3"/>
  <c r="L957" i="3"/>
  <c r="L956" i="3"/>
  <c r="L955" i="3"/>
  <c r="L954" i="3"/>
  <c r="L953" i="3"/>
  <c r="L952" i="3"/>
  <c r="L951" i="3"/>
  <c r="L950" i="3"/>
  <c r="L949" i="3"/>
  <c r="L948" i="3"/>
  <c r="L947" i="3"/>
  <c r="L946" i="3"/>
  <c r="L945" i="3"/>
  <c r="L944" i="3"/>
  <c r="L943" i="3"/>
  <c r="L942" i="3"/>
  <c r="L941" i="3"/>
  <c r="L940" i="3"/>
  <c r="L939" i="3"/>
  <c r="L938" i="3"/>
  <c r="L937" i="3"/>
  <c r="L936" i="3"/>
  <c r="L935" i="3"/>
  <c r="L934" i="3"/>
  <c r="L933" i="3"/>
  <c r="L932" i="3"/>
  <c r="L931" i="3"/>
  <c r="L930" i="3"/>
  <c r="L929" i="3"/>
  <c r="L928" i="3"/>
  <c r="L927" i="3"/>
  <c r="L926" i="3"/>
  <c r="L925" i="3"/>
  <c r="L924" i="3"/>
  <c r="L923" i="3"/>
  <c r="L922" i="3"/>
  <c r="L921" i="3"/>
  <c r="L920" i="3"/>
  <c r="L919" i="3"/>
  <c r="L918" i="3"/>
  <c r="L917" i="3"/>
  <c r="L916" i="3"/>
  <c r="L915" i="3"/>
  <c r="L914" i="3"/>
  <c r="L913" i="3"/>
  <c r="L912" i="3"/>
  <c r="L911" i="3"/>
  <c r="L910" i="3"/>
  <c r="L909" i="3"/>
  <c r="L908" i="3"/>
  <c r="L907" i="3"/>
  <c r="L906" i="3"/>
  <c r="L905" i="3"/>
  <c r="L904" i="3"/>
  <c r="L903" i="3"/>
  <c r="L902" i="3"/>
  <c r="L901" i="3"/>
  <c r="L900" i="3"/>
  <c r="L899" i="3"/>
  <c r="L898" i="3"/>
  <c r="L897" i="3"/>
  <c r="L896" i="3"/>
  <c r="L895" i="3"/>
  <c r="L894" i="3"/>
  <c r="L893" i="3"/>
  <c r="L892" i="3"/>
  <c r="L891" i="3"/>
  <c r="L890" i="3"/>
  <c r="L889" i="3"/>
  <c r="L888" i="3"/>
  <c r="L887" i="3"/>
  <c r="L886" i="3"/>
  <c r="L885" i="3"/>
  <c r="L884" i="3"/>
  <c r="L883" i="3"/>
  <c r="L882" i="3"/>
  <c r="L881" i="3"/>
  <c r="L880" i="3"/>
  <c r="L879" i="3"/>
  <c r="L878" i="3"/>
  <c r="L877" i="3"/>
  <c r="L876" i="3"/>
  <c r="L875" i="3"/>
  <c r="L874" i="3"/>
  <c r="L873" i="3"/>
  <c r="L872" i="3"/>
  <c r="L871" i="3"/>
  <c r="L870" i="3"/>
  <c r="L869" i="3"/>
  <c r="L868" i="3"/>
  <c r="L867" i="3"/>
  <c r="L866" i="3"/>
  <c r="L865" i="3"/>
  <c r="L864" i="3"/>
  <c r="L863" i="3"/>
  <c r="L862" i="3"/>
  <c r="L861" i="3"/>
  <c r="L860" i="3"/>
  <c r="L859" i="3"/>
  <c r="L858" i="3"/>
  <c r="L857" i="3"/>
  <c r="L856" i="3"/>
  <c r="L855" i="3"/>
  <c r="L854" i="3"/>
  <c r="L853" i="3"/>
  <c r="L852" i="3"/>
  <c r="L851" i="3"/>
  <c r="L850" i="3"/>
  <c r="L849" i="3"/>
  <c r="L848" i="3"/>
  <c r="L847" i="3"/>
  <c r="L846" i="3"/>
  <c r="L845" i="3"/>
  <c r="L844" i="3"/>
  <c r="L843" i="3"/>
  <c r="L842" i="3"/>
  <c r="L841" i="3"/>
  <c r="L840" i="3"/>
  <c r="L839" i="3"/>
  <c r="L838" i="3"/>
  <c r="L837" i="3"/>
  <c r="L836" i="3"/>
  <c r="L835" i="3"/>
  <c r="L834" i="3"/>
  <c r="L833" i="3"/>
  <c r="L832" i="3"/>
  <c r="L831" i="3"/>
  <c r="L830" i="3"/>
  <c r="L829" i="3"/>
  <c r="L828" i="3"/>
  <c r="L827" i="3"/>
  <c r="L826" i="3"/>
  <c r="L825" i="3"/>
  <c r="L824" i="3"/>
  <c r="L823" i="3"/>
  <c r="L822" i="3"/>
  <c r="L821" i="3"/>
  <c r="L820" i="3"/>
  <c r="L819" i="3"/>
  <c r="L818" i="3"/>
  <c r="L817" i="3"/>
  <c r="L816" i="3"/>
  <c r="L815" i="3"/>
  <c r="L814" i="3"/>
  <c r="L813" i="3"/>
  <c r="L812" i="3"/>
  <c r="L811" i="3"/>
  <c r="L810" i="3"/>
  <c r="L809" i="3"/>
  <c r="L808" i="3"/>
  <c r="L807" i="3"/>
  <c r="L806" i="3"/>
  <c r="L805" i="3"/>
  <c r="L804" i="3"/>
  <c r="L803" i="3"/>
  <c r="L802" i="3"/>
  <c r="L801" i="3"/>
  <c r="L800" i="3"/>
  <c r="L799" i="3"/>
  <c r="L798" i="3"/>
  <c r="L797" i="3"/>
  <c r="L796" i="3"/>
  <c r="L795" i="3"/>
  <c r="L794" i="3"/>
  <c r="L793" i="3"/>
  <c r="L792" i="3"/>
  <c r="L791" i="3"/>
  <c r="L790" i="3"/>
  <c r="L789" i="3"/>
  <c r="L788" i="3"/>
  <c r="L787" i="3"/>
  <c r="L786" i="3"/>
  <c r="L785" i="3"/>
  <c r="L784" i="3"/>
  <c r="L783" i="3"/>
  <c r="L782" i="3"/>
  <c r="L781" i="3"/>
  <c r="L780" i="3"/>
  <c r="L779" i="3"/>
  <c r="L778" i="3"/>
  <c r="L777" i="3"/>
  <c r="L776" i="3"/>
  <c r="L775" i="3"/>
  <c r="L774" i="3"/>
  <c r="L773" i="3"/>
  <c r="L772" i="3"/>
  <c r="L771" i="3"/>
  <c r="L770" i="3"/>
  <c r="L769" i="3"/>
  <c r="L768" i="3"/>
  <c r="L767" i="3"/>
  <c r="L766" i="3"/>
  <c r="L765" i="3"/>
  <c r="L764" i="3"/>
  <c r="L763" i="3"/>
  <c r="L762" i="3"/>
  <c r="L761" i="3"/>
  <c r="L760" i="3"/>
  <c r="L759" i="3"/>
  <c r="L758" i="3"/>
  <c r="L757" i="3"/>
  <c r="L756" i="3"/>
  <c r="L755" i="3"/>
  <c r="L754" i="3"/>
  <c r="L753" i="3"/>
  <c r="L752" i="3"/>
  <c r="L751" i="3"/>
  <c r="L750" i="3"/>
  <c r="L749" i="3"/>
  <c r="L748" i="3"/>
  <c r="L747" i="3"/>
  <c r="L746" i="3"/>
  <c r="L745" i="3"/>
  <c r="L744" i="3"/>
  <c r="L743" i="3"/>
  <c r="L742" i="3"/>
  <c r="L741" i="3"/>
  <c r="L740" i="3"/>
  <c r="L739" i="3"/>
  <c r="L738" i="3"/>
  <c r="L737" i="3"/>
  <c r="L736" i="3"/>
  <c r="L735" i="3"/>
  <c r="L734" i="3"/>
  <c r="L733" i="3"/>
  <c r="L732" i="3"/>
  <c r="L731" i="3"/>
  <c r="L730" i="3"/>
  <c r="L729" i="3"/>
  <c r="L728" i="3"/>
  <c r="L727" i="3"/>
  <c r="L726" i="3"/>
  <c r="L725" i="3"/>
  <c r="L724" i="3"/>
  <c r="L723" i="3"/>
  <c r="L722" i="3"/>
  <c r="L721" i="3"/>
  <c r="L720" i="3"/>
  <c r="L719" i="3"/>
  <c r="L718" i="3"/>
  <c r="L717" i="3"/>
  <c r="L716" i="3"/>
  <c r="L715" i="3"/>
  <c r="L714" i="3"/>
  <c r="L713" i="3"/>
  <c r="L712" i="3"/>
  <c r="L711" i="3"/>
  <c r="L710" i="3"/>
  <c r="L709" i="3"/>
  <c r="L708" i="3"/>
  <c r="L707" i="3"/>
  <c r="L706" i="3"/>
  <c r="L705" i="3"/>
  <c r="L704" i="3"/>
  <c r="L703" i="3"/>
  <c r="L702" i="3"/>
  <c r="L701" i="3"/>
  <c r="L700" i="3"/>
  <c r="L699" i="3"/>
  <c r="L698" i="3"/>
  <c r="L697" i="3"/>
  <c r="L696" i="3"/>
  <c r="L695" i="3"/>
  <c r="L694" i="3"/>
  <c r="L693" i="3"/>
  <c r="L692" i="3"/>
  <c r="L691" i="3"/>
  <c r="L690" i="3"/>
  <c r="L689" i="3"/>
  <c r="L688" i="3"/>
  <c r="L687" i="3"/>
  <c r="L686" i="3"/>
  <c r="L685" i="3"/>
  <c r="L684" i="3"/>
  <c r="L683" i="3"/>
  <c r="L682" i="3"/>
  <c r="L681" i="3"/>
  <c r="L680" i="3"/>
  <c r="L679" i="3"/>
  <c r="L678" i="3"/>
  <c r="L677" i="3"/>
  <c r="L676" i="3"/>
  <c r="L675" i="3"/>
  <c r="L674" i="3"/>
  <c r="L673" i="3"/>
  <c r="L672" i="3"/>
  <c r="L671" i="3"/>
  <c r="L670" i="3"/>
  <c r="L669" i="3"/>
  <c r="L668" i="3"/>
  <c r="L667" i="3"/>
  <c r="L666" i="3"/>
  <c r="L665" i="3"/>
  <c r="L664" i="3"/>
  <c r="L663" i="3"/>
  <c r="L662" i="3"/>
  <c r="L661" i="3"/>
  <c r="L660" i="3"/>
  <c r="L659" i="3"/>
  <c r="L658" i="3"/>
  <c r="L657" i="3"/>
  <c r="L656" i="3"/>
  <c r="L655" i="3"/>
  <c r="L654" i="3"/>
  <c r="L653" i="3"/>
  <c r="L652" i="3"/>
  <c r="L651" i="3"/>
  <c r="L650" i="3"/>
  <c r="L649" i="3"/>
  <c r="L648" i="3"/>
  <c r="L647" i="3"/>
  <c r="L646" i="3"/>
  <c r="L645" i="3"/>
  <c r="L644" i="3"/>
  <c r="L643" i="3"/>
  <c r="L642" i="3"/>
  <c r="L641" i="3"/>
  <c r="L640" i="3"/>
  <c r="L639" i="3"/>
  <c r="L638" i="3"/>
  <c r="L637" i="3"/>
  <c r="L636" i="3"/>
  <c r="L635" i="3"/>
  <c r="L634" i="3"/>
  <c r="L633" i="3"/>
  <c r="L632" i="3"/>
  <c r="L631" i="3"/>
  <c r="L630" i="3"/>
  <c r="L629" i="3"/>
  <c r="L628" i="3"/>
  <c r="L627" i="3"/>
  <c r="L626" i="3"/>
  <c r="L625" i="3"/>
  <c r="L624" i="3"/>
  <c r="L623" i="3"/>
  <c r="L622" i="3"/>
  <c r="L621" i="3"/>
  <c r="L620" i="3"/>
  <c r="L619" i="3"/>
  <c r="L618" i="3"/>
  <c r="L617" i="3"/>
  <c r="L616" i="3"/>
  <c r="L615" i="3"/>
  <c r="L614" i="3"/>
  <c r="L613" i="3"/>
  <c r="L612" i="3"/>
  <c r="L611" i="3"/>
  <c r="L610" i="3"/>
  <c r="L609" i="3"/>
  <c r="L608" i="3"/>
  <c r="L607" i="3"/>
  <c r="L606" i="3"/>
  <c r="L605" i="3"/>
  <c r="L604" i="3"/>
  <c r="L603" i="3"/>
  <c r="L602" i="3"/>
  <c r="L601" i="3"/>
  <c r="L600" i="3"/>
  <c r="L599" i="3"/>
  <c r="L598" i="3"/>
  <c r="L597" i="3"/>
  <c r="L596" i="3"/>
  <c r="L595" i="3"/>
  <c r="L594" i="3"/>
  <c r="L593" i="3"/>
  <c r="L592" i="3"/>
  <c r="L591" i="3"/>
  <c r="L590" i="3"/>
  <c r="L589" i="3"/>
  <c r="L588" i="3"/>
  <c r="L587" i="3"/>
  <c r="L586" i="3"/>
  <c r="L585" i="3"/>
  <c r="L584" i="3"/>
  <c r="L583" i="3"/>
  <c r="L582" i="3"/>
  <c r="L581" i="3"/>
  <c r="L580" i="3"/>
  <c r="L579" i="3"/>
  <c r="L578" i="3"/>
  <c r="L577" i="3"/>
  <c r="L576" i="3"/>
  <c r="L575" i="3"/>
  <c r="L574" i="3"/>
  <c r="L573" i="3"/>
  <c r="L572" i="3"/>
  <c r="L571" i="3"/>
  <c r="L570" i="3"/>
  <c r="L569" i="3"/>
  <c r="L568" i="3"/>
  <c r="L567" i="3"/>
  <c r="L566" i="3"/>
  <c r="L565" i="3"/>
  <c r="L564" i="3"/>
  <c r="L563" i="3"/>
  <c r="L562" i="3"/>
  <c r="L561" i="3"/>
  <c r="L560" i="3"/>
  <c r="L559" i="3"/>
  <c r="L558" i="3"/>
  <c r="L557" i="3"/>
  <c r="L556" i="3"/>
  <c r="L555" i="3"/>
  <c r="L554" i="3"/>
  <c r="L553" i="3"/>
  <c r="L552" i="3"/>
  <c r="L551" i="3"/>
  <c r="L550" i="3"/>
  <c r="L549" i="3"/>
  <c r="L548" i="3"/>
  <c r="L547" i="3"/>
  <c r="L546" i="3"/>
  <c r="L545" i="3"/>
  <c r="L544" i="3"/>
  <c r="L543" i="3"/>
  <c r="L542" i="3"/>
  <c r="L541" i="3"/>
  <c r="L540" i="3"/>
  <c r="L539" i="3"/>
  <c r="L538" i="3"/>
  <c r="L537" i="3"/>
  <c r="L536" i="3"/>
  <c r="L535" i="3"/>
  <c r="L534" i="3"/>
  <c r="L533" i="3"/>
  <c r="L532" i="3"/>
  <c r="L531" i="3"/>
  <c r="L530" i="3"/>
  <c r="L529" i="3"/>
  <c r="L528" i="3"/>
  <c r="L527" i="3"/>
  <c r="L526" i="3"/>
  <c r="L525" i="3"/>
  <c r="L524" i="3"/>
  <c r="L523" i="3"/>
  <c r="L522" i="3"/>
  <c r="L521" i="3"/>
  <c r="L520" i="3"/>
  <c r="L519" i="3"/>
  <c r="L518" i="3"/>
  <c r="L517" i="3"/>
  <c r="L516" i="3"/>
  <c r="L515" i="3"/>
  <c r="L514" i="3"/>
  <c r="L513" i="3"/>
  <c r="L512" i="3"/>
  <c r="L511" i="3"/>
  <c r="L510" i="3"/>
  <c r="L509" i="3"/>
  <c r="L508" i="3"/>
  <c r="L507" i="3"/>
  <c r="L506" i="3"/>
  <c r="L505" i="3"/>
  <c r="L504" i="3"/>
  <c r="L503" i="3"/>
  <c r="L502" i="3"/>
  <c r="L501" i="3"/>
  <c r="L500" i="3"/>
  <c r="L499" i="3"/>
  <c r="L498" i="3"/>
  <c r="L497" i="3"/>
  <c r="L496" i="3"/>
  <c r="L495" i="3"/>
  <c r="L494" i="3"/>
  <c r="L493" i="3"/>
  <c r="L492" i="3"/>
  <c r="L491" i="3"/>
  <c r="L490" i="3"/>
  <c r="L489" i="3"/>
  <c r="L488" i="3"/>
  <c r="L487" i="3"/>
  <c r="L486" i="3"/>
  <c r="L485" i="3"/>
  <c r="L484" i="3"/>
  <c r="L483" i="3"/>
  <c r="L482" i="3"/>
  <c r="L481" i="3"/>
  <c r="L480" i="3"/>
  <c r="L479" i="3"/>
  <c r="L478" i="3"/>
  <c r="L477" i="3"/>
  <c r="L476" i="3"/>
  <c r="L475" i="3"/>
  <c r="L474" i="3"/>
  <c r="L473" i="3"/>
  <c r="L472" i="3"/>
  <c r="L471" i="3"/>
  <c r="L470" i="3"/>
  <c r="L469" i="3"/>
  <c r="L46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2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4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8" i="3"/>
  <c r="L277" i="3"/>
  <c r="L276" i="3"/>
  <c r="L275" i="3"/>
  <c r="L274" i="3"/>
  <c r="L273" i="3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L242" i="3"/>
  <c r="L241" i="3"/>
  <c r="L240" i="3"/>
  <c r="L239" i="3"/>
  <c r="L238" i="3"/>
  <c r="L237" i="3"/>
  <c r="L236" i="3"/>
  <c r="L235" i="3"/>
  <c r="L234" i="3"/>
  <c r="L233" i="3"/>
  <c r="L232" i="3"/>
  <c r="L231" i="3"/>
  <c r="L230" i="3"/>
  <c r="L229" i="3"/>
  <c r="L228" i="3"/>
  <c r="L227" i="3"/>
  <c r="L226" i="3"/>
  <c r="L225" i="3"/>
  <c r="L224" i="3"/>
  <c r="L223" i="3"/>
  <c r="L222" i="3"/>
  <c r="L221" i="3"/>
  <c r="L220" i="3"/>
  <c r="L219" i="3"/>
  <c r="L218" i="3"/>
  <c r="L217" i="3"/>
  <c r="L216" i="3"/>
  <c r="L215" i="3"/>
  <c r="L214" i="3"/>
  <c r="L213" i="3"/>
  <c r="L212" i="3"/>
  <c r="L211" i="3"/>
  <c r="L210" i="3"/>
  <c r="L209" i="3"/>
  <c r="L208" i="3"/>
  <c r="L207" i="3"/>
  <c r="L206" i="3"/>
  <c r="L205" i="3"/>
  <c r="L204" i="3"/>
  <c r="L203" i="3"/>
  <c r="L202" i="3"/>
  <c r="L201" i="3"/>
  <c r="L200" i="3"/>
  <c r="L199" i="3"/>
  <c r="L198" i="3"/>
  <c r="L197" i="3"/>
  <c r="L196" i="3"/>
  <c r="L195" i="3"/>
  <c r="L194" i="3"/>
  <c r="L193" i="3"/>
  <c r="L192" i="3"/>
  <c r="L191" i="3"/>
  <c r="L190" i="3"/>
  <c r="L189" i="3"/>
  <c r="L188" i="3"/>
  <c r="L187" i="3"/>
  <c r="L186" i="3"/>
  <c r="L185" i="3"/>
  <c r="L184" i="3"/>
  <c r="L183" i="3"/>
  <c r="L182" i="3"/>
  <c r="L181" i="3"/>
  <c r="L180" i="3"/>
  <c r="L179" i="3"/>
  <c r="L178" i="3"/>
  <c r="L177" i="3"/>
  <c r="L176" i="3"/>
  <c r="L175" i="3"/>
  <c r="L174" i="3"/>
  <c r="L173" i="3"/>
  <c r="L172" i="3"/>
  <c r="L171" i="3"/>
  <c r="L170" i="3"/>
  <c r="L169" i="3"/>
  <c r="L168" i="3"/>
  <c r="L167" i="3"/>
  <c r="L166" i="3"/>
  <c r="L165" i="3"/>
  <c r="L164" i="3"/>
  <c r="L163" i="3"/>
  <c r="L162" i="3"/>
  <c r="L161" i="3"/>
  <c r="L160" i="3"/>
  <c r="L159" i="3"/>
  <c r="L158" i="3"/>
  <c r="L157" i="3"/>
  <c r="L156" i="3"/>
  <c r="L155" i="3"/>
  <c r="L154" i="3"/>
  <c r="L153" i="3"/>
  <c r="L152" i="3"/>
  <c r="L151" i="3"/>
  <c r="L150" i="3"/>
  <c r="L149" i="3"/>
  <c r="L148" i="3"/>
  <c r="L147" i="3"/>
  <c r="L146" i="3"/>
  <c r="L145" i="3"/>
  <c r="L144" i="3"/>
  <c r="L143" i="3"/>
  <c r="L142" i="3"/>
  <c r="L141" i="3"/>
  <c r="L140" i="3"/>
  <c r="L139" i="3"/>
  <c r="L138" i="3"/>
  <c r="L137" i="3"/>
  <c r="L136" i="3"/>
  <c r="L135" i="3"/>
  <c r="L134" i="3"/>
  <c r="L133" i="3"/>
  <c r="L132" i="3"/>
  <c r="L131" i="3"/>
  <c r="L130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L90" i="3"/>
  <c r="L89" i="3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K3001" i="3"/>
  <c r="K3000" i="3"/>
  <c r="K2999" i="3"/>
  <c r="K2998" i="3"/>
  <c r="K2997" i="3"/>
  <c r="K2996" i="3"/>
  <c r="K2995" i="3"/>
  <c r="K2994" i="3"/>
  <c r="K2993" i="3"/>
  <c r="K2992" i="3"/>
  <c r="K2991" i="3"/>
  <c r="K2990" i="3"/>
  <c r="K2989" i="3"/>
  <c r="K2988" i="3"/>
  <c r="K2987" i="3"/>
  <c r="K2986" i="3"/>
  <c r="K2985" i="3"/>
  <c r="K2984" i="3"/>
  <c r="K2983" i="3"/>
  <c r="K2982" i="3"/>
  <c r="K2981" i="3"/>
  <c r="K2980" i="3"/>
  <c r="K2979" i="3"/>
  <c r="K2978" i="3"/>
  <c r="K2977" i="3"/>
  <c r="K2976" i="3"/>
  <c r="K2975" i="3"/>
  <c r="K2974" i="3"/>
  <c r="K2973" i="3"/>
  <c r="K2972" i="3"/>
  <c r="K2971" i="3"/>
  <c r="K2970" i="3"/>
  <c r="K2969" i="3"/>
  <c r="K2968" i="3"/>
  <c r="K2967" i="3"/>
  <c r="K2966" i="3"/>
  <c r="K2965" i="3"/>
  <c r="K2964" i="3"/>
  <c r="K2963" i="3"/>
  <c r="K2962" i="3"/>
  <c r="K2961" i="3"/>
  <c r="K2960" i="3"/>
  <c r="K2959" i="3"/>
  <c r="K2958" i="3"/>
  <c r="K2957" i="3"/>
  <c r="K2956" i="3"/>
  <c r="K2955" i="3"/>
  <c r="K2954" i="3"/>
  <c r="K2953" i="3"/>
  <c r="K2952" i="3"/>
  <c r="K2951" i="3"/>
  <c r="K2950" i="3"/>
  <c r="K2949" i="3"/>
  <c r="K2948" i="3"/>
  <c r="K2947" i="3"/>
  <c r="K2946" i="3"/>
  <c r="K2945" i="3"/>
  <c r="K2944" i="3"/>
  <c r="K2943" i="3"/>
  <c r="K2942" i="3"/>
  <c r="K2941" i="3"/>
  <c r="K2940" i="3"/>
  <c r="K2939" i="3"/>
  <c r="K2938" i="3"/>
  <c r="K2937" i="3"/>
  <c r="K2936" i="3"/>
  <c r="K2935" i="3"/>
  <c r="K2934" i="3"/>
  <c r="K2933" i="3"/>
  <c r="K2932" i="3"/>
  <c r="K2931" i="3"/>
  <c r="K2930" i="3"/>
  <c r="K2929" i="3"/>
  <c r="K2928" i="3"/>
  <c r="K2927" i="3"/>
  <c r="K2926" i="3"/>
  <c r="K2925" i="3"/>
  <c r="K2924" i="3"/>
  <c r="K2923" i="3"/>
  <c r="K2922" i="3"/>
  <c r="K2921" i="3"/>
  <c r="K2920" i="3"/>
  <c r="K2919" i="3"/>
  <c r="K2918" i="3"/>
  <c r="K2917" i="3"/>
  <c r="K2916" i="3"/>
  <c r="K2915" i="3"/>
  <c r="K2914" i="3"/>
  <c r="K2913" i="3"/>
  <c r="K2912" i="3"/>
  <c r="K2911" i="3"/>
  <c r="K2910" i="3"/>
  <c r="K2909" i="3"/>
  <c r="K2908" i="3"/>
  <c r="K2907" i="3"/>
  <c r="K2906" i="3"/>
  <c r="K2905" i="3"/>
  <c r="K2904" i="3"/>
  <c r="K2903" i="3"/>
  <c r="K2902" i="3"/>
  <c r="K2901" i="3"/>
  <c r="K2900" i="3"/>
  <c r="K2899" i="3"/>
  <c r="K2898" i="3"/>
  <c r="K2897" i="3"/>
  <c r="K2896" i="3"/>
  <c r="K2895" i="3"/>
  <c r="K2894" i="3"/>
  <c r="K2893" i="3"/>
  <c r="K2892" i="3"/>
  <c r="K2891" i="3"/>
  <c r="K2890" i="3"/>
  <c r="K2889" i="3"/>
  <c r="K2888" i="3"/>
  <c r="K2887" i="3"/>
  <c r="K2886" i="3"/>
  <c r="K2885" i="3"/>
  <c r="K2884" i="3"/>
  <c r="K2883" i="3"/>
  <c r="K2882" i="3"/>
  <c r="K2881" i="3"/>
  <c r="K2880" i="3"/>
  <c r="K2879" i="3"/>
  <c r="K2878" i="3"/>
  <c r="K2877" i="3"/>
  <c r="K2876" i="3"/>
  <c r="K2875" i="3"/>
  <c r="K2874" i="3"/>
  <c r="K2873" i="3"/>
  <c r="K2872" i="3"/>
  <c r="K2871" i="3"/>
  <c r="K2870" i="3"/>
  <c r="K2869" i="3"/>
  <c r="K2868" i="3"/>
  <c r="K2867" i="3"/>
  <c r="K2866" i="3"/>
  <c r="K2865" i="3"/>
  <c r="K2864" i="3"/>
  <c r="K2863" i="3"/>
  <c r="K2862" i="3"/>
  <c r="K2861" i="3"/>
  <c r="K2860" i="3"/>
  <c r="K2859" i="3"/>
  <c r="K2858" i="3"/>
  <c r="K2857" i="3"/>
  <c r="K2856" i="3"/>
  <c r="K2855" i="3"/>
  <c r="K2854" i="3"/>
  <c r="K2853" i="3"/>
  <c r="K2852" i="3"/>
  <c r="K2851" i="3"/>
  <c r="K2850" i="3"/>
  <c r="K2849" i="3"/>
  <c r="K2848" i="3"/>
  <c r="K2847" i="3"/>
  <c r="K2846" i="3"/>
  <c r="K2845" i="3"/>
  <c r="K2844" i="3"/>
  <c r="K2843" i="3"/>
  <c r="K2842" i="3"/>
  <c r="K2841" i="3"/>
  <c r="K2840" i="3"/>
  <c r="K2839" i="3"/>
  <c r="K2838" i="3"/>
  <c r="K2837" i="3"/>
  <c r="K2836" i="3"/>
  <c r="K2835" i="3"/>
  <c r="K2834" i="3"/>
  <c r="K2833" i="3"/>
  <c r="K2832" i="3"/>
  <c r="K2831" i="3"/>
  <c r="K2830" i="3"/>
  <c r="K2829" i="3"/>
  <c r="K2828" i="3"/>
  <c r="K2827" i="3"/>
  <c r="K2826" i="3"/>
  <c r="K2825" i="3"/>
  <c r="K2824" i="3"/>
  <c r="K2823" i="3"/>
  <c r="K2822" i="3"/>
  <c r="K2821" i="3"/>
  <c r="K2820" i="3"/>
  <c r="K2819" i="3"/>
  <c r="K2818" i="3"/>
  <c r="K2817" i="3"/>
  <c r="K2816" i="3"/>
  <c r="K2815" i="3"/>
  <c r="K2814" i="3"/>
  <c r="K2813" i="3"/>
  <c r="K2812" i="3"/>
  <c r="K2811" i="3"/>
  <c r="K2810" i="3"/>
  <c r="K2809" i="3"/>
  <c r="K2808" i="3"/>
  <c r="K2807" i="3"/>
  <c r="K2806" i="3"/>
  <c r="K2805" i="3"/>
  <c r="K2804" i="3"/>
  <c r="K2803" i="3"/>
  <c r="K2802" i="3"/>
  <c r="K2801" i="3"/>
  <c r="K2800" i="3"/>
  <c r="K2799" i="3"/>
  <c r="K2798" i="3"/>
  <c r="K2797" i="3"/>
  <c r="K2796" i="3"/>
  <c r="K2795" i="3"/>
  <c r="K2794" i="3"/>
  <c r="K2793" i="3"/>
  <c r="K2792" i="3"/>
  <c r="K2791" i="3"/>
  <c r="K2790" i="3"/>
  <c r="K2789" i="3"/>
  <c r="K2788" i="3"/>
  <c r="K2787" i="3"/>
  <c r="K2786" i="3"/>
  <c r="K2785" i="3"/>
  <c r="K2784" i="3"/>
  <c r="K2783" i="3"/>
  <c r="K2782" i="3"/>
  <c r="K2781" i="3"/>
  <c r="K2780" i="3"/>
  <c r="K2779" i="3"/>
  <c r="K2778" i="3"/>
  <c r="K2777" i="3"/>
  <c r="K2776" i="3"/>
  <c r="K2775" i="3"/>
  <c r="K2774" i="3"/>
  <c r="K2773" i="3"/>
  <c r="K2772" i="3"/>
  <c r="K2771" i="3"/>
  <c r="K2770" i="3"/>
  <c r="K2769" i="3"/>
  <c r="K2768" i="3"/>
  <c r="K2767" i="3"/>
  <c r="K2766" i="3"/>
  <c r="K2765" i="3"/>
  <c r="K2764" i="3"/>
  <c r="K2763" i="3"/>
  <c r="K2762" i="3"/>
  <c r="K2761" i="3"/>
  <c r="K2760" i="3"/>
  <c r="K2759" i="3"/>
  <c r="K2758" i="3"/>
  <c r="K2757" i="3"/>
  <c r="K2756" i="3"/>
  <c r="K2755" i="3"/>
  <c r="K2754" i="3"/>
  <c r="K2753" i="3"/>
  <c r="K2752" i="3"/>
  <c r="K2751" i="3"/>
  <c r="K2750" i="3"/>
  <c r="K2749" i="3"/>
  <c r="K2748" i="3"/>
  <c r="K2747" i="3"/>
  <c r="K2746" i="3"/>
  <c r="K2745" i="3"/>
  <c r="K2744" i="3"/>
  <c r="K2743" i="3"/>
  <c r="K2742" i="3"/>
  <c r="K2741" i="3"/>
  <c r="K2740" i="3"/>
  <c r="K2739" i="3"/>
  <c r="K2738" i="3"/>
  <c r="K2737" i="3"/>
  <c r="K2736" i="3"/>
  <c r="K2735" i="3"/>
  <c r="K2734" i="3"/>
  <c r="K2733" i="3"/>
  <c r="K2732" i="3"/>
  <c r="K2731" i="3"/>
  <c r="K2730" i="3"/>
  <c r="K2729" i="3"/>
  <c r="K2728" i="3"/>
  <c r="K2727" i="3"/>
  <c r="K2726" i="3"/>
  <c r="K2725" i="3"/>
  <c r="K2724" i="3"/>
  <c r="K2723" i="3"/>
  <c r="K2722" i="3"/>
  <c r="K2721" i="3"/>
  <c r="K2720" i="3"/>
  <c r="K2719" i="3"/>
  <c r="K2718" i="3"/>
  <c r="K2717" i="3"/>
  <c r="K2716" i="3"/>
  <c r="K2715" i="3"/>
  <c r="K2714" i="3"/>
  <c r="K2713" i="3"/>
  <c r="K2712" i="3"/>
  <c r="K2711" i="3"/>
  <c r="K2710" i="3"/>
  <c r="K2709" i="3"/>
  <c r="K2708" i="3"/>
  <c r="K2707" i="3"/>
  <c r="K2706" i="3"/>
  <c r="K2705" i="3"/>
  <c r="K2704" i="3"/>
  <c r="K2703" i="3"/>
  <c r="K2702" i="3"/>
  <c r="K2701" i="3"/>
  <c r="K2700" i="3"/>
  <c r="K2699" i="3"/>
  <c r="K2698" i="3"/>
  <c r="K2697" i="3"/>
  <c r="K2696" i="3"/>
  <c r="K2695" i="3"/>
  <c r="K2694" i="3"/>
  <c r="K2693" i="3"/>
  <c r="K2692" i="3"/>
  <c r="K2691" i="3"/>
  <c r="K2690" i="3"/>
  <c r="K2689" i="3"/>
  <c r="K2688" i="3"/>
  <c r="K2687" i="3"/>
  <c r="K2686" i="3"/>
  <c r="K2685" i="3"/>
  <c r="K2684" i="3"/>
  <c r="K2683" i="3"/>
  <c r="K2682" i="3"/>
  <c r="K2681" i="3"/>
  <c r="K2680" i="3"/>
  <c r="K2679" i="3"/>
  <c r="K2678" i="3"/>
  <c r="K2677" i="3"/>
  <c r="K2676" i="3"/>
  <c r="K2675" i="3"/>
  <c r="K2674" i="3"/>
  <c r="K2673" i="3"/>
  <c r="K2672" i="3"/>
  <c r="K2671" i="3"/>
  <c r="K2670" i="3"/>
  <c r="K2669" i="3"/>
  <c r="K2668" i="3"/>
  <c r="K2667" i="3"/>
  <c r="K2666" i="3"/>
  <c r="K2665" i="3"/>
  <c r="K2664" i="3"/>
  <c r="K2663" i="3"/>
  <c r="K2662" i="3"/>
  <c r="K2661" i="3"/>
  <c r="K2660" i="3"/>
  <c r="K2659" i="3"/>
  <c r="K2658" i="3"/>
  <c r="K2657" i="3"/>
  <c r="K2656" i="3"/>
  <c r="K2655" i="3"/>
  <c r="K2654" i="3"/>
  <c r="K2653" i="3"/>
  <c r="K2652" i="3"/>
  <c r="K2651" i="3"/>
  <c r="K2650" i="3"/>
  <c r="K2649" i="3"/>
  <c r="K2648" i="3"/>
  <c r="K2647" i="3"/>
  <c r="K2646" i="3"/>
  <c r="K2645" i="3"/>
  <c r="K2644" i="3"/>
  <c r="K2643" i="3"/>
  <c r="K2642" i="3"/>
  <c r="K2641" i="3"/>
  <c r="K2640" i="3"/>
  <c r="K2639" i="3"/>
  <c r="K2638" i="3"/>
  <c r="K2637" i="3"/>
  <c r="K2636" i="3"/>
  <c r="K2635" i="3"/>
  <c r="K2634" i="3"/>
  <c r="K2633" i="3"/>
  <c r="K2632" i="3"/>
  <c r="K2631" i="3"/>
  <c r="K2630" i="3"/>
  <c r="K2629" i="3"/>
  <c r="K2628" i="3"/>
  <c r="K2627" i="3"/>
  <c r="K2626" i="3"/>
  <c r="K2625" i="3"/>
  <c r="K2624" i="3"/>
  <c r="K2623" i="3"/>
  <c r="K2622" i="3"/>
  <c r="K2621" i="3"/>
  <c r="K2620" i="3"/>
  <c r="K2619" i="3"/>
  <c r="K2618" i="3"/>
  <c r="K2617" i="3"/>
  <c r="K2616" i="3"/>
  <c r="K2615" i="3"/>
  <c r="K2614" i="3"/>
  <c r="K2613" i="3"/>
  <c r="K2612" i="3"/>
  <c r="K2611" i="3"/>
  <c r="K2610" i="3"/>
  <c r="K2609" i="3"/>
  <c r="K2608" i="3"/>
  <c r="K2607" i="3"/>
  <c r="K2606" i="3"/>
  <c r="K2605" i="3"/>
  <c r="K2604" i="3"/>
  <c r="K2603" i="3"/>
  <c r="K2602" i="3"/>
  <c r="K2601" i="3"/>
  <c r="K2600" i="3"/>
  <c r="K2599" i="3"/>
  <c r="K2598" i="3"/>
  <c r="K2597" i="3"/>
  <c r="K2596" i="3"/>
  <c r="K2595" i="3"/>
  <c r="K2594" i="3"/>
  <c r="K2593" i="3"/>
  <c r="K2592" i="3"/>
  <c r="K2591" i="3"/>
  <c r="K2590" i="3"/>
  <c r="K2589" i="3"/>
  <c r="K2588" i="3"/>
  <c r="K2587" i="3"/>
  <c r="K2586" i="3"/>
  <c r="K2585" i="3"/>
  <c r="K2584" i="3"/>
  <c r="K2583" i="3"/>
  <c r="K2582" i="3"/>
  <c r="K2581" i="3"/>
  <c r="K2580" i="3"/>
  <c r="K2579" i="3"/>
  <c r="K2578" i="3"/>
  <c r="K2577" i="3"/>
  <c r="K2576" i="3"/>
  <c r="K2575" i="3"/>
  <c r="K2574" i="3"/>
  <c r="K2573" i="3"/>
  <c r="K2572" i="3"/>
  <c r="K2571" i="3"/>
  <c r="K2570" i="3"/>
  <c r="K2569" i="3"/>
  <c r="K2568" i="3"/>
  <c r="K2567" i="3"/>
  <c r="K2566" i="3"/>
  <c r="K2565" i="3"/>
  <c r="K2564" i="3"/>
  <c r="K2563" i="3"/>
  <c r="K2562" i="3"/>
  <c r="K2561" i="3"/>
  <c r="K2560" i="3"/>
  <c r="K2559" i="3"/>
  <c r="K2558" i="3"/>
  <c r="K2557" i="3"/>
  <c r="K2556" i="3"/>
  <c r="K2555" i="3"/>
  <c r="K2554" i="3"/>
  <c r="K2553" i="3"/>
  <c r="K2552" i="3"/>
  <c r="K2551" i="3"/>
  <c r="K2550" i="3"/>
  <c r="K2549" i="3"/>
  <c r="K2548" i="3"/>
  <c r="K2547" i="3"/>
  <c r="K2546" i="3"/>
  <c r="K2545" i="3"/>
  <c r="K2544" i="3"/>
  <c r="K2543" i="3"/>
  <c r="K2542" i="3"/>
  <c r="K2541" i="3"/>
  <c r="K2540" i="3"/>
  <c r="K2539" i="3"/>
  <c r="K2538" i="3"/>
  <c r="K2537" i="3"/>
  <c r="K2536" i="3"/>
  <c r="K2535" i="3"/>
  <c r="K2534" i="3"/>
  <c r="K2533" i="3"/>
  <c r="K2532" i="3"/>
  <c r="K2531" i="3"/>
  <c r="K2530" i="3"/>
  <c r="K2529" i="3"/>
  <c r="K2528" i="3"/>
  <c r="K2527" i="3"/>
  <c r="K2526" i="3"/>
  <c r="K2525" i="3"/>
  <c r="K2524" i="3"/>
  <c r="K2523" i="3"/>
  <c r="K2522" i="3"/>
  <c r="K2521" i="3"/>
  <c r="K2520" i="3"/>
  <c r="K2519" i="3"/>
  <c r="K2518" i="3"/>
  <c r="K2517" i="3"/>
  <c r="K2516" i="3"/>
  <c r="K2515" i="3"/>
  <c r="K2514" i="3"/>
  <c r="K2513" i="3"/>
  <c r="K2512" i="3"/>
  <c r="K2511" i="3"/>
  <c r="K2510" i="3"/>
  <c r="K2509" i="3"/>
  <c r="K2508" i="3"/>
  <c r="K2507" i="3"/>
  <c r="K2506" i="3"/>
  <c r="K2505" i="3"/>
  <c r="K2504" i="3"/>
  <c r="K2503" i="3"/>
  <c r="K2502" i="3"/>
  <c r="K2501" i="3"/>
  <c r="K2500" i="3"/>
  <c r="K2499" i="3"/>
  <c r="K2498" i="3"/>
  <c r="K2497" i="3"/>
  <c r="K2496" i="3"/>
  <c r="K2495" i="3"/>
  <c r="K2494" i="3"/>
  <c r="K2493" i="3"/>
  <c r="K2492" i="3"/>
  <c r="K2491" i="3"/>
  <c r="K2490" i="3"/>
  <c r="K2489" i="3"/>
  <c r="K2488" i="3"/>
  <c r="K2487" i="3"/>
  <c r="K2486" i="3"/>
  <c r="K2485" i="3"/>
  <c r="K2484" i="3"/>
  <c r="K2483" i="3"/>
  <c r="K2482" i="3"/>
  <c r="K2481" i="3"/>
  <c r="K2480" i="3"/>
  <c r="K2479" i="3"/>
  <c r="K2478" i="3"/>
  <c r="K2477" i="3"/>
  <c r="K2476" i="3"/>
  <c r="K2475" i="3"/>
  <c r="K2474" i="3"/>
  <c r="K2473" i="3"/>
  <c r="K2472" i="3"/>
  <c r="K2471" i="3"/>
  <c r="K2470" i="3"/>
  <c r="K2469" i="3"/>
  <c r="K2468" i="3"/>
  <c r="K2467" i="3"/>
  <c r="K2466" i="3"/>
  <c r="K2465" i="3"/>
  <c r="K2464" i="3"/>
  <c r="K2463" i="3"/>
  <c r="K2462" i="3"/>
  <c r="K2461" i="3"/>
  <c r="K2460" i="3"/>
  <c r="K2459" i="3"/>
  <c r="K2458" i="3"/>
  <c r="K2457" i="3"/>
  <c r="K2456" i="3"/>
  <c r="K2455" i="3"/>
  <c r="K2454" i="3"/>
  <c r="K2453" i="3"/>
  <c r="K2452" i="3"/>
  <c r="K2451" i="3"/>
  <c r="K2450" i="3"/>
  <c r="K2449" i="3"/>
  <c r="K2448" i="3"/>
  <c r="K2447" i="3"/>
  <c r="K2446" i="3"/>
  <c r="K2445" i="3"/>
  <c r="K2444" i="3"/>
  <c r="K2443" i="3"/>
  <c r="K2442" i="3"/>
  <c r="K2441" i="3"/>
  <c r="K2440" i="3"/>
  <c r="K2439" i="3"/>
  <c r="K2438" i="3"/>
  <c r="K2437" i="3"/>
  <c r="K2436" i="3"/>
  <c r="K2435" i="3"/>
  <c r="K2434" i="3"/>
  <c r="K2433" i="3"/>
  <c r="K2432" i="3"/>
  <c r="K2431" i="3"/>
  <c r="K2430" i="3"/>
  <c r="K2429" i="3"/>
  <c r="K2428" i="3"/>
  <c r="K2427" i="3"/>
  <c r="K2426" i="3"/>
  <c r="K2425" i="3"/>
  <c r="K2424" i="3"/>
  <c r="K2423" i="3"/>
  <c r="K2422" i="3"/>
  <c r="K2421" i="3"/>
  <c r="K2420" i="3"/>
  <c r="K2419" i="3"/>
  <c r="K2418" i="3"/>
  <c r="K2417" i="3"/>
  <c r="K2416" i="3"/>
  <c r="K2415" i="3"/>
  <c r="K2414" i="3"/>
  <c r="K2413" i="3"/>
  <c r="K2412" i="3"/>
  <c r="K2411" i="3"/>
  <c r="K2410" i="3"/>
  <c r="K2409" i="3"/>
  <c r="K2408" i="3"/>
  <c r="K2407" i="3"/>
  <c r="K2406" i="3"/>
  <c r="K2405" i="3"/>
  <c r="K2404" i="3"/>
  <c r="K2403" i="3"/>
  <c r="K2402" i="3"/>
  <c r="K2401" i="3"/>
  <c r="K2400" i="3"/>
  <c r="K2399" i="3"/>
  <c r="K2398" i="3"/>
  <c r="K2397" i="3"/>
  <c r="K2396" i="3"/>
  <c r="K2395" i="3"/>
  <c r="K2394" i="3"/>
  <c r="K2393" i="3"/>
  <c r="K2392" i="3"/>
  <c r="K2391" i="3"/>
  <c r="K2390" i="3"/>
  <c r="K2389" i="3"/>
  <c r="K2388" i="3"/>
  <c r="K2387" i="3"/>
  <c r="K2386" i="3"/>
  <c r="K2385" i="3"/>
  <c r="K2384" i="3"/>
  <c r="K2383" i="3"/>
  <c r="K2382" i="3"/>
  <c r="K2381" i="3"/>
  <c r="K2380" i="3"/>
  <c r="K2379" i="3"/>
  <c r="K2378" i="3"/>
  <c r="K2377" i="3"/>
  <c r="K2376" i="3"/>
  <c r="K2375" i="3"/>
  <c r="K2374" i="3"/>
  <c r="K2373" i="3"/>
  <c r="K2372" i="3"/>
  <c r="K2371" i="3"/>
  <c r="K2370" i="3"/>
  <c r="K2369" i="3"/>
  <c r="K2368" i="3"/>
  <c r="K2367" i="3"/>
  <c r="K2366" i="3"/>
  <c r="K2365" i="3"/>
  <c r="K2364" i="3"/>
  <c r="K2363" i="3"/>
  <c r="K2362" i="3"/>
  <c r="K2361" i="3"/>
  <c r="K2360" i="3"/>
  <c r="K2359" i="3"/>
  <c r="K2358" i="3"/>
  <c r="K2357" i="3"/>
  <c r="K2356" i="3"/>
  <c r="K2355" i="3"/>
  <c r="K2354" i="3"/>
  <c r="K2353" i="3"/>
  <c r="K2352" i="3"/>
  <c r="K2351" i="3"/>
  <c r="K2350" i="3"/>
  <c r="K2349" i="3"/>
  <c r="K2348" i="3"/>
  <c r="K2347" i="3"/>
  <c r="K2346" i="3"/>
  <c r="K2345" i="3"/>
  <c r="K2344" i="3"/>
  <c r="K2343" i="3"/>
  <c r="K2342" i="3"/>
  <c r="K2341" i="3"/>
  <c r="K2340" i="3"/>
  <c r="K2339" i="3"/>
  <c r="K2338" i="3"/>
  <c r="K2337" i="3"/>
  <c r="K2336" i="3"/>
  <c r="K2335" i="3"/>
  <c r="K2334" i="3"/>
  <c r="K2333" i="3"/>
  <c r="K2332" i="3"/>
  <c r="K2331" i="3"/>
  <c r="K2330" i="3"/>
  <c r="K2329" i="3"/>
  <c r="K2328" i="3"/>
  <c r="K2327" i="3"/>
  <c r="K2326" i="3"/>
  <c r="K2325" i="3"/>
  <c r="K2324" i="3"/>
  <c r="K2323" i="3"/>
  <c r="K2322" i="3"/>
  <c r="K2321" i="3"/>
  <c r="K2320" i="3"/>
  <c r="K2319" i="3"/>
  <c r="K2318" i="3"/>
  <c r="K2317" i="3"/>
  <c r="K2316" i="3"/>
  <c r="K2315" i="3"/>
  <c r="K2314" i="3"/>
  <c r="K2313" i="3"/>
  <c r="K2312" i="3"/>
  <c r="K2311" i="3"/>
  <c r="K2310" i="3"/>
  <c r="K2309" i="3"/>
  <c r="K2308" i="3"/>
  <c r="K2307" i="3"/>
  <c r="K2306" i="3"/>
  <c r="K2305" i="3"/>
  <c r="K2304" i="3"/>
  <c r="K2303" i="3"/>
  <c r="K2302" i="3"/>
  <c r="K2301" i="3"/>
  <c r="K2300" i="3"/>
  <c r="K2299" i="3"/>
  <c r="K2298" i="3"/>
  <c r="K2297" i="3"/>
  <c r="K2296" i="3"/>
  <c r="K2295" i="3"/>
  <c r="K2294" i="3"/>
  <c r="K2293" i="3"/>
  <c r="K2292" i="3"/>
  <c r="K2291" i="3"/>
  <c r="K2290" i="3"/>
  <c r="K2289" i="3"/>
  <c r="K2288" i="3"/>
  <c r="K2287" i="3"/>
  <c r="K2286" i="3"/>
  <c r="K2285" i="3"/>
  <c r="K2284" i="3"/>
  <c r="K2283" i="3"/>
  <c r="K2282" i="3"/>
  <c r="K2281" i="3"/>
  <c r="K2280" i="3"/>
  <c r="K2279" i="3"/>
  <c r="K2278" i="3"/>
  <c r="K2277" i="3"/>
  <c r="K2276" i="3"/>
  <c r="K2275" i="3"/>
  <c r="K2274" i="3"/>
  <c r="K2273" i="3"/>
  <c r="K2272" i="3"/>
  <c r="K2271" i="3"/>
  <c r="K2270" i="3"/>
  <c r="K2269" i="3"/>
  <c r="K2268" i="3"/>
  <c r="K2267" i="3"/>
  <c r="K2266" i="3"/>
  <c r="K2265" i="3"/>
  <c r="K2264" i="3"/>
  <c r="K2263" i="3"/>
  <c r="K2262" i="3"/>
  <c r="K2261" i="3"/>
  <c r="K2260" i="3"/>
  <c r="K2259" i="3"/>
  <c r="K2258" i="3"/>
  <c r="K2257" i="3"/>
  <c r="K2256" i="3"/>
  <c r="K2255" i="3"/>
  <c r="K2254" i="3"/>
  <c r="K2253" i="3"/>
  <c r="K2252" i="3"/>
  <c r="K2251" i="3"/>
  <c r="K2250" i="3"/>
  <c r="K2249" i="3"/>
  <c r="K2248" i="3"/>
  <c r="K2247" i="3"/>
  <c r="K2246" i="3"/>
  <c r="K2245" i="3"/>
  <c r="K2244" i="3"/>
  <c r="K2243" i="3"/>
  <c r="K2242" i="3"/>
  <c r="K2241" i="3"/>
  <c r="K2240" i="3"/>
  <c r="K2239" i="3"/>
  <c r="K2238" i="3"/>
  <c r="K2237" i="3"/>
  <c r="K2236" i="3"/>
  <c r="K2235" i="3"/>
  <c r="K2234" i="3"/>
  <c r="K2233" i="3"/>
  <c r="K2232" i="3"/>
  <c r="K2231" i="3"/>
  <c r="K2230" i="3"/>
  <c r="K2229" i="3"/>
  <c r="K2228" i="3"/>
  <c r="K2227" i="3"/>
  <c r="K2226" i="3"/>
  <c r="K2225" i="3"/>
  <c r="K2224" i="3"/>
  <c r="K2223" i="3"/>
  <c r="K2222" i="3"/>
  <c r="K2221" i="3"/>
  <c r="K2220" i="3"/>
  <c r="K2219" i="3"/>
  <c r="K2218" i="3"/>
  <c r="K2217" i="3"/>
  <c r="K2216" i="3"/>
  <c r="K2215" i="3"/>
  <c r="K2214" i="3"/>
  <c r="K2213" i="3"/>
  <c r="K2212" i="3"/>
  <c r="K2211" i="3"/>
  <c r="K2210" i="3"/>
  <c r="K2209" i="3"/>
  <c r="K2208" i="3"/>
  <c r="K2207" i="3"/>
  <c r="K2206" i="3"/>
  <c r="K2205" i="3"/>
  <c r="K2204" i="3"/>
  <c r="K2203" i="3"/>
  <c r="K2202" i="3"/>
  <c r="K2201" i="3"/>
  <c r="K2200" i="3"/>
  <c r="K2199" i="3"/>
  <c r="K2198" i="3"/>
  <c r="K2197" i="3"/>
  <c r="K2196" i="3"/>
  <c r="K2195" i="3"/>
  <c r="K2194" i="3"/>
  <c r="K2193" i="3"/>
  <c r="K2192" i="3"/>
  <c r="K2191" i="3"/>
  <c r="K2190" i="3"/>
  <c r="K2189" i="3"/>
  <c r="K2188" i="3"/>
  <c r="K2187" i="3"/>
  <c r="K2186" i="3"/>
  <c r="K2185" i="3"/>
  <c r="K2184" i="3"/>
  <c r="K2183" i="3"/>
  <c r="K2182" i="3"/>
  <c r="K2181" i="3"/>
  <c r="K2180" i="3"/>
  <c r="K2179" i="3"/>
  <c r="K2178" i="3"/>
  <c r="K2177" i="3"/>
  <c r="K2176" i="3"/>
  <c r="K2175" i="3"/>
  <c r="K2174" i="3"/>
  <c r="K2173" i="3"/>
  <c r="K2172" i="3"/>
  <c r="K2171" i="3"/>
  <c r="K2170" i="3"/>
  <c r="K2169" i="3"/>
  <c r="K2168" i="3"/>
  <c r="K2167" i="3"/>
  <c r="K2166" i="3"/>
  <c r="K2165" i="3"/>
  <c r="K2164" i="3"/>
  <c r="K2163" i="3"/>
  <c r="K2162" i="3"/>
  <c r="K2161" i="3"/>
  <c r="K2160" i="3"/>
  <c r="K2159" i="3"/>
  <c r="K2158" i="3"/>
  <c r="K2157" i="3"/>
  <c r="K2156" i="3"/>
  <c r="K2155" i="3"/>
  <c r="K2154" i="3"/>
  <c r="K2153" i="3"/>
  <c r="K2152" i="3"/>
  <c r="K2151" i="3"/>
  <c r="K2150" i="3"/>
  <c r="K2149" i="3"/>
  <c r="K2148" i="3"/>
  <c r="K2147" i="3"/>
  <c r="K2146" i="3"/>
  <c r="K2145" i="3"/>
  <c r="K2144" i="3"/>
  <c r="K2143" i="3"/>
  <c r="K2142" i="3"/>
  <c r="K2141" i="3"/>
  <c r="K2140" i="3"/>
  <c r="K2139" i="3"/>
  <c r="K2138" i="3"/>
  <c r="K2137" i="3"/>
  <c r="K2136" i="3"/>
  <c r="K2135" i="3"/>
  <c r="K2134" i="3"/>
  <c r="K2133" i="3"/>
  <c r="K2132" i="3"/>
  <c r="K2131" i="3"/>
  <c r="K2130" i="3"/>
  <c r="K2129" i="3"/>
  <c r="K2128" i="3"/>
  <c r="K2127" i="3"/>
  <c r="K2126" i="3"/>
  <c r="K2125" i="3"/>
  <c r="K2124" i="3"/>
  <c r="K2123" i="3"/>
  <c r="K2122" i="3"/>
  <c r="K2121" i="3"/>
  <c r="K2120" i="3"/>
  <c r="K2119" i="3"/>
  <c r="K2118" i="3"/>
  <c r="K2117" i="3"/>
  <c r="K2116" i="3"/>
  <c r="K2115" i="3"/>
  <c r="K2114" i="3"/>
  <c r="K2113" i="3"/>
  <c r="K2112" i="3"/>
  <c r="K2111" i="3"/>
  <c r="K2110" i="3"/>
  <c r="K2109" i="3"/>
  <c r="K2108" i="3"/>
  <c r="K2107" i="3"/>
  <c r="K2106" i="3"/>
  <c r="K2105" i="3"/>
  <c r="K2104" i="3"/>
  <c r="K2103" i="3"/>
  <c r="K2102" i="3"/>
  <c r="K2101" i="3"/>
  <c r="K2100" i="3"/>
  <c r="K2099" i="3"/>
  <c r="K2098" i="3"/>
  <c r="K2097" i="3"/>
  <c r="K2096" i="3"/>
  <c r="K2095" i="3"/>
  <c r="K2094" i="3"/>
  <c r="K2093" i="3"/>
  <c r="K2092" i="3"/>
  <c r="K2091" i="3"/>
  <c r="K2090" i="3"/>
  <c r="K2089" i="3"/>
  <c r="K2088" i="3"/>
  <c r="K2087" i="3"/>
  <c r="K2086" i="3"/>
  <c r="K2085" i="3"/>
  <c r="K2084" i="3"/>
  <c r="K2083" i="3"/>
  <c r="K2082" i="3"/>
  <c r="K2081" i="3"/>
  <c r="K2080" i="3"/>
  <c r="K2079" i="3"/>
  <c r="K2078" i="3"/>
  <c r="K2077" i="3"/>
  <c r="K2076" i="3"/>
  <c r="K2075" i="3"/>
  <c r="K2074" i="3"/>
  <c r="K2073" i="3"/>
  <c r="K2072" i="3"/>
  <c r="K2071" i="3"/>
  <c r="K2070" i="3"/>
  <c r="K2069" i="3"/>
  <c r="K2068" i="3"/>
  <c r="K2067" i="3"/>
  <c r="K2066" i="3"/>
  <c r="K2065" i="3"/>
  <c r="K2064" i="3"/>
  <c r="K2063" i="3"/>
  <c r="K2062" i="3"/>
  <c r="K2061" i="3"/>
  <c r="K2060" i="3"/>
  <c r="K2059" i="3"/>
  <c r="K2058" i="3"/>
  <c r="K2057" i="3"/>
  <c r="K2056" i="3"/>
  <c r="K2055" i="3"/>
  <c r="K2054" i="3"/>
  <c r="K2053" i="3"/>
  <c r="K2052" i="3"/>
  <c r="K2051" i="3"/>
  <c r="K2050" i="3"/>
  <c r="K2049" i="3"/>
  <c r="K2048" i="3"/>
  <c r="K2047" i="3"/>
  <c r="K2046" i="3"/>
  <c r="K2045" i="3"/>
  <c r="K2044" i="3"/>
  <c r="K2043" i="3"/>
  <c r="K2042" i="3"/>
  <c r="K2041" i="3"/>
  <c r="K2040" i="3"/>
  <c r="K2039" i="3"/>
  <c r="K2038" i="3"/>
  <c r="K2037" i="3"/>
  <c r="K2036" i="3"/>
  <c r="K2035" i="3"/>
  <c r="K2034" i="3"/>
  <c r="K2033" i="3"/>
  <c r="K2032" i="3"/>
  <c r="K2031" i="3"/>
  <c r="K2030" i="3"/>
  <c r="K2029" i="3"/>
  <c r="K2028" i="3"/>
  <c r="K2027" i="3"/>
  <c r="K2026" i="3"/>
  <c r="K2025" i="3"/>
  <c r="K2024" i="3"/>
  <c r="K2023" i="3"/>
  <c r="K2022" i="3"/>
  <c r="K2021" i="3"/>
  <c r="K2020" i="3"/>
  <c r="K2019" i="3"/>
  <c r="K2018" i="3"/>
  <c r="K2017" i="3"/>
  <c r="K2016" i="3"/>
  <c r="K2015" i="3"/>
  <c r="K2014" i="3"/>
  <c r="K2013" i="3"/>
  <c r="K2012" i="3"/>
  <c r="K2011" i="3"/>
  <c r="K2010" i="3"/>
  <c r="K2009" i="3"/>
  <c r="K2008" i="3"/>
  <c r="K2007" i="3"/>
  <c r="K2006" i="3"/>
  <c r="K2005" i="3"/>
  <c r="K2004" i="3"/>
  <c r="K2003" i="3"/>
  <c r="K2002" i="3"/>
  <c r="K2001" i="3"/>
  <c r="K2000" i="3"/>
  <c r="K1999" i="3"/>
  <c r="K1998" i="3"/>
  <c r="K1997" i="3"/>
  <c r="K1996" i="3"/>
  <c r="K1995" i="3"/>
  <c r="K1994" i="3"/>
  <c r="K1993" i="3"/>
  <c r="K1992" i="3"/>
  <c r="K1991" i="3"/>
  <c r="K1990" i="3"/>
  <c r="K1989" i="3"/>
  <c r="K1988" i="3"/>
  <c r="K1987" i="3"/>
  <c r="K1986" i="3"/>
  <c r="K1985" i="3"/>
  <c r="K1984" i="3"/>
  <c r="K1983" i="3"/>
  <c r="K1982" i="3"/>
  <c r="K1981" i="3"/>
  <c r="K1980" i="3"/>
  <c r="K1979" i="3"/>
  <c r="K1978" i="3"/>
  <c r="K1977" i="3"/>
  <c r="K1976" i="3"/>
  <c r="K1975" i="3"/>
  <c r="K1974" i="3"/>
  <c r="K1973" i="3"/>
  <c r="K1972" i="3"/>
  <c r="K1971" i="3"/>
  <c r="K1970" i="3"/>
  <c r="K1969" i="3"/>
  <c r="K1968" i="3"/>
  <c r="K1967" i="3"/>
  <c r="K1966" i="3"/>
  <c r="K1965" i="3"/>
  <c r="K1964" i="3"/>
  <c r="K1963" i="3"/>
  <c r="K1962" i="3"/>
  <c r="K1961" i="3"/>
  <c r="K1960" i="3"/>
  <c r="K1959" i="3"/>
  <c r="K1958" i="3"/>
  <c r="K1957" i="3"/>
  <c r="K1956" i="3"/>
  <c r="K1955" i="3"/>
  <c r="K1954" i="3"/>
  <c r="K1953" i="3"/>
  <c r="K1952" i="3"/>
  <c r="K1951" i="3"/>
  <c r="K1950" i="3"/>
  <c r="K1949" i="3"/>
  <c r="K1948" i="3"/>
  <c r="K1947" i="3"/>
  <c r="K1946" i="3"/>
  <c r="K1945" i="3"/>
  <c r="K1944" i="3"/>
  <c r="K1943" i="3"/>
  <c r="K1942" i="3"/>
  <c r="K1941" i="3"/>
  <c r="K1940" i="3"/>
  <c r="K1939" i="3"/>
  <c r="K1938" i="3"/>
  <c r="K1937" i="3"/>
  <c r="K1936" i="3"/>
  <c r="K1935" i="3"/>
  <c r="K1934" i="3"/>
  <c r="K1933" i="3"/>
  <c r="K1932" i="3"/>
  <c r="K1931" i="3"/>
  <c r="K1930" i="3"/>
  <c r="K1929" i="3"/>
  <c r="K1928" i="3"/>
  <c r="K1927" i="3"/>
  <c r="K1926" i="3"/>
  <c r="K1925" i="3"/>
  <c r="K1924" i="3"/>
  <c r="K1923" i="3"/>
  <c r="K1922" i="3"/>
  <c r="K1921" i="3"/>
  <c r="K1920" i="3"/>
  <c r="K1919" i="3"/>
  <c r="K1918" i="3"/>
  <c r="K1917" i="3"/>
  <c r="K1916" i="3"/>
  <c r="K1915" i="3"/>
  <c r="K1914" i="3"/>
  <c r="K1913" i="3"/>
  <c r="K1912" i="3"/>
  <c r="K1911" i="3"/>
  <c r="K1910" i="3"/>
  <c r="K1909" i="3"/>
  <c r="K1908" i="3"/>
  <c r="K1907" i="3"/>
  <c r="K1906" i="3"/>
  <c r="K1905" i="3"/>
  <c r="K1904" i="3"/>
  <c r="K1903" i="3"/>
  <c r="K1902" i="3"/>
  <c r="K1901" i="3"/>
  <c r="K1900" i="3"/>
  <c r="K1899" i="3"/>
  <c r="K1898" i="3"/>
  <c r="K1897" i="3"/>
  <c r="K1896" i="3"/>
  <c r="K1895" i="3"/>
  <c r="K1894" i="3"/>
  <c r="K1893" i="3"/>
  <c r="K1892" i="3"/>
  <c r="K1891" i="3"/>
  <c r="K1890" i="3"/>
  <c r="K1889" i="3"/>
  <c r="K1888" i="3"/>
  <c r="K1887" i="3"/>
  <c r="K1886" i="3"/>
  <c r="K1885" i="3"/>
  <c r="K1884" i="3"/>
  <c r="K1883" i="3"/>
  <c r="K1882" i="3"/>
  <c r="K1881" i="3"/>
  <c r="K1880" i="3"/>
  <c r="K1879" i="3"/>
  <c r="K1878" i="3"/>
  <c r="K1877" i="3"/>
  <c r="K1876" i="3"/>
  <c r="K1875" i="3"/>
  <c r="K1874" i="3"/>
  <c r="K1873" i="3"/>
  <c r="K1872" i="3"/>
  <c r="K1871" i="3"/>
  <c r="K1870" i="3"/>
  <c r="K1869" i="3"/>
  <c r="K1868" i="3"/>
  <c r="K1867" i="3"/>
  <c r="K1866" i="3"/>
  <c r="K1865" i="3"/>
  <c r="K1864" i="3"/>
  <c r="K1863" i="3"/>
  <c r="K1862" i="3"/>
  <c r="K1861" i="3"/>
  <c r="K1860" i="3"/>
  <c r="K1859" i="3"/>
  <c r="K1858" i="3"/>
  <c r="K1857" i="3"/>
  <c r="K1856" i="3"/>
  <c r="K1855" i="3"/>
  <c r="K1854" i="3"/>
  <c r="K1853" i="3"/>
  <c r="K1852" i="3"/>
  <c r="K1851" i="3"/>
  <c r="K1850" i="3"/>
  <c r="K1849" i="3"/>
  <c r="K1848" i="3"/>
  <c r="K1847" i="3"/>
  <c r="K1846" i="3"/>
  <c r="K1845" i="3"/>
  <c r="K1844" i="3"/>
  <c r="K1843" i="3"/>
  <c r="K1842" i="3"/>
  <c r="K1841" i="3"/>
  <c r="K1840" i="3"/>
  <c r="K1839" i="3"/>
  <c r="K1838" i="3"/>
  <c r="K1837" i="3"/>
  <c r="K1836" i="3"/>
  <c r="K1835" i="3"/>
  <c r="K1834" i="3"/>
  <c r="K1833" i="3"/>
  <c r="K1832" i="3"/>
  <c r="K1831" i="3"/>
  <c r="K1830" i="3"/>
  <c r="K1829" i="3"/>
  <c r="K1828" i="3"/>
  <c r="K1827" i="3"/>
  <c r="K1826" i="3"/>
  <c r="K1825" i="3"/>
  <c r="K1824" i="3"/>
  <c r="K1823" i="3"/>
  <c r="K1822" i="3"/>
  <c r="K1821" i="3"/>
  <c r="K1820" i="3"/>
  <c r="K1819" i="3"/>
  <c r="K1818" i="3"/>
  <c r="K1817" i="3"/>
  <c r="K1816" i="3"/>
  <c r="K1815" i="3"/>
  <c r="K1814" i="3"/>
  <c r="K1813" i="3"/>
  <c r="K1812" i="3"/>
  <c r="K1811" i="3"/>
  <c r="K1810" i="3"/>
  <c r="K1809" i="3"/>
  <c r="K1808" i="3"/>
  <c r="K1807" i="3"/>
  <c r="K1806" i="3"/>
  <c r="K1805" i="3"/>
  <c r="K1804" i="3"/>
  <c r="K1803" i="3"/>
  <c r="K1802" i="3"/>
  <c r="K1801" i="3"/>
  <c r="K1800" i="3"/>
  <c r="K1799" i="3"/>
  <c r="K1798" i="3"/>
  <c r="K1797" i="3"/>
  <c r="K1796" i="3"/>
  <c r="K1795" i="3"/>
  <c r="K1794" i="3"/>
  <c r="K1793" i="3"/>
  <c r="K1792" i="3"/>
  <c r="K1791" i="3"/>
  <c r="K1790" i="3"/>
  <c r="K1789" i="3"/>
  <c r="K1788" i="3"/>
  <c r="K1787" i="3"/>
  <c r="K1786" i="3"/>
  <c r="K1785" i="3"/>
  <c r="K1784" i="3"/>
  <c r="K1783" i="3"/>
  <c r="K1782" i="3"/>
  <c r="K1781" i="3"/>
  <c r="K1780" i="3"/>
  <c r="K1779" i="3"/>
  <c r="K1778" i="3"/>
  <c r="K1777" i="3"/>
  <c r="K1776" i="3"/>
  <c r="K1775" i="3"/>
  <c r="K1774" i="3"/>
  <c r="K1773" i="3"/>
  <c r="K1772" i="3"/>
  <c r="K1771" i="3"/>
  <c r="K1770" i="3"/>
  <c r="K1769" i="3"/>
  <c r="K1768" i="3"/>
  <c r="K1767" i="3"/>
  <c r="K1766" i="3"/>
  <c r="K1765" i="3"/>
  <c r="K1764" i="3"/>
  <c r="K1763" i="3"/>
  <c r="K1762" i="3"/>
  <c r="K1761" i="3"/>
  <c r="K1760" i="3"/>
  <c r="K1759" i="3"/>
  <c r="K1758" i="3"/>
  <c r="K1757" i="3"/>
  <c r="K1756" i="3"/>
  <c r="K1755" i="3"/>
  <c r="K1754" i="3"/>
  <c r="K1753" i="3"/>
  <c r="K1752" i="3"/>
  <c r="K1751" i="3"/>
  <c r="K1750" i="3"/>
  <c r="K1749" i="3"/>
  <c r="K1748" i="3"/>
  <c r="K1747" i="3"/>
  <c r="K1746" i="3"/>
  <c r="K1745" i="3"/>
  <c r="K1744" i="3"/>
  <c r="K1743" i="3"/>
  <c r="K1742" i="3"/>
  <c r="K1741" i="3"/>
  <c r="K1740" i="3"/>
  <c r="K1739" i="3"/>
  <c r="K1738" i="3"/>
  <c r="K1737" i="3"/>
  <c r="K1736" i="3"/>
  <c r="K1735" i="3"/>
  <c r="K1734" i="3"/>
  <c r="K1733" i="3"/>
  <c r="K1732" i="3"/>
  <c r="K1731" i="3"/>
  <c r="K1730" i="3"/>
  <c r="K1729" i="3"/>
  <c r="K1728" i="3"/>
  <c r="K1727" i="3"/>
  <c r="K1726" i="3"/>
  <c r="K1725" i="3"/>
  <c r="K1724" i="3"/>
  <c r="K1723" i="3"/>
  <c r="K1722" i="3"/>
  <c r="K1721" i="3"/>
  <c r="K1720" i="3"/>
  <c r="K1719" i="3"/>
  <c r="K1718" i="3"/>
  <c r="K1717" i="3"/>
  <c r="K1716" i="3"/>
  <c r="K1715" i="3"/>
  <c r="K1714" i="3"/>
  <c r="K1713" i="3"/>
  <c r="K1712" i="3"/>
  <c r="K1711" i="3"/>
  <c r="K1710" i="3"/>
  <c r="K1709" i="3"/>
  <c r="K1708" i="3"/>
  <c r="K1707" i="3"/>
  <c r="K1706" i="3"/>
  <c r="K1705" i="3"/>
  <c r="K1704" i="3"/>
  <c r="K1703" i="3"/>
  <c r="K1702" i="3"/>
  <c r="K1701" i="3"/>
  <c r="K1700" i="3"/>
  <c r="K1699" i="3"/>
  <c r="K1698" i="3"/>
  <c r="K1697" i="3"/>
  <c r="K1696" i="3"/>
  <c r="K1695" i="3"/>
  <c r="K1694" i="3"/>
  <c r="K1693" i="3"/>
  <c r="K1692" i="3"/>
  <c r="K1691" i="3"/>
  <c r="K1690" i="3"/>
  <c r="K1689" i="3"/>
  <c r="K1688" i="3"/>
  <c r="K1687" i="3"/>
  <c r="K1686" i="3"/>
  <c r="K1685" i="3"/>
  <c r="K1684" i="3"/>
  <c r="K1683" i="3"/>
  <c r="K1682" i="3"/>
  <c r="K1681" i="3"/>
  <c r="K1680" i="3"/>
  <c r="K1679" i="3"/>
  <c r="K1678" i="3"/>
  <c r="K1677" i="3"/>
  <c r="K1676" i="3"/>
  <c r="K1675" i="3"/>
  <c r="K1674" i="3"/>
  <c r="K1673" i="3"/>
  <c r="K1672" i="3"/>
  <c r="K1671" i="3"/>
  <c r="K1670" i="3"/>
  <c r="K1669" i="3"/>
  <c r="K1668" i="3"/>
  <c r="K1667" i="3"/>
  <c r="K1666" i="3"/>
  <c r="K1665" i="3"/>
  <c r="K1664" i="3"/>
  <c r="K1663" i="3"/>
  <c r="K1662" i="3"/>
  <c r="K1661" i="3"/>
  <c r="K1660" i="3"/>
  <c r="K1659" i="3"/>
  <c r="K1658" i="3"/>
  <c r="K1657" i="3"/>
  <c r="K1656" i="3"/>
  <c r="K1655" i="3"/>
  <c r="K1654" i="3"/>
  <c r="K1653" i="3"/>
  <c r="K1652" i="3"/>
  <c r="K1651" i="3"/>
  <c r="K1650" i="3"/>
  <c r="K1649" i="3"/>
  <c r="K1648" i="3"/>
  <c r="K1647" i="3"/>
  <c r="K1646" i="3"/>
  <c r="K1645" i="3"/>
  <c r="K1644" i="3"/>
  <c r="K1643" i="3"/>
  <c r="K1642" i="3"/>
  <c r="K1641" i="3"/>
  <c r="K1640" i="3"/>
  <c r="K1639" i="3"/>
  <c r="K1638" i="3"/>
  <c r="K1637" i="3"/>
  <c r="K1636" i="3"/>
  <c r="K1635" i="3"/>
  <c r="K1634" i="3"/>
  <c r="K1633" i="3"/>
  <c r="K1632" i="3"/>
  <c r="K1631" i="3"/>
  <c r="K1630" i="3"/>
  <c r="K1629" i="3"/>
  <c r="K1628" i="3"/>
  <c r="K1627" i="3"/>
  <c r="K1626" i="3"/>
  <c r="K1625" i="3"/>
  <c r="K1624" i="3"/>
  <c r="K1623" i="3"/>
  <c r="K1622" i="3"/>
  <c r="K1621" i="3"/>
  <c r="K1620" i="3"/>
  <c r="K1619" i="3"/>
  <c r="K1618" i="3"/>
  <c r="K1617" i="3"/>
  <c r="K1616" i="3"/>
  <c r="K1615" i="3"/>
  <c r="K1614" i="3"/>
  <c r="K1613" i="3"/>
  <c r="K1612" i="3"/>
  <c r="K1611" i="3"/>
  <c r="K1610" i="3"/>
  <c r="K1609" i="3"/>
  <c r="K1608" i="3"/>
  <c r="K1607" i="3"/>
  <c r="K1606" i="3"/>
  <c r="K1605" i="3"/>
  <c r="K1604" i="3"/>
  <c r="K1603" i="3"/>
  <c r="K1602" i="3"/>
  <c r="K1601" i="3"/>
  <c r="K1600" i="3"/>
  <c r="K1599" i="3"/>
  <c r="K1598" i="3"/>
  <c r="K1597" i="3"/>
  <c r="K1596" i="3"/>
  <c r="K1595" i="3"/>
  <c r="K1594" i="3"/>
  <c r="K1593" i="3"/>
  <c r="K1592" i="3"/>
  <c r="K1591" i="3"/>
  <c r="K1590" i="3"/>
  <c r="K1589" i="3"/>
  <c r="K1588" i="3"/>
  <c r="K1587" i="3"/>
  <c r="K1586" i="3"/>
  <c r="K1585" i="3"/>
  <c r="K1584" i="3"/>
  <c r="K1583" i="3"/>
  <c r="K1582" i="3"/>
  <c r="K1581" i="3"/>
  <c r="K1580" i="3"/>
  <c r="K1579" i="3"/>
  <c r="K1578" i="3"/>
  <c r="K1577" i="3"/>
  <c r="K1576" i="3"/>
  <c r="K1575" i="3"/>
  <c r="K1574" i="3"/>
  <c r="K1573" i="3"/>
  <c r="K1572" i="3"/>
  <c r="K1571" i="3"/>
  <c r="K1570" i="3"/>
  <c r="K1569" i="3"/>
  <c r="K1568" i="3"/>
  <c r="K1567" i="3"/>
  <c r="K1566" i="3"/>
  <c r="K1565" i="3"/>
  <c r="K1564" i="3"/>
  <c r="K1563" i="3"/>
  <c r="K1562" i="3"/>
  <c r="K1561" i="3"/>
  <c r="K1560" i="3"/>
  <c r="K1559" i="3"/>
  <c r="K1558" i="3"/>
  <c r="K1557" i="3"/>
  <c r="K1556" i="3"/>
  <c r="K1555" i="3"/>
  <c r="K1554" i="3"/>
  <c r="K1553" i="3"/>
  <c r="K1552" i="3"/>
  <c r="K1551" i="3"/>
  <c r="K1550" i="3"/>
  <c r="K1549" i="3"/>
  <c r="K1548" i="3"/>
  <c r="K1547" i="3"/>
  <c r="K1546" i="3"/>
  <c r="K1545" i="3"/>
  <c r="K1544" i="3"/>
  <c r="K1543" i="3"/>
  <c r="K1542" i="3"/>
  <c r="K1541" i="3"/>
  <c r="K1540" i="3"/>
  <c r="K1539" i="3"/>
  <c r="K1538" i="3"/>
  <c r="K1537" i="3"/>
  <c r="K1536" i="3"/>
  <c r="K1535" i="3"/>
  <c r="K1534" i="3"/>
  <c r="K1533" i="3"/>
  <c r="K1532" i="3"/>
  <c r="K1531" i="3"/>
  <c r="K1530" i="3"/>
  <c r="K1529" i="3"/>
  <c r="K1528" i="3"/>
  <c r="K1527" i="3"/>
  <c r="K1526" i="3"/>
  <c r="K1525" i="3"/>
  <c r="K1524" i="3"/>
  <c r="K1523" i="3"/>
  <c r="K1522" i="3"/>
  <c r="K1521" i="3"/>
  <c r="K1520" i="3"/>
  <c r="K1519" i="3"/>
  <c r="K1518" i="3"/>
  <c r="K1517" i="3"/>
  <c r="K1516" i="3"/>
  <c r="K1515" i="3"/>
  <c r="K1514" i="3"/>
  <c r="K1513" i="3"/>
  <c r="K1512" i="3"/>
  <c r="K1511" i="3"/>
  <c r="K1510" i="3"/>
  <c r="K1509" i="3"/>
  <c r="K1508" i="3"/>
  <c r="K1507" i="3"/>
  <c r="K1506" i="3"/>
  <c r="K1505" i="3"/>
  <c r="K1504" i="3"/>
  <c r="K1503" i="3"/>
  <c r="K1502" i="3"/>
  <c r="K1501" i="3"/>
  <c r="K1500" i="3"/>
  <c r="K1499" i="3"/>
  <c r="K1498" i="3"/>
  <c r="K1497" i="3"/>
  <c r="K1496" i="3"/>
  <c r="K1495" i="3"/>
  <c r="K1494" i="3"/>
  <c r="K1493" i="3"/>
  <c r="K1492" i="3"/>
  <c r="K1491" i="3"/>
  <c r="K1490" i="3"/>
  <c r="K1489" i="3"/>
  <c r="K1488" i="3"/>
  <c r="K1487" i="3"/>
  <c r="K1486" i="3"/>
  <c r="K1485" i="3"/>
  <c r="K1484" i="3"/>
  <c r="K1483" i="3"/>
  <c r="K1482" i="3"/>
  <c r="K1481" i="3"/>
  <c r="K1480" i="3"/>
  <c r="K1479" i="3"/>
  <c r="K1478" i="3"/>
  <c r="K1477" i="3"/>
  <c r="K1476" i="3"/>
  <c r="K1475" i="3"/>
  <c r="K1474" i="3"/>
  <c r="K1473" i="3"/>
  <c r="K1472" i="3"/>
  <c r="K1471" i="3"/>
  <c r="K1470" i="3"/>
  <c r="K1469" i="3"/>
  <c r="K1468" i="3"/>
  <c r="K1467" i="3"/>
  <c r="K1466" i="3"/>
  <c r="K1465" i="3"/>
  <c r="K1464" i="3"/>
  <c r="K1463" i="3"/>
  <c r="K1462" i="3"/>
  <c r="K1461" i="3"/>
  <c r="K1460" i="3"/>
  <c r="K1459" i="3"/>
  <c r="K1458" i="3"/>
  <c r="K1457" i="3"/>
  <c r="K1456" i="3"/>
  <c r="K1455" i="3"/>
  <c r="K1454" i="3"/>
  <c r="K1453" i="3"/>
  <c r="K1452" i="3"/>
  <c r="K1451" i="3"/>
  <c r="K1450" i="3"/>
  <c r="K1449" i="3"/>
  <c r="K1448" i="3"/>
  <c r="K1447" i="3"/>
  <c r="K1446" i="3"/>
  <c r="K1445" i="3"/>
  <c r="K1444" i="3"/>
  <c r="K1443" i="3"/>
  <c r="K1442" i="3"/>
  <c r="K1441" i="3"/>
  <c r="K1440" i="3"/>
  <c r="K1439" i="3"/>
  <c r="K1438" i="3"/>
  <c r="K1437" i="3"/>
  <c r="K1436" i="3"/>
  <c r="K1435" i="3"/>
  <c r="K1434" i="3"/>
  <c r="K1433" i="3"/>
  <c r="K1432" i="3"/>
  <c r="K1431" i="3"/>
  <c r="K1430" i="3"/>
  <c r="K1429" i="3"/>
  <c r="K1428" i="3"/>
  <c r="K1427" i="3"/>
  <c r="K1426" i="3"/>
  <c r="K1425" i="3"/>
  <c r="K1424" i="3"/>
  <c r="K1423" i="3"/>
  <c r="K1422" i="3"/>
  <c r="K1421" i="3"/>
  <c r="K1420" i="3"/>
  <c r="K1419" i="3"/>
  <c r="K1418" i="3"/>
  <c r="K1417" i="3"/>
  <c r="K1416" i="3"/>
  <c r="K1415" i="3"/>
  <c r="K1414" i="3"/>
  <c r="K1413" i="3"/>
  <c r="K1412" i="3"/>
  <c r="K1411" i="3"/>
  <c r="K1410" i="3"/>
  <c r="K1409" i="3"/>
  <c r="K1408" i="3"/>
  <c r="K1407" i="3"/>
  <c r="K1406" i="3"/>
  <c r="K1405" i="3"/>
  <c r="K1404" i="3"/>
  <c r="K1403" i="3"/>
  <c r="K1402" i="3"/>
  <c r="K1401" i="3"/>
  <c r="K1400" i="3"/>
  <c r="K1399" i="3"/>
  <c r="K1398" i="3"/>
  <c r="K1397" i="3"/>
  <c r="K1396" i="3"/>
  <c r="K1395" i="3"/>
  <c r="K1394" i="3"/>
  <c r="K1393" i="3"/>
  <c r="K1392" i="3"/>
  <c r="K1391" i="3"/>
  <c r="K1390" i="3"/>
  <c r="K1389" i="3"/>
  <c r="K1388" i="3"/>
  <c r="K1387" i="3"/>
  <c r="K1386" i="3"/>
  <c r="K1385" i="3"/>
  <c r="K1384" i="3"/>
  <c r="K1383" i="3"/>
  <c r="K1382" i="3"/>
  <c r="K1381" i="3"/>
  <c r="K1380" i="3"/>
  <c r="K1379" i="3"/>
  <c r="K1378" i="3"/>
  <c r="K1377" i="3"/>
  <c r="K1376" i="3"/>
  <c r="K1375" i="3"/>
  <c r="K1374" i="3"/>
  <c r="K1373" i="3"/>
  <c r="K1372" i="3"/>
  <c r="K1371" i="3"/>
  <c r="K1370" i="3"/>
  <c r="K1369" i="3"/>
  <c r="K1368" i="3"/>
  <c r="K1367" i="3"/>
  <c r="K1366" i="3"/>
  <c r="K1365" i="3"/>
  <c r="K1364" i="3"/>
  <c r="K1363" i="3"/>
  <c r="K1362" i="3"/>
  <c r="K1361" i="3"/>
  <c r="K1360" i="3"/>
  <c r="K1359" i="3"/>
  <c r="K1358" i="3"/>
  <c r="K1357" i="3"/>
  <c r="K1356" i="3"/>
  <c r="K1355" i="3"/>
  <c r="K1354" i="3"/>
  <c r="K1353" i="3"/>
  <c r="K1352" i="3"/>
  <c r="K1351" i="3"/>
  <c r="K1350" i="3"/>
  <c r="K1349" i="3"/>
  <c r="K1348" i="3"/>
  <c r="K1347" i="3"/>
  <c r="K1346" i="3"/>
  <c r="K1345" i="3"/>
  <c r="K1344" i="3"/>
  <c r="K1343" i="3"/>
  <c r="K1342" i="3"/>
  <c r="K1341" i="3"/>
  <c r="K1340" i="3"/>
  <c r="K1339" i="3"/>
  <c r="K1338" i="3"/>
  <c r="K1337" i="3"/>
  <c r="K1336" i="3"/>
  <c r="K1335" i="3"/>
  <c r="K1334" i="3"/>
  <c r="K1333" i="3"/>
  <c r="K1332" i="3"/>
  <c r="K1331" i="3"/>
  <c r="K1330" i="3"/>
  <c r="K1329" i="3"/>
  <c r="K1328" i="3"/>
  <c r="K1327" i="3"/>
  <c r="K1326" i="3"/>
  <c r="K1325" i="3"/>
  <c r="K1324" i="3"/>
  <c r="K1323" i="3"/>
  <c r="K1322" i="3"/>
  <c r="K1321" i="3"/>
  <c r="K1320" i="3"/>
  <c r="K1319" i="3"/>
  <c r="K1318" i="3"/>
  <c r="K1317" i="3"/>
  <c r="K1316" i="3"/>
  <c r="K1315" i="3"/>
  <c r="K1314" i="3"/>
  <c r="K1313" i="3"/>
  <c r="K1312" i="3"/>
  <c r="K1311" i="3"/>
  <c r="K1310" i="3"/>
  <c r="K1309" i="3"/>
  <c r="K1308" i="3"/>
  <c r="K1307" i="3"/>
  <c r="K1306" i="3"/>
  <c r="K1305" i="3"/>
  <c r="K1304" i="3"/>
  <c r="K1303" i="3"/>
  <c r="K1302" i="3"/>
  <c r="K1301" i="3"/>
  <c r="K1300" i="3"/>
  <c r="K1299" i="3"/>
  <c r="K1298" i="3"/>
  <c r="K1297" i="3"/>
  <c r="K1296" i="3"/>
  <c r="K1295" i="3"/>
  <c r="K1294" i="3"/>
  <c r="K1293" i="3"/>
  <c r="K1292" i="3"/>
  <c r="K1291" i="3"/>
  <c r="K1290" i="3"/>
  <c r="K1289" i="3"/>
  <c r="K1288" i="3"/>
  <c r="K1287" i="3"/>
  <c r="K1286" i="3"/>
  <c r="K1285" i="3"/>
  <c r="K1284" i="3"/>
  <c r="K1283" i="3"/>
  <c r="K1282" i="3"/>
  <c r="K1281" i="3"/>
  <c r="K1280" i="3"/>
  <c r="K1279" i="3"/>
  <c r="K1278" i="3"/>
  <c r="K1277" i="3"/>
  <c r="K1276" i="3"/>
  <c r="K1275" i="3"/>
  <c r="K1274" i="3"/>
  <c r="K1273" i="3"/>
  <c r="K1272" i="3"/>
  <c r="K1271" i="3"/>
  <c r="K1270" i="3"/>
  <c r="K1269" i="3"/>
  <c r="K1268" i="3"/>
  <c r="K1267" i="3"/>
  <c r="K1266" i="3"/>
  <c r="K1265" i="3"/>
  <c r="K1264" i="3"/>
  <c r="K1263" i="3"/>
  <c r="K1262" i="3"/>
  <c r="K1261" i="3"/>
  <c r="K1260" i="3"/>
  <c r="K1259" i="3"/>
  <c r="K1258" i="3"/>
  <c r="K1257" i="3"/>
  <c r="K1256" i="3"/>
  <c r="K1255" i="3"/>
  <c r="K1254" i="3"/>
  <c r="K1253" i="3"/>
  <c r="K1252" i="3"/>
  <c r="K1251" i="3"/>
  <c r="K1250" i="3"/>
  <c r="K1249" i="3"/>
  <c r="K1248" i="3"/>
  <c r="K1247" i="3"/>
  <c r="K1246" i="3"/>
  <c r="K1245" i="3"/>
  <c r="K1244" i="3"/>
  <c r="K1243" i="3"/>
  <c r="K1242" i="3"/>
  <c r="K1241" i="3"/>
  <c r="K1240" i="3"/>
  <c r="K1239" i="3"/>
  <c r="K1238" i="3"/>
  <c r="K1237" i="3"/>
  <c r="K1236" i="3"/>
  <c r="K1235" i="3"/>
  <c r="K1234" i="3"/>
  <c r="K1233" i="3"/>
  <c r="K1232" i="3"/>
  <c r="K1231" i="3"/>
  <c r="K1230" i="3"/>
  <c r="K1229" i="3"/>
  <c r="K1228" i="3"/>
  <c r="K1227" i="3"/>
  <c r="K1226" i="3"/>
  <c r="K1225" i="3"/>
  <c r="K1224" i="3"/>
  <c r="K1223" i="3"/>
  <c r="K1222" i="3"/>
  <c r="K1221" i="3"/>
  <c r="K1220" i="3"/>
  <c r="K1219" i="3"/>
  <c r="K1218" i="3"/>
  <c r="K1217" i="3"/>
  <c r="K1216" i="3"/>
  <c r="K1215" i="3"/>
  <c r="K1214" i="3"/>
  <c r="K1213" i="3"/>
  <c r="K1212" i="3"/>
  <c r="K1211" i="3"/>
  <c r="K1210" i="3"/>
  <c r="K1209" i="3"/>
  <c r="K1208" i="3"/>
  <c r="K1207" i="3"/>
  <c r="K1206" i="3"/>
  <c r="K1205" i="3"/>
  <c r="K1204" i="3"/>
  <c r="K1203" i="3"/>
  <c r="K1202" i="3"/>
  <c r="K1201" i="3"/>
  <c r="K1200" i="3"/>
  <c r="K1199" i="3"/>
  <c r="K1198" i="3"/>
  <c r="K1197" i="3"/>
  <c r="K1196" i="3"/>
  <c r="K1195" i="3"/>
  <c r="K1194" i="3"/>
  <c r="K1193" i="3"/>
  <c r="K1192" i="3"/>
  <c r="K1191" i="3"/>
  <c r="K1190" i="3"/>
  <c r="K1189" i="3"/>
  <c r="K1188" i="3"/>
  <c r="K1187" i="3"/>
  <c r="K1186" i="3"/>
  <c r="K1185" i="3"/>
  <c r="K1184" i="3"/>
  <c r="K1183" i="3"/>
  <c r="K1182" i="3"/>
  <c r="K1181" i="3"/>
  <c r="K1180" i="3"/>
  <c r="K1179" i="3"/>
  <c r="K1178" i="3"/>
  <c r="K1177" i="3"/>
  <c r="K1176" i="3"/>
  <c r="K1175" i="3"/>
  <c r="K1174" i="3"/>
  <c r="K1173" i="3"/>
  <c r="K1172" i="3"/>
  <c r="K1171" i="3"/>
  <c r="K1170" i="3"/>
  <c r="K1169" i="3"/>
  <c r="K1168" i="3"/>
  <c r="K1167" i="3"/>
  <c r="K1166" i="3"/>
  <c r="K1165" i="3"/>
  <c r="K1164" i="3"/>
  <c r="K1163" i="3"/>
  <c r="K1162" i="3"/>
  <c r="K1161" i="3"/>
  <c r="K1160" i="3"/>
  <c r="K1159" i="3"/>
  <c r="K1158" i="3"/>
  <c r="K1157" i="3"/>
  <c r="K1156" i="3"/>
  <c r="K1155" i="3"/>
  <c r="K1154" i="3"/>
  <c r="K1153" i="3"/>
  <c r="K1152" i="3"/>
  <c r="K1151" i="3"/>
  <c r="K1150" i="3"/>
  <c r="K1149" i="3"/>
  <c r="K1148" i="3"/>
  <c r="K1147" i="3"/>
  <c r="K1146" i="3"/>
  <c r="K1145" i="3"/>
  <c r="K1144" i="3"/>
  <c r="K1143" i="3"/>
  <c r="K1142" i="3"/>
  <c r="K1141" i="3"/>
  <c r="K1140" i="3"/>
  <c r="K1139" i="3"/>
  <c r="K1138" i="3"/>
  <c r="K1137" i="3"/>
  <c r="K1136" i="3"/>
  <c r="K1135" i="3"/>
  <c r="K1134" i="3"/>
  <c r="K1133" i="3"/>
  <c r="K1132" i="3"/>
  <c r="K1131" i="3"/>
  <c r="K1130" i="3"/>
  <c r="K1129" i="3"/>
  <c r="K1128" i="3"/>
  <c r="K1127" i="3"/>
  <c r="K1126" i="3"/>
  <c r="K1125" i="3"/>
  <c r="K1124" i="3"/>
  <c r="K1123" i="3"/>
  <c r="K1122" i="3"/>
  <c r="K1121" i="3"/>
  <c r="K1120" i="3"/>
  <c r="K1119" i="3"/>
  <c r="K1118" i="3"/>
  <c r="K1117" i="3"/>
  <c r="K1116" i="3"/>
  <c r="K1115" i="3"/>
  <c r="K1114" i="3"/>
  <c r="K1113" i="3"/>
  <c r="K1112" i="3"/>
  <c r="K1111" i="3"/>
  <c r="K1110" i="3"/>
  <c r="K1109" i="3"/>
  <c r="K1108" i="3"/>
  <c r="K1107" i="3"/>
  <c r="K1106" i="3"/>
  <c r="K1105" i="3"/>
  <c r="K1104" i="3"/>
  <c r="K1103" i="3"/>
  <c r="K1102" i="3"/>
  <c r="K1101" i="3"/>
  <c r="K1100" i="3"/>
  <c r="K1099" i="3"/>
  <c r="K1098" i="3"/>
  <c r="K1097" i="3"/>
  <c r="K1096" i="3"/>
  <c r="K1095" i="3"/>
  <c r="K1094" i="3"/>
  <c r="K1093" i="3"/>
  <c r="K1092" i="3"/>
  <c r="K1091" i="3"/>
  <c r="K1090" i="3"/>
  <c r="K1089" i="3"/>
  <c r="K1088" i="3"/>
  <c r="K1087" i="3"/>
  <c r="K1086" i="3"/>
  <c r="K1085" i="3"/>
  <c r="K1084" i="3"/>
  <c r="K1083" i="3"/>
  <c r="K1082" i="3"/>
  <c r="K1081" i="3"/>
  <c r="K1080" i="3"/>
  <c r="K1079" i="3"/>
  <c r="K1078" i="3"/>
  <c r="K1077" i="3"/>
  <c r="K1076" i="3"/>
  <c r="K1075" i="3"/>
  <c r="K1074" i="3"/>
  <c r="K1073" i="3"/>
  <c r="K1072" i="3"/>
  <c r="K1071" i="3"/>
  <c r="K1070" i="3"/>
  <c r="K1069" i="3"/>
  <c r="K1068" i="3"/>
  <c r="K1067" i="3"/>
  <c r="K1066" i="3"/>
  <c r="K1065" i="3"/>
  <c r="K1064" i="3"/>
  <c r="K1063" i="3"/>
  <c r="K1062" i="3"/>
  <c r="K1061" i="3"/>
  <c r="K1060" i="3"/>
  <c r="K1059" i="3"/>
  <c r="K1058" i="3"/>
  <c r="K1057" i="3"/>
  <c r="K1056" i="3"/>
  <c r="K1055" i="3"/>
  <c r="K1054" i="3"/>
  <c r="K1053" i="3"/>
  <c r="K1052" i="3"/>
  <c r="K1051" i="3"/>
  <c r="K1050" i="3"/>
  <c r="K1049" i="3"/>
  <c r="K1048" i="3"/>
  <c r="K1047" i="3"/>
  <c r="K1046" i="3"/>
  <c r="K1045" i="3"/>
  <c r="K1044" i="3"/>
  <c r="K1043" i="3"/>
  <c r="K1042" i="3"/>
  <c r="K1041" i="3"/>
  <c r="K1040" i="3"/>
  <c r="K1039" i="3"/>
  <c r="K1038" i="3"/>
  <c r="K1037" i="3"/>
  <c r="K1036" i="3"/>
  <c r="K1035" i="3"/>
  <c r="K1034" i="3"/>
  <c r="K1033" i="3"/>
  <c r="K1032" i="3"/>
  <c r="K1031" i="3"/>
  <c r="K1030" i="3"/>
  <c r="K1029" i="3"/>
  <c r="K1028" i="3"/>
  <c r="K1027" i="3"/>
  <c r="K1026" i="3"/>
  <c r="K1025" i="3"/>
  <c r="K1024" i="3"/>
  <c r="K1023" i="3"/>
  <c r="K1022" i="3"/>
  <c r="K1021" i="3"/>
  <c r="K1020" i="3"/>
  <c r="K1019" i="3"/>
  <c r="K1018" i="3"/>
  <c r="K1017" i="3"/>
  <c r="K1016" i="3"/>
  <c r="K1015" i="3"/>
  <c r="K1014" i="3"/>
  <c r="K1013" i="3"/>
  <c r="K1012" i="3"/>
  <c r="K1011" i="3"/>
  <c r="K1010" i="3"/>
  <c r="K1009" i="3"/>
  <c r="K1008" i="3"/>
  <c r="K1007" i="3"/>
  <c r="K1006" i="3"/>
  <c r="K1005" i="3"/>
  <c r="K1004" i="3"/>
  <c r="K1003" i="3"/>
  <c r="K1002" i="3"/>
  <c r="K1001" i="3"/>
  <c r="K1000" i="3"/>
  <c r="K999" i="3"/>
  <c r="K998" i="3"/>
  <c r="K997" i="3"/>
  <c r="K996" i="3"/>
  <c r="K995" i="3"/>
  <c r="K994" i="3"/>
  <c r="K993" i="3"/>
  <c r="K992" i="3"/>
  <c r="K991" i="3"/>
  <c r="K990" i="3"/>
  <c r="K989" i="3"/>
  <c r="K988" i="3"/>
  <c r="K987" i="3"/>
  <c r="K986" i="3"/>
  <c r="K985" i="3"/>
  <c r="K984" i="3"/>
  <c r="K983" i="3"/>
  <c r="K982" i="3"/>
  <c r="K981" i="3"/>
  <c r="K980" i="3"/>
  <c r="K979" i="3"/>
  <c r="K978" i="3"/>
  <c r="K977" i="3"/>
  <c r="K976" i="3"/>
  <c r="K975" i="3"/>
  <c r="K974" i="3"/>
  <c r="K973" i="3"/>
  <c r="K972" i="3"/>
  <c r="K971" i="3"/>
  <c r="K970" i="3"/>
  <c r="K969" i="3"/>
  <c r="K968" i="3"/>
  <c r="K967" i="3"/>
  <c r="K966" i="3"/>
  <c r="K965" i="3"/>
  <c r="K964" i="3"/>
  <c r="K963" i="3"/>
  <c r="K962" i="3"/>
  <c r="K961" i="3"/>
  <c r="K960" i="3"/>
  <c r="K959" i="3"/>
  <c r="K958" i="3"/>
  <c r="K957" i="3"/>
  <c r="K956" i="3"/>
  <c r="K955" i="3"/>
  <c r="K954" i="3"/>
  <c r="K953" i="3"/>
  <c r="K952" i="3"/>
  <c r="K951" i="3"/>
  <c r="K950" i="3"/>
  <c r="K949" i="3"/>
  <c r="K948" i="3"/>
  <c r="K947" i="3"/>
  <c r="K946" i="3"/>
  <c r="K945" i="3"/>
  <c r="K944" i="3"/>
  <c r="K943" i="3"/>
  <c r="K942" i="3"/>
  <c r="K941" i="3"/>
  <c r="K940" i="3"/>
  <c r="K939" i="3"/>
  <c r="K938" i="3"/>
  <c r="K937" i="3"/>
  <c r="K936" i="3"/>
  <c r="K935" i="3"/>
  <c r="K934" i="3"/>
  <c r="K933" i="3"/>
  <c r="K932" i="3"/>
  <c r="K931" i="3"/>
  <c r="K930" i="3"/>
  <c r="K929" i="3"/>
  <c r="K928" i="3"/>
  <c r="K927" i="3"/>
  <c r="K926" i="3"/>
  <c r="K925" i="3"/>
  <c r="K924" i="3"/>
  <c r="K923" i="3"/>
  <c r="K922" i="3"/>
  <c r="K921" i="3"/>
  <c r="K920" i="3"/>
  <c r="K919" i="3"/>
  <c r="K918" i="3"/>
  <c r="K917" i="3"/>
  <c r="K916" i="3"/>
  <c r="K915" i="3"/>
  <c r="K914" i="3"/>
  <c r="K913" i="3"/>
  <c r="K912" i="3"/>
  <c r="K911" i="3"/>
  <c r="K910" i="3"/>
  <c r="K909" i="3"/>
  <c r="K908" i="3"/>
  <c r="K907" i="3"/>
  <c r="K906" i="3"/>
  <c r="K905" i="3"/>
  <c r="K904" i="3"/>
  <c r="K903" i="3"/>
  <c r="K902" i="3"/>
  <c r="K901" i="3"/>
  <c r="K900" i="3"/>
  <c r="K899" i="3"/>
  <c r="K898" i="3"/>
  <c r="K897" i="3"/>
  <c r="K896" i="3"/>
  <c r="K895" i="3"/>
  <c r="K894" i="3"/>
  <c r="K893" i="3"/>
  <c r="K892" i="3"/>
  <c r="K891" i="3"/>
  <c r="K890" i="3"/>
  <c r="K889" i="3"/>
  <c r="K888" i="3"/>
  <c r="K887" i="3"/>
  <c r="K886" i="3"/>
  <c r="K885" i="3"/>
  <c r="K884" i="3"/>
  <c r="K883" i="3"/>
  <c r="K882" i="3"/>
  <c r="K881" i="3"/>
  <c r="K880" i="3"/>
  <c r="K879" i="3"/>
  <c r="K878" i="3"/>
  <c r="K877" i="3"/>
  <c r="K876" i="3"/>
  <c r="K875" i="3"/>
  <c r="K874" i="3"/>
  <c r="K873" i="3"/>
  <c r="K872" i="3"/>
  <c r="K871" i="3"/>
  <c r="K870" i="3"/>
  <c r="K869" i="3"/>
  <c r="K868" i="3"/>
  <c r="K867" i="3"/>
  <c r="K866" i="3"/>
  <c r="K865" i="3"/>
  <c r="K864" i="3"/>
  <c r="K863" i="3"/>
  <c r="K862" i="3"/>
  <c r="K861" i="3"/>
  <c r="K860" i="3"/>
  <c r="K859" i="3"/>
  <c r="K858" i="3"/>
  <c r="K857" i="3"/>
  <c r="K856" i="3"/>
  <c r="K855" i="3"/>
  <c r="K854" i="3"/>
  <c r="K853" i="3"/>
  <c r="K852" i="3"/>
  <c r="K851" i="3"/>
  <c r="K850" i="3"/>
  <c r="K849" i="3"/>
  <c r="K848" i="3"/>
  <c r="K847" i="3"/>
  <c r="K846" i="3"/>
  <c r="K845" i="3"/>
  <c r="K844" i="3"/>
  <c r="K843" i="3"/>
  <c r="K842" i="3"/>
  <c r="K841" i="3"/>
  <c r="K840" i="3"/>
  <c r="K839" i="3"/>
  <c r="K838" i="3"/>
  <c r="K837" i="3"/>
  <c r="K836" i="3"/>
  <c r="K835" i="3"/>
  <c r="K834" i="3"/>
  <c r="K833" i="3"/>
  <c r="K832" i="3"/>
  <c r="K831" i="3"/>
  <c r="K830" i="3"/>
  <c r="K829" i="3"/>
  <c r="K828" i="3"/>
  <c r="K827" i="3"/>
  <c r="K826" i="3"/>
  <c r="K825" i="3"/>
  <c r="K824" i="3"/>
  <c r="K823" i="3"/>
  <c r="K822" i="3"/>
  <c r="K821" i="3"/>
  <c r="K820" i="3"/>
  <c r="K819" i="3"/>
  <c r="K818" i="3"/>
  <c r="K817" i="3"/>
  <c r="K816" i="3"/>
  <c r="K815" i="3"/>
  <c r="K814" i="3"/>
  <c r="K813" i="3"/>
  <c r="K812" i="3"/>
  <c r="K811" i="3"/>
  <c r="K810" i="3"/>
  <c r="K809" i="3"/>
  <c r="K808" i="3"/>
  <c r="K807" i="3"/>
  <c r="K806" i="3"/>
  <c r="K805" i="3"/>
  <c r="K804" i="3"/>
  <c r="K803" i="3"/>
  <c r="K802" i="3"/>
  <c r="K801" i="3"/>
  <c r="K800" i="3"/>
  <c r="K799" i="3"/>
  <c r="K798" i="3"/>
  <c r="K797" i="3"/>
  <c r="K796" i="3"/>
  <c r="K795" i="3"/>
  <c r="K794" i="3"/>
  <c r="K793" i="3"/>
  <c r="K792" i="3"/>
  <c r="K791" i="3"/>
  <c r="K790" i="3"/>
  <c r="K789" i="3"/>
  <c r="K788" i="3"/>
  <c r="K787" i="3"/>
  <c r="K786" i="3"/>
  <c r="K785" i="3"/>
  <c r="K784" i="3"/>
  <c r="K783" i="3"/>
  <c r="K782" i="3"/>
  <c r="K781" i="3"/>
  <c r="K780" i="3"/>
  <c r="K779" i="3"/>
  <c r="K778" i="3"/>
  <c r="K777" i="3"/>
  <c r="K776" i="3"/>
  <c r="K775" i="3"/>
  <c r="K774" i="3"/>
  <c r="K773" i="3"/>
  <c r="K772" i="3"/>
  <c r="K771" i="3"/>
  <c r="K770" i="3"/>
  <c r="K769" i="3"/>
  <c r="K768" i="3"/>
  <c r="K767" i="3"/>
  <c r="K766" i="3"/>
  <c r="K765" i="3"/>
  <c r="K764" i="3"/>
  <c r="K763" i="3"/>
  <c r="K762" i="3"/>
  <c r="K761" i="3"/>
  <c r="K760" i="3"/>
  <c r="K759" i="3"/>
  <c r="K758" i="3"/>
  <c r="K757" i="3"/>
  <c r="K756" i="3"/>
  <c r="K755" i="3"/>
  <c r="K754" i="3"/>
  <c r="K753" i="3"/>
  <c r="K752" i="3"/>
  <c r="K751" i="3"/>
  <c r="K750" i="3"/>
  <c r="K749" i="3"/>
  <c r="K748" i="3"/>
  <c r="K747" i="3"/>
  <c r="K746" i="3"/>
  <c r="K745" i="3"/>
  <c r="K744" i="3"/>
  <c r="K743" i="3"/>
  <c r="K742" i="3"/>
  <c r="K741" i="3"/>
  <c r="K740" i="3"/>
  <c r="K739" i="3"/>
  <c r="K738" i="3"/>
  <c r="K737" i="3"/>
  <c r="K736" i="3"/>
  <c r="K735" i="3"/>
  <c r="K734" i="3"/>
  <c r="K733" i="3"/>
  <c r="K732" i="3"/>
  <c r="K731" i="3"/>
  <c r="K730" i="3"/>
  <c r="K729" i="3"/>
  <c r="K728" i="3"/>
  <c r="K727" i="3"/>
  <c r="K726" i="3"/>
  <c r="K725" i="3"/>
  <c r="K724" i="3"/>
  <c r="K723" i="3"/>
  <c r="K722" i="3"/>
  <c r="K721" i="3"/>
  <c r="K720" i="3"/>
  <c r="K719" i="3"/>
  <c r="K718" i="3"/>
  <c r="K717" i="3"/>
  <c r="K716" i="3"/>
  <c r="K715" i="3"/>
  <c r="K714" i="3"/>
  <c r="K713" i="3"/>
  <c r="K712" i="3"/>
  <c r="K711" i="3"/>
  <c r="K710" i="3"/>
  <c r="K709" i="3"/>
  <c r="K708" i="3"/>
  <c r="K707" i="3"/>
  <c r="K706" i="3"/>
  <c r="K705" i="3"/>
  <c r="K704" i="3"/>
  <c r="K703" i="3"/>
  <c r="K702" i="3"/>
  <c r="K701" i="3"/>
  <c r="K700" i="3"/>
  <c r="K699" i="3"/>
  <c r="K698" i="3"/>
  <c r="K697" i="3"/>
  <c r="K696" i="3"/>
  <c r="K695" i="3"/>
  <c r="K694" i="3"/>
  <c r="K693" i="3"/>
  <c r="K692" i="3"/>
  <c r="K691" i="3"/>
  <c r="K690" i="3"/>
  <c r="K689" i="3"/>
  <c r="K688" i="3"/>
  <c r="K687" i="3"/>
  <c r="K686" i="3"/>
  <c r="K685" i="3"/>
  <c r="K684" i="3"/>
  <c r="K683" i="3"/>
  <c r="K682" i="3"/>
  <c r="K681" i="3"/>
  <c r="K680" i="3"/>
  <c r="K679" i="3"/>
  <c r="K678" i="3"/>
  <c r="K677" i="3"/>
  <c r="K676" i="3"/>
  <c r="K675" i="3"/>
  <c r="K674" i="3"/>
  <c r="K673" i="3"/>
  <c r="K672" i="3"/>
  <c r="K671" i="3"/>
  <c r="K670" i="3"/>
  <c r="K669" i="3"/>
  <c r="K668" i="3"/>
  <c r="K667" i="3"/>
  <c r="K666" i="3"/>
  <c r="K665" i="3"/>
  <c r="K664" i="3"/>
  <c r="K663" i="3"/>
  <c r="K662" i="3"/>
  <c r="K661" i="3"/>
  <c r="K660" i="3"/>
  <c r="K659" i="3"/>
  <c r="K658" i="3"/>
  <c r="K657" i="3"/>
  <c r="K656" i="3"/>
  <c r="K655" i="3"/>
  <c r="K654" i="3"/>
  <c r="K653" i="3"/>
  <c r="K652" i="3"/>
  <c r="K651" i="3"/>
  <c r="K650" i="3"/>
  <c r="K649" i="3"/>
  <c r="K648" i="3"/>
  <c r="K647" i="3"/>
  <c r="K646" i="3"/>
  <c r="K645" i="3"/>
  <c r="K644" i="3"/>
  <c r="K643" i="3"/>
  <c r="K642" i="3"/>
  <c r="K641" i="3"/>
  <c r="K640" i="3"/>
  <c r="K639" i="3"/>
  <c r="K638" i="3"/>
  <c r="K637" i="3"/>
  <c r="K636" i="3"/>
  <c r="K635" i="3"/>
  <c r="K634" i="3"/>
  <c r="K633" i="3"/>
  <c r="K632" i="3"/>
  <c r="K631" i="3"/>
  <c r="K630" i="3"/>
  <c r="K629" i="3"/>
  <c r="K628" i="3"/>
  <c r="K627" i="3"/>
  <c r="K626" i="3"/>
  <c r="K625" i="3"/>
  <c r="K624" i="3"/>
  <c r="K623" i="3"/>
  <c r="K622" i="3"/>
  <c r="K621" i="3"/>
  <c r="K620" i="3"/>
  <c r="K619" i="3"/>
  <c r="K618" i="3"/>
  <c r="K617" i="3"/>
  <c r="K616" i="3"/>
  <c r="K615" i="3"/>
  <c r="K614" i="3"/>
  <c r="K613" i="3"/>
  <c r="K612" i="3"/>
  <c r="K611" i="3"/>
  <c r="K610" i="3"/>
  <c r="K609" i="3"/>
  <c r="K608" i="3"/>
  <c r="K607" i="3"/>
  <c r="K606" i="3"/>
  <c r="K605" i="3"/>
  <c r="K604" i="3"/>
  <c r="K603" i="3"/>
  <c r="K602" i="3"/>
  <c r="K601" i="3"/>
  <c r="K600" i="3"/>
  <c r="K599" i="3"/>
  <c r="K598" i="3"/>
  <c r="K597" i="3"/>
  <c r="K596" i="3"/>
  <c r="K595" i="3"/>
  <c r="K594" i="3"/>
  <c r="K593" i="3"/>
  <c r="K592" i="3"/>
  <c r="K591" i="3"/>
  <c r="K590" i="3"/>
  <c r="K589" i="3"/>
  <c r="K588" i="3"/>
  <c r="K587" i="3"/>
  <c r="K586" i="3"/>
  <c r="K585" i="3"/>
  <c r="K584" i="3"/>
  <c r="K583" i="3"/>
  <c r="K582" i="3"/>
  <c r="K581" i="3"/>
  <c r="K580" i="3"/>
  <c r="K579" i="3"/>
  <c r="K578" i="3"/>
  <c r="K577" i="3"/>
  <c r="K576" i="3"/>
  <c r="K575" i="3"/>
  <c r="K574" i="3"/>
  <c r="K573" i="3"/>
  <c r="K572" i="3"/>
  <c r="K571" i="3"/>
  <c r="K570" i="3"/>
  <c r="K569" i="3"/>
  <c r="K568" i="3"/>
  <c r="K567" i="3"/>
  <c r="K566" i="3"/>
  <c r="K565" i="3"/>
  <c r="K564" i="3"/>
  <c r="K563" i="3"/>
  <c r="K562" i="3"/>
  <c r="K561" i="3"/>
  <c r="K560" i="3"/>
  <c r="K559" i="3"/>
  <c r="K558" i="3"/>
  <c r="K557" i="3"/>
  <c r="K556" i="3"/>
  <c r="K555" i="3"/>
  <c r="K554" i="3"/>
  <c r="K553" i="3"/>
  <c r="K552" i="3"/>
  <c r="K551" i="3"/>
  <c r="K550" i="3"/>
  <c r="K549" i="3"/>
  <c r="K548" i="3"/>
  <c r="K547" i="3"/>
  <c r="K546" i="3"/>
  <c r="K545" i="3"/>
  <c r="K544" i="3"/>
  <c r="K543" i="3"/>
  <c r="K542" i="3"/>
  <c r="K541" i="3"/>
  <c r="K540" i="3"/>
  <c r="K539" i="3"/>
  <c r="K538" i="3"/>
  <c r="K537" i="3"/>
  <c r="K536" i="3"/>
  <c r="K535" i="3"/>
  <c r="K534" i="3"/>
  <c r="K533" i="3"/>
  <c r="K532" i="3"/>
  <c r="K531" i="3"/>
  <c r="K530" i="3"/>
  <c r="K529" i="3"/>
  <c r="K528" i="3"/>
  <c r="K527" i="3"/>
  <c r="K526" i="3"/>
  <c r="K525" i="3"/>
  <c r="K524" i="3"/>
  <c r="K523" i="3"/>
  <c r="K522" i="3"/>
  <c r="K521" i="3"/>
  <c r="K520" i="3"/>
  <c r="K519" i="3"/>
  <c r="K518" i="3"/>
  <c r="K517" i="3"/>
  <c r="K516" i="3"/>
  <c r="K515" i="3"/>
  <c r="K514" i="3"/>
  <c r="K513" i="3"/>
  <c r="K512" i="3"/>
  <c r="K511" i="3"/>
  <c r="K510" i="3"/>
  <c r="K509" i="3"/>
  <c r="K508" i="3"/>
  <c r="K507" i="3"/>
  <c r="K506" i="3"/>
  <c r="K505" i="3"/>
  <c r="K504" i="3"/>
  <c r="K503" i="3"/>
  <c r="K502" i="3"/>
  <c r="K501" i="3"/>
  <c r="K500" i="3"/>
  <c r="K499" i="3"/>
  <c r="K498" i="3"/>
  <c r="K497" i="3"/>
  <c r="K496" i="3"/>
  <c r="K495" i="3"/>
  <c r="K494" i="3"/>
  <c r="K493" i="3"/>
  <c r="K492" i="3"/>
  <c r="K491" i="3"/>
  <c r="K490" i="3"/>
  <c r="K489" i="3"/>
  <c r="K488" i="3"/>
  <c r="K487" i="3"/>
  <c r="K486" i="3"/>
  <c r="K485" i="3"/>
  <c r="K484" i="3"/>
  <c r="K483" i="3"/>
  <c r="K482" i="3"/>
  <c r="K481" i="3"/>
  <c r="K480" i="3"/>
  <c r="K479" i="3"/>
  <c r="K478" i="3"/>
  <c r="K477" i="3"/>
  <c r="K476" i="3"/>
  <c r="K475" i="3"/>
  <c r="K474" i="3"/>
  <c r="K473" i="3"/>
  <c r="K472" i="3"/>
  <c r="K471" i="3"/>
  <c r="K470" i="3"/>
  <c r="K469" i="3"/>
  <c r="K46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AA301" i="1"/>
  <c r="AA300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9" i="1"/>
  <c r="AA238" i="1"/>
  <c r="AA237" i="1"/>
  <c r="AA236" i="1"/>
  <c r="AA235" i="1"/>
  <c r="AA234" i="1"/>
  <c r="AA233" i="1"/>
  <c r="AA232" i="1"/>
  <c r="AA231" i="1"/>
  <c r="AA230" i="1"/>
  <c r="AA229" i="1"/>
  <c r="AA228" i="1"/>
  <c r="AA227" i="1"/>
  <c r="AA226" i="1"/>
  <c r="AA225" i="1"/>
  <c r="AA224" i="1"/>
  <c r="AA223" i="1"/>
  <c r="AA222" i="1"/>
  <c r="AA221" i="1"/>
  <c r="AA220" i="1"/>
  <c r="AA219" i="1"/>
  <c r="AA218" i="1"/>
  <c r="AA217" i="1"/>
  <c r="AA216" i="1"/>
  <c r="AA215" i="1"/>
  <c r="AA214" i="1"/>
  <c r="AA213" i="1"/>
  <c r="AA212" i="1"/>
  <c r="AA211" i="1"/>
  <c r="AA210" i="1"/>
  <c r="AA209" i="1"/>
  <c r="AA208" i="1"/>
  <c r="AA207" i="1"/>
  <c r="AA206" i="1"/>
  <c r="AA205" i="1"/>
  <c r="AA204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4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AA141" i="1"/>
  <c r="AA140" i="1"/>
  <c r="AA139" i="1"/>
  <c r="AA138" i="1"/>
  <c r="AA137" i="1"/>
  <c r="AA136" i="1"/>
  <c r="AA135" i="1"/>
  <c r="AA134" i="1"/>
  <c r="AA133" i="1"/>
  <c r="AA132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4" i="1"/>
  <c r="AA113" i="1"/>
  <c r="AA112" i="1"/>
  <c r="AA111" i="1"/>
  <c r="AA110" i="1"/>
  <c r="AA109" i="1"/>
  <c r="AA108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D33" i="1"/>
  <c r="G31" i="1"/>
  <c r="G4" i="1"/>
  <c r="G18" i="1"/>
  <c r="D6" i="1"/>
  <c r="I42" i="1"/>
  <c r="G70" i="1"/>
  <c r="E74" i="1"/>
  <c r="J43" i="1"/>
  <c r="D65" i="1"/>
  <c r="J56" i="1"/>
  <c r="I59" i="1"/>
  <c r="E28" i="1"/>
  <c r="J35" i="1"/>
  <c r="E5" i="1"/>
  <c r="G10" i="1"/>
  <c r="G62" i="1"/>
  <c r="J30" i="1"/>
  <c r="E57" i="1"/>
  <c r="I52" i="1"/>
  <c r="D58" i="1"/>
  <c r="J44" i="1"/>
  <c r="I49" i="1"/>
  <c r="J36" i="1"/>
  <c r="D109" i="1"/>
  <c r="J119" i="1"/>
  <c r="E93" i="1"/>
  <c r="J126" i="1"/>
  <c r="J82" i="1"/>
  <c r="D102" i="1"/>
  <c r="E22" i="1"/>
  <c r="G124" i="1"/>
  <c r="E113" i="1"/>
  <c r="G110" i="1"/>
  <c r="E69" i="1"/>
  <c r="D83" i="1"/>
  <c r="I87" i="1"/>
  <c r="J16" i="1"/>
  <c r="E73" i="1"/>
  <c r="J24" i="1"/>
  <c r="D123" i="1"/>
  <c r="I90" i="1"/>
  <c r="I122" i="1"/>
  <c r="I116" i="1"/>
  <c r="I38" i="1"/>
  <c r="J51" i="1"/>
  <c r="I88" i="1"/>
  <c r="I127" i="1"/>
  <c r="G96" i="1"/>
  <c r="D99" i="1"/>
  <c r="E118" i="1"/>
  <c r="D84" i="1"/>
  <c r="J101" i="1"/>
  <c r="I67" i="1"/>
  <c r="D111" i="1"/>
  <c r="E125" i="1"/>
  <c r="I129" i="1"/>
  <c r="D130" i="1"/>
  <c r="G112" i="1"/>
  <c r="D98" i="1"/>
  <c r="D107" i="1"/>
  <c r="J95" i="1"/>
  <c r="I108" i="1"/>
  <c r="D106" i="1"/>
  <c r="D34" i="1"/>
  <c r="J76" i="1"/>
  <c r="E103" i="1"/>
  <c r="D128" i="1"/>
  <c r="J45" i="1"/>
  <c r="J61" i="1"/>
  <c r="I27" i="1"/>
  <c r="D26" i="1"/>
  <c r="D63" i="1"/>
  <c r="D54" i="1"/>
  <c r="J121" i="1"/>
  <c r="J68" i="1"/>
  <c r="G8" i="1"/>
  <c r="E12" i="1"/>
  <c r="J14" i="1"/>
  <c r="I13" i="1"/>
  <c r="E196" i="1"/>
  <c r="I179" i="1"/>
  <c r="E260" i="1"/>
  <c r="I198" i="1"/>
  <c r="J258" i="1"/>
  <c r="J140" i="1"/>
  <c r="G182" i="1"/>
  <c r="J226" i="1"/>
  <c r="G221" i="1"/>
  <c r="J270" i="1"/>
  <c r="E164" i="1"/>
  <c r="G203" i="1"/>
  <c r="I161" i="1"/>
  <c r="D193" i="1"/>
  <c r="D145" i="1"/>
  <c r="E247" i="1"/>
  <c r="G207" i="1"/>
  <c r="E133" i="1"/>
  <c r="E156" i="1"/>
  <c r="G194" i="1"/>
  <c r="D152" i="1"/>
  <c r="I186" i="1"/>
  <c r="E231" i="1"/>
  <c r="G178" i="1"/>
  <c r="D271" i="1"/>
  <c r="J171" i="1"/>
  <c r="J167" i="1"/>
  <c r="G236" i="1"/>
  <c r="D188" i="1"/>
  <c r="G190" i="1"/>
  <c r="J257" i="1"/>
  <c r="I138" i="1"/>
  <c r="I246" i="1"/>
  <c r="I240" i="1"/>
  <c r="G175" i="1"/>
  <c r="G136" i="1"/>
  <c r="I241" i="1"/>
  <c r="E267" i="1"/>
  <c r="E256" i="1"/>
  <c r="G239" i="1"/>
  <c r="I201" i="1"/>
  <c r="G266" i="1"/>
  <c r="G184" i="1"/>
  <c r="G213" i="1"/>
  <c r="G162" i="1"/>
  <c r="J252" i="1"/>
  <c r="E251" i="1"/>
  <c r="E262" i="1"/>
  <c r="I33" i="1"/>
  <c r="I31" i="1"/>
  <c r="E4" i="1"/>
  <c r="D11" i="1"/>
  <c r="G6" i="1"/>
  <c r="J42" i="1"/>
  <c r="D70" i="1"/>
  <c r="J74" i="1"/>
  <c r="E48" i="1"/>
  <c r="E65" i="1"/>
  <c r="I56" i="1"/>
  <c r="D59" i="1"/>
  <c r="D28" i="1"/>
  <c r="E19" i="1"/>
  <c r="D5" i="1"/>
  <c r="E10" i="1"/>
  <c r="I62" i="1"/>
  <c r="G30" i="1"/>
  <c r="E60" i="1"/>
  <c r="D52" i="1"/>
  <c r="J58" i="1"/>
  <c r="D44" i="1"/>
  <c r="E49" i="1"/>
  <c r="D9" i="1"/>
  <c r="G109" i="1"/>
  <c r="D119" i="1"/>
  <c r="D93" i="1"/>
  <c r="G126" i="1"/>
  <c r="J120" i="1"/>
  <c r="J102" i="1"/>
  <c r="D22" i="1"/>
  <c r="E124" i="1"/>
  <c r="D113" i="1"/>
  <c r="E75" i="1"/>
  <c r="G69" i="1"/>
  <c r="E83" i="1"/>
  <c r="G87" i="1"/>
  <c r="E16" i="1"/>
  <c r="I50" i="1"/>
  <c r="G24" i="1"/>
  <c r="I123" i="1"/>
  <c r="D90" i="1"/>
  <c r="G122" i="1"/>
  <c r="E77" i="1"/>
  <c r="G38" i="1"/>
  <c r="G51" i="1"/>
  <c r="G88" i="1"/>
  <c r="G127" i="1"/>
  <c r="J94" i="1"/>
  <c r="G99" i="1"/>
  <c r="D118" i="1"/>
  <c r="E84" i="1"/>
  <c r="I101" i="1"/>
  <c r="D53" i="1"/>
  <c r="I111" i="1"/>
  <c r="I125" i="1"/>
  <c r="D129" i="1"/>
  <c r="J130" i="1"/>
  <c r="D97" i="1"/>
  <c r="I98" i="1"/>
  <c r="I107" i="1"/>
  <c r="I95" i="1"/>
  <c r="J108" i="1"/>
  <c r="I104" i="1"/>
  <c r="J34" i="1"/>
  <c r="I76" i="1"/>
  <c r="G103" i="1"/>
  <c r="E128" i="1"/>
  <c r="I92" i="1"/>
  <c r="E61" i="1"/>
  <c r="J27" i="1"/>
  <c r="E26" i="1"/>
  <c r="J63" i="1"/>
  <c r="I81" i="1"/>
  <c r="G121" i="1"/>
  <c r="G68" i="1"/>
  <c r="J8" i="1"/>
  <c r="G12" i="1"/>
  <c r="G15" i="1"/>
  <c r="E13" i="1"/>
  <c r="D196" i="1"/>
  <c r="E179" i="1"/>
  <c r="J260" i="1"/>
  <c r="D149" i="1"/>
  <c r="D258" i="1"/>
  <c r="I140" i="1"/>
  <c r="E182" i="1"/>
  <c r="D226" i="1"/>
  <c r="I202" i="1"/>
  <c r="D270" i="1"/>
  <c r="J164" i="1"/>
  <c r="I203" i="1"/>
  <c r="G161" i="1"/>
  <c r="E235" i="1"/>
  <c r="G145" i="1"/>
  <c r="G247" i="1"/>
  <c r="E207" i="1"/>
  <c r="D133" i="1"/>
  <c r="D151" i="1"/>
  <c r="I194" i="1"/>
  <c r="E152" i="1"/>
  <c r="G186" i="1"/>
  <c r="I231" i="1"/>
  <c r="G259" i="1"/>
  <c r="I271" i="1"/>
  <c r="E171" i="1"/>
  <c r="E167" i="1"/>
  <c r="J236" i="1"/>
  <c r="G180" i="1"/>
  <c r="E190" i="1"/>
  <c r="D257" i="1"/>
  <c r="E138" i="1"/>
  <c r="D246" i="1"/>
  <c r="J173" i="1"/>
  <c r="E175" i="1"/>
  <c r="E136" i="1"/>
  <c r="J241" i="1"/>
  <c r="J267" i="1"/>
  <c r="D197" i="1"/>
  <c r="D239" i="1"/>
  <c r="E201" i="1"/>
  <c r="D266" i="1"/>
  <c r="E184" i="1"/>
  <c r="J209" i="1"/>
  <c r="I162" i="1"/>
  <c r="D252" i="1"/>
  <c r="J251" i="1"/>
  <c r="G262" i="1"/>
  <c r="J33" i="1"/>
  <c r="G29" i="1"/>
  <c r="J4" i="1"/>
  <c r="G11" i="1"/>
  <c r="J6" i="1"/>
  <c r="D42" i="1"/>
  <c r="J71" i="1"/>
  <c r="I74" i="1"/>
  <c r="J48" i="1"/>
  <c r="I65" i="1"/>
  <c r="G56" i="1"/>
  <c r="G21" i="1"/>
  <c r="I28" i="1"/>
  <c r="I19" i="1"/>
  <c r="J5" i="1"/>
  <c r="D10" i="1"/>
  <c r="G32" i="1"/>
  <c r="D30" i="1"/>
  <c r="G60" i="1"/>
  <c r="G52" i="1"/>
  <c r="E58" i="1"/>
  <c r="D64" i="1"/>
  <c r="D49" i="1"/>
  <c r="I9" i="1"/>
  <c r="J109" i="1"/>
  <c r="G119" i="1"/>
  <c r="I85" i="1"/>
  <c r="I126" i="1"/>
  <c r="I120" i="1"/>
  <c r="I102" i="1"/>
  <c r="J22" i="1"/>
  <c r="I72" i="1"/>
  <c r="J113" i="1"/>
  <c r="J75" i="1"/>
  <c r="J69" i="1"/>
  <c r="I83" i="1"/>
  <c r="I20" i="1"/>
  <c r="D16" i="1"/>
  <c r="J50" i="1"/>
  <c r="I24" i="1"/>
  <c r="G123" i="1"/>
  <c r="J47" i="1"/>
  <c r="D122" i="1"/>
  <c r="D77" i="1"/>
  <c r="D38" i="1"/>
  <c r="D51" i="1"/>
  <c r="I46" i="1"/>
  <c r="D127" i="1"/>
  <c r="E94" i="1"/>
  <c r="E99" i="1"/>
  <c r="I118" i="1"/>
  <c r="G114" i="1"/>
  <c r="G101" i="1"/>
  <c r="I53" i="1"/>
  <c r="E111" i="1"/>
  <c r="J125" i="1"/>
  <c r="G40" i="1"/>
  <c r="G130" i="1"/>
  <c r="E97" i="1"/>
  <c r="J98" i="1"/>
  <c r="G107" i="1"/>
  <c r="D86" i="1"/>
  <c r="D108" i="1"/>
  <c r="G104" i="1"/>
  <c r="G34" i="1"/>
  <c r="G76" i="1"/>
  <c r="D78" i="1"/>
  <c r="G128" i="1"/>
  <c r="J92" i="1"/>
  <c r="I61" i="1"/>
  <c r="D27" i="1"/>
  <c r="E91" i="1"/>
  <c r="E63" i="1"/>
  <c r="J81" i="1"/>
  <c r="D121" i="1"/>
  <c r="E68" i="1"/>
  <c r="J7" i="1"/>
  <c r="I12" i="1"/>
  <c r="D15" i="1"/>
  <c r="J13" i="1"/>
  <c r="J196" i="1"/>
  <c r="I183" i="1"/>
  <c r="D260" i="1"/>
  <c r="J149" i="1"/>
  <c r="E258" i="1"/>
  <c r="G140" i="1"/>
  <c r="D174" i="1"/>
  <c r="I226" i="1"/>
  <c r="D202" i="1"/>
  <c r="G270" i="1"/>
  <c r="I164" i="1"/>
  <c r="J268" i="1"/>
  <c r="J161" i="1"/>
  <c r="J235" i="1"/>
  <c r="I145" i="1"/>
  <c r="J247" i="1"/>
  <c r="G229" i="1"/>
  <c r="I133" i="1"/>
  <c r="J151" i="1"/>
  <c r="D194" i="1"/>
  <c r="J152" i="1"/>
  <c r="I227" i="1"/>
  <c r="G231" i="1"/>
  <c r="D259" i="1"/>
  <c r="G271" i="1"/>
  <c r="D171" i="1"/>
  <c r="I234" i="1"/>
  <c r="E236" i="1"/>
  <c r="J180" i="1"/>
  <c r="I190" i="1"/>
  <c r="G257" i="1"/>
  <c r="I208" i="1"/>
  <c r="G246" i="1"/>
  <c r="I173" i="1"/>
  <c r="I175" i="1"/>
  <c r="J136" i="1"/>
  <c r="I243" i="1"/>
  <c r="D267" i="1"/>
  <c r="E197" i="1"/>
  <c r="I239" i="1"/>
  <c r="D201" i="1"/>
  <c r="D255" i="1"/>
  <c r="D184" i="1"/>
  <c r="G209" i="1"/>
  <c r="D162" i="1"/>
  <c r="G252" i="1"/>
  <c r="E206" i="1"/>
  <c r="J262" i="1"/>
  <c r="E33" i="1"/>
  <c r="D29" i="1"/>
  <c r="D4" i="1"/>
  <c r="E11" i="1"/>
  <c r="G17" i="1"/>
  <c r="G42" i="1"/>
  <c r="E71" i="1"/>
  <c r="G74" i="1"/>
  <c r="G48" i="1"/>
  <c r="G55" i="1"/>
  <c r="D56" i="1"/>
  <c r="J21" i="1"/>
  <c r="G28" i="1"/>
  <c r="D19" i="1"/>
  <c r="E25" i="1"/>
  <c r="I10" i="1"/>
  <c r="J32" i="1"/>
  <c r="E30" i="1"/>
  <c r="I60" i="1"/>
  <c r="J37" i="1"/>
  <c r="G58" i="1"/>
  <c r="J64" i="1"/>
  <c r="G49" i="1"/>
  <c r="G9" i="1"/>
  <c r="E23" i="1"/>
  <c r="I119" i="1"/>
  <c r="J85" i="1"/>
  <c r="E126" i="1"/>
  <c r="G120" i="1"/>
  <c r="I89" i="1"/>
  <c r="I22" i="1"/>
  <c r="J72" i="1"/>
  <c r="I113" i="1"/>
  <c r="I75" i="1"/>
  <c r="D117" i="1"/>
  <c r="J83" i="1"/>
  <c r="D20" i="1"/>
  <c r="G16" i="1"/>
  <c r="D50" i="1"/>
  <c r="E105" i="1"/>
  <c r="E123" i="1"/>
  <c r="I47" i="1"/>
  <c r="E122" i="1"/>
  <c r="G77" i="1"/>
  <c r="D115" i="1"/>
  <c r="E51" i="1"/>
  <c r="E46" i="1"/>
  <c r="E127" i="1"/>
  <c r="D94" i="1"/>
  <c r="D39" i="1"/>
  <c r="J118" i="1"/>
  <c r="E114" i="1"/>
  <c r="E101" i="1"/>
  <c r="G53" i="1"/>
  <c r="D41" i="1"/>
  <c r="G125" i="1"/>
  <c r="J40" i="1"/>
  <c r="I130" i="1"/>
  <c r="J97" i="1"/>
  <c r="E79" i="1"/>
  <c r="E107" i="1"/>
  <c r="J86" i="1"/>
  <c r="G108" i="1"/>
  <c r="E104" i="1"/>
  <c r="J100" i="1"/>
  <c r="E76" i="1"/>
  <c r="E78" i="1"/>
  <c r="I128" i="1"/>
  <c r="G92" i="1"/>
  <c r="J66" i="1"/>
  <c r="E27" i="1"/>
  <c r="J91" i="1"/>
  <c r="G63" i="1"/>
  <c r="G81" i="1"/>
  <c r="G80" i="1"/>
  <c r="I68" i="1"/>
  <c r="G7" i="1"/>
  <c r="J12" i="1"/>
  <c r="E15" i="1"/>
  <c r="E237" i="1"/>
  <c r="I196" i="1"/>
  <c r="G183" i="1"/>
  <c r="G260" i="1"/>
  <c r="G149" i="1"/>
  <c r="J139" i="1"/>
  <c r="D140" i="1"/>
  <c r="E174" i="1"/>
  <c r="G226" i="1"/>
  <c r="E202" i="1"/>
  <c r="J253" i="1"/>
  <c r="D164" i="1"/>
  <c r="D268" i="1"/>
  <c r="D161" i="1"/>
  <c r="I235" i="1"/>
  <c r="J143" i="1"/>
  <c r="I247" i="1"/>
  <c r="I229" i="1"/>
  <c r="G133" i="1"/>
  <c r="I151" i="1"/>
  <c r="G264" i="1"/>
  <c r="I152" i="1"/>
  <c r="J227" i="1"/>
  <c r="D231" i="1"/>
  <c r="E259" i="1"/>
  <c r="J242" i="1"/>
  <c r="I171" i="1"/>
  <c r="G234" i="1"/>
  <c r="D236" i="1"/>
  <c r="E180" i="1"/>
  <c r="J245" i="1"/>
  <c r="E257" i="1"/>
  <c r="D208" i="1"/>
  <c r="J246" i="1"/>
  <c r="G173" i="1"/>
  <c r="J189" i="1"/>
  <c r="I136" i="1"/>
  <c r="E243" i="1"/>
  <c r="I267" i="1"/>
  <c r="J197" i="1"/>
  <c r="G218" i="1"/>
  <c r="G201" i="1"/>
  <c r="E255" i="1"/>
  <c r="I184" i="1"/>
  <c r="E209" i="1"/>
  <c r="D224" i="1"/>
  <c r="I252" i="1"/>
  <c r="I206" i="1"/>
  <c r="G33" i="1"/>
  <c r="I29" i="1"/>
  <c r="E18" i="1"/>
  <c r="I11" i="1"/>
  <c r="I17" i="1"/>
  <c r="E42" i="1"/>
  <c r="D71" i="1"/>
  <c r="D43" i="1"/>
  <c r="D48" i="1"/>
  <c r="I55" i="1"/>
  <c r="E56" i="1"/>
  <c r="D21" i="1"/>
  <c r="G35" i="1"/>
  <c r="G19" i="1"/>
  <c r="D25" i="1"/>
  <c r="J10" i="1"/>
  <c r="D32" i="1"/>
  <c r="I57" i="1"/>
  <c r="J60" i="1"/>
  <c r="G37" i="1"/>
  <c r="I58" i="1"/>
  <c r="E64" i="1"/>
  <c r="I36" i="1"/>
  <c r="E9" i="1"/>
  <c r="I23" i="1"/>
  <c r="E119" i="1"/>
  <c r="G85" i="1"/>
  <c r="G82" i="1"/>
  <c r="D120" i="1"/>
  <c r="D89" i="1"/>
  <c r="G22" i="1"/>
  <c r="G72" i="1"/>
  <c r="I110" i="1"/>
  <c r="D75" i="1"/>
  <c r="J117" i="1"/>
  <c r="G83" i="1"/>
  <c r="J20" i="1"/>
  <c r="G73" i="1"/>
  <c r="G50" i="1"/>
  <c r="I105" i="1"/>
  <c r="J123" i="1"/>
  <c r="D47" i="1"/>
  <c r="J116" i="1"/>
  <c r="I77" i="1"/>
  <c r="I115" i="1"/>
  <c r="I51" i="1"/>
  <c r="J46" i="1"/>
  <c r="J96" i="1"/>
  <c r="I94" i="1"/>
  <c r="G39" i="1"/>
  <c r="G118" i="1"/>
  <c r="J114" i="1"/>
  <c r="D67" i="1"/>
  <c r="E53" i="1"/>
  <c r="I41" i="1"/>
  <c r="D125" i="1"/>
  <c r="I40" i="1"/>
  <c r="D112" i="1"/>
  <c r="G97" i="1"/>
  <c r="D79" i="1"/>
  <c r="J107" i="1"/>
  <c r="G86" i="1"/>
  <c r="J106" i="1"/>
  <c r="J104" i="1"/>
  <c r="D100" i="1"/>
  <c r="D76" i="1"/>
  <c r="I78" i="1"/>
  <c r="D45" i="1"/>
  <c r="D92" i="1"/>
  <c r="E66" i="1"/>
  <c r="G27" i="1"/>
  <c r="D91" i="1"/>
  <c r="J54" i="1"/>
  <c r="D81" i="1"/>
  <c r="E80" i="1"/>
  <c r="D68" i="1"/>
  <c r="D7" i="1"/>
  <c r="I14" i="1"/>
  <c r="I15" i="1"/>
  <c r="I237" i="1"/>
  <c r="G196" i="1"/>
  <c r="J183" i="1"/>
  <c r="E198" i="1"/>
  <c r="I149" i="1"/>
  <c r="E139" i="1"/>
  <c r="E140" i="1"/>
  <c r="G174" i="1"/>
  <c r="E221" i="1"/>
  <c r="G202" i="1"/>
  <c r="D253" i="1"/>
  <c r="G164" i="1"/>
  <c r="E268" i="1"/>
  <c r="I193" i="1"/>
  <c r="G235" i="1"/>
  <c r="D143" i="1"/>
  <c r="D247" i="1"/>
  <c r="J229" i="1"/>
  <c r="I156" i="1"/>
  <c r="G151" i="1"/>
  <c r="E264" i="1"/>
  <c r="G152" i="1"/>
  <c r="E227" i="1"/>
  <c r="D178" i="1"/>
  <c r="I259" i="1"/>
  <c r="G242" i="1"/>
  <c r="G171" i="1"/>
  <c r="J234" i="1"/>
  <c r="J188" i="1"/>
  <c r="I180" i="1"/>
  <c r="G245" i="1"/>
  <c r="I257" i="1"/>
  <c r="E208" i="1"/>
  <c r="E240" i="1"/>
  <c r="D173" i="1"/>
  <c r="I189" i="1"/>
  <c r="D136" i="1"/>
  <c r="J243" i="1"/>
  <c r="D256" i="1"/>
  <c r="I197" i="1"/>
  <c r="E218" i="1"/>
  <c r="J201" i="1"/>
  <c r="J255" i="1"/>
  <c r="E213" i="1"/>
  <c r="D209" i="1"/>
  <c r="J224" i="1"/>
  <c r="E252" i="1"/>
  <c r="J206" i="1"/>
  <c r="I18" i="1"/>
  <c r="J17" i="1"/>
  <c r="G43" i="1"/>
  <c r="J59" i="1"/>
  <c r="E35" i="1"/>
  <c r="D62" i="1"/>
  <c r="D60" i="1"/>
  <c r="E44" i="1"/>
  <c r="E109" i="1"/>
  <c r="D85" i="1"/>
  <c r="E102" i="1"/>
  <c r="E72" i="1"/>
  <c r="G117" i="1"/>
  <c r="I16" i="1"/>
  <c r="D105" i="1"/>
  <c r="D116" i="1"/>
  <c r="J115" i="1"/>
  <c r="E96" i="1"/>
  <c r="J84" i="1"/>
  <c r="G67" i="1"/>
  <c r="E129" i="1"/>
  <c r="I97" i="1"/>
  <c r="E95" i="1"/>
  <c r="E34" i="1"/>
  <c r="G78" i="1"/>
  <c r="D61" i="1"/>
  <c r="I91" i="1"/>
  <c r="I80" i="1"/>
  <c r="D12" i="1"/>
  <c r="D237" i="1"/>
  <c r="D198" i="1"/>
  <c r="G139" i="1"/>
  <c r="J221" i="1"/>
  <c r="J203" i="1"/>
  <c r="J193" i="1"/>
  <c r="I207" i="1"/>
  <c r="E151" i="1"/>
  <c r="E186" i="1"/>
  <c r="J271" i="1"/>
  <c r="D234" i="1"/>
  <c r="J190" i="1"/>
  <c r="J208" i="1"/>
  <c r="D189" i="1"/>
  <c r="G267" i="1"/>
  <c r="J218" i="1"/>
  <c r="D213" i="1"/>
  <c r="E224" i="1"/>
  <c r="I210" i="1"/>
  <c r="G250" i="1"/>
  <c r="D165" i="1"/>
  <c r="I168" i="1"/>
  <c r="E261" i="1"/>
  <c r="J214" i="1"/>
  <c r="J177" i="1"/>
  <c r="D216" i="1"/>
  <c r="G144" i="1"/>
  <c r="J219" i="1"/>
  <c r="J191" i="1"/>
  <c r="D238" i="1"/>
  <c r="E249" i="1"/>
  <c r="D147" i="1"/>
  <c r="G187" i="1"/>
  <c r="D166" i="1"/>
  <c r="D157" i="1"/>
  <c r="D160" i="1"/>
  <c r="D222" i="1"/>
  <c r="D228" i="1"/>
  <c r="J170" i="1"/>
  <c r="G158" i="1"/>
  <c r="D195" i="1"/>
  <c r="I163" i="1"/>
  <c r="I181" i="1"/>
  <c r="D199" i="1"/>
  <c r="G132" i="1"/>
  <c r="I172" i="1"/>
  <c r="J142" i="1"/>
  <c r="J153" i="1"/>
  <c r="D212" i="1"/>
  <c r="D265" i="1"/>
  <c r="J135" i="1"/>
  <c r="G148" i="1"/>
  <c r="I244" i="1"/>
  <c r="D134" i="1"/>
  <c r="G211" i="1"/>
  <c r="G176" i="1"/>
  <c r="G204" i="1"/>
  <c r="J137" i="1"/>
  <c r="F77" i="1"/>
  <c r="H20" i="1"/>
  <c r="H231" i="1"/>
  <c r="H205" i="1"/>
  <c r="H12" i="1"/>
  <c r="F81" i="1"/>
  <c r="H127" i="1"/>
  <c r="H203" i="1"/>
  <c r="F242" i="1"/>
  <c r="H256" i="1"/>
  <c r="F36" i="1"/>
  <c r="F178" i="1"/>
  <c r="H238" i="1"/>
  <c r="F174" i="1"/>
  <c r="F71" i="1"/>
  <c r="H13" i="1"/>
  <c r="F47" i="1"/>
  <c r="H65" i="1"/>
  <c r="F172" i="1"/>
  <c r="H59" i="1"/>
  <c r="H73" i="1"/>
  <c r="F135" i="1"/>
  <c r="F84" i="1"/>
  <c r="H33" i="1"/>
  <c r="F66" i="1"/>
  <c r="H128" i="1"/>
  <c r="H85" i="1"/>
  <c r="F37" i="1"/>
  <c r="F22" i="1"/>
  <c r="H105" i="1"/>
  <c r="F126" i="1"/>
  <c r="H93" i="1"/>
  <c r="H184" i="1"/>
  <c r="H217" i="1"/>
  <c r="H74" i="1"/>
  <c r="F229" i="1"/>
  <c r="F222" i="1"/>
  <c r="H211" i="1"/>
  <c r="H91" i="1"/>
  <c r="F152" i="1"/>
  <c r="H218" i="1"/>
  <c r="F29" i="1"/>
  <c r="H47" i="1"/>
  <c r="H226" i="1"/>
  <c r="H237" i="1"/>
  <c r="H100" i="1"/>
  <c r="F107" i="1"/>
  <c r="F49" i="1"/>
  <c r="H6" i="1"/>
  <c r="H245" i="1"/>
  <c r="H196" i="1"/>
  <c r="F20" i="1"/>
  <c r="H258" i="1"/>
  <c r="H22" i="1"/>
  <c r="H168" i="1"/>
  <c r="H8" i="1"/>
  <c r="F216" i="1"/>
  <c r="H135" i="1"/>
  <c r="H170" i="1"/>
  <c r="F191" i="1"/>
  <c r="F157" i="1"/>
  <c r="H215" i="1"/>
  <c r="H176" i="1"/>
  <c r="F108" i="1"/>
  <c r="H84" i="1"/>
  <c r="J31" i="1"/>
  <c r="D18" i="1"/>
  <c r="I70" i="1"/>
  <c r="I48" i="1"/>
  <c r="G59" i="1"/>
  <c r="G5" i="1"/>
  <c r="E32" i="1"/>
  <c r="J52" i="1"/>
  <c r="I64" i="1"/>
  <c r="J23" i="1"/>
  <c r="D126" i="1"/>
  <c r="J89" i="1"/>
  <c r="D110" i="1"/>
  <c r="E117" i="1"/>
  <c r="J73" i="1"/>
  <c r="J90" i="1"/>
  <c r="G116" i="1"/>
  <c r="E88" i="1"/>
  <c r="G94" i="1"/>
  <c r="I84" i="1"/>
  <c r="J111" i="1"/>
  <c r="D40" i="1"/>
  <c r="G98" i="1"/>
  <c r="I86" i="1"/>
  <c r="G100" i="1"/>
  <c r="J128" i="1"/>
  <c r="G66" i="1"/>
  <c r="E54" i="1"/>
  <c r="D80" i="1"/>
  <c r="E14" i="1"/>
  <c r="D179" i="1"/>
  <c r="J198" i="1"/>
  <c r="D182" i="1"/>
  <c r="J202" i="1"/>
  <c r="E203" i="1"/>
  <c r="J145" i="1"/>
  <c r="E229" i="1"/>
  <c r="E194" i="1"/>
  <c r="G227" i="1"/>
  <c r="E242" i="1"/>
  <c r="I236" i="1"/>
  <c r="I245" i="1"/>
  <c r="G240" i="1"/>
  <c r="G189" i="1"/>
  <c r="I256" i="1"/>
  <c r="E266" i="1"/>
  <c r="J213" i="1"/>
  <c r="I251" i="1"/>
  <c r="G210" i="1"/>
  <c r="D263" i="1"/>
  <c r="G165" i="1"/>
  <c r="I254" i="1"/>
  <c r="D261" i="1"/>
  <c r="G214" i="1"/>
  <c r="E141" i="1"/>
  <c r="J216" i="1"/>
  <c r="D169" i="1"/>
  <c r="I219" i="1"/>
  <c r="D191" i="1"/>
  <c r="E205" i="1"/>
  <c r="I249" i="1"/>
  <c r="E146" i="1"/>
  <c r="I187" i="1"/>
  <c r="J166" i="1"/>
  <c r="E155" i="1"/>
  <c r="E160" i="1"/>
  <c r="E233" i="1"/>
  <c r="E228" i="1"/>
  <c r="G170" i="1"/>
  <c r="I215" i="1"/>
  <c r="E195" i="1"/>
  <c r="E217" i="1"/>
  <c r="G181" i="1"/>
  <c r="I199" i="1"/>
  <c r="I269" i="1"/>
  <c r="E172" i="1"/>
  <c r="D185" i="1"/>
  <c r="E153" i="1"/>
  <c r="E212" i="1"/>
  <c r="D225" i="1"/>
  <c r="G135" i="1"/>
  <c r="E154" i="1"/>
  <c r="D244" i="1"/>
  <c r="G134" i="1"/>
  <c r="J230" i="1"/>
  <c r="D176" i="1"/>
  <c r="J248" i="1"/>
  <c r="I137" i="1"/>
  <c r="F250" i="1"/>
  <c r="H177" i="1"/>
  <c r="F168" i="1"/>
  <c r="F204" i="1"/>
  <c r="H76" i="1"/>
  <c r="F123" i="1"/>
  <c r="F214" i="1"/>
  <c r="F192" i="1"/>
  <c r="H246" i="1"/>
  <c r="H116" i="1"/>
  <c r="F237" i="1"/>
  <c r="H178" i="1"/>
  <c r="F11" i="1"/>
  <c r="F90" i="1"/>
  <c r="F128" i="1"/>
  <c r="F190" i="1"/>
  <c r="F171" i="1"/>
  <c r="F159" i="1"/>
  <c r="F197" i="1"/>
  <c r="F249" i="1"/>
  <c r="H254" i="1"/>
  <c r="H121" i="1"/>
  <c r="F233" i="1"/>
  <c r="H234" i="1"/>
  <c r="H253" i="1"/>
  <c r="F198" i="1"/>
  <c r="F150" i="1"/>
  <c r="F226" i="1"/>
  <c r="F96" i="1"/>
  <c r="F154" i="1"/>
  <c r="F195" i="1"/>
  <c r="F17" i="1"/>
  <c r="H141" i="1"/>
  <c r="F18" i="1"/>
  <c r="H82" i="1"/>
  <c r="F203" i="1"/>
  <c r="F208" i="1"/>
  <c r="H241" i="1"/>
  <c r="H199" i="1"/>
  <c r="H229" i="1"/>
  <c r="F138" i="1"/>
  <c r="F104" i="1"/>
  <c r="F103" i="1"/>
  <c r="F54" i="1"/>
  <c r="H174" i="1"/>
  <c r="H66" i="1"/>
  <c r="H39" i="1"/>
  <c r="H262" i="1"/>
  <c r="F209" i="1"/>
  <c r="F137" i="1"/>
  <c r="H235" i="1"/>
  <c r="F116" i="1"/>
  <c r="H242" i="1"/>
  <c r="F212" i="1"/>
  <c r="F164" i="1"/>
  <c r="H167" i="1"/>
  <c r="F42" i="1"/>
  <c r="F85" i="1"/>
  <c r="F244" i="1"/>
  <c r="H197" i="1"/>
  <c r="F113" i="1"/>
  <c r="F43" i="1"/>
  <c r="F114" i="1"/>
  <c r="F78" i="1"/>
  <c r="H232" i="1"/>
  <c r="D31" i="1"/>
  <c r="J11" i="1"/>
  <c r="J70" i="1"/>
  <c r="J65" i="1"/>
  <c r="E21" i="1"/>
  <c r="I5" i="1"/>
  <c r="I32" i="1"/>
  <c r="I37" i="1"/>
  <c r="J49" i="1"/>
  <c r="D23" i="1"/>
  <c r="E82" i="1"/>
  <c r="E89" i="1"/>
  <c r="J110" i="1"/>
  <c r="D87" i="1"/>
  <c r="D73" i="1"/>
  <c r="E90" i="1"/>
  <c r="J77" i="1"/>
  <c r="J88" i="1"/>
  <c r="I99" i="1"/>
  <c r="D114" i="1"/>
  <c r="G111" i="1"/>
  <c r="E40" i="1"/>
  <c r="J79" i="1"/>
  <c r="E108" i="1"/>
  <c r="E100" i="1"/>
  <c r="E45" i="1"/>
  <c r="D66" i="1"/>
  <c r="I54" i="1"/>
  <c r="I8" i="1"/>
  <c r="G14" i="1"/>
  <c r="J179" i="1"/>
  <c r="E149" i="1"/>
  <c r="J182" i="1"/>
  <c r="E270" i="1"/>
  <c r="G268" i="1"/>
  <c r="E145" i="1"/>
  <c r="D229" i="1"/>
  <c r="D264" i="1"/>
  <c r="J231" i="1"/>
  <c r="I242" i="1"/>
  <c r="E188" i="1"/>
  <c r="E245" i="1"/>
  <c r="J240" i="1"/>
  <c r="E241" i="1"/>
  <c r="G256" i="1"/>
  <c r="J266" i="1"/>
  <c r="I209" i="1"/>
  <c r="G251" i="1"/>
  <c r="E210" i="1"/>
  <c r="G263" i="1"/>
  <c r="E165" i="1"/>
  <c r="J254" i="1"/>
  <c r="J200" i="1"/>
  <c r="E214" i="1"/>
  <c r="D141" i="1"/>
  <c r="E216" i="1"/>
  <c r="E169" i="1"/>
  <c r="E220" i="1"/>
  <c r="I191" i="1"/>
  <c r="D205" i="1"/>
  <c r="G249" i="1"/>
  <c r="J146" i="1"/>
  <c r="G232" i="1"/>
  <c r="I166" i="1"/>
  <c r="D155" i="1"/>
  <c r="I160" i="1"/>
  <c r="G233" i="1"/>
  <c r="I131" i="1"/>
  <c r="E170" i="1"/>
  <c r="G215" i="1"/>
  <c r="G195" i="1"/>
  <c r="I217" i="1"/>
  <c r="D192" i="1"/>
  <c r="E199" i="1"/>
  <c r="G269" i="1"/>
  <c r="G172" i="1"/>
  <c r="E185" i="1"/>
  <c r="I223" i="1"/>
  <c r="J212" i="1"/>
  <c r="J225" i="1"/>
  <c r="I135" i="1"/>
  <c r="I154" i="1"/>
  <c r="I159" i="1"/>
  <c r="J134" i="1"/>
  <c r="I230" i="1"/>
  <c r="E176" i="1"/>
  <c r="G248" i="1"/>
  <c r="D150" i="1"/>
  <c r="F34" i="1"/>
  <c r="F232" i="1"/>
  <c r="H26" i="1"/>
  <c r="H144" i="1"/>
  <c r="F88" i="1"/>
  <c r="F221" i="1"/>
  <c r="H240" i="1"/>
  <c r="H200" i="1"/>
  <c r="H69" i="1"/>
  <c r="H122" i="1"/>
  <c r="F148" i="1"/>
  <c r="F4" i="1"/>
  <c r="F94" i="1"/>
  <c r="H51" i="1"/>
  <c r="F32" i="1"/>
  <c r="H156" i="1"/>
  <c r="F223" i="1"/>
  <c r="H99" i="1"/>
  <c r="H268" i="1"/>
  <c r="H230" i="1"/>
  <c r="H166" i="1"/>
  <c r="F165" i="1"/>
  <c r="H95" i="1"/>
  <c r="H221" i="1"/>
  <c r="F16" i="1"/>
  <c r="F102" i="1"/>
  <c r="F187" i="1"/>
  <c r="F38" i="1"/>
  <c r="F247" i="1"/>
  <c r="H132" i="1"/>
  <c r="H207" i="1"/>
  <c r="H191" i="1"/>
  <c r="F27" i="1"/>
  <c r="F143" i="1"/>
  <c r="H148" i="1"/>
  <c r="H31" i="1"/>
  <c r="H25" i="1"/>
  <c r="H54" i="1"/>
  <c r="H157" i="1"/>
  <c r="H162" i="1"/>
  <c r="H23" i="1"/>
  <c r="H111" i="1"/>
  <c r="H198" i="1"/>
  <c r="F182" i="1"/>
  <c r="F224" i="1"/>
  <c r="F118" i="1"/>
  <c r="H72" i="1"/>
  <c r="F70" i="1"/>
  <c r="H161" i="1"/>
  <c r="F133" i="1"/>
  <c r="H114" i="1"/>
  <c r="H266" i="1"/>
  <c r="F236" i="1"/>
  <c r="H270" i="1"/>
  <c r="H233" i="1"/>
  <c r="F145" i="1"/>
  <c r="H248" i="1"/>
  <c r="F180" i="1"/>
  <c r="F215" i="1"/>
  <c r="F74" i="1"/>
  <c r="H36" i="1"/>
  <c r="F218" i="1"/>
  <c r="H92" i="1"/>
  <c r="F68" i="1"/>
  <c r="F193" i="1"/>
  <c r="E31" i="1"/>
  <c r="I6" i="1"/>
  <c r="G71" i="1"/>
  <c r="G65" i="1"/>
  <c r="I21" i="1"/>
  <c r="J25" i="1"/>
  <c r="I30" i="1"/>
  <c r="E37" i="1"/>
  <c r="D36" i="1"/>
  <c r="G23" i="1"/>
  <c r="I82" i="1"/>
  <c r="J124" i="1"/>
  <c r="E110" i="1"/>
  <c r="J87" i="1"/>
  <c r="E50" i="1"/>
  <c r="G90" i="1"/>
  <c r="J38" i="1"/>
  <c r="D46" i="1"/>
  <c r="J99" i="1"/>
  <c r="I114" i="1"/>
  <c r="G41" i="1"/>
  <c r="E130" i="1"/>
  <c r="G79" i="1"/>
  <c r="I106" i="1"/>
  <c r="I100" i="1"/>
  <c r="G45" i="1"/>
  <c r="G26" i="1"/>
  <c r="G54" i="1"/>
  <c r="E8" i="1"/>
  <c r="J15" i="1"/>
  <c r="G179" i="1"/>
  <c r="G258" i="1"/>
  <c r="J174" i="1"/>
  <c r="I270" i="1"/>
  <c r="I268" i="1"/>
  <c r="E143" i="1"/>
  <c r="J133" i="1"/>
  <c r="J264" i="1"/>
  <c r="I178" i="1"/>
  <c r="D242" i="1"/>
  <c r="G188" i="1"/>
  <c r="J138" i="1"/>
  <c r="D240" i="1"/>
  <c r="D241" i="1"/>
  <c r="G197" i="1"/>
  <c r="I266" i="1"/>
  <c r="E162" i="1"/>
  <c r="G206" i="1"/>
  <c r="J210" i="1"/>
  <c r="E263" i="1"/>
  <c r="D168" i="1"/>
  <c r="E254" i="1"/>
  <c r="I200" i="1"/>
  <c r="I214" i="1"/>
  <c r="J141" i="1"/>
  <c r="I144" i="1"/>
  <c r="I169" i="1"/>
  <c r="I220" i="1"/>
  <c r="G191" i="1"/>
  <c r="I205" i="1"/>
  <c r="E147" i="1"/>
  <c r="D146" i="1"/>
  <c r="J232" i="1"/>
  <c r="E166" i="1"/>
  <c r="I155" i="1"/>
  <c r="I222" i="1"/>
  <c r="J233" i="1"/>
  <c r="E131" i="1"/>
  <c r="D170" i="1"/>
  <c r="J215" i="1"/>
  <c r="D163" i="1"/>
  <c r="G217" i="1"/>
  <c r="G192" i="1"/>
  <c r="J199" i="1"/>
  <c r="E269" i="1"/>
  <c r="E142" i="1"/>
  <c r="I185" i="1"/>
  <c r="D223" i="1"/>
  <c r="G212" i="1"/>
  <c r="I225" i="1"/>
  <c r="E148" i="1"/>
  <c r="G154" i="1"/>
  <c r="E159" i="1"/>
  <c r="E134" i="1"/>
  <c r="D230" i="1"/>
  <c r="I204" i="1"/>
  <c r="I248" i="1"/>
  <c r="I150" i="1"/>
  <c r="H88" i="1"/>
  <c r="H261" i="1"/>
  <c r="F183" i="1"/>
  <c r="F219" i="1"/>
  <c r="H134" i="1"/>
  <c r="H53" i="1"/>
  <c r="H195" i="1"/>
  <c r="F82" i="1"/>
  <c r="H62" i="1"/>
  <c r="H193" i="1"/>
  <c r="H271" i="1"/>
  <c r="H146" i="1"/>
  <c r="H117" i="1"/>
  <c r="F93" i="1"/>
  <c r="H112" i="1"/>
  <c r="H201" i="1"/>
  <c r="F155" i="1"/>
  <c r="F117" i="1"/>
  <c r="H102" i="1"/>
  <c r="H30" i="1"/>
  <c r="H175" i="1"/>
  <c r="F234" i="1"/>
  <c r="H37" i="1"/>
  <c r="F14" i="1"/>
  <c r="H43" i="1"/>
  <c r="H190" i="1"/>
  <c r="H9" i="1"/>
  <c r="F185" i="1"/>
  <c r="H260" i="1"/>
  <c r="H228" i="1"/>
  <c r="F139" i="1"/>
  <c r="F173" i="1"/>
  <c r="H7" i="1"/>
  <c r="F10" i="1"/>
  <c r="F51" i="1"/>
  <c r="H42" i="1"/>
  <c r="H236" i="1"/>
  <c r="F44" i="1"/>
  <c r="F26" i="1"/>
  <c r="H255" i="1"/>
  <c r="F124" i="1"/>
  <c r="H107" i="1"/>
  <c r="H179" i="1"/>
  <c r="H264" i="1"/>
  <c r="F153" i="1"/>
  <c r="H113" i="1"/>
  <c r="F125" i="1"/>
  <c r="H216" i="1"/>
  <c r="F243" i="1"/>
  <c r="H187" i="1"/>
  <c r="H136" i="1"/>
  <c r="H150" i="1"/>
  <c r="H202" i="1"/>
  <c r="H118" i="1"/>
  <c r="F59" i="1"/>
  <c r="F21" i="1"/>
  <c r="F210" i="1"/>
  <c r="F12" i="1"/>
  <c r="H27" i="1"/>
  <c r="H44" i="1"/>
  <c r="F119" i="1"/>
  <c r="F61" i="1"/>
  <c r="H41" i="1"/>
  <c r="H129" i="1"/>
  <c r="H32" i="1"/>
  <c r="E29" i="1"/>
  <c r="E6" i="1"/>
  <c r="I71" i="1"/>
  <c r="E55" i="1"/>
  <c r="J28" i="1"/>
  <c r="G25" i="1"/>
  <c r="J57" i="1"/>
  <c r="D37" i="1"/>
  <c r="E36" i="1"/>
  <c r="I93" i="1"/>
  <c r="D82" i="1"/>
  <c r="I124" i="1"/>
  <c r="G75" i="1"/>
  <c r="E87" i="1"/>
  <c r="D24" i="1"/>
  <c r="E47" i="1"/>
  <c r="E38" i="1"/>
  <c r="G46" i="1"/>
  <c r="J39" i="1"/>
  <c r="D101" i="1"/>
  <c r="E41" i="1"/>
  <c r="J112" i="1"/>
  <c r="I79" i="1"/>
  <c r="E106" i="1"/>
  <c r="D103" i="1"/>
  <c r="I45" i="1"/>
  <c r="I26" i="1"/>
  <c r="E81" i="1"/>
  <c r="D8" i="1"/>
  <c r="D13" i="1"/>
  <c r="D183" i="1"/>
  <c r="I258" i="1"/>
  <c r="I174" i="1"/>
  <c r="E253" i="1"/>
  <c r="E161" i="1"/>
  <c r="G143" i="1"/>
  <c r="D156" i="1"/>
  <c r="I264" i="1"/>
  <c r="E178" i="1"/>
  <c r="G167" i="1"/>
  <c r="I188" i="1"/>
  <c r="D138" i="1"/>
  <c r="E173" i="1"/>
  <c r="G241" i="1"/>
  <c r="E239" i="1"/>
  <c r="G255" i="1"/>
  <c r="J162" i="1"/>
  <c r="D206" i="1"/>
  <c r="E250" i="1"/>
  <c r="J263" i="1"/>
  <c r="E168" i="1"/>
  <c r="G254" i="1"/>
  <c r="G200" i="1"/>
  <c r="D177" i="1"/>
  <c r="G141" i="1"/>
  <c r="E144" i="1"/>
  <c r="G169" i="1"/>
  <c r="J220" i="1"/>
  <c r="E238" i="1"/>
  <c r="J205" i="1"/>
  <c r="J147" i="1"/>
  <c r="G146" i="1"/>
  <c r="D232" i="1"/>
  <c r="E157" i="1"/>
  <c r="J155" i="1"/>
  <c r="E222" i="1"/>
  <c r="D233" i="1"/>
  <c r="J131" i="1"/>
  <c r="I158" i="1"/>
  <c r="D215" i="1"/>
  <c r="E163" i="1"/>
  <c r="J217" i="1"/>
  <c r="J192" i="1"/>
  <c r="E132" i="1"/>
  <c r="D269" i="1"/>
  <c r="G142" i="1"/>
  <c r="J185" i="1"/>
  <c r="E223" i="1"/>
  <c r="E265" i="1"/>
  <c r="G225" i="1"/>
  <c r="D148" i="1"/>
  <c r="J154" i="1"/>
  <c r="D159" i="1"/>
  <c r="D211" i="1"/>
  <c r="E230" i="1"/>
  <c r="D204" i="1"/>
  <c r="E248" i="1"/>
  <c r="J150" i="1"/>
  <c r="F80" i="1"/>
  <c r="F23" i="1"/>
  <c r="F142" i="1"/>
  <c r="F92" i="1"/>
  <c r="F89" i="1"/>
  <c r="H77" i="1"/>
  <c r="F130" i="1"/>
  <c r="F158" i="1"/>
  <c r="F194" i="1"/>
  <c r="H244" i="1"/>
  <c r="H16" i="1"/>
  <c r="H86" i="1"/>
  <c r="H263" i="1"/>
  <c r="F238" i="1"/>
  <c r="F53" i="1"/>
  <c r="F217" i="1"/>
  <c r="H164" i="1"/>
  <c r="H239" i="1"/>
  <c r="H125" i="1"/>
  <c r="H265" i="1"/>
  <c r="F87" i="1"/>
  <c r="F55" i="1"/>
  <c r="F33" i="1"/>
  <c r="F105" i="1"/>
  <c r="H158" i="1"/>
  <c r="H169" i="1"/>
  <c r="F181" i="1"/>
  <c r="H61" i="1"/>
  <c r="F112" i="1"/>
  <c r="H212" i="1"/>
  <c r="H159" i="1"/>
  <c r="F231" i="1"/>
  <c r="H98" i="1"/>
  <c r="H123" i="1"/>
  <c r="H143" i="1"/>
  <c r="H103" i="1"/>
  <c r="F63" i="1"/>
  <c r="F86" i="1"/>
  <c r="H149" i="1"/>
  <c r="H35" i="1"/>
  <c r="F9" i="1"/>
  <c r="F175" i="1"/>
  <c r="H189" i="1"/>
  <c r="F101" i="1"/>
  <c r="H14" i="1"/>
  <c r="F121" i="1"/>
  <c r="H79" i="1"/>
  <c r="F199" i="1"/>
  <c r="H104" i="1"/>
  <c r="F31" i="1"/>
  <c r="H142" i="1"/>
  <c r="F248" i="1"/>
  <c r="H188" i="1"/>
  <c r="F141" i="1"/>
  <c r="F134" i="1"/>
  <c r="H139" i="1"/>
  <c r="F241" i="1"/>
  <c r="H97" i="1"/>
  <c r="H131" i="1"/>
  <c r="F111" i="1"/>
  <c r="H70" i="1"/>
  <c r="H165" i="1"/>
  <c r="H108" i="1"/>
  <c r="F122" i="1"/>
  <c r="J29" i="1"/>
  <c r="D17" i="1"/>
  <c r="D74" i="1"/>
  <c r="J55" i="1"/>
  <c r="I35" i="1"/>
  <c r="I25" i="1"/>
  <c r="D57" i="1"/>
  <c r="I44" i="1"/>
  <c r="G36" i="1"/>
  <c r="J93" i="1"/>
  <c r="E120" i="1"/>
  <c r="D124" i="1"/>
  <c r="D69" i="1"/>
  <c r="G20" i="1"/>
  <c r="E24" i="1"/>
  <c r="G47" i="1"/>
  <c r="G115" i="1"/>
  <c r="J127" i="1"/>
  <c r="I39" i="1"/>
  <c r="E67" i="1"/>
  <c r="J41" i="1"/>
  <c r="E112" i="1"/>
  <c r="D95" i="1"/>
  <c r="G106" i="1"/>
  <c r="J103" i="1"/>
  <c r="E92" i="1"/>
  <c r="J26" i="1"/>
  <c r="E121" i="1"/>
  <c r="I7" i="1"/>
  <c r="G13" i="1"/>
  <c r="E183" i="1"/>
  <c r="D139" i="1"/>
  <c r="E226" i="1"/>
  <c r="G253" i="1"/>
  <c r="E193" i="1"/>
  <c r="I143" i="1"/>
  <c r="J156" i="1"/>
  <c r="D186" i="1"/>
  <c r="J178" i="1"/>
  <c r="I167" i="1"/>
  <c r="D180" i="1"/>
  <c r="G138" i="1"/>
  <c r="J175" i="1"/>
  <c r="D243" i="1"/>
  <c r="J239" i="1"/>
  <c r="I255" i="1"/>
  <c r="I224" i="1"/>
  <c r="I262" i="1"/>
  <c r="I250" i="1"/>
  <c r="I263" i="1"/>
  <c r="J168" i="1"/>
  <c r="J261" i="1"/>
  <c r="D200" i="1"/>
  <c r="E177" i="1"/>
  <c r="I141" i="1"/>
  <c r="D144" i="1"/>
  <c r="D219" i="1"/>
  <c r="D220" i="1"/>
  <c r="J238" i="1"/>
  <c r="G205" i="1"/>
  <c r="I147" i="1"/>
  <c r="J187" i="1"/>
  <c r="I232" i="1"/>
  <c r="J157" i="1"/>
  <c r="G155" i="1"/>
  <c r="J222" i="1"/>
  <c r="J228" i="1"/>
  <c r="G131" i="1"/>
  <c r="E158" i="1"/>
  <c r="E215" i="1"/>
  <c r="J163" i="1"/>
  <c r="E181" i="1"/>
  <c r="E192" i="1"/>
  <c r="J132" i="1"/>
  <c r="J269" i="1"/>
  <c r="D142" i="1"/>
  <c r="D153" i="1"/>
  <c r="G223" i="1"/>
  <c r="I265" i="1"/>
  <c r="E225" i="1"/>
  <c r="I148" i="1"/>
  <c r="E244" i="1"/>
  <c r="G159" i="1"/>
  <c r="E211" i="1"/>
  <c r="G230" i="1"/>
  <c r="J204" i="1"/>
  <c r="E137" i="1"/>
  <c r="G150" i="1"/>
  <c r="H154" i="1"/>
  <c r="H78" i="1"/>
  <c r="H209" i="1"/>
  <c r="F65" i="1"/>
  <c r="F56" i="1"/>
  <c r="C2" i="1"/>
  <c r="H68" i="1"/>
  <c r="F213" i="1"/>
  <c r="F220" i="1"/>
  <c r="H222" i="1"/>
  <c r="H80" i="1"/>
  <c r="H206" i="1"/>
  <c r="F83" i="1"/>
  <c r="H214" i="1"/>
  <c r="F147" i="1"/>
  <c r="F45" i="1"/>
  <c r="F60" i="1"/>
  <c r="H34" i="1"/>
  <c r="H17" i="1"/>
  <c r="H120" i="1"/>
  <c r="F184" i="1"/>
  <c r="H57" i="1"/>
  <c r="H183" i="1"/>
  <c r="F58" i="1"/>
  <c r="H155" i="1"/>
  <c r="H182" i="1"/>
  <c r="H267" i="1"/>
  <c r="H194" i="1"/>
  <c r="F132" i="1"/>
  <c r="F7" i="1"/>
  <c r="F207" i="1"/>
  <c r="H64" i="1"/>
  <c r="F228" i="1"/>
  <c r="F6" i="1"/>
  <c r="H45" i="1"/>
  <c r="H220" i="1"/>
  <c r="H251" i="1"/>
  <c r="H133" i="1"/>
  <c r="F251" i="1"/>
  <c r="I4" i="1"/>
  <c r="E17" i="1"/>
  <c r="E43" i="1"/>
  <c r="D55" i="1"/>
  <c r="D35" i="1"/>
  <c r="J62" i="1"/>
  <c r="G57" i="1"/>
  <c r="G44" i="1"/>
  <c r="J9" i="1"/>
  <c r="G93" i="1"/>
  <c r="G102" i="1"/>
  <c r="D72" i="1"/>
  <c r="I69" i="1"/>
  <c r="E20" i="1"/>
  <c r="G105" i="1"/>
  <c r="J122" i="1"/>
  <c r="E115" i="1"/>
  <c r="I96" i="1"/>
  <c r="E39" i="1"/>
  <c r="J67" i="1"/>
  <c r="J129" i="1"/>
  <c r="I112" i="1"/>
  <c r="G95" i="1"/>
  <c r="D104" i="1"/>
  <c r="I103" i="1"/>
  <c r="G61" i="1"/>
  <c r="G91" i="1"/>
  <c r="I121" i="1"/>
  <c r="E7" i="1"/>
  <c r="J237" i="1"/>
  <c r="I260" i="1"/>
  <c r="I139" i="1"/>
  <c r="I221" i="1"/>
  <c r="I253" i="1"/>
  <c r="G193" i="1"/>
  <c r="D207" i="1"/>
  <c r="G156" i="1"/>
  <c r="J186" i="1"/>
  <c r="J259" i="1"/>
  <c r="D167" i="1"/>
  <c r="D190" i="1"/>
  <c r="G208" i="1"/>
  <c r="D175" i="1"/>
  <c r="G243" i="1"/>
  <c r="I218" i="1"/>
  <c r="J184" i="1"/>
  <c r="G224" i="1"/>
  <c r="D262" i="1"/>
  <c r="D250" i="1"/>
  <c r="J165" i="1"/>
  <c r="G168" i="1"/>
  <c r="I261" i="1"/>
  <c r="E200" i="1"/>
  <c r="G177" i="1"/>
  <c r="G216" i="1"/>
  <c r="J144" i="1"/>
  <c r="E219" i="1"/>
  <c r="G220" i="1"/>
  <c r="G238" i="1"/>
  <c r="J249" i="1"/>
  <c r="G147" i="1"/>
  <c r="D187" i="1"/>
  <c r="E232" i="1"/>
  <c r="I157" i="1"/>
  <c r="J160" i="1"/>
  <c r="G222" i="1"/>
  <c r="G228" i="1"/>
  <c r="D131" i="1"/>
  <c r="D158" i="1"/>
  <c r="I195" i="1"/>
  <c r="G163" i="1"/>
  <c r="D181" i="1"/>
  <c r="I192" i="1"/>
  <c r="D132" i="1"/>
  <c r="D172" i="1"/>
  <c r="I142" i="1"/>
  <c r="G153" i="1"/>
  <c r="J223" i="1"/>
  <c r="J265" i="1"/>
  <c r="E135" i="1"/>
  <c r="J148" i="1"/>
  <c r="G244" i="1"/>
  <c r="J159" i="1"/>
  <c r="I211" i="1"/>
  <c r="J176" i="1"/>
  <c r="E204" i="1"/>
  <c r="D137" i="1"/>
  <c r="E150" i="1"/>
  <c r="F162" i="1"/>
  <c r="F200" i="1"/>
  <c r="F227" i="1"/>
  <c r="F98" i="1"/>
  <c r="H173" i="1"/>
  <c r="H63" i="1"/>
  <c r="H186" i="1"/>
  <c r="H152" i="1"/>
  <c r="F160" i="1"/>
  <c r="H247" i="1"/>
  <c r="H219" i="1"/>
  <c r="H147" i="1"/>
  <c r="F62" i="1"/>
  <c r="H130" i="1"/>
  <c r="F131" i="1"/>
  <c r="H81" i="1"/>
  <c r="H224" i="1"/>
  <c r="H5" i="1"/>
  <c r="H140" i="1"/>
  <c r="F120" i="1"/>
  <c r="F156" i="1"/>
  <c r="F169" i="1"/>
  <c r="H48" i="1"/>
  <c r="F30" i="1"/>
  <c r="H227" i="1"/>
  <c r="H145" i="1"/>
  <c r="H119" i="1"/>
  <c r="H38" i="1"/>
  <c r="F46" i="1"/>
  <c r="H249" i="1"/>
  <c r="F13" i="1"/>
  <c r="F163" i="1"/>
  <c r="F97" i="1"/>
  <c r="J18" i="1"/>
  <c r="I109" i="1"/>
  <c r="D88" i="1"/>
  <c r="J78" i="1"/>
  <c r="D221" i="1"/>
  <c r="D245" i="1"/>
  <c r="J250" i="1"/>
  <c r="G219" i="1"/>
  <c r="G160" i="1"/>
  <c r="G199" i="1"/>
  <c r="D154" i="1"/>
  <c r="H49" i="1"/>
  <c r="H55" i="1"/>
  <c r="H208" i="1"/>
  <c r="F73" i="1"/>
  <c r="F99" i="1"/>
  <c r="F230" i="1"/>
  <c r="H180" i="1"/>
  <c r="F40" i="1"/>
  <c r="H15" i="1"/>
  <c r="F201" i="1"/>
  <c r="H90" i="1"/>
  <c r="H29" i="1"/>
  <c r="H89" i="1"/>
  <c r="H11" i="1"/>
  <c r="H58" i="1"/>
  <c r="E86" i="1"/>
  <c r="H94" i="1"/>
  <c r="F129" i="1"/>
  <c r="E70" i="1"/>
  <c r="E85" i="1"/>
  <c r="D96" i="1"/>
  <c r="I66" i="1"/>
  <c r="D203" i="1"/>
  <c r="E246" i="1"/>
  <c r="I165" i="1"/>
  <c r="E191" i="1"/>
  <c r="I233" i="1"/>
  <c r="I132" i="1"/>
  <c r="J244" i="1"/>
  <c r="F166" i="1"/>
  <c r="H223" i="1"/>
  <c r="H163" i="1"/>
  <c r="H252" i="1"/>
  <c r="H18" i="1"/>
  <c r="F41" i="1"/>
  <c r="H204" i="1"/>
  <c r="H257" i="1"/>
  <c r="F106" i="1"/>
  <c r="F202" i="1"/>
  <c r="H46" i="1"/>
  <c r="F69" i="1"/>
  <c r="H21" i="1"/>
  <c r="F176" i="1"/>
  <c r="F149" i="1"/>
  <c r="E271" i="1"/>
  <c r="G265" i="1"/>
  <c r="F91" i="1"/>
  <c r="H106" i="1"/>
  <c r="I43" i="1"/>
  <c r="G89" i="1"/>
  <c r="G84" i="1"/>
  <c r="I63" i="1"/>
  <c r="D235" i="1"/>
  <c r="E189" i="1"/>
  <c r="D254" i="1"/>
  <c r="I238" i="1"/>
  <c r="I228" i="1"/>
  <c r="J172" i="1"/>
  <c r="I134" i="1"/>
  <c r="H87" i="1"/>
  <c r="F72" i="1"/>
  <c r="F115" i="1"/>
  <c r="F67" i="1"/>
  <c r="F95" i="1"/>
  <c r="F167" i="1"/>
  <c r="H19" i="1"/>
  <c r="H185" i="1"/>
  <c r="F189" i="1"/>
  <c r="H83" i="1"/>
  <c r="F225" i="1"/>
  <c r="F188" i="1"/>
  <c r="F240" i="1"/>
  <c r="F140" i="1"/>
  <c r="F15" i="1"/>
  <c r="I216" i="1"/>
  <c r="F146" i="1"/>
  <c r="E59" i="1"/>
  <c r="G113" i="1"/>
  <c r="J53" i="1"/>
  <c r="J80" i="1"/>
  <c r="J207" i="1"/>
  <c r="J256" i="1"/>
  <c r="G261" i="1"/>
  <c r="D249" i="1"/>
  <c r="I170" i="1"/>
  <c r="G185" i="1"/>
  <c r="J211" i="1"/>
  <c r="F52" i="1"/>
  <c r="H213" i="1"/>
  <c r="H75" i="1"/>
  <c r="F136" i="1"/>
  <c r="F64" i="1"/>
  <c r="F25" i="1"/>
  <c r="H192" i="1"/>
  <c r="H137" i="1"/>
  <c r="H101" i="1"/>
  <c r="F5" i="1"/>
  <c r="H24" i="1"/>
  <c r="H50" i="1"/>
  <c r="F39" i="1"/>
  <c r="F35" i="1"/>
  <c r="F100" i="1"/>
  <c r="G198" i="1"/>
  <c r="H56" i="1"/>
  <c r="J19" i="1"/>
  <c r="I117" i="1"/>
  <c r="G129" i="1"/>
  <c r="D14" i="1"/>
  <c r="J194" i="1"/>
  <c r="D218" i="1"/>
  <c r="D214" i="1"/>
  <c r="I146" i="1"/>
  <c r="J158" i="1"/>
  <c r="I153" i="1"/>
  <c r="I176" i="1"/>
  <c r="F79" i="1"/>
  <c r="H225" i="1"/>
  <c r="F19" i="1"/>
  <c r="F151" i="1"/>
  <c r="H171" i="1"/>
  <c r="F196" i="1"/>
  <c r="F246" i="1"/>
  <c r="H250" i="1"/>
  <c r="H115" i="1"/>
  <c r="H40" i="1"/>
  <c r="H110" i="1"/>
  <c r="F179" i="1"/>
  <c r="F239" i="1"/>
  <c r="H269" i="1"/>
  <c r="H181" i="1"/>
  <c r="J105" i="1"/>
  <c r="G137" i="1"/>
  <c r="H60" i="1"/>
  <c r="F48" i="1"/>
  <c r="F205" i="1"/>
  <c r="E62" i="1"/>
  <c r="I73" i="1"/>
  <c r="E98" i="1"/>
  <c r="G237" i="1"/>
  <c r="D227" i="1"/>
  <c r="I213" i="1"/>
  <c r="I177" i="1"/>
  <c r="E187" i="1"/>
  <c r="J195" i="1"/>
  <c r="I212" i="1"/>
  <c r="D248" i="1"/>
  <c r="F76" i="1"/>
  <c r="H10" i="1"/>
  <c r="H172" i="1"/>
  <c r="F144" i="1"/>
  <c r="F245" i="1"/>
  <c r="H153" i="1"/>
  <c r="H210" i="1"/>
  <c r="H243" i="1"/>
  <c r="H160" i="1"/>
  <c r="H71" i="1"/>
  <c r="H4" i="1"/>
  <c r="F28" i="1"/>
  <c r="H109" i="1"/>
  <c r="H96" i="1"/>
  <c r="F24" i="1"/>
  <c r="E52" i="1"/>
  <c r="G166" i="1"/>
  <c r="D217" i="1"/>
  <c r="F75" i="1"/>
  <c r="H138" i="1"/>
  <c r="F235" i="1"/>
  <c r="G64" i="1"/>
  <c r="E116" i="1"/>
  <c r="I34" i="1"/>
  <c r="I182" i="1"/>
  <c r="E234" i="1"/>
  <c r="D210" i="1"/>
  <c r="J169" i="1"/>
  <c r="G157" i="1"/>
  <c r="J181" i="1"/>
  <c r="D135" i="1"/>
  <c r="F211" i="1"/>
  <c r="F161" i="1"/>
  <c r="H52" i="1"/>
  <c r="F170" i="1"/>
  <c r="F109" i="1"/>
  <c r="F206" i="1"/>
  <c r="H151" i="1"/>
  <c r="H259" i="1"/>
  <c r="F57" i="1"/>
  <c r="H126" i="1"/>
  <c r="H28" i="1"/>
  <c r="F110" i="1"/>
  <c r="H124" i="1"/>
  <c r="F8" i="1"/>
  <c r="F127" i="1"/>
  <c r="F50" i="1"/>
  <c r="D251" i="1"/>
  <c r="F186" i="1"/>
  <c r="H67" i="1"/>
  <c r="F177" i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<sst xmlns="http://schemas.openxmlformats.org/spreadsheetml/2006/main" count="82" uniqueCount="41">
  <si>
    <t>Custom Date</t>
  </si>
  <si>
    <t>MONTH</t>
  </si>
  <si>
    <t>CONTRACT SYM</t>
  </si>
  <si>
    <t>DATE</t>
  </si>
  <si>
    <t>THIRD WEDS LIST</t>
  </si>
  <si>
    <t>Good Friday</t>
  </si>
  <si>
    <t>Easter Monday</t>
  </si>
  <si>
    <t>Early May Bank Holiday</t>
  </si>
  <si>
    <t>Late May Bank Holiday</t>
  </si>
  <si>
    <t>Summer Bank Holiday</t>
  </si>
  <si>
    <t>Christmas</t>
  </si>
  <si>
    <t>Boxing Day</t>
  </si>
  <si>
    <t>London Stock Exchange Market Holidays</t>
  </si>
  <si>
    <t>New Year's Day</t>
  </si>
  <si>
    <t>Exchange Holidays</t>
  </si>
  <si>
    <t>3rd Weds date</t>
  </si>
  <si>
    <t>SETTLE TODAY</t>
  </si>
  <si>
    <t>TIME</t>
  </si>
  <si>
    <t xml:space="preserve">T DATE </t>
  </si>
  <si>
    <t>YESTERDAYS SETTLE</t>
  </si>
  <si>
    <t>Y DATE</t>
  </si>
  <si>
    <t>NC</t>
  </si>
  <si>
    <t>TODAYS DATE</t>
  </si>
  <si>
    <t>Settle Today or Last Settle</t>
  </si>
  <si>
    <t>ENTER DATE</t>
  </si>
  <si>
    <t>Symbol</t>
  </si>
  <si>
    <t>CADD</t>
  </si>
  <si>
    <t>ENTER ROOT SYMBOL</t>
  </si>
  <si>
    <t>SYMBOL</t>
  </si>
  <si>
    <t>AHDD</t>
  </si>
  <si>
    <t>Aluminum</t>
  </si>
  <si>
    <t>Copper</t>
  </si>
  <si>
    <t>PBDD</t>
  </si>
  <si>
    <t>Lead</t>
  </si>
  <si>
    <t>NIDD</t>
  </si>
  <si>
    <t>Nickel</t>
  </si>
  <si>
    <t xml:space="preserve">SNDD </t>
  </si>
  <si>
    <t>Tin</t>
  </si>
  <si>
    <t>ZDSD</t>
  </si>
  <si>
    <t>Zinc</t>
  </si>
  <si>
    <t>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</si>
</sst>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h:mm:ss\ AM/PM;@"/>
  </numFmts>
  <fonts count="11" x14ac:knownFonts="1">
    <font>
      <sz val="11"/>
      <color theme="1"/>
      <name val="Calibri"/>
      <family val="2"/>
      <scheme val="minor"/>
    </font>
    <font>
      <sz val="11"/>
      <color rgb="FFD0021B"/>
      <name val="Consolas"/>
      <family val="3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2"/>
      <name val="Century Gothic"/>
      <family val="2"/>
    </font>
    <font>
      <sz val="12"/>
      <color rgb="FF3C4354"/>
      <name val="Arial"/>
      <family val="2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  <font>
      <b/>
      <sz val="11"/>
      <color theme="9" tint="-0.499984740745262"/>
      <name val="Century Gothic"/>
      <family val="2"/>
    </font>
    <font>
      <b/>
      <sz val="11"/>
      <color theme="9" tint="0.39997558519241921"/>
      <name val="Century Gothic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ck">
        <color rgb="FF92D050"/>
      </left>
      <right style="thick">
        <color rgb="FF92D050"/>
      </right>
      <top style="thick">
        <color rgb="FF92D050"/>
      </top>
      <bottom style="thick">
        <color rgb="FF92D05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2" fillId="0" borderId="0" xfId="0" applyFont="1"/>
    <xf numFmtId="0" fontId="2" fillId="0" borderId="1" xfId="0" applyFont="1" applyBorder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3" fillId="0" borderId="1" xfId="0" applyFont="1" applyBorder="1"/>
    <xf numFmtId="14" fontId="3" fillId="0" borderId="0" xfId="0" applyNumberFormat="1" applyFont="1"/>
    <xf numFmtId="0" fontId="3" fillId="0" borderId="0" xfId="0" applyFont="1"/>
    <xf numFmtId="0" fontId="4" fillId="4" borderId="0" xfId="0" applyFont="1" applyFill="1" applyAlignment="1">
      <alignment horizontal="center"/>
    </xf>
    <xf numFmtId="14" fontId="4" fillId="4" borderId="0" xfId="0" applyNumberFormat="1" applyFont="1" applyFill="1" applyAlignment="1">
      <alignment horizontal="center"/>
    </xf>
    <xf numFmtId="0" fontId="3" fillId="0" borderId="3" xfId="0" applyFont="1" applyBorder="1"/>
    <xf numFmtId="0" fontId="2" fillId="3" borderId="2" xfId="0" applyFont="1" applyFill="1" applyBorder="1"/>
    <xf numFmtId="164" fontId="2" fillId="0" borderId="0" xfId="0" applyNumberFormat="1" applyFont="1"/>
    <xf numFmtId="0" fontId="2" fillId="2" borderId="2" xfId="0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/>
    <xf numFmtId="14" fontId="5" fillId="0" borderId="0" xfId="0" applyNumberFormat="1" applyFont="1"/>
    <xf numFmtId="0" fontId="2" fillId="5" borderId="0" xfId="0" applyFont="1" applyFill="1"/>
    <xf numFmtId="0" fontId="6" fillId="5" borderId="0" xfId="0" applyFont="1" applyFill="1"/>
    <xf numFmtId="14" fontId="6" fillId="5" borderId="0" xfId="0" applyNumberFormat="1" applyFont="1" applyFill="1" applyAlignment="1">
      <alignment horizontal="center"/>
    </xf>
    <xf numFmtId="0" fontId="7" fillId="5" borderId="0" xfId="0" applyFont="1" applyFill="1"/>
    <xf numFmtId="0" fontId="6" fillId="5" borderId="1" xfId="0" applyFont="1" applyFill="1" applyBorder="1"/>
    <xf numFmtId="0" fontId="2" fillId="3" borderId="5" xfId="0" applyFont="1" applyFill="1" applyBorder="1"/>
    <xf numFmtId="0" fontId="6" fillId="5" borderId="6" xfId="0" applyFont="1" applyFill="1" applyBorder="1"/>
    <xf numFmtId="0" fontId="4" fillId="4" borderId="4" xfId="0" applyFont="1" applyFill="1" applyBorder="1" applyAlignment="1">
      <alignment horizontal="center"/>
    </xf>
    <xf numFmtId="14" fontId="4" fillId="4" borderId="4" xfId="0" applyNumberFormat="1" applyFont="1" applyFill="1" applyBorder="1" applyAlignment="1">
      <alignment horizontal="center"/>
    </xf>
    <xf numFmtId="14" fontId="8" fillId="0" borderId="7" xfId="0" applyNumberFormat="1" applyFont="1" applyBorder="1" applyAlignment="1">
      <alignment horizontal="center"/>
    </xf>
    <xf numFmtId="14" fontId="9" fillId="5" borderId="0" xfId="0" applyNumberFormat="1" applyFont="1" applyFill="1" applyAlignment="1">
      <alignment horizontal="center"/>
    </xf>
    <xf numFmtId="14" fontId="9" fillId="5" borderId="0" xfId="0" applyNumberFormat="1" applyFont="1" applyFill="1" applyAlignment="1">
      <alignment horizontal="left"/>
    </xf>
    <xf numFmtId="0" fontId="0" fillId="0" borderId="8" xfId="0" applyBorder="1"/>
    <xf numFmtId="0" fontId="3" fillId="0" borderId="9" xfId="0" applyFont="1" applyBorder="1" applyAlignment="1">
      <alignment horizontal="center" vertical="center"/>
    </xf>
    <xf numFmtId="0" fontId="10" fillId="6" borderId="8" xfId="0" applyFont="1" applyFill="1" applyBorder="1"/>
    <xf numFmtId="14" fontId="3" fillId="6" borderId="8" xfId="0" applyNumberFormat="1" applyFont="1" applyFill="1" applyBorder="1"/>
    <xf numFmtId="0" fontId="3" fillId="6" borderId="8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0" xfId="0" applyNumberFormat="1" applyFont="1" applyBorder="1" applyAlignment="1"/>
    <xf numFmtId="0" fontId="0" fillId="0" borderId="10" xfId="0" applyNumberFormat="1" applyBorder="1" applyAlignment="1"/>
    <xf numFmtId="14" fontId="3" fillId="6" borderId="11" xfId="0" applyNumberFormat="1" applyFont="1" applyFill="1" applyBorder="1" applyAlignment="1"/>
    <xf numFmtId="0" fontId="0" fillId="0" borderId="12" xfId="0" applyBorder="1" applyAlignment="1"/>
  </cellXfs>
  <cellStyles count="1">
    <cellStyle name="Normal" xfId="0" builtinId="0"/>
  </cellStyles>
  <dxfs count="1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4" tint="0.59996337778862885"/>
        </patternFill>
      </fill>
    </dxf>
    <dxf>
      <fill>
        <patternFill>
          <bgColor theme="1" tint="0.499984740745262"/>
        </patternFill>
      </fill>
    </dxf>
    <dxf>
      <font>
        <color theme="6" tint="-0.499984740745262"/>
      </font>
      <fill>
        <patternFill>
          <bgColor theme="9" tint="0.79998168889431442"/>
        </patternFill>
      </fill>
    </dxf>
    <dxf>
      <font>
        <color theme="6" tint="-0.499984740745262"/>
      </font>
      <fill>
        <patternFill>
          <bgColor theme="9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1" tint="0.499984740745262"/>
        </patternFill>
      </fill>
    </dxf>
    <dxf>
      <font>
        <color theme="6" tint="-0.499984740745262"/>
      </font>
      <fill>
        <patternFill>
          <bgColor theme="9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Aluminium December Prompt, Dec 23</v>
        <stp/>
        <stp>ContractData</stp>
        <stp>AHDD</stp>
        <stp>LongDescription</stp>
        <tr r="D2" s="2"/>
      </tp>
      <tp>
        <v>2689</v>
        <stp/>
        <stp>ContractData</stp>
        <stp>AHDD20U23</stp>
        <stp>T_Settlement</stp>
        <stp/>
        <stp>T</stp>
        <tr r="E173" s="1"/>
      </tp>
      <tp t="s">
        <v/>
        <stp/>
        <stp>ContractData</stp>
        <stp>AHDD21U23</stp>
        <stp>T_Settlement</stp>
        <stp/>
        <stp>T</stp>
        <tr r="E174" s="1"/>
      </tp>
      <tp t="s">
        <v/>
        <stp/>
        <stp>ContractData</stp>
        <stp>AHDD22U23</stp>
        <stp>T_Settlement</stp>
        <stp/>
        <stp>T</stp>
        <tr r="E175" s="1"/>
      </tp>
      <tp t="s">
        <v/>
        <stp/>
        <stp>ContractData</stp>
        <stp>AHDD25U23</stp>
        <stp>T_Settlement</stp>
        <stp/>
        <stp>T</stp>
        <tr r="E176" s="1"/>
      </tp>
      <tp t="s">
        <v/>
        <stp/>
        <stp>ContractData</stp>
        <stp>AHDD26U23</stp>
        <stp>T_Settlement</stp>
        <stp/>
        <stp>T</stp>
        <tr r="E177" s="1"/>
      </tp>
      <tp t="s">
        <v/>
        <stp/>
        <stp>ContractData</stp>
        <stp>AHDD27U23</stp>
        <stp>T_Settlement</stp>
        <stp/>
        <stp>T</stp>
        <tr r="E178" s="1"/>
      </tp>
      <tp t="s">
        <v/>
        <stp/>
        <stp>ContractData</stp>
        <stp>AHDD28U23</stp>
        <stp>T_Settlement</stp>
        <stp/>
        <stp>T</stp>
        <tr r="E179" s="1"/>
      </tp>
      <tp t="s">
        <v/>
        <stp/>
        <stp>ContractData</stp>
        <stp>AHDD29U23</stp>
        <stp>T_Settlement</stp>
        <stp/>
        <stp>T</stp>
        <tr r="E180" s="1"/>
      </tp>
      <tp t="s">
        <v/>
        <stp/>
        <stp>ContractData</stp>
        <stp>AHDD11U23</stp>
        <stp>T_Settlement</stp>
        <stp/>
        <stp>T</stp>
        <tr r="E166" s="1"/>
      </tp>
      <tp t="s">
        <v/>
        <stp/>
        <stp>ContractData</stp>
        <stp>AHDD12U23</stp>
        <stp>T_Settlement</stp>
        <stp/>
        <stp>T</stp>
        <tr r="E167" s="1"/>
      </tp>
      <tp t="s">
        <v/>
        <stp/>
        <stp>ContractData</stp>
        <stp>AHDD13U23</stp>
        <stp>T_Settlement</stp>
        <stp/>
        <stp>T</stp>
        <tr r="E168" s="1"/>
      </tp>
      <tp t="s">
        <v/>
        <stp/>
        <stp>ContractData</stp>
        <stp>AHDD14U23</stp>
        <stp>T_Settlement</stp>
        <stp/>
        <stp>T</stp>
        <tr r="E169" s="1"/>
      </tp>
      <tp t="s">
        <v/>
        <stp/>
        <stp>ContractData</stp>
        <stp>AHDD15U23</stp>
        <stp>T_Settlement</stp>
        <stp/>
        <stp>T</stp>
        <tr r="E170" s="1"/>
      </tp>
      <tp t="s">
        <v/>
        <stp/>
        <stp>ContractData</stp>
        <stp>AHDD18U23</stp>
        <stp>T_Settlement</stp>
        <stp/>
        <stp>T</stp>
        <tr r="E171" s="1"/>
      </tp>
      <tp t="s">
        <v/>
        <stp/>
        <stp>ContractData</stp>
        <stp>AHDD19U23</stp>
        <stp>T_Settlement</stp>
        <stp/>
        <stp>T</stp>
        <tr r="E172" s="1"/>
      </tp>
      <tp t="s">
        <v/>
        <stp/>
        <stp>ContractData</stp>
        <stp>AHDD01U23</stp>
        <stp>T_Settlement</stp>
        <stp/>
        <stp>T</stp>
        <tr r="E160" s="1"/>
      </tp>
      <tp t="s">
        <v/>
        <stp/>
        <stp>ContractData</stp>
        <stp>AHDD04U23</stp>
        <stp>T_Settlement</stp>
        <stp/>
        <stp>T</stp>
        <tr r="E161" s="1"/>
      </tp>
      <tp>
        <v>2685.14</v>
        <stp/>
        <stp>ContractData</stp>
        <stp>AHDD05U23</stp>
        <stp>T_Settlement</stp>
        <stp/>
        <stp>T</stp>
        <tr r="E162" s="1"/>
      </tp>
      <tp t="s">
        <v/>
        <stp/>
        <stp>ContractData</stp>
        <stp>AHDD06U23</stp>
        <stp>T_Settlement</stp>
        <stp/>
        <stp>T</stp>
        <tr r="E163" s="1"/>
      </tp>
      <tp t="s">
        <v/>
        <stp/>
        <stp>ContractData</stp>
        <stp>AHDD07U23</stp>
        <stp>T_Settlement</stp>
        <stp/>
        <stp>T</stp>
        <tr r="E164" s="1"/>
      </tp>
      <tp t="s">
        <v/>
        <stp/>
        <stp>ContractData</stp>
        <stp>AHDD08U23</stp>
        <stp>T_Settlement</stp>
        <stp/>
        <stp>T</stp>
        <tr r="E165" s="1"/>
      </tp>
      <tp t="s">
        <v/>
        <stp/>
        <stp>ContractData</stp>
        <stp>AHDD30V23</stp>
        <stp>T_Settlement</stp>
        <stp/>
        <stp>T</stp>
        <tr r="E201" s="1"/>
      </tp>
      <tp t="s">
        <v/>
        <stp/>
        <stp>ContractData</stp>
        <stp>AHDD31V23</stp>
        <stp>T_Settlement</stp>
        <stp/>
        <stp>T</stp>
        <tr r="E202" s="1"/>
      </tp>
      <tp t="s">
        <v/>
        <stp/>
        <stp>ContractData</stp>
        <stp>AHDD20V23</stp>
        <stp>T_Settlement</stp>
        <stp/>
        <stp>T</stp>
        <tr r="E195" s="1"/>
      </tp>
      <tp t="s">
        <v/>
        <stp/>
        <stp>ContractData</stp>
        <stp>AHDD23V23</stp>
        <stp>T_Settlement</stp>
        <stp/>
        <stp>T</stp>
        <tr r="E196" s="1"/>
      </tp>
      <tp t="s">
        <v/>
        <stp/>
        <stp>ContractData</stp>
        <stp>AHDD24V23</stp>
        <stp>T_Settlement</stp>
        <stp/>
        <stp>T</stp>
        <tr r="E197" s="1"/>
      </tp>
      <tp t="s">
        <v/>
        <stp/>
        <stp>ContractData</stp>
        <stp>AHDD25V23</stp>
        <stp>T_Settlement</stp>
        <stp/>
        <stp>T</stp>
        <tr r="E198" s="1"/>
      </tp>
      <tp t="s">
        <v/>
        <stp/>
        <stp>ContractData</stp>
        <stp>AHDD26V23</stp>
        <stp>T_Settlement</stp>
        <stp/>
        <stp>T</stp>
        <tr r="E199" s="1"/>
      </tp>
      <tp t="s">
        <v/>
        <stp/>
        <stp>ContractData</stp>
        <stp>AHDD27V23</stp>
        <stp>T_Settlement</stp>
        <stp/>
        <stp>T</stp>
        <tr r="E200" s="1"/>
      </tp>
      <tp t="s">
        <v/>
        <stp/>
        <stp>ContractData</stp>
        <stp>AHDD10V23</stp>
        <stp>T_Settlement</stp>
        <stp/>
        <stp>T</stp>
        <tr r="E187" s="1"/>
      </tp>
      <tp t="s">
        <v/>
        <stp/>
        <stp>ContractData</stp>
        <stp>AHDD11V23</stp>
        <stp>T_Settlement</stp>
        <stp/>
        <stp>T</stp>
        <tr r="E188" s="1"/>
      </tp>
      <tp t="s">
        <v/>
        <stp/>
        <stp>ContractData</stp>
        <stp>AHDD12V23</stp>
        <stp>T_Settlement</stp>
        <stp/>
        <stp>T</stp>
        <tr r="E189" s="1"/>
      </tp>
      <tp t="s">
        <v/>
        <stp/>
        <stp>ContractData</stp>
        <stp>AHDD13V23</stp>
        <stp>T_Settlement</stp>
        <stp/>
        <stp>T</stp>
        <tr r="E190" s="1"/>
      </tp>
      <tp t="s">
        <v/>
        <stp/>
        <stp>ContractData</stp>
        <stp>AHDD16V23</stp>
        <stp>T_Settlement</stp>
        <stp/>
        <stp>T</stp>
        <tr r="E191" s="1"/>
      </tp>
      <tp t="s">
        <v/>
        <stp/>
        <stp>ContractData</stp>
        <stp>AHDD17V23</stp>
        <stp>T_Settlement</stp>
        <stp/>
        <stp>T</stp>
        <tr r="E192" s="1"/>
      </tp>
      <tp>
        <v>2696.25</v>
        <stp/>
        <stp>ContractData</stp>
        <stp>AHDD18V23</stp>
        <stp>T_Settlement</stp>
        <stp/>
        <stp>T</stp>
        <tr r="E193" s="1"/>
      </tp>
      <tp t="s">
        <v/>
        <stp/>
        <stp>ContractData</stp>
        <stp>AHDD19V23</stp>
        <stp>T_Settlement</stp>
        <stp/>
        <stp>T</stp>
        <tr r="E194" s="1"/>
      </tp>
      <tp t="s">
        <v/>
        <stp/>
        <stp>ContractData</stp>
        <stp>AHDD02V23</stp>
        <stp>T_Settlement</stp>
        <stp/>
        <stp>T</stp>
        <tr r="E181" s="1"/>
      </tp>
      <tp>
        <v>2692.37</v>
        <stp/>
        <stp>ContractData</stp>
        <stp>AHDD03V23</stp>
        <stp>T_Settlement</stp>
        <stp/>
        <stp>T</stp>
        <tr r="E182" s="1"/>
      </tp>
      <tp t="s">
        <v/>
        <stp/>
        <stp>ContractData</stp>
        <stp>AHDD04V23</stp>
        <stp>T_Settlement</stp>
        <stp/>
        <stp>T</stp>
        <tr r="E183" s="1"/>
      </tp>
      <tp t="s">
        <v/>
        <stp/>
        <stp>ContractData</stp>
        <stp>AHDD05V23</stp>
        <stp>T_Settlement</stp>
        <stp/>
        <stp>T</stp>
        <tr r="E184" s="1"/>
      </tp>
      <tp t="s">
        <v/>
        <stp/>
        <stp>ContractData</stp>
        <stp>AHDD06V23</stp>
        <stp>T_Settlement</stp>
        <stp/>
        <stp>T</stp>
        <tr r="E185" s="1"/>
      </tp>
      <tp t="s">
        <v/>
        <stp/>
        <stp>ContractData</stp>
        <stp>AHDD09V23</stp>
        <stp>T_Settlement</stp>
        <stp/>
        <stp>T</stp>
        <tr r="E186" s="1"/>
      </tp>
      <tp t="s">
        <v/>
        <stp/>
        <stp>ContractData</stp>
        <stp>AHDD30Q23</stp>
        <stp>T_Settlement</stp>
        <stp/>
        <stp>T</stp>
        <tr r="E158" s="1"/>
      </tp>
      <tp t="s">
        <v/>
        <stp/>
        <stp>ContractData</stp>
        <stp>AHDD31Q23</stp>
        <stp>T_Settlement</stp>
        <stp/>
        <stp>T</stp>
        <tr r="E159" s="1"/>
      </tp>
      <tp t="s">
        <v/>
        <stp/>
        <stp>ContractData</stp>
        <stp>AHDD21Q23</stp>
        <stp>T_Settlement</stp>
        <stp/>
        <stp>T</stp>
        <tr r="E151" s="1"/>
      </tp>
      <tp t="s">
        <v/>
        <stp/>
        <stp>ContractData</stp>
        <stp>AHDD22Q23</stp>
        <stp>T_Settlement</stp>
        <stp/>
        <stp>T</stp>
        <tr r="E152" s="1"/>
      </tp>
      <tp t="s">
        <v/>
        <stp/>
        <stp>ContractData</stp>
        <stp>AHDD23Q23</stp>
        <stp>T_Settlement</stp>
        <stp/>
        <stp>T</stp>
        <tr r="E153" s="1"/>
      </tp>
      <tp t="s">
        <v/>
        <stp/>
        <stp>ContractData</stp>
        <stp>AHDD24Q23</stp>
        <stp>T_Settlement</stp>
        <stp/>
        <stp>T</stp>
        <tr r="E154" s="1"/>
      </tp>
      <tp t="s">
        <v/>
        <stp/>
        <stp>ContractData</stp>
        <stp>AHDD25Q23</stp>
        <stp>T_Settlement</stp>
        <stp/>
        <stp>T</stp>
        <tr r="E155" s="1"/>
      </tp>
      <tp t="s">
        <v/>
        <stp/>
        <stp>ContractData</stp>
        <stp>AHDD28Q23</stp>
        <stp>T_Settlement</stp>
        <stp/>
        <stp>T</stp>
        <tr r="E156" s="1"/>
      </tp>
      <tp t="s">
        <v/>
        <stp/>
        <stp>ContractData</stp>
        <stp>AHDD29Q23</stp>
        <stp>T_Settlement</stp>
        <stp/>
        <stp>T</stp>
        <tr r="E157" s="1"/>
      </tp>
      <tp t="s">
        <v/>
        <stp/>
        <stp>ContractData</stp>
        <stp>AHDD10Q23</stp>
        <stp>T_Settlement</stp>
        <stp/>
        <stp>T</stp>
        <tr r="E144" s="1"/>
      </tp>
      <tp t="s">
        <v/>
        <stp/>
        <stp>ContractData</stp>
        <stp>AHDD11Q23</stp>
        <stp>T_Settlement</stp>
        <stp/>
        <stp>T</stp>
        <tr r="E145" s="1"/>
      </tp>
      <tp t="s">
        <v/>
        <stp/>
        <stp>ContractData</stp>
        <stp>AHDD14Q23</stp>
        <stp>T_Settlement</stp>
        <stp/>
        <stp>T</stp>
        <tr r="E146" s="1"/>
      </tp>
      <tp t="s">
        <v/>
        <stp/>
        <stp>ContractData</stp>
        <stp>AHDD15Q23</stp>
        <stp>T_Settlement</stp>
        <stp/>
        <stp>T</stp>
        <tr r="E147" s="1"/>
      </tp>
      <tp>
        <v>2680</v>
        <stp/>
        <stp>ContractData</stp>
        <stp>AHDD16Q23</stp>
        <stp>T_Settlement</stp>
        <stp/>
        <stp>T</stp>
        <tr r="E148" s="1"/>
      </tp>
      <tp t="s">
        <v/>
        <stp/>
        <stp>ContractData</stp>
        <stp>AHDD17Q23</stp>
        <stp>T_Settlement</stp>
        <stp/>
        <stp>T</stp>
        <tr r="E149" s="1"/>
      </tp>
      <tp t="s">
        <v/>
        <stp/>
        <stp>ContractData</stp>
        <stp>AHDD18Q23</stp>
        <stp>T_Settlement</stp>
        <stp/>
        <stp>T</stp>
        <tr r="E150" s="1"/>
      </tp>
      <tp t="s">
        <v/>
        <stp/>
        <stp>ContractData</stp>
        <stp>AHDD01Q23</stp>
        <stp>T_Settlement</stp>
        <stp/>
        <stp>T</stp>
        <tr r="E137" s="1"/>
      </tp>
      <tp>
        <v>2675.5</v>
        <stp/>
        <stp>ContractData</stp>
        <stp>AHDD02Q23</stp>
        <stp>T_Settlement</stp>
        <stp/>
        <stp>T</stp>
        <tr r="E138" s="1"/>
      </tp>
      <tp t="s">
        <v/>
        <stp/>
        <stp>ContractData</stp>
        <stp>AHDD03Q23</stp>
        <stp>T_Settlement</stp>
        <stp/>
        <stp>T</stp>
        <tr r="E139" s="1"/>
      </tp>
      <tp t="s">
        <v/>
        <stp/>
        <stp>ContractData</stp>
        <stp>AHDD04Q23</stp>
        <stp>T_Settlement</stp>
        <stp/>
        <stp>T</stp>
        <tr r="E140" s="1"/>
      </tp>
      <tp t="s">
        <v/>
        <stp/>
        <stp>ContractData</stp>
        <stp>AHDD07Q23</stp>
        <stp>T_Settlement</stp>
        <stp/>
        <stp>T</stp>
        <tr r="E141" s="1"/>
      </tp>
      <tp t="s">
        <v/>
        <stp/>
        <stp>ContractData</stp>
        <stp>AHDD08Q23</stp>
        <stp>T_Settlement</stp>
        <stp/>
        <stp>T</stp>
        <tr r="E142" s="1"/>
      </tp>
      <tp t="s">
        <v/>
        <stp/>
        <stp>ContractData</stp>
        <stp>AHDD09Q23</stp>
        <stp>T_Settlement</stp>
        <stp/>
        <stp>T</stp>
        <tr r="E143" s="1"/>
      </tp>
      <tp>
        <v>10092.33</v>
        <stp/>
        <stp>StudyData</stp>
        <stp>CADD04H22</stp>
        <stp>Bar</stp>
        <stp/>
        <stp>Close</stp>
        <stp>D</stp>
        <stp>-2</stp>
        <stp>ALL</stp>
        <stp/>
        <stp/>
        <stp>TRUE</stp>
        <stp>T</stp>
        <tr r="F47" s="3"/>
      </tp>
      <tp>
        <v>10362.5</v>
        <stp/>
        <stp>StudyData</stp>
        <stp>CADD04J22</stp>
        <stp>Bar</stp>
        <stp/>
        <stp>Close</stp>
        <stp>D</stp>
        <stp>-2</stp>
        <stp>ALL</stp>
        <stp/>
        <stp/>
        <stp>TRUE</stp>
        <stp>T</stp>
        <tr r="F68" s="3"/>
      </tp>
      <tp>
        <v>9867.94</v>
        <stp/>
        <stp>StudyData</stp>
        <stp>CADD04K22</stp>
        <stp>Bar</stp>
        <stp/>
        <stp>Close</stp>
        <stp>D</stp>
        <stp>-2</stp>
        <stp>ALL</stp>
        <stp/>
        <stp/>
        <stp>TRUE</stp>
        <stp>T</stp>
        <tr r="F90" s="3"/>
      </tp>
      <tp t="s">
        <v/>
        <stp/>
        <stp>StudyData</stp>
        <stp>CADD04N22</stp>
        <stp>Bar</stp>
        <stp/>
        <stp>Close</stp>
        <stp>D</stp>
        <stp>-2</stp>
        <stp>ALL</stp>
        <stp/>
        <stp/>
        <stp>TRUE</stp>
        <stp>T</stp>
        <tr r="F133" s="3"/>
      </tp>
      <tp>
        <v>9302.25</v>
        <stp/>
        <stp>StudyData</stp>
        <stp>CADD24F23</stp>
        <stp>Bar</stp>
        <stp/>
        <stp>Close</stp>
        <stp>D</stp>
        <stp>-1</stp>
        <stp>ALL</stp>
        <stp/>
        <stp/>
        <stp>TRUE</stp>
        <stp>T</stp>
        <tr r="F279" s="3"/>
        <tr r="E279" s="3"/>
      </tp>
      <tp>
        <v>9737.5</v>
        <stp/>
        <stp>StudyData</stp>
        <stp>CADD04G22</stp>
        <stp>Bar</stp>
        <stp/>
        <stp>Close</stp>
        <stp>D</stp>
        <stp>-2</stp>
        <stp>ALL</stp>
        <stp/>
        <stp/>
        <stp>TRUE</stp>
        <stp>T</stp>
        <tr r="F27" s="3"/>
      </tp>
      <tp>
        <v>7718</v>
        <stp/>
        <stp>StudyData</stp>
        <stp>CADD04X22</stp>
        <stp>Bar</stp>
        <stp/>
        <stp>Close</stp>
        <stp>D</stp>
        <stp>-2</stp>
        <stp>ALL</stp>
        <stp/>
        <stp/>
        <stp>TRUE</stp>
        <stp>T</stp>
        <tr r="F222" s="3"/>
      </tp>
      <tp>
        <v>7822.5</v>
        <stp/>
        <stp>StudyData</stp>
        <stp>CADD04Q22</stp>
        <stp>Bar</stp>
        <stp/>
        <stp>Close</stp>
        <stp>D</stp>
        <stp>-2</stp>
        <stp>ALL</stp>
        <stp/>
        <stp/>
        <stp>TRUE</stp>
        <stp>T</stp>
        <tr r="F156" s="3"/>
      </tp>
      <tp>
        <v>7524</v>
        <stp/>
        <stp>StudyData</stp>
        <stp>CADD04V22</stp>
        <stp>Bar</stp>
        <stp/>
        <stp>Close</stp>
        <stp>D</stp>
        <stp>-2</stp>
        <stp>ALL</stp>
        <stp/>
        <stp/>
        <stp>TRUE</stp>
        <stp>T</stp>
        <tr r="F199" s="3"/>
      </tp>
      <tp>
        <v>10362</v>
        <stp/>
        <stp>StudyData</stp>
        <stp>CADD05J22</stp>
        <stp>Bar</stp>
        <stp/>
        <stp>Close</stp>
        <stp>D</stp>
        <stp>-2</stp>
        <stp>ALL</stp>
        <stp/>
        <stp/>
        <stp>TRUE</stp>
        <stp>T</stp>
        <tr r="F69" s="3"/>
      </tp>
      <tp>
        <v>9771.2099999999991</v>
        <stp/>
        <stp>StudyData</stp>
        <stp>CADD05K22</stp>
        <stp>Bar</stp>
        <stp/>
        <stp>Close</stp>
        <stp>D</stp>
        <stp>-2</stp>
        <stp>ALL</stp>
        <stp/>
        <stp/>
        <stp>TRUE</stp>
        <stp>T</stp>
        <tr r="F91" s="3"/>
      </tp>
      <tp>
        <v>8405.25</v>
        <stp/>
        <stp>StudyData</stp>
        <stp>CADD05N22</stp>
        <stp>Bar</stp>
        <stp/>
        <stp>Close</stp>
        <stp>D</stp>
        <stp>-2</stp>
        <stp>ALL</stp>
        <stp/>
        <stp/>
        <stp>TRUE</stp>
        <stp>T</stp>
        <tr r="F134" s="3"/>
      </tp>
      <tp>
        <v>9731.75</v>
        <stp/>
        <stp>StudyData</stp>
        <stp>CADD05F22</stp>
        <stp>Bar</stp>
        <stp/>
        <stp>Close</stp>
        <stp>D</stp>
        <stp>-2</stp>
        <stp>ALL</stp>
        <stp/>
        <stp/>
        <stp>TRUE</stp>
        <stp>T</stp>
        <tr r="F5" s="3"/>
      </tp>
      <tp t="s">
        <v/>
        <stp/>
        <stp>StudyData</stp>
        <stp>CADD25F23</stp>
        <stp>Bar</stp>
        <stp/>
        <stp>Close</stp>
        <stp>D</stp>
        <stp>-1</stp>
        <stp>ALL</stp>
        <stp/>
        <stp/>
        <stp>TRUE</stp>
        <stp>T</stp>
        <tr r="E280" s="3"/>
        <tr r="F280" s="3"/>
      </tp>
      <tp>
        <v>8230.25</v>
        <stp/>
        <stp>StudyData</stp>
        <stp>CADD05Z22</stp>
        <stp>Bar</stp>
        <stp/>
        <stp>Close</stp>
        <stp>D</stp>
        <stp>-2</stp>
        <stp>ALL</stp>
        <stp/>
        <stp/>
        <stp>TRUE</stp>
        <stp>T</stp>
        <tr r="F243" s="3"/>
      </tp>
      <tp>
        <v>7809.25</v>
        <stp/>
        <stp>StudyData</stp>
        <stp>CADD05Q22</stp>
        <stp>Bar</stp>
        <stp/>
        <stp>Close</stp>
        <stp>D</stp>
        <stp>-2</stp>
        <stp>ALL</stp>
        <stp/>
        <stp/>
        <stp>TRUE</stp>
        <stp>T</stp>
        <tr r="F157" s="3"/>
      </tp>
      <tp t="s">
        <v/>
        <stp/>
        <stp>StudyData</stp>
        <stp>CADD05U22</stp>
        <stp>Bar</stp>
        <stp/>
        <stp>Close</stp>
        <stp>D</stp>
        <stp>-2</stp>
        <stp>ALL</stp>
        <stp/>
        <stp/>
        <stp>TRUE</stp>
        <stp>T</stp>
        <tr r="F178" s="3"/>
      </tp>
      <tp>
        <v>7683.25</v>
        <stp/>
        <stp>StudyData</stp>
        <stp>CADD05V22</stp>
        <stp>Bar</stp>
        <stp/>
        <stp>Close</stp>
        <stp>D</stp>
        <stp>-2</stp>
        <stp>ALL</stp>
        <stp/>
        <stp/>
        <stp>TRUE</stp>
        <stp>T</stp>
        <tr r="F200" s="3"/>
      </tp>
      <tp>
        <v>10343.32</v>
        <stp/>
        <stp>StudyData</stp>
        <stp>CADD06J22</stp>
        <stp>Bar</stp>
        <stp/>
        <stp>Close</stp>
        <stp>D</stp>
        <stp>-2</stp>
        <stp>ALL</stp>
        <stp/>
        <stp/>
        <stp>TRUE</stp>
        <stp>T</stp>
        <tr r="F70" s="3"/>
      </tp>
      <tp>
        <v>9406.6</v>
        <stp/>
        <stp>StudyData</stp>
        <stp>CADD06K22</stp>
        <stp>Bar</stp>
        <stp/>
        <stp>Close</stp>
        <stp>D</stp>
        <stp>-2</stp>
        <stp>ALL</stp>
        <stp/>
        <stp/>
        <stp>TRUE</stp>
        <stp>T</stp>
        <tr r="F92" s="3"/>
      </tp>
      <tp t="s">
        <v/>
        <stp/>
        <stp>StudyData</stp>
        <stp>CADD06M22</stp>
        <stp>Bar</stp>
        <stp/>
        <stp>Close</stp>
        <stp>D</stp>
        <stp>-2</stp>
        <stp>ALL</stp>
        <stp/>
        <stp/>
        <stp>TRUE</stp>
        <stp>T</stp>
        <tr r="F113" s="3"/>
      </tp>
      <tp>
        <v>8041.25</v>
        <stp/>
        <stp>StudyData</stp>
        <stp>CADD06N22</stp>
        <stp>Bar</stp>
        <stp/>
        <stp>Close</stp>
        <stp>D</stp>
        <stp>-2</stp>
        <stp>ALL</stp>
        <stp/>
        <stp/>
        <stp>TRUE</stp>
        <stp>T</stp>
        <tr r="F135" s="3"/>
      </tp>
      <tp>
        <v>9741.6299999999992</v>
        <stp/>
        <stp>StudyData</stp>
        <stp>CADD06F22</stp>
        <stp>Bar</stp>
        <stp/>
        <stp>Close</stp>
        <stp>D</stp>
        <stp>-2</stp>
        <stp>ALL</stp>
        <stp/>
        <stp/>
        <stp>TRUE</stp>
        <stp>T</stp>
        <tr r="F6" s="3"/>
      </tp>
      <tp t="s">
        <v/>
        <stp/>
        <stp>StudyData</stp>
        <stp>CADD16F23</stp>
        <stp>Bar</stp>
        <stp/>
        <stp>Close</stp>
        <stp>D</stp>
        <stp>-2</stp>
        <stp>ALL</stp>
        <stp/>
        <stp/>
        <stp>TRUE</stp>
        <stp>T</stp>
        <tr r="F273" s="3"/>
      </tp>
      <tp>
        <v>8231</v>
        <stp/>
        <stp>StudyData</stp>
        <stp>CADD06Z22</stp>
        <stp>Bar</stp>
        <stp/>
        <stp>Close</stp>
        <stp>D</stp>
        <stp>-2</stp>
        <stp>ALL</stp>
        <stp/>
        <stp/>
        <stp>TRUE</stp>
        <stp>T</stp>
        <tr r="F244" s="3"/>
      </tp>
      <tp>
        <v>7849</v>
        <stp/>
        <stp>StudyData</stp>
        <stp>CADD06U22</stp>
        <stp>Bar</stp>
        <stp/>
        <stp>Close</stp>
        <stp>D</stp>
        <stp>-2</stp>
        <stp>ALL</stp>
        <stp/>
        <stp/>
        <stp>TRUE</stp>
        <stp>T</stp>
        <tr r="F179" s="3"/>
      </tp>
      <tp>
        <v>7604</v>
        <stp/>
        <stp>StudyData</stp>
        <stp>CADD06V22</stp>
        <stp>Bar</stp>
        <stp/>
        <stp>Close</stp>
        <stp>D</stp>
        <stp>-2</stp>
        <stp>ALL</stp>
        <stp/>
        <stp/>
        <stp>TRUE</stp>
        <stp>T</stp>
        <tr r="F201" s="3"/>
      </tp>
      <tp>
        <v>10195.5</v>
        <stp/>
        <stp>StudyData</stp>
        <stp>CADD07H22</stp>
        <stp>Bar</stp>
        <stp/>
        <stp>Close</stp>
        <stp>D</stp>
        <stp>-2</stp>
        <stp>ALL</stp>
        <stp/>
        <stp/>
        <stp>TRUE</stp>
        <stp>T</stp>
        <tr r="F48" s="3"/>
      </tp>
      <tp>
        <v>10452.06</v>
        <stp/>
        <stp>StudyData</stp>
        <stp>CADD07J22</stp>
        <stp>Bar</stp>
        <stp/>
        <stp>Close</stp>
        <stp>D</stp>
        <stp>-2</stp>
        <stp>ALL</stp>
        <stp/>
        <stp/>
        <stp>TRUE</stp>
        <stp>T</stp>
        <tr r="F71" s="3"/>
      </tp>
      <tp t="s">
        <v/>
        <stp/>
        <stp>StudyData</stp>
        <stp>CADD07M22</stp>
        <stp>Bar</stp>
        <stp/>
        <stp>Close</stp>
        <stp>D</stp>
        <stp>-2</stp>
        <stp>ALL</stp>
        <stp/>
        <stp/>
        <stp>TRUE</stp>
        <stp>T</stp>
        <tr r="F114" s="3"/>
      </tp>
      <tp>
        <v>7999.63</v>
        <stp/>
        <stp>StudyData</stp>
        <stp>CADD07N22</stp>
        <stp>Bar</stp>
        <stp/>
        <stp>Close</stp>
        <stp>D</stp>
        <stp>-2</stp>
        <stp>ALL</stp>
        <stp/>
        <stp/>
        <stp>TRUE</stp>
        <stp>T</stp>
        <tr r="F136" s="3"/>
      </tp>
      <tp>
        <v>9789.25</v>
        <stp/>
        <stp>StudyData</stp>
        <stp>CADD07F22</stp>
        <stp>Bar</stp>
        <stp/>
        <stp>Close</stp>
        <stp>D</stp>
        <stp>-2</stp>
        <stp>ALL</stp>
        <stp/>
        <stp/>
        <stp>TRUE</stp>
        <stp>T</stp>
        <tr r="F7" s="3"/>
      </tp>
      <tp>
        <v>9114.5</v>
        <stp/>
        <stp>StudyData</stp>
        <stp>CADD17F23</stp>
        <stp>Bar</stp>
        <stp/>
        <stp>Close</stp>
        <stp>D</stp>
        <stp>-2</stp>
        <stp>ALL</stp>
        <stp/>
        <stp/>
        <stp>TRUE</stp>
        <stp>T</stp>
        <tr r="F274" s="3"/>
      </tp>
      <tp>
        <v>9880.25</v>
        <stp/>
        <stp>StudyData</stp>
        <stp>CADD07G22</stp>
        <stp>Bar</stp>
        <stp/>
        <stp>Close</stp>
        <stp>D</stp>
        <stp>-2</stp>
        <stp>ALL</stp>
        <stp/>
        <stp/>
        <stp>TRUE</stp>
        <stp>T</stp>
        <tr r="F28" s="3"/>
      </tp>
      <tp>
        <v>7665.75</v>
        <stp/>
        <stp>StudyData</stp>
        <stp>CADD07X22</stp>
        <stp>Bar</stp>
        <stp/>
        <stp>Close</stp>
        <stp>D</stp>
        <stp>-2</stp>
        <stp>ALL</stp>
        <stp/>
        <stp/>
        <stp>TRUE</stp>
        <stp>T</stp>
        <tr r="F223" s="3"/>
      </tp>
      <tp>
        <v>8433.75</v>
        <stp/>
        <stp>StudyData</stp>
        <stp>CADD07Z22</stp>
        <stp>Bar</stp>
        <stp/>
        <stp>Close</stp>
        <stp>D</stp>
        <stp>-2</stp>
        <stp>ALL</stp>
        <stp/>
        <stp/>
        <stp>TRUE</stp>
        <stp>T</stp>
        <tr r="F245" s="3"/>
      </tp>
      <tp>
        <v>7692</v>
        <stp/>
        <stp>StudyData</stp>
        <stp>CADD07U22</stp>
        <stp>Bar</stp>
        <stp/>
        <stp>Close</stp>
        <stp>D</stp>
        <stp>-2</stp>
        <stp>ALL</stp>
        <stp/>
        <stp/>
        <stp>TRUE</stp>
        <stp>T</stp>
        <tr r="F180" s="3"/>
      </tp>
      <tp>
        <v>7801.5</v>
        <stp/>
        <stp>StudyData</stp>
        <stp>CADD07V22</stp>
        <stp>Bar</stp>
        <stp/>
        <stp>Close</stp>
        <stp>D</stp>
        <stp>-2</stp>
        <stp>ALL</stp>
        <stp/>
        <stp/>
        <stp>TRUE</stp>
        <stp>T</stp>
        <tr r="F202" s="3"/>
      </tp>
      <tp>
        <v>10341</v>
        <stp/>
        <stp>StudyData</stp>
        <stp>CADD30H22</stp>
        <stp>Bar</stp>
        <stp/>
        <stp>Close</stp>
        <stp>D</stp>
        <stp>-1</stp>
        <stp>ALL</stp>
        <stp/>
        <stp/>
        <stp>TRUE</stp>
        <stp>T</stp>
        <tr r="F65" s="3"/>
        <tr r="E65" s="3"/>
      </tp>
      <tp t="s">
        <v/>
        <stp/>
        <stp>StudyData</stp>
        <stp>CADD30K22</stp>
        <stp>Bar</stp>
        <stp/>
        <stp>Close</stp>
        <stp>D</stp>
        <stp>-1</stp>
        <stp>ALL</stp>
        <stp/>
        <stp/>
        <stp>TRUE</stp>
        <stp>T</stp>
        <tr r="F108" s="3"/>
        <tr r="E108" s="3"/>
      </tp>
      <tp>
        <v>8360</v>
        <stp/>
        <stp>StudyData</stp>
        <stp>CADD30M22</stp>
        <stp>Bar</stp>
        <stp/>
        <stp>Close</stp>
        <stp>D</stp>
        <stp>-1</stp>
        <stp>ALL</stp>
        <stp/>
        <stp/>
        <stp>TRUE</stp>
        <stp>T</stp>
        <tr r="E131" s="3"/>
        <tr r="F131" s="3"/>
      </tp>
      <tp>
        <v>8239.75</v>
        <stp/>
        <stp>StudyData</stp>
        <stp>CADD10F23</stp>
        <stp>Bar</stp>
        <stp/>
        <stp>Close</stp>
        <stp>D</stp>
        <stp>-2</stp>
        <stp>ALL</stp>
        <stp/>
        <stp/>
        <stp>TRUE</stp>
        <stp>T</stp>
        <tr r="F269" s="3"/>
      </tp>
      <tp>
        <v>9326</v>
        <stp/>
        <stp>StudyData</stp>
        <stp>CADD20F23</stp>
        <stp>Bar</stp>
        <stp/>
        <stp>Close</stp>
        <stp>D</stp>
        <stp>-1</stp>
        <stp>ALL</stp>
        <stp/>
        <stp/>
        <stp>TRUE</stp>
        <stp>T</stp>
        <tr r="E277" s="3"/>
        <tr r="F277" s="3"/>
      </tp>
      <tp>
        <v>7935.25</v>
        <stp/>
        <stp>StudyData</stp>
        <stp>CADD30X22</stp>
        <stp>Bar</stp>
        <stp/>
        <stp>Close</stp>
        <stp>D</stp>
        <stp>-1</stp>
        <stp>ALL</stp>
        <stp/>
        <stp/>
        <stp>TRUE</stp>
        <stp>T</stp>
        <tr r="E240" s="3"/>
        <tr r="F240" s="3"/>
      </tp>
      <tp>
        <v>8426</v>
        <stp/>
        <stp>StudyData</stp>
        <stp>CADD30Z22</stp>
        <stp>Bar</stp>
        <stp/>
        <stp>Close</stp>
        <stp>D</stp>
        <stp>-1</stp>
        <stp>ALL</stp>
        <stp/>
        <stp/>
        <stp>TRUE</stp>
        <stp>T</stp>
        <tr r="F262" s="3"/>
        <tr r="E262" s="3"/>
      </tp>
      <tp>
        <v>8167</v>
        <stp/>
        <stp>StudyData</stp>
        <stp>CADD30Q22</stp>
        <stp>Bar</stp>
        <stp/>
        <stp>Close</stp>
        <stp>D</stp>
        <stp>-1</stp>
        <stp>ALL</stp>
        <stp/>
        <stp/>
        <stp>TRUE</stp>
        <stp>T</stp>
        <tr r="E174" s="3"/>
        <tr r="F174" s="3"/>
      </tp>
      <tp>
        <v>7520</v>
        <stp/>
        <stp>StudyData</stp>
        <stp>CADD30U22</stp>
        <stp>Bar</stp>
        <stp/>
        <stp>Close</stp>
        <stp>D</stp>
        <stp>-1</stp>
        <stp>ALL</stp>
        <stp/>
        <stp/>
        <stp>TRUE</stp>
        <stp>T</stp>
        <tr r="E197" s="3"/>
        <tr r="F197" s="3"/>
      </tp>
      <tp>
        <v>9907.6</v>
        <stp/>
        <stp>StudyData</stp>
        <stp>CADD01H22</stp>
        <stp>Bar</stp>
        <stp/>
        <stp>Close</stp>
        <stp>D</stp>
        <stp>-2</stp>
        <stp>ALL</stp>
        <stp/>
        <stp/>
        <stp>TRUE</stp>
        <stp>T</stp>
        <tr r="F44" s="3"/>
      </tp>
      <tp>
        <v>10314.5</v>
        <stp/>
        <stp>StudyData</stp>
        <stp>CADD31H22</stp>
        <stp>Bar</stp>
        <stp/>
        <stp>Close</stp>
        <stp>D</stp>
        <stp>-1</stp>
        <stp>ALL</stp>
        <stp/>
        <stp/>
        <stp>TRUE</stp>
        <stp>T</stp>
        <tr r="F66" s="3"/>
        <tr r="E66" s="3"/>
      </tp>
      <tp>
        <v>10314.5</v>
        <stp/>
        <stp>StudyData</stp>
        <stp>CADD01J22</stp>
        <stp>Bar</stp>
        <stp/>
        <stp>Close</stp>
        <stp>D</stp>
        <stp>-2</stp>
        <stp>ALL</stp>
        <stp/>
        <stp/>
        <stp>TRUE</stp>
        <stp>T</stp>
        <tr r="F67" s="3"/>
      </tp>
      <tp t="s">
        <v/>
        <stp/>
        <stp>StudyData</stp>
        <stp>CADD31K22</stp>
        <stp>Bar</stp>
        <stp/>
        <stp>Close</stp>
        <stp>D</stp>
        <stp>-1</stp>
        <stp>ALL</stp>
        <stp/>
        <stp/>
        <stp>TRUE</stp>
        <stp>T</stp>
        <tr r="F109" s="3"/>
        <tr r="E109" s="3"/>
      </tp>
      <tp>
        <v>9537.5</v>
        <stp/>
        <stp>StudyData</stp>
        <stp>CADD01M22</stp>
        <stp>Bar</stp>
        <stp/>
        <stp>Close</stp>
        <stp>D</stp>
        <stp>-2</stp>
        <stp>ALL</stp>
        <stp/>
        <stp/>
        <stp>TRUE</stp>
        <stp>T</stp>
        <tr r="F110" s="3"/>
      </tp>
      <tp>
        <v>8361.2000000000007</v>
        <stp/>
        <stp>StudyData</stp>
        <stp>CADD01N22</stp>
        <stp>Bar</stp>
        <stp/>
        <stp>Close</stp>
        <stp>D</stp>
        <stp>-2</stp>
        <stp>ALL</stp>
        <stp/>
        <stp/>
        <stp>TRUE</stp>
        <stp>T</stp>
        <tr r="F132" s="3"/>
      </tp>
      <tp>
        <v>8571.4</v>
        <stp/>
        <stp>StudyData</stp>
        <stp>CADD11F23</stp>
        <stp>Bar</stp>
        <stp/>
        <stp>Close</stp>
        <stp>D</stp>
        <stp>-2</stp>
        <stp>ALL</stp>
        <stp/>
        <stp/>
        <stp>TRUE</stp>
        <stp>T</stp>
        <tr r="F270" s="3"/>
      </tp>
      <tp>
        <v>9836.75</v>
        <stp/>
        <stp>StudyData</stp>
        <stp>CADD31F22</stp>
        <stp>Bar</stp>
        <stp/>
        <stp>Close</stp>
        <stp>D</stp>
        <stp>-1</stp>
        <stp>ALL</stp>
        <stp/>
        <stp/>
        <stp>TRUE</stp>
        <stp>T</stp>
        <tr r="F23" s="3"/>
        <tr r="E23" s="3"/>
      </tp>
      <tp>
        <v>9955.7000000000007</v>
        <stp/>
        <stp>StudyData</stp>
        <stp>CADD01G22</stp>
        <stp>Bar</stp>
        <stp/>
        <stp>Close</stp>
        <stp>D</stp>
        <stp>-2</stp>
        <stp>ALL</stp>
        <stp/>
        <stp/>
        <stp>TRUE</stp>
        <stp>T</stp>
        <tr r="F24" s="3"/>
      </tp>
      <tp>
        <v>7886</v>
        <stp/>
        <stp>StudyData</stp>
        <stp>CADD01X22</stp>
        <stp>Bar</stp>
        <stp/>
        <stp>Close</stp>
        <stp>D</stp>
        <stp>-2</stp>
        <stp>ALL</stp>
        <stp/>
        <stp/>
        <stp>TRUE</stp>
        <stp>T</stp>
        <tr r="F219" s="3"/>
      </tp>
      <tp>
        <v>7936.55</v>
        <stp/>
        <stp>StudyData</stp>
        <stp>CADD01Z22</stp>
        <stp>Bar</stp>
        <stp/>
        <stp>Close</stp>
        <stp>D</stp>
        <stp>-2</stp>
        <stp>ALL</stp>
        <stp/>
        <stp/>
        <stp>TRUE</stp>
        <stp>T</stp>
        <tr r="F241" s="3"/>
      </tp>
      <tp>
        <v>7630.5</v>
        <stp/>
        <stp>StudyData</stp>
        <stp>CADD01Q22</stp>
        <stp>Bar</stp>
        <stp/>
        <stp>Close</stp>
        <stp>D</stp>
        <stp>-2</stp>
        <stp>ALL</stp>
        <stp/>
        <stp/>
        <stp>TRUE</stp>
        <stp>T</stp>
        <tr r="F153" s="3"/>
      </tp>
      <tp>
        <v>8167.25</v>
        <stp/>
        <stp>StudyData</stp>
        <stp>CADD31Q22</stp>
        <stp>Bar</stp>
        <stp/>
        <stp>Close</stp>
        <stp>D</stp>
        <stp>-1</stp>
        <stp>ALL</stp>
        <stp/>
        <stp/>
        <stp>TRUE</stp>
        <stp>T</stp>
        <tr r="F175" s="3"/>
        <tr r="E175" s="3"/>
      </tp>
      <tp>
        <v>8189</v>
        <stp/>
        <stp>StudyData</stp>
        <stp>CADD01U22</stp>
        <stp>Bar</stp>
        <stp/>
        <stp>Close</stp>
        <stp>D</stp>
        <stp>-2</stp>
        <stp>ALL</stp>
        <stp/>
        <stp/>
        <stp>TRUE</stp>
        <stp>T</stp>
        <tr r="F176" s="3"/>
      </tp>
      <tp>
        <v>7838.25</v>
        <stp/>
        <stp>StudyData</stp>
        <stp>CADD31V22</stp>
        <stp>Bar</stp>
        <stp/>
        <stp>Close</stp>
        <stp>D</stp>
        <stp>-1</stp>
        <stp>ALL</stp>
        <stp/>
        <stp/>
        <stp>TRUE</stp>
        <stp>T</stp>
        <tr r="E218" s="3"/>
        <tr r="F218" s="3"/>
      </tp>
      <tp>
        <v>9917.5</v>
        <stp/>
        <stp>StudyData</stp>
        <stp>CADD02H22</stp>
        <stp>Bar</stp>
        <stp/>
        <stp>Close</stp>
        <stp>D</stp>
        <stp>-2</stp>
        <stp>ALL</stp>
        <stp/>
        <stp/>
        <stp>TRUE</stp>
        <stp>T</stp>
        <tr r="F45" s="3"/>
      </tp>
      <tp t="s">
        <v/>
        <stp/>
        <stp>StudyData</stp>
        <stp>CADD02K22</stp>
        <stp>Bar</stp>
        <stp/>
        <stp>Close</stp>
        <stp>D</stp>
        <stp>-2</stp>
        <stp>ALL</stp>
        <stp/>
        <stp/>
        <stp>TRUE</stp>
        <stp>T</stp>
        <tr r="F88" s="3"/>
      </tp>
      <tp t="s">
        <v/>
        <stp/>
        <stp>StudyData</stp>
        <stp>CADD02M22</stp>
        <stp>Bar</stp>
        <stp/>
        <stp>Close</stp>
        <stp>D</stp>
        <stp>-2</stp>
        <stp>ALL</stp>
        <stp/>
        <stp/>
        <stp>TRUE</stp>
        <stp>T</stp>
        <tr r="F111" s="3"/>
      </tp>
      <tp>
        <v>8834.6</v>
        <stp/>
        <stp>StudyData</stp>
        <stp>CADD12F23</stp>
        <stp>Bar</stp>
        <stp/>
        <stp>Close</stp>
        <stp>D</stp>
        <stp>-2</stp>
        <stp>ALL</stp>
        <stp/>
        <stp/>
        <stp>TRUE</stp>
        <stp>T</stp>
        <tr r="F271" s="3"/>
      </tp>
      <tp>
        <v>9555.5</v>
        <stp/>
        <stp>StudyData</stp>
        <stp>CADD02G22</stp>
        <stp>Bar</stp>
        <stp/>
        <stp>Close</stp>
        <stp>D</stp>
        <stp>-2</stp>
        <stp>ALL</stp>
        <stp/>
        <stp/>
        <stp>TRUE</stp>
        <stp>T</stp>
        <tr r="F25" s="3"/>
      </tp>
      <tp>
        <v>7620</v>
        <stp/>
        <stp>StudyData</stp>
        <stp>CADD02X22</stp>
        <stp>Bar</stp>
        <stp/>
        <stp>Close</stp>
        <stp>D</stp>
        <stp>-2</stp>
        <stp>ALL</stp>
        <stp/>
        <stp/>
        <stp>TRUE</stp>
        <stp>T</stp>
        <tr r="F220" s="3"/>
      </tp>
      <tp>
        <v>8037.2</v>
        <stp/>
        <stp>StudyData</stp>
        <stp>CADD02Z22</stp>
        <stp>Bar</stp>
        <stp/>
        <stp>Close</stp>
        <stp>D</stp>
        <stp>-2</stp>
        <stp>ALL</stp>
        <stp/>
        <stp/>
        <stp>TRUE</stp>
        <stp>T</stp>
        <tr r="F242" s="3"/>
      </tp>
      <tp>
        <v>7631.58</v>
        <stp/>
        <stp>StudyData</stp>
        <stp>CADD02Q22</stp>
        <stp>Bar</stp>
        <stp/>
        <stp>Close</stp>
        <stp>D</stp>
        <stp>-2</stp>
        <stp>ALL</stp>
        <stp/>
        <stp/>
        <stp>TRUE</stp>
        <stp>T</stp>
        <tr r="F154" s="3"/>
      </tp>
      <tp>
        <v>7894</v>
        <stp/>
        <stp>StudyData</stp>
        <stp>CADD02U22</stp>
        <stp>Bar</stp>
        <stp/>
        <stp>Close</stp>
        <stp>D</stp>
        <stp>-2</stp>
        <stp>ALL</stp>
        <stp/>
        <stp/>
        <stp>TRUE</stp>
        <stp>T</stp>
        <tr r="F177" s="3"/>
      </tp>
      <tp>
        <v>9918.75</v>
        <stp/>
        <stp>StudyData</stp>
        <stp>CADD03H22</stp>
        <stp>Bar</stp>
        <stp/>
        <stp>Close</stp>
        <stp>D</stp>
        <stp>-2</stp>
        <stp>ALL</stp>
        <stp/>
        <stp/>
        <stp>TRUE</stp>
        <stp>T</stp>
        <tr r="F46" s="3"/>
      </tp>
      <tp>
        <v>9867.5</v>
        <stp/>
        <stp>StudyData</stp>
        <stp>CADD03K22</stp>
        <stp>Bar</stp>
        <stp/>
        <stp>Close</stp>
        <stp>D</stp>
        <stp>-2</stp>
        <stp>ALL</stp>
        <stp/>
        <stp/>
        <stp>TRUE</stp>
        <stp>T</stp>
        <tr r="F89" s="3"/>
      </tp>
      <tp t="s">
        <v/>
        <stp/>
        <stp>StudyData</stp>
        <stp>CADD03M22</stp>
        <stp>Bar</stp>
        <stp/>
        <stp>Close</stp>
        <stp>D</stp>
        <stp>-2</stp>
        <stp>ALL</stp>
        <stp/>
        <stp/>
        <stp>TRUE</stp>
        <stp>T</stp>
        <tr r="F112" s="3"/>
      </tp>
      <tp>
        <v>8892</v>
        <stp/>
        <stp>StudyData</stp>
        <stp>CADD13F23</stp>
        <stp>Bar</stp>
        <stp/>
        <stp>Close</stp>
        <stp>D</stp>
        <stp>-2</stp>
        <stp>ALL</stp>
        <stp/>
        <stp/>
        <stp>TRUE</stp>
        <stp>T</stp>
        <tr r="F272" s="3"/>
      </tp>
      <tp>
        <v>9301</v>
        <stp/>
        <stp>StudyData</stp>
        <stp>CADD23F23</stp>
        <stp>Bar</stp>
        <stp/>
        <stp>Close</stp>
        <stp>D</stp>
        <stp>-1</stp>
        <stp>ALL</stp>
        <stp/>
        <stp/>
        <stp>TRUE</stp>
        <stp>T</stp>
        <tr r="F278" s="3"/>
        <tr r="E278" s="3"/>
      </tp>
      <tp>
        <v>9574</v>
        <stp/>
        <stp>StudyData</stp>
        <stp>CADD03G22</stp>
        <stp>Bar</stp>
        <stp/>
        <stp>Close</stp>
        <stp>D</stp>
        <stp>-2</stp>
        <stp>ALL</stp>
        <stp/>
        <stp/>
        <stp>TRUE</stp>
        <stp>T</stp>
        <tr r="F26" s="3"/>
      </tp>
      <tp>
        <v>7522.5</v>
        <stp/>
        <stp>StudyData</stp>
        <stp>CADD03X22</stp>
        <stp>Bar</stp>
        <stp/>
        <stp>Close</stp>
        <stp>D</stp>
        <stp>-2</stp>
        <stp>ALL</stp>
        <stp/>
        <stp/>
        <stp>TRUE</stp>
        <stp>T</stp>
        <tr r="F221" s="3"/>
      </tp>
      <tp>
        <v>7930.75</v>
        <stp/>
        <stp>StudyData</stp>
        <stp>CADD03Q22</stp>
        <stp>Bar</stp>
        <stp/>
        <stp>Close</stp>
        <stp>D</stp>
        <stp>-2</stp>
        <stp>ALL</stp>
        <stp/>
        <stp/>
        <stp>TRUE</stp>
        <stp>T</stp>
        <tr r="F155" s="3"/>
      </tp>
      <tp>
        <v>7523</v>
        <stp/>
        <stp>StudyData</stp>
        <stp>CADD03V22</stp>
        <stp>Bar</stp>
        <stp/>
        <stp>Close</stp>
        <stp>D</stp>
        <stp>-2</stp>
        <stp>ALL</stp>
        <stp/>
        <stp/>
        <stp>TRUE</stp>
        <stp>T</stp>
        <tr r="F198" s="3"/>
      </tp>
      <tp>
        <v>10195.84</v>
        <stp/>
        <stp>StudyData</stp>
        <stp>CADD08H22</stp>
        <stp>Bar</stp>
        <stp/>
        <stp>Close</stp>
        <stp>D</stp>
        <stp>-2</stp>
        <stp>ALL</stp>
        <stp/>
        <stp/>
        <stp>TRUE</stp>
        <stp>T</stp>
        <tr r="F49" s="3"/>
      </tp>
      <tp>
        <v>10433.5</v>
        <stp/>
        <stp>StudyData</stp>
        <stp>CADD08J22</stp>
        <stp>Bar</stp>
        <stp/>
        <stp>Close</stp>
        <stp>D</stp>
        <stp>-2</stp>
        <stp>ALL</stp>
        <stp/>
        <stp/>
        <stp>TRUE</stp>
        <stp>T</stp>
        <tr r="F72" s="3"/>
      </tp>
      <tp t="s">
        <v/>
        <stp/>
        <stp>StudyData</stp>
        <stp>CADD08M22</stp>
        <stp>Bar</stp>
        <stp/>
        <stp>Close</stp>
        <stp>D</stp>
        <stp>-2</stp>
        <stp>ALL</stp>
        <stp/>
        <stp/>
        <stp>TRUE</stp>
        <stp>T</stp>
        <tr r="F115" s="3"/>
      </tp>
      <tp>
        <v>7658.85</v>
        <stp/>
        <stp>StudyData</stp>
        <stp>CADD08N22</stp>
        <stp>Bar</stp>
        <stp/>
        <stp>Close</stp>
        <stp>D</stp>
        <stp>-2</stp>
        <stp>ALL</stp>
        <stp/>
        <stp/>
        <stp>TRUE</stp>
        <stp>T</stp>
        <tr r="F137" s="3"/>
      </tp>
      <tp>
        <v>9170</v>
        <stp/>
        <stp>StudyData</stp>
        <stp>CADD18F23</stp>
        <stp>Bar</stp>
        <stp/>
        <stp>Close</stp>
        <stp>D</stp>
        <stp>-2</stp>
        <stp>ALL</stp>
        <stp/>
        <stp/>
        <stp>TRUE</stp>
        <stp>T</stp>
        <tr r="F275" s="3"/>
      </tp>
      <tp>
        <v>9880.6299999999992</v>
        <stp/>
        <stp>StudyData</stp>
        <stp>CADD08G22</stp>
        <stp>Bar</stp>
        <stp/>
        <stp>Close</stp>
        <stp>D</stp>
        <stp>-2</stp>
        <stp>ALL</stp>
        <stp/>
        <stp/>
        <stp>TRUE</stp>
        <stp>T</stp>
        <tr r="F29" s="3"/>
      </tp>
      <tp>
        <v>7666.56</v>
        <stp/>
        <stp>StudyData</stp>
        <stp>CADD08X22</stp>
        <stp>Bar</stp>
        <stp/>
        <stp>Close</stp>
        <stp>D</stp>
        <stp>-2</stp>
        <stp>ALL</stp>
        <stp/>
        <stp/>
        <stp>TRUE</stp>
        <stp>T</stp>
        <tr r="F224" s="3"/>
      </tp>
      <tp>
        <v>8350.1</v>
        <stp/>
        <stp>StudyData</stp>
        <stp>CADD08Z22</stp>
        <stp>Bar</stp>
        <stp/>
        <stp>Close</stp>
        <stp>D</stp>
        <stp>-2</stp>
        <stp>ALL</stp>
        <stp/>
        <stp/>
        <stp>TRUE</stp>
        <stp>T</stp>
        <tr r="F246" s="3"/>
      </tp>
      <tp>
        <v>7675</v>
        <stp/>
        <stp>StudyData</stp>
        <stp>CADD08Q22</stp>
        <stp>Bar</stp>
        <stp/>
        <stp>Close</stp>
        <stp>D</stp>
        <stp>-2</stp>
        <stp>ALL</stp>
        <stp/>
        <stp/>
        <stp>TRUE</stp>
        <stp>T</stp>
        <tr r="F158" s="3"/>
      </tp>
      <tp>
        <v>7731.75</v>
        <stp/>
        <stp>StudyData</stp>
        <stp>CADD08U22</stp>
        <stp>Bar</stp>
        <stp/>
        <stp>Close</stp>
        <stp>D</stp>
        <stp>-2</stp>
        <stp>ALL</stp>
        <stp/>
        <stp/>
        <stp>TRUE</stp>
        <stp>T</stp>
        <tr r="F181" s="3"/>
      </tp>
      <tp>
        <v>10701</v>
        <stp/>
        <stp>StudyData</stp>
        <stp>CADD09H22</stp>
        <stp>Bar</stp>
        <stp/>
        <stp>Close</stp>
        <stp>D</stp>
        <stp>-2</stp>
        <stp>ALL</stp>
        <stp/>
        <stp/>
        <stp>TRUE</stp>
        <stp>T</stp>
        <tr r="F50" s="3"/>
      </tp>
      <tp>
        <v>9470</v>
        <stp/>
        <stp>StudyData</stp>
        <stp>CADD09K22</stp>
        <stp>Bar</stp>
        <stp/>
        <stp>Close</stp>
        <stp>D</stp>
        <stp>-2</stp>
        <stp>ALL</stp>
        <stp/>
        <stp/>
        <stp>TRUE</stp>
        <stp>T</stp>
        <tr r="F93" s="3"/>
      </tp>
      <tp t="s">
        <v/>
        <stp/>
        <stp>StudyData</stp>
        <stp>CADD09M22</stp>
        <stp>Bar</stp>
        <stp/>
        <stp>Close</stp>
        <stp>D</stp>
        <stp>-2</stp>
        <stp>ALL</stp>
        <stp/>
        <stp/>
        <stp>TRUE</stp>
        <stp>T</stp>
        <tr r="F116" s="3"/>
      </tp>
      <tp>
        <v>9089.57</v>
        <stp/>
        <stp>StudyData</stp>
        <stp>CADD19F23</stp>
        <stp>Bar</stp>
        <stp/>
        <stp>Close</stp>
        <stp>D</stp>
        <stp>-2</stp>
        <stp>ALL</stp>
        <stp/>
        <stp/>
        <stp>TRUE</stp>
        <stp>T</stp>
        <tr r="F276" s="3"/>
      </tp>
      <tp>
        <v>9870.7000000000007</v>
        <stp/>
        <stp>StudyData</stp>
        <stp>CADD09G22</stp>
        <stp>Bar</stp>
        <stp/>
        <stp>Close</stp>
        <stp>D</stp>
        <stp>-2</stp>
        <stp>ALL</stp>
        <stp/>
        <stp/>
        <stp>TRUE</stp>
        <stp>T</stp>
        <tr r="F30" s="3"/>
      </tp>
      <tp>
        <v>8137</v>
        <stp/>
        <stp>StudyData</stp>
        <stp>CADD09X22</stp>
        <stp>Bar</stp>
        <stp/>
        <stp>Close</stp>
        <stp>D</stp>
        <stp>-2</stp>
        <stp>ALL</stp>
        <stp/>
        <stp/>
        <stp>TRUE</stp>
        <stp>T</stp>
        <tr r="F225" s="3"/>
      </tp>
      <tp>
        <v>8386.23</v>
        <stp/>
        <stp>StudyData</stp>
        <stp>CADD09Z22</stp>
        <stp>Bar</stp>
        <stp/>
        <stp>Close</stp>
        <stp>D</stp>
        <stp>-2</stp>
        <stp>ALL</stp>
        <stp/>
        <stp/>
        <stp>TRUE</stp>
        <stp>T</stp>
        <tr r="F247" s="3"/>
      </tp>
      <tp>
        <v>7676.25</v>
        <stp/>
        <stp>StudyData</stp>
        <stp>CADD09Q22</stp>
        <stp>Bar</stp>
        <stp/>
        <stp>Close</stp>
        <stp>D</stp>
        <stp>-2</stp>
        <stp>ALL</stp>
        <stp/>
        <stp/>
        <stp>TRUE</stp>
        <stp>T</stp>
        <tr r="F159" s="3"/>
      </tp>
      <tp>
        <v>7751.75</v>
        <stp/>
        <stp>StudyData</stp>
        <stp>CADD09U22</stp>
        <stp>Bar</stp>
        <stp/>
        <stp>Close</stp>
        <stp>D</stp>
        <stp>-2</stp>
        <stp>ALL</stp>
        <stp/>
        <stp/>
        <stp>TRUE</stp>
        <stp>T</stp>
        <tr r="F182" s="3"/>
      </tp>
      <tp>
        <v>9972</v>
        <stp/>
        <stp>StudyData</stp>
        <stp>CADD14H22</stp>
        <stp>Bar</stp>
        <stp/>
        <stp>Close</stp>
        <stp>D</stp>
        <stp>-2</stp>
        <stp>ALL</stp>
        <stp/>
        <stp/>
        <stp>TRUE</stp>
        <stp>T</stp>
        <tr r="F53" s="3"/>
      </tp>
      <tp>
        <v>10259.5</v>
        <stp/>
        <stp>StudyData</stp>
        <stp>CADD24H22</stp>
        <stp>Bar</stp>
        <stp/>
        <stp>Close</stp>
        <stp>D</stp>
        <stp>-1</stp>
        <stp>ALL</stp>
        <stp/>
        <stp/>
        <stp>TRUE</stp>
        <stp>T</stp>
        <tr r="F61" s="3"/>
        <tr r="E61" s="3"/>
      </tp>
      <tp>
        <v>10181.25</v>
        <stp/>
        <stp>StudyData</stp>
        <stp>CADD14J22</stp>
        <stp>Bar</stp>
        <stp/>
        <stp>Close</stp>
        <stp>D</stp>
        <stp>-2</stp>
        <stp>ALL</stp>
        <stp/>
        <stp/>
        <stp>TRUE</stp>
        <stp>T</stp>
        <tr r="F76" s="3"/>
      </tp>
      <tp t="s">
        <v/>
        <stp/>
        <stp>StudyData</stp>
        <stp>CADD24K22</stp>
        <stp>Bar</stp>
        <stp/>
        <stp>Close</stp>
        <stp>D</stp>
        <stp>-1</stp>
        <stp>ALL</stp>
        <stp/>
        <stp/>
        <stp>TRUE</stp>
        <stp>T</stp>
        <tr r="F104" s="3"/>
        <tr r="E104" s="3"/>
      </tp>
      <tp t="s">
        <v/>
        <stp/>
        <stp>StudyData</stp>
        <stp>CADD14M22</stp>
        <stp>Bar</stp>
        <stp/>
        <stp>Close</stp>
        <stp>D</stp>
        <stp>-2</stp>
        <stp>ALL</stp>
        <stp/>
        <stp/>
        <stp>TRUE</stp>
        <stp>T</stp>
        <tr r="F119" s="3"/>
      </tp>
      <tp>
        <v>8773.5</v>
        <stp/>
        <stp>StudyData</stp>
        <stp>CADD24M22</stp>
        <stp>Bar</stp>
        <stp/>
        <stp>Close</stp>
        <stp>D</stp>
        <stp>-1</stp>
        <stp>ALL</stp>
        <stp/>
        <stp/>
        <stp>TRUE</stp>
        <stp>T</stp>
        <tr r="E127" s="3"/>
        <tr r="F127" s="3"/>
      </tp>
      <tp>
        <v>7573.25</v>
        <stp/>
        <stp>StudyData</stp>
        <stp>CADD14N22</stp>
        <stp>Bar</stp>
        <stp/>
        <stp>Close</stp>
        <stp>D</stp>
        <stp>-2</stp>
        <stp>ALL</stp>
        <stp/>
        <stp/>
        <stp>TRUE</stp>
        <stp>T</stp>
        <tr r="F141" s="3"/>
      </tp>
      <tp>
        <v>8435.5</v>
        <stp/>
        <stp>StudyData</stp>
        <stp>CADD04F23</stp>
        <stp>Bar</stp>
        <stp/>
        <stp>Close</stp>
        <stp>D</stp>
        <stp>-2</stp>
        <stp>ALL</stp>
        <stp/>
        <stp/>
        <stp>TRUE</stp>
        <stp>T</stp>
        <tr r="F265" s="3"/>
      </tp>
      <tp>
        <v>9734.5</v>
        <stp/>
        <stp>StudyData</stp>
        <stp>CADD14F22</stp>
        <stp>Bar</stp>
        <stp/>
        <stp>Close</stp>
        <stp>D</stp>
        <stp>-2</stp>
        <stp>ALL</stp>
        <stp/>
        <stp/>
        <stp>TRUE</stp>
        <stp>T</stp>
        <tr r="F12" s="3"/>
      </tp>
      <tp>
        <v>10018.25</v>
        <stp/>
        <stp>StudyData</stp>
        <stp>CADD24F22</stp>
        <stp>Bar</stp>
        <stp/>
        <stp>Close</stp>
        <stp>D</stp>
        <stp>-1</stp>
        <stp>ALL</stp>
        <stp/>
        <stp/>
        <stp>TRUE</stp>
        <stp>T</stp>
        <tr r="E18" s="3"/>
        <tr r="F18" s="3"/>
      </tp>
      <tp>
        <v>10103</v>
        <stp/>
        <stp>StudyData</stp>
        <stp>CADD14G22</stp>
        <stp>Bar</stp>
        <stp/>
        <stp>Close</stp>
        <stp>D</stp>
        <stp>-2</stp>
        <stp>ALL</stp>
        <stp/>
        <stp/>
        <stp>TRUE</stp>
        <stp>T</stp>
        <tr r="F33" s="3"/>
      </tp>
      <tp>
        <v>9962.25</v>
        <stp/>
        <stp>StudyData</stp>
        <stp>CADD24G22</stp>
        <stp>Bar</stp>
        <stp/>
        <stp>Close</stp>
        <stp>D</stp>
        <stp>-1</stp>
        <stp>ALL</stp>
        <stp/>
        <stp/>
        <stp>TRUE</stp>
        <stp>T</stp>
        <tr r="F41" s="3"/>
        <tr r="E41" s="3"/>
      </tp>
      <tp>
        <v>8114.25</v>
        <stp/>
        <stp>StudyData</stp>
        <stp>CADD14X22</stp>
        <stp>Bar</stp>
        <stp/>
        <stp>Close</stp>
        <stp>D</stp>
        <stp>-2</stp>
        <stp>ALL</stp>
        <stp/>
        <stp/>
        <stp>TRUE</stp>
        <stp>T</stp>
        <tr r="F228" s="3"/>
      </tp>
      <tp t="s">
        <v/>
        <stp/>
        <stp>StudyData</stp>
        <stp>CADD24X22</stp>
        <stp>Bar</stp>
        <stp/>
        <stp>Close</stp>
        <stp>D</stp>
        <stp>-1</stp>
        <stp>ALL</stp>
        <stp/>
        <stp/>
        <stp>TRUE</stp>
        <stp>T</stp>
        <tr r="F236" s="3"/>
        <tr r="E236" s="3"/>
      </tp>
      <tp>
        <v>8508.5</v>
        <stp/>
        <stp>StudyData</stp>
        <stp>CADD14Z22</stp>
        <stp>Bar</stp>
        <stp/>
        <stp>Close</stp>
        <stp>D</stp>
        <stp>-2</stp>
        <stp>ALL</stp>
        <stp/>
        <stp/>
        <stp>TRUE</stp>
        <stp>T</stp>
        <tr r="F250" s="3"/>
      </tp>
      <tp>
        <v>8076.1</v>
        <stp/>
        <stp>StudyData</stp>
        <stp>CADD24Q22</stp>
        <stp>Bar</stp>
        <stp/>
        <stp>Close</stp>
        <stp>D</stp>
        <stp>-1</stp>
        <stp>ALL</stp>
        <stp/>
        <stp/>
        <stp>TRUE</stp>
        <stp>T</stp>
        <tr r="F170" s="3"/>
        <tr r="E170" s="3"/>
      </tp>
      <tp>
        <v>7925.25</v>
        <stp/>
        <stp>StudyData</stp>
        <stp>CADD14U22</stp>
        <stp>Bar</stp>
        <stp/>
        <stp>Close</stp>
        <stp>D</stp>
        <stp>-2</stp>
        <stp>ALL</stp>
        <stp/>
        <stp/>
        <stp>TRUE</stp>
        <stp>T</stp>
        <tr r="F185" s="3"/>
      </tp>
      <tp>
        <v>7662.13</v>
        <stp/>
        <stp>StudyData</stp>
        <stp>CADD14V22</stp>
        <stp>Bar</stp>
        <stp/>
        <stp>Close</stp>
        <stp>D</stp>
        <stp>-2</stp>
        <stp>ALL</stp>
        <stp/>
        <stp/>
        <stp>TRUE</stp>
        <stp>T</stp>
        <tr r="F207" s="3"/>
      </tp>
      <tp>
        <v>7645.5</v>
        <stp/>
        <stp>StudyData</stp>
        <stp>CADD24V22</stp>
        <stp>Bar</stp>
        <stp/>
        <stp>Close</stp>
        <stp>D</stp>
        <stp>-1</stp>
        <stp>ALL</stp>
        <stp/>
        <stp/>
        <stp>TRUE</stp>
        <stp>T</stp>
        <tr r="F213" s="3"/>
        <tr r="E213" s="3"/>
      </tp>
      <tp>
        <v>9976</v>
        <stp/>
        <stp>StudyData</stp>
        <stp>CADD15H22</stp>
        <stp>Bar</stp>
        <stp/>
        <stp>Close</stp>
        <stp>D</stp>
        <stp>-2</stp>
        <stp>ALL</stp>
        <stp/>
        <stp/>
        <stp>TRUE</stp>
        <stp>T</stp>
        <tr r="F54" s="3"/>
      </tp>
      <tp>
        <v>10443</v>
        <stp/>
        <stp>StudyData</stp>
        <stp>CADD25H22</stp>
        <stp>Bar</stp>
        <stp/>
        <stp>Close</stp>
        <stp>D</stp>
        <stp>-1</stp>
        <stp>ALL</stp>
        <stp/>
        <stp/>
        <stp>TRUE</stp>
        <stp>T</stp>
        <tr r="F62" s="3"/>
        <tr r="E62" s="3"/>
      </tp>
      <tp t="s">
        <v/>
        <stp/>
        <stp>StudyData</stp>
        <stp>CADD15J22</stp>
        <stp>Bar</stp>
        <stp/>
        <stp>Close</stp>
        <stp>D</stp>
        <stp>-2</stp>
        <stp>ALL</stp>
        <stp/>
        <stp/>
        <stp>TRUE</stp>
        <stp>T</stp>
        <tr r="F77" s="3"/>
      </tp>
      <tp>
        <v>10272</v>
        <stp/>
        <stp>StudyData</stp>
        <stp>CADD25J22</stp>
        <stp>Bar</stp>
        <stp/>
        <stp>Close</stp>
        <stp>D</stp>
        <stp>-1</stp>
        <stp>ALL</stp>
        <stp/>
        <stp/>
        <stp>TRUE</stp>
        <stp>T</stp>
        <tr r="E83" s="3"/>
        <tr r="F83" s="3"/>
      </tp>
      <tp t="s">
        <v/>
        <stp/>
        <stp>StudyData</stp>
        <stp>CADD25K22</stp>
        <stp>Bar</stp>
        <stp/>
        <stp>Close</stp>
        <stp>D</stp>
        <stp>-1</stp>
        <stp>ALL</stp>
        <stp/>
        <stp/>
        <stp>TRUE</stp>
        <stp>T</stp>
        <tr r="E105" s="3"/>
        <tr r="F105" s="3"/>
      </tp>
      <tp t="s">
        <v/>
        <stp/>
        <stp>StudyData</stp>
        <stp>CADD15M22</stp>
        <stp>Bar</stp>
        <stp/>
        <stp>Close</stp>
        <stp>D</stp>
        <stp>-2</stp>
        <stp>ALL</stp>
        <stp/>
        <stp/>
        <stp>TRUE</stp>
        <stp>T</stp>
        <tr r="F120" s="3"/>
      </tp>
      <tp>
        <v>7336.25</v>
        <stp/>
        <stp>StudyData</stp>
        <stp>CADD15N22</stp>
        <stp>Bar</stp>
        <stp/>
        <stp>Close</stp>
        <stp>D</stp>
        <stp>-2</stp>
        <stp>ALL</stp>
        <stp/>
        <stp/>
        <stp>TRUE</stp>
        <stp>T</stp>
        <tr r="F142" s="3"/>
      </tp>
      <tp>
        <v>7304</v>
        <stp/>
        <stp>StudyData</stp>
        <stp>CADD25N22</stp>
        <stp>Bar</stp>
        <stp/>
        <stp>Close</stp>
        <stp>D</stp>
        <stp>-1</stp>
        <stp>ALL</stp>
        <stp/>
        <stp/>
        <stp>TRUE</stp>
        <stp>T</stp>
        <tr r="E148" s="3"/>
        <tr r="F148" s="3"/>
      </tp>
      <tp>
        <v>8365.51</v>
        <stp/>
        <stp>StudyData</stp>
        <stp>CADD05F23</stp>
        <stp>Bar</stp>
        <stp/>
        <stp>Close</stp>
        <stp>D</stp>
        <stp>-2</stp>
        <stp>ALL</stp>
        <stp/>
        <stp/>
        <stp>TRUE</stp>
        <stp>T</stp>
        <tr r="F266" s="3"/>
      </tp>
      <tp>
        <v>10018.11</v>
        <stp/>
        <stp>StudyData</stp>
        <stp>CADD25F22</stp>
        <stp>Bar</stp>
        <stp/>
        <stp>Close</stp>
        <stp>D</stp>
        <stp>-1</stp>
        <stp>ALL</stp>
        <stp/>
        <stp/>
        <stp>TRUE</stp>
        <stp>T</stp>
        <tr r="F19" s="3"/>
        <tr r="E19" s="3"/>
      </tp>
      <tp>
        <v>10101.75</v>
        <stp/>
        <stp>StudyData</stp>
        <stp>CADD15G22</stp>
        <stp>Bar</stp>
        <stp/>
        <stp>Close</stp>
        <stp>D</stp>
        <stp>-2</stp>
        <stp>ALL</stp>
        <stp/>
        <stp/>
        <stp>TRUE</stp>
        <stp>T</stp>
        <tr r="F34" s="3"/>
      </tp>
      <tp>
        <v>9906.5</v>
        <stp/>
        <stp>StudyData</stp>
        <stp>CADD25G22</stp>
        <stp>Bar</stp>
        <stp/>
        <stp>Close</stp>
        <stp>D</stp>
        <stp>-1</stp>
        <stp>ALL</stp>
        <stp/>
        <stp/>
        <stp>TRUE</stp>
        <stp>T</stp>
        <tr r="F42" s="3"/>
        <tr r="E42" s="3"/>
      </tp>
      <tp>
        <v>8114.75</v>
        <stp/>
        <stp>StudyData</stp>
        <stp>CADD15X22</stp>
        <stp>Bar</stp>
        <stp/>
        <stp>Close</stp>
        <stp>D</stp>
        <stp>-2</stp>
        <stp>ALL</stp>
        <stp/>
        <stp/>
        <stp>TRUE</stp>
        <stp>T</stp>
        <tr r="F229" s="3"/>
      </tp>
      <tp>
        <v>7962.25</v>
        <stp/>
        <stp>StudyData</stp>
        <stp>CADD25X22</stp>
        <stp>Bar</stp>
        <stp/>
        <stp>Close</stp>
        <stp>D</stp>
        <stp>-1</stp>
        <stp>ALL</stp>
        <stp/>
        <stp/>
        <stp>TRUE</stp>
        <stp>T</stp>
        <tr r="F237" s="3"/>
        <tr r="E237" s="3"/>
      </tp>
      <tp>
        <v>8330.92</v>
        <stp/>
        <stp>StudyData</stp>
        <stp>CADD15Z22</stp>
        <stp>Bar</stp>
        <stp/>
        <stp>Close</stp>
        <stp>D</stp>
        <stp>-2</stp>
        <stp>ALL</stp>
        <stp/>
        <stp/>
        <stp>TRUE</stp>
        <stp>T</stp>
        <tr r="F251" s="3"/>
      </tp>
      <tp>
        <v>8083.98</v>
        <stp/>
        <stp>StudyData</stp>
        <stp>CADD15Q22</stp>
        <stp>Bar</stp>
        <stp/>
        <stp>Close</stp>
        <stp>D</stp>
        <stp>-2</stp>
        <stp>ALL</stp>
        <stp/>
        <stp/>
        <stp>TRUE</stp>
        <stp>T</stp>
        <tr r="F163" s="3"/>
      </tp>
      <tp>
        <v>8170.75</v>
        <stp/>
        <stp>StudyData</stp>
        <stp>CADD25Q22</stp>
        <stp>Bar</stp>
        <stp/>
        <stp>Close</stp>
        <stp>D</stp>
        <stp>-1</stp>
        <stp>ALL</stp>
        <stp/>
        <stp/>
        <stp>TRUE</stp>
        <stp>T</stp>
        <tr r="E171" s="3"/>
        <tr r="F171" s="3"/>
      </tp>
      <tp>
        <v>8080.75</v>
        <stp/>
        <stp>StudyData</stp>
        <stp>CADD15U22</stp>
        <stp>Bar</stp>
        <stp/>
        <stp>Close</stp>
        <stp>D</stp>
        <stp>-2</stp>
        <stp>ALL</stp>
        <stp/>
        <stp/>
        <stp>TRUE</stp>
        <stp>T</stp>
        <tr r="F186" s="3"/>
      </tp>
      <tp>
        <v>7646.5</v>
        <stp/>
        <stp>StudyData</stp>
        <stp>CADD25V22</stp>
        <stp>Bar</stp>
        <stp/>
        <stp>Close</stp>
        <stp>D</stp>
        <stp>-1</stp>
        <stp>ALL</stp>
        <stp/>
        <stp/>
        <stp>TRUE</stp>
        <stp>T</stp>
        <tr r="E214" s="3"/>
        <tr r="F214" s="3"/>
      </tp>
      <tp>
        <v>10152.5</v>
        <stp/>
        <stp>StudyData</stp>
        <stp>CADD16H22</stp>
        <stp>Bar</stp>
        <stp/>
        <stp>Close</stp>
        <stp>D</stp>
        <stp>-2</stp>
        <stp>ALL</stp>
        <stp/>
        <stp/>
        <stp>TRUE</stp>
        <stp>T</stp>
        <tr r="F55" s="3"/>
      </tp>
      <tp>
        <v>10272.25</v>
        <stp/>
        <stp>StudyData</stp>
        <stp>CADD26J22</stp>
        <stp>Bar</stp>
        <stp/>
        <stp>Close</stp>
        <stp>D</stp>
        <stp>-1</stp>
        <stp>ALL</stp>
        <stp/>
        <stp/>
        <stp>TRUE</stp>
        <stp>T</stp>
        <tr r="E84" s="3"/>
        <tr r="F84" s="3"/>
      </tp>
      <tp>
        <v>9360.75</v>
        <stp/>
        <stp>StudyData</stp>
        <stp>CADD16K22</stp>
        <stp>Bar</stp>
        <stp/>
        <stp>Close</stp>
        <stp>D</stp>
        <stp>-2</stp>
        <stp>ALL</stp>
        <stp/>
        <stp/>
        <stp>TRUE</stp>
        <stp>T</stp>
        <tr r="F98" s="3"/>
      </tp>
      <tp t="s">
        <v/>
        <stp/>
        <stp>StudyData</stp>
        <stp>CADD26K22</stp>
        <stp>Bar</stp>
        <stp/>
        <stp>Close</stp>
        <stp>D</stp>
        <stp>-1</stp>
        <stp>ALL</stp>
        <stp/>
        <stp/>
        <stp>TRUE</stp>
        <stp>T</stp>
        <tr r="F106" s="3"/>
        <tr r="E106" s="3"/>
      </tp>
      <tp t="s">
        <v/>
        <stp/>
        <stp>StudyData</stp>
        <stp>CADD16M22</stp>
        <stp>Bar</stp>
        <stp/>
        <stp>Close</stp>
        <stp>D</stp>
        <stp>-2</stp>
        <stp>ALL</stp>
        <stp/>
        <stp/>
        <stp>TRUE</stp>
        <stp>T</stp>
        <tr r="F121" s="3"/>
      </tp>
      <tp>
        <v>7305.17</v>
        <stp/>
        <stp>StudyData</stp>
        <stp>CADD26N22</stp>
        <stp>Bar</stp>
        <stp/>
        <stp>Close</stp>
        <stp>D</stp>
        <stp>-1</stp>
        <stp>ALL</stp>
        <stp/>
        <stp/>
        <stp>TRUE</stp>
        <stp>T</stp>
        <tr r="E149" s="3"/>
        <tr r="F149" s="3"/>
      </tp>
      <tp>
        <v>8308.5</v>
        <stp/>
        <stp>StudyData</stp>
        <stp>CADD06F23</stp>
        <stp>Bar</stp>
        <stp/>
        <stp>Close</stp>
        <stp>D</stp>
        <stp>-2</stp>
        <stp>ALL</stp>
        <stp/>
        <stp/>
        <stp>TRUE</stp>
        <stp>T</stp>
        <tr r="F267" s="3"/>
      </tp>
      <tp>
        <v>9763</v>
        <stp/>
        <stp>StudyData</stp>
        <stp>CADD26F22</stp>
        <stp>Bar</stp>
        <stp/>
        <stp>Close</stp>
        <stp>D</stp>
        <stp>-1</stp>
        <stp>ALL</stp>
        <stp/>
        <stp/>
        <stp>TRUE</stp>
        <stp>T</stp>
        <tr r="E20" s="3"/>
        <tr r="F20" s="3"/>
      </tp>
      <tp>
        <v>9894.5</v>
        <stp/>
        <stp>StudyData</stp>
        <stp>CADD16G22</stp>
        <stp>Bar</stp>
        <stp/>
        <stp>Close</stp>
        <stp>D</stp>
        <stp>-2</stp>
        <stp>ALL</stp>
        <stp/>
        <stp/>
        <stp>TRUE</stp>
        <stp>T</stp>
        <tr r="F35" s="3"/>
      </tp>
      <tp t="s">
        <v/>
        <stp/>
        <stp>StudyData</stp>
        <stp>CADD16X22</stp>
        <stp>Bar</stp>
        <stp/>
        <stp>Close</stp>
        <stp>D</stp>
        <stp>-2</stp>
        <stp>ALL</stp>
        <stp/>
        <stp/>
        <stp>TRUE</stp>
        <stp>T</stp>
        <tr r="F230" s="3"/>
      </tp>
      <tp>
        <v>8450.91</v>
        <stp/>
        <stp>StudyData</stp>
        <stp>CADD16Z22</stp>
        <stp>Bar</stp>
        <stp/>
        <stp>Close</stp>
        <stp>D</stp>
        <stp>-2</stp>
        <stp>ALL</stp>
        <stp/>
        <stp/>
        <stp>TRUE</stp>
        <stp>T</stp>
        <tr r="F252" s="3"/>
      </tp>
      <tp t="s">
        <v/>
        <stp/>
        <stp>StudyData</stp>
        <stp>CADD26Z22</stp>
        <stp>Bar</stp>
        <stp/>
        <stp>Close</stp>
        <stp>D</stp>
        <stp>-1</stp>
        <stp>ALL</stp>
        <stp/>
        <stp/>
        <stp>TRUE</stp>
        <stp>T</stp>
        <tr r="E258" s="3"/>
        <tr r="F258" s="3"/>
      </tp>
      <tp>
        <v>8084.98</v>
        <stp/>
        <stp>StudyData</stp>
        <stp>CADD16Q22</stp>
        <stp>Bar</stp>
        <stp/>
        <stp>Close</stp>
        <stp>D</stp>
        <stp>-2</stp>
        <stp>ALL</stp>
        <stp/>
        <stp/>
        <stp>TRUE</stp>
        <stp>T</stp>
        <tr r="F164" s="3"/>
      </tp>
      <tp>
        <v>8058.25</v>
        <stp/>
        <stp>StudyData</stp>
        <stp>CADD26Q22</stp>
        <stp>Bar</stp>
        <stp/>
        <stp>Close</stp>
        <stp>D</stp>
        <stp>-1</stp>
        <stp>ALL</stp>
        <stp/>
        <stp/>
        <stp>TRUE</stp>
        <stp>T</stp>
        <tr r="E172" s="3"/>
        <tr r="F172" s="3"/>
      </tp>
      <tp>
        <v>7995.71</v>
        <stp/>
        <stp>StudyData</stp>
        <stp>CADD16U22</stp>
        <stp>Bar</stp>
        <stp/>
        <stp>Close</stp>
        <stp>D</stp>
        <stp>-2</stp>
        <stp>ALL</stp>
        <stp/>
        <stp/>
        <stp>TRUE</stp>
        <stp>T</stp>
        <tr r="F187" s="3"/>
      </tp>
      <tp>
        <v>7739</v>
        <stp/>
        <stp>StudyData</stp>
        <stp>CADD26U22</stp>
        <stp>Bar</stp>
        <stp/>
        <stp>Close</stp>
        <stp>D</stp>
        <stp>-1</stp>
        <stp>ALL</stp>
        <stp/>
        <stp/>
        <stp>TRUE</stp>
        <stp>T</stp>
        <tr r="E193" s="3"/>
        <tr r="F193" s="3"/>
      </tp>
      <tp>
        <v>7689</v>
        <stp/>
        <stp>StudyData</stp>
        <stp>CADD26V22</stp>
        <stp>Bar</stp>
        <stp/>
        <stp>Close</stp>
        <stp>D</stp>
        <stp>-1</stp>
        <stp>ALL</stp>
        <stp/>
        <stp/>
        <stp>TRUE</stp>
        <stp>T</stp>
        <tr r="E215" s="3"/>
        <tr r="F215" s="3"/>
      </tp>
      <tp>
        <v>9896.5</v>
        <stp/>
        <stp>StudyData</stp>
        <stp>CADD17H22</stp>
        <stp>Bar</stp>
        <stp/>
        <stp>Close</stp>
        <stp>D</stp>
        <stp>-2</stp>
        <stp>ALL</stp>
        <stp/>
        <stp/>
        <stp>TRUE</stp>
        <stp>T</stp>
        <tr r="F56" s="3"/>
      </tp>
      <tp>
        <v>9783.7999999999993</v>
        <stp/>
        <stp>StudyData</stp>
        <stp>CADD27J22</stp>
        <stp>Bar</stp>
        <stp/>
        <stp>Close</stp>
        <stp>D</stp>
        <stp>-1</stp>
        <stp>ALL</stp>
        <stp/>
        <stp/>
        <stp>TRUE</stp>
        <stp>T</stp>
        <tr r="F85" s="3"/>
        <tr r="E85" s="3"/>
      </tp>
      <tp>
        <v>9360.8799999999992</v>
        <stp/>
        <stp>StudyData</stp>
        <stp>CADD17K22</stp>
        <stp>Bar</stp>
        <stp/>
        <stp>Close</stp>
        <stp>D</stp>
        <stp>-2</stp>
        <stp>ALL</stp>
        <stp/>
        <stp/>
        <stp>TRUE</stp>
        <stp>T</stp>
        <tr r="F99" s="3"/>
      </tp>
      <tp t="s">
        <v/>
        <stp/>
        <stp>StudyData</stp>
        <stp>CADD27K22</stp>
        <stp>Bar</stp>
        <stp/>
        <stp>Close</stp>
        <stp>D</stp>
        <stp>-1</stp>
        <stp>ALL</stp>
        <stp/>
        <stp/>
        <stp>TRUE</stp>
        <stp>T</stp>
        <tr r="F107" s="3"/>
        <tr r="E107" s="3"/>
      </tp>
      <tp>
        <v>9224.5</v>
        <stp/>
        <stp>StudyData</stp>
        <stp>CADD17M22</stp>
        <stp>Bar</stp>
        <stp/>
        <stp>Close</stp>
        <stp>D</stp>
        <stp>-2</stp>
        <stp>ALL</stp>
        <stp/>
        <stp/>
        <stp>TRUE</stp>
        <stp>T</stp>
        <tr r="F122" s="3"/>
      </tp>
      <tp>
        <v>8397</v>
        <stp/>
        <stp>StudyData</stp>
        <stp>CADD27M22</stp>
        <stp>Bar</stp>
        <stp/>
        <stp>Close</stp>
        <stp>D</stp>
        <stp>-1</stp>
        <stp>ALL</stp>
        <stp/>
        <stp/>
        <stp>TRUE</stp>
        <stp>T</stp>
        <tr r="F128" s="3"/>
        <tr r="E128" s="3"/>
      </tp>
      <tp>
        <v>7463.75</v>
        <stp/>
        <stp>StudyData</stp>
        <stp>CADD27N22</stp>
        <stp>Bar</stp>
        <stp/>
        <stp>Close</stp>
        <stp>D</stp>
        <stp>-1</stp>
        <stp>ALL</stp>
        <stp/>
        <stp/>
        <stp>TRUE</stp>
        <stp>T</stp>
        <tr r="E150" s="3"/>
        <tr r="F150" s="3"/>
      </tp>
      <tp t="s">
        <v/>
        <stp/>
        <stp>StudyData</stp>
        <stp>CADD17F22</stp>
        <stp>Bar</stp>
        <stp/>
        <stp>Close</stp>
        <stp>D</stp>
        <stp>-2</stp>
        <stp>ALL</stp>
        <stp/>
        <stp/>
        <stp>TRUE</stp>
        <stp>T</stp>
        <tr r="F13" s="3"/>
      </tp>
      <tp>
        <v>9835.75</v>
        <stp/>
        <stp>StudyData</stp>
        <stp>CADD27F22</stp>
        <stp>Bar</stp>
        <stp/>
        <stp>Close</stp>
        <stp>D</stp>
        <stp>-1</stp>
        <stp>ALL</stp>
        <stp/>
        <stp/>
        <stp>TRUE</stp>
        <stp>T</stp>
        <tr r="F21" s="3"/>
        <tr r="E21" s="3"/>
      </tp>
      <tp>
        <v>9980.5</v>
        <stp/>
        <stp>StudyData</stp>
        <stp>CADD17G22</stp>
        <stp>Bar</stp>
        <stp/>
        <stp>Close</stp>
        <stp>D</stp>
        <stp>-2</stp>
        <stp>ALL</stp>
        <stp/>
        <stp/>
        <stp>TRUE</stp>
        <stp>T</stp>
        <tr r="F36" s="3"/>
      </tp>
      <tp>
        <v>8356.5</v>
        <stp/>
        <stp>StudyData</stp>
        <stp>CADD17X22</stp>
        <stp>Bar</stp>
        <stp/>
        <stp>Close</stp>
        <stp>D</stp>
        <stp>-2</stp>
        <stp>ALL</stp>
        <stp/>
        <stp/>
        <stp>TRUE</stp>
        <stp>T</stp>
        <tr r="F231" s="3"/>
      </tp>
      <tp t="s">
        <v/>
        <stp/>
        <stp>StudyData</stp>
        <stp>CADD27Z22</stp>
        <stp>Bar</stp>
        <stp/>
        <stp>Close</stp>
        <stp>D</stp>
        <stp>-1</stp>
        <stp>ALL</stp>
        <stp/>
        <stp/>
        <stp>TRUE</stp>
        <stp>T</stp>
        <tr r="F259" s="3"/>
        <tr r="E259" s="3"/>
      </tp>
      <tp>
        <v>8086</v>
        <stp/>
        <stp>StudyData</stp>
        <stp>CADD17Q22</stp>
        <stp>Bar</stp>
        <stp/>
        <stp>Close</stp>
        <stp>D</stp>
        <stp>-2</stp>
        <stp>ALL</stp>
        <stp/>
        <stp/>
        <stp>TRUE</stp>
        <stp>T</stp>
        <tr r="F165" s="3"/>
      </tp>
      <tp>
        <v>7740</v>
        <stp/>
        <stp>StudyData</stp>
        <stp>CADD27U22</stp>
        <stp>Bar</stp>
        <stp/>
        <stp>Close</stp>
        <stp>D</stp>
        <stp>-1</stp>
        <stp>ALL</stp>
        <stp/>
        <stp/>
        <stp>TRUE</stp>
        <stp>T</stp>
        <tr r="E194" s="3"/>
        <tr r="F194" s="3"/>
      </tp>
      <tp>
        <v>7637.2</v>
        <stp/>
        <stp>StudyData</stp>
        <stp>CADD17V22</stp>
        <stp>Bar</stp>
        <stp/>
        <stp>Close</stp>
        <stp>D</stp>
        <stp>-2</stp>
        <stp>ALL</stp>
        <stp/>
        <stp/>
        <stp>TRUE</stp>
        <stp>T</stp>
        <tr r="F208" s="3"/>
      </tp>
      <tp>
        <v>7634</v>
        <stp/>
        <stp>StudyData</stp>
        <stp>CADD27V22</stp>
        <stp>Bar</stp>
        <stp/>
        <stp>Close</stp>
        <stp>D</stp>
        <stp>-1</stp>
        <stp>ALL</stp>
        <stp/>
        <stp/>
        <stp>TRUE</stp>
        <stp>T</stp>
        <tr r="E216" s="3"/>
        <tr r="F216" s="3"/>
      </tp>
      <tp>
        <v>10256.93</v>
        <stp/>
        <stp>StudyData</stp>
        <stp>CADD10H22</stp>
        <stp>Bar</stp>
        <stp/>
        <stp>Close</stp>
        <stp>D</stp>
        <stp>-2</stp>
        <stp>ALL</stp>
        <stp/>
        <stp/>
        <stp>TRUE</stp>
        <stp>T</stp>
        <tr r="F51" s="3"/>
      </tp>
      <tp>
        <v>10284</v>
        <stp/>
        <stp>StudyData</stp>
        <stp>CADD20J22</stp>
        <stp>Bar</stp>
        <stp/>
        <stp>Close</stp>
        <stp>D</stp>
        <stp>-1</stp>
        <stp>ALL</stp>
        <stp/>
        <stp/>
        <stp>TRUE</stp>
        <stp>T</stp>
        <tr r="E80" s="3"/>
        <tr r="F80" s="3"/>
      </tp>
      <tp>
        <v>9469.5</v>
        <stp/>
        <stp>StudyData</stp>
        <stp>CADD10K22</stp>
        <stp>Bar</stp>
        <stp/>
        <stp>Close</stp>
        <stp>D</stp>
        <stp>-2</stp>
        <stp>ALL</stp>
        <stp/>
        <stp/>
        <stp>TRUE</stp>
        <stp>T</stp>
        <tr r="F94" s="3"/>
      </tp>
      <tp t="s">
        <v/>
        <stp/>
        <stp>StudyData</stp>
        <stp>CADD20K22</stp>
        <stp>Bar</stp>
        <stp/>
        <stp>Close</stp>
        <stp>D</stp>
        <stp>-1</stp>
        <stp>ALL</stp>
        <stp/>
        <stp/>
        <stp>TRUE</stp>
        <stp>T</stp>
        <tr r="F102" s="3"/>
        <tr r="E102" s="3"/>
      </tp>
      <tp>
        <v>9736.2999999999993</v>
        <stp/>
        <stp>StudyData</stp>
        <stp>CADD10M22</stp>
        <stp>Bar</stp>
        <stp/>
        <stp>Close</stp>
        <stp>D</stp>
        <stp>-2</stp>
        <stp>ALL</stp>
        <stp/>
        <stp/>
        <stp>TRUE</stp>
        <stp>T</stp>
        <tr r="F117" s="3"/>
      </tp>
      <tp t="s">
        <v/>
        <stp/>
        <stp>StudyData</stp>
        <stp>CADD20M22</stp>
        <stp>Bar</stp>
        <stp/>
        <stp>Close</stp>
        <stp>D</stp>
        <stp>-1</stp>
        <stp>ALL</stp>
        <stp/>
        <stp/>
        <stp>TRUE</stp>
        <stp>T</stp>
        <tr r="F123" s="3"/>
        <tr r="E123" s="3"/>
      </tp>
      <tp>
        <v>7411</v>
        <stp/>
        <stp>StudyData</stp>
        <stp>CADD20N22</stp>
        <stp>Bar</stp>
        <stp/>
        <stp>Close</stp>
        <stp>D</stp>
        <stp>-1</stp>
        <stp>ALL</stp>
        <stp/>
        <stp/>
        <stp>TRUE</stp>
        <stp>T</stp>
        <tr r="E145" s="3"/>
        <tr r="F145" s="3"/>
      </tp>
      <tp>
        <v>9711.06</v>
        <stp/>
        <stp>StudyData</stp>
        <stp>CADD10F22</stp>
        <stp>Bar</stp>
        <stp/>
        <stp>Close</stp>
        <stp>D</stp>
        <stp>-2</stp>
        <stp>ALL</stp>
        <stp/>
        <stp/>
        <stp>TRUE</stp>
        <stp>T</stp>
        <tr r="F8" s="3"/>
      </tp>
      <tp>
        <v>9685.5</v>
        <stp/>
        <stp>StudyData</stp>
        <stp>CADD20F22</stp>
        <stp>Bar</stp>
        <stp/>
        <stp>Close</stp>
        <stp>D</stp>
        <stp>-1</stp>
        <stp>ALL</stp>
        <stp/>
        <stp/>
        <stp>TRUE</stp>
        <stp>T</stp>
        <tr r="E16" s="3"/>
        <tr r="F16" s="3"/>
      </tp>
      <tp>
        <v>9807</v>
        <stp/>
        <stp>StudyData</stp>
        <stp>CADD10G22</stp>
        <stp>Bar</stp>
        <stp/>
        <stp>Close</stp>
        <stp>D</stp>
        <stp>-2</stp>
        <stp>ALL</stp>
        <stp/>
        <stp/>
        <stp>TRUE</stp>
        <stp>T</stp>
        <tr r="F31" s="3"/>
      </tp>
      <tp>
        <v>7925.89</v>
        <stp/>
        <stp>StudyData</stp>
        <stp>CADD10X22</stp>
        <stp>Bar</stp>
        <stp/>
        <stp>Close</stp>
        <stp>D</stp>
        <stp>-2</stp>
        <stp>ALL</stp>
        <stp/>
        <stp/>
        <stp>TRUE</stp>
        <stp>T</stp>
        <tr r="F226" s="3"/>
      </tp>
      <tp>
        <v>8255</v>
        <stp/>
        <stp>StudyData</stp>
        <stp>CADD20Z22</stp>
        <stp>Bar</stp>
        <stp/>
        <stp>Close</stp>
        <stp>D</stp>
        <stp>-1</stp>
        <stp>ALL</stp>
        <stp/>
        <stp/>
        <stp>TRUE</stp>
        <stp>T</stp>
        <tr r="F254" s="3"/>
        <tr r="E254" s="3"/>
      </tp>
      <tp>
        <v>7863.43</v>
        <stp/>
        <stp>StudyData</stp>
        <stp>CADD10Q22</stp>
        <stp>Bar</stp>
        <stp/>
        <stp>Close</stp>
        <stp>D</stp>
        <stp>-2</stp>
        <stp>ALL</stp>
        <stp/>
        <stp/>
        <stp>TRUE</stp>
        <stp>T</stp>
        <tr r="F160" s="3"/>
      </tp>
      <tp>
        <v>7850.25</v>
        <stp/>
        <stp>StudyData</stp>
        <stp>CADD20U22</stp>
        <stp>Bar</stp>
        <stp/>
        <stp>Close</stp>
        <stp>D</stp>
        <stp>-1</stp>
        <stp>ALL</stp>
        <stp/>
        <stp/>
        <stp>TRUE</stp>
        <stp>T</stp>
        <tr r="F189" s="3"/>
        <tr r="E189" s="3"/>
      </tp>
      <tp t="s">
        <v/>
        <stp/>
        <stp>StudyData</stp>
        <stp>CADD10V22</stp>
        <stp>Bar</stp>
        <stp/>
        <stp>Close</stp>
        <stp>D</stp>
        <stp>-2</stp>
        <stp>ALL</stp>
        <stp/>
        <stp/>
        <stp>TRUE</stp>
        <stp>T</stp>
        <tr r="F203" s="3"/>
      </tp>
      <tp>
        <v>7483</v>
        <stp/>
        <stp>StudyData</stp>
        <stp>CADD20V22</stp>
        <stp>Bar</stp>
        <stp/>
        <stp>Close</stp>
        <stp>D</stp>
        <stp>-1</stp>
        <stp>ALL</stp>
        <stp/>
        <stp/>
        <stp>TRUE</stp>
        <stp>T</stp>
        <tr r="F211" s="3"/>
        <tr r="E211" s="3"/>
      </tp>
      <tp>
        <v>10163.75</v>
        <stp/>
        <stp>StudyData</stp>
        <stp>CADD11H22</stp>
        <stp>Bar</stp>
        <stp/>
        <stp>Close</stp>
        <stp>D</stp>
        <stp>-2</stp>
        <stp>ALL</stp>
        <stp/>
        <stp/>
        <stp>TRUE</stp>
        <stp>T</stp>
        <tr r="F52" s="3"/>
      </tp>
      <tp>
        <v>10231.5</v>
        <stp/>
        <stp>StudyData</stp>
        <stp>CADD21H22</stp>
        <stp>Bar</stp>
        <stp/>
        <stp>Close</stp>
        <stp>D</stp>
        <stp>-1</stp>
        <stp>ALL</stp>
        <stp/>
        <stp/>
        <stp>TRUE</stp>
        <stp>T</stp>
        <tr r="F58" s="3"/>
        <tr r="E58" s="3"/>
      </tp>
      <tp>
        <v>10287.25</v>
        <stp/>
        <stp>StudyData</stp>
        <stp>CADD11J22</stp>
        <stp>Bar</stp>
        <stp/>
        <stp>Close</stp>
        <stp>D</stp>
        <stp>-2</stp>
        <stp>ALL</stp>
        <stp/>
        <stp/>
        <stp>TRUE</stp>
        <stp>T</stp>
        <tr r="F73" s="3"/>
      </tp>
      <tp>
        <v>10281.5</v>
        <stp/>
        <stp>StudyData</stp>
        <stp>CADD21J22</stp>
        <stp>Bar</stp>
        <stp/>
        <stp>Close</stp>
        <stp>D</stp>
        <stp>-1</stp>
        <stp>ALL</stp>
        <stp/>
        <stp/>
        <stp>TRUE</stp>
        <stp>T</stp>
        <tr r="F81" s="3"/>
        <tr r="E81" s="3"/>
      </tp>
      <tp>
        <v>9411.75</v>
        <stp/>
        <stp>StudyData</stp>
        <stp>CADD11K22</stp>
        <stp>Bar</stp>
        <stp/>
        <stp>Close</stp>
        <stp>D</stp>
        <stp>-2</stp>
        <stp>ALL</stp>
        <stp/>
        <stp/>
        <stp>TRUE</stp>
        <stp>T</stp>
        <tr r="F95" s="3"/>
      </tp>
      <tp>
        <v>9079.75</v>
        <stp/>
        <stp>StudyData</stp>
        <stp>CADD21M22</stp>
        <stp>Bar</stp>
        <stp/>
        <stp>Close</stp>
        <stp>D</stp>
        <stp>-1</stp>
        <stp>ALL</stp>
        <stp/>
        <stp/>
        <stp>TRUE</stp>
        <stp>T</stp>
        <tr r="F124" s="3"/>
        <tr r="E124" s="3"/>
      </tp>
      <tp>
        <v>7509.5</v>
        <stp/>
        <stp>StudyData</stp>
        <stp>CADD11N22</stp>
        <stp>Bar</stp>
        <stp/>
        <stp>Close</stp>
        <stp>D</stp>
        <stp>-2</stp>
        <stp>ALL</stp>
        <stp/>
        <stp/>
        <stp>TRUE</stp>
        <stp>T</stp>
        <tr r="F138" s="3"/>
      </tp>
      <tp>
        <v>7254.5</v>
        <stp/>
        <stp>StudyData</stp>
        <stp>CADD21N22</stp>
        <stp>Bar</stp>
        <stp/>
        <stp>Close</stp>
        <stp>D</stp>
        <stp>-1</stp>
        <stp>ALL</stp>
        <stp/>
        <stp/>
        <stp>TRUE</stp>
        <stp>T</stp>
        <tr r="F146" s="3"/>
        <tr r="E146" s="3"/>
      </tp>
      <tp>
        <v>9712</v>
        <stp/>
        <stp>StudyData</stp>
        <stp>CADD11F22</stp>
        <stp>Bar</stp>
        <stp/>
        <stp>Close</stp>
        <stp>D</stp>
        <stp>-2</stp>
        <stp>ALL</stp>
        <stp/>
        <stp/>
        <stp>TRUE</stp>
        <stp>T</stp>
        <tr r="F9" s="3"/>
      </tp>
      <tp>
        <v>9864</v>
        <stp/>
        <stp>StudyData</stp>
        <stp>CADD21F22</stp>
        <stp>Bar</stp>
        <stp/>
        <stp>Close</stp>
        <stp>D</stp>
        <stp>-1</stp>
        <stp>ALL</stp>
        <stp/>
        <stp/>
        <stp>TRUE</stp>
        <stp>T</stp>
        <tr r="F17" s="3"/>
        <tr r="E17" s="3"/>
      </tp>
      <tp>
        <v>9809.75</v>
        <stp/>
        <stp>StudyData</stp>
        <stp>CADD11G22</stp>
        <stp>Bar</stp>
        <stp/>
        <stp>Close</stp>
        <stp>D</stp>
        <stp>-2</stp>
        <stp>ALL</stp>
        <stp/>
        <stp/>
        <stp>TRUE</stp>
        <stp>T</stp>
        <tr r="F32" s="3"/>
      </tp>
      <tp t="s">
        <v/>
        <stp/>
        <stp>StudyData</stp>
        <stp>CADD21G22</stp>
        <stp>Bar</stp>
        <stp/>
        <stp>Close</stp>
        <stp>D</stp>
        <stp>-1</stp>
        <stp>ALL</stp>
        <stp/>
        <stp/>
        <stp>TRUE</stp>
        <stp>T</stp>
        <tr r="E38" s="3"/>
        <tr r="F38" s="3"/>
      </tp>
      <tp t="s">
        <v/>
        <stp/>
        <stp>StudyData</stp>
        <stp>CADD11X22</stp>
        <stp>Bar</stp>
        <stp/>
        <stp>Close</stp>
        <stp>D</stp>
        <stp>-2</stp>
        <stp>ALL</stp>
        <stp/>
        <stp/>
        <stp>TRUE</stp>
        <stp>T</stp>
        <tr r="F227" s="3"/>
      </tp>
      <tp>
        <v>8072.25</v>
        <stp/>
        <stp>StudyData</stp>
        <stp>CADD21X22</stp>
        <stp>Bar</stp>
        <stp/>
        <stp>Close</stp>
        <stp>D</stp>
        <stp>-1</stp>
        <stp>ALL</stp>
        <stp/>
        <stp/>
        <stp>TRUE</stp>
        <stp>T</stp>
        <tr r="E233" s="3"/>
        <tr r="F233" s="3"/>
      </tp>
      <tp>
        <v>8303.25</v>
        <stp/>
        <stp>StudyData</stp>
        <stp>CADD21Z22</stp>
        <stp>Bar</stp>
        <stp/>
        <stp>Close</stp>
        <stp>D</stp>
        <stp>-1</stp>
        <stp>ALL</stp>
        <stp/>
        <stp/>
        <stp>TRUE</stp>
        <stp>T</stp>
        <tr r="E255" s="3"/>
        <tr r="F255" s="3"/>
      </tp>
      <tp>
        <v>7987.5</v>
        <stp/>
        <stp>StudyData</stp>
        <stp>CADD11Q22</stp>
        <stp>Bar</stp>
        <stp/>
        <stp>Close</stp>
        <stp>D</stp>
        <stp>-2</stp>
        <stp>ALL</stp>
        <stp/>
        <stp/>
        <stp>TRUE</stp>
        <stp>T</stp>
        <tr r="F161" s="3"/>
      </tp>
      <tp>
        <v>7826.5</v>
        <stp/>
        <stp>StudyData</stp>
        <stp>CADD21U22</stp>
        <stp>Bar</stp>
        <stp/>
        <stp>Close</stp>
        <stp>D</stp>
        <stp>-1</stp>
        <stp>ALL</stp>
        <stp/>
        <stp/>
        <stp>TRUE</stp>
        <stp>T</stp>
        <tr r="F190" s="3"/>
        <tr r="E190" s="3"/>
      </tp>
      <tp>
        <v>7730.85</v>
        <stp/>
        <stp>StudyData</stp>
        <stp>CADD11V22</stp>
        <stp>Bar</stp>
        <stp/>
        <stp>Close</stp>
        <stp>D</stp>
        <stp>-2</stp>
        <stp>ALL</stp>
        <stp/>
        <stp/>
        <stp>TRUE</stp>
        <stp>T</stp>
        <tr r="F204" s="3"/>
      </tp>
      <tp>
        <v>7455.75</v>
        <stp/>
        <stp>StudyData</stp>
        <stp>CADD21V22</stp>
        <stp>Bar</stp>
        <stp/>
        <stp>Close</stp>
        <stp>D</stp>
        <stp>-1</stp>
        <stp>ALL</stp>
        <stp/>
        <stp/>
        <stp>TRUE</stp>
        <stp>T</stp>
        <tr r="E212" s="3"/>
        <tr r="F212" s="3"/>
      </tp>
      <tp>
        <v>10233</v>
        <stp/>
        <stp>StudyData</stp>
        <stp>CADD22H22</stp>
        <stp>Bar</stp>
        <stp/>
        <stp>Close</stp>
        <stp>D</stp>
        <stp>-1</stp>
        <stp>ALL</stp>
        <stp/>
        <stp/>
        <stp>TRUE</stp>
        <stp>T</stp>
        <tr r="F59" s="3"/>
        <tr r="E59" s="3"/>
      </tp>
      <tp>
        <v>10287.08</v>
        <stp/>
        <stp>StudyData</stp>
        <stp>CADD12J22</stp>
        <stp>Bar</stp>
        <stp/>
        <stp>Close</stp>
        <stp>D</stp>
        <stp>-2</stp>
        <stp>ALL</stp>
        <stp/>
        <stp/>
        <stp>TRUE</stp>
        <stp>T</stp>
        <tr r="F74" s="3"/>
      </tp>
      <tp>
        <v>10196</v>
        <stp/>
        <stp>StudyData</stp>
        <stp>CADD22J22</stp>
        <stp>Bar</stp>
        <stp/>
        <stp>Close</stp>
        <stp>D</stp>
        <stp>-1</stp>
        <stp>ALL</stp>
        <stp/>
        <stp/>
        <stp>TRUE</stp>
        <stp>T</stp>
        <tr r="F82" s="3"/>
        <tr r="E82" s="3"/>
      </tp>
      <tp>
        <v>9241.6299999999992</v>
        <stp/>
        <stp>StudyData</stp>
        <stp>CADD12K22</stp>
        <stp>Bar</stp>
        <stp/>
        <stp>Close</stp>
        <stp>D</stp>
        <stp>-2</stp>
        <stp>ALL</stp>
        <stp/>
        <stp/>
        <stp>TRUE</stp>
        <stp>T</stp>
        <tr r="F96" s="3"/>
      </tp>
      <tp>
        <v>8989.5</v>
        <stp/>
        <stp>StudyData</stp>
        <stp>CADD22M22</stp>
        <stp>Bar</stp>
        <stp/>
        <stp>Close</stp>
        <stp>D</stp>
        <stp>-1</stp>
        <stp>ALL</stp>
        <stp/>
        <stp/>
        <stp>TRUE</stp>
        <stp>T</stp>
        <tr r="F125" s="3"/>
        <tr r="E125" s="3"/>
      </tp>
      <tp>
        <v>7510.42</v>
        <stp/>
        <stp>StudyData</stp>
        <stp>CADD12N22</stp>
        <stp>Bar</stp>
        <stp/>
        <stp>Close</stp>
        <stp>D</stp>
        <stp>-2</stp>
        <stp>ALL</stp>
        <stp/>
        <stp/>
        <stp>TRUE</stp>
        <stp>T</stp>
        <tr r="F139" s="3"/>
      </tp>
      <tp>
        <v>7358</v>
        <stp/>
        <stp>StudyData</stp>
        <stp>CADD22N22</stp>
        <stp>Bar</stp>
        <stp/>
        <stp>Close</stp>
        <stp>D</stp>
        <stp>-1</stp>
        <stp>ALL</stp>
        <stp/>
        <stp/>
        <stp>TRUE</stp>
        <stp>T</stp>
        <tr r="E147" s="3"/>
        <tr r="F147" s="3"/>
      </tp>
      <tp t="s">
        <v/>
        <stp/>
        <stp>StudyData</stp>
        <stp>CADD02F23</stp>
        <stp>Bar</stp>
        <stp/>
        <stp>Close</stp>
        <stp>D</stp>
        <stp>-2</stp>
        <stp>ALL</stp>
        <stp/>
        <stp/>
        <stp>TRUE</stp>
        <stp>T</stp>
        <tr r="F263" s="3"/>
      </tp>
      <tp>
        <v>9689</v>
        <stp/>
        <stp>StudyData</stp>
        <stp>CADD12F22</stp>
        <stp>Bar</stp>
        <stp/>
        <stp>Close</stp>
        <stp>D</stp>
        <stp>-2</stp>
        <stp>ALL</stp>
        <stp/>
        <stp/>
        <stp>TRUE</stp>
        <stp>T</stp>
        <tr r="F10" s="3"/>
      </tp>
      <tp>
        <v>9982</v>
        <stp/>
        <stp>StudyData</stp>
        <stp>CADD22G22</stp>
        <stp>Bar</stp>
        <stp/>
        <stp>Close</stp>
        <stp>D</stp>
        <stp>-1</stp>
        <stp>ALL</stp>
        <stp/>
        <stp/>
        <stp>TRUE</stp>
        <stp>T</stp>
        <tr r="F39" s="3"/>
        <tr r="E39" s="3"/>
      </tp>
      <tp>
        <v>8073.75</v>
        <stp/>
        <stp>StudyData</stp>
        <stp>CADD22X22</stp>
        <stp>Bar</stp>
        <stp/>
        <stp>Close</stp>
        <stp>D</stp>
        <stp>-1</stp>
        <stp>ALL</stp>
        <stp/>
        <stp/>
        <stp>TRUE</stp>
        <stp>T</stp>
        <tr r="E234" s="3"/>
        <tr r="F234" s="3"/>
      </tp>
      <tp>
        <v>8432.75</v>
        <stp/>
        <stp>StudyData</stp>
        <stp>CADD12Z22</stp>
        <stp>Bar</stp>
        <stp/>
        <stp>Close</stp>
        <stp>D</stp>
        <stp>-2</stp>
        <stp>ALL</stp>
        <stp/>
        <stp/>
        <stp>TRUE</stp>
        <stp>T</stp>
        <tr r="F248" s="3"/>
      </tp>
      <tp>
        <v>8333.75</v>
        <stp/>
        <stp>StudyData</stp>
        <stp>CADD22Z22</stp>
        <stp>Bar</stp>
        <stp/>
        <stp>Close</stp>
        <stp>D</stp>
        <stp>-1</stp>
        <stp>ALL</stp>
        <stp/>
        <stp/>
        <stp>TRUE</stp>
        <stp>T</stp>
        <tr r="E256" s="3"/>
        <tr r="F256" s="3"/>
      </tp>
      <tp>
        <v>7981.45</v>
        <stp/>
        <stp>StudyData</stp>
        <stp>CADD12Q22</stp>
        <stp>Bar</stp>
        <stp/>
        <stp>Close</stp>
        <stp>D</stp>
        <stp>-2</stp>
        <stp>ALL</stp>
        <stp/>
        <stp/>
        <stp>TRUE</stp>
        <stp>T</stp>
        <tr r="F162" s="3"/>
      </tp>
      <tp>
        <v>8045.25</v>
        <stp/>
        <stp>StudyData</stp>
        <stp>CADD22Q22</stp>
        <stp>Bar</stp>
        <stp/>
        <stp>Close</stp>
        <stp>D</stp>
        <stp>-1</stp>
        <stp>ALL</stp>
        <stp/>
        <stp/>
        <stp>TRUE</stp>
        <stp>T</stp>
        <tr r="F168" s="3"/>
        <tr r="E168" s="3"/>
      </tp>
      <tp>
        <v>7702</v>
        <stp/>
        <stp>StudyData</stp>
        <stp>CADD12U22</stp>
        <stp>Bar</stp>
        <stp/>
        <stp>Close</stp>
        <stp>D</stp>
        <stp>-2</stp>
        <stp>ALL</stp>
        <stp/>
        <stp/>
        <stp>TRUE</stp>
        <stp>T</stp>
        <tr r="F183" s="3"/>
      </tp>
      <tp>
        <v>7826</v>
        <stp/>
        <stp>StudyData</stp>
        <stp>CADD22U22</stp>
        <stp>Bar</stp>
        <stp/>
        <stp>Close</stp>
        <stp>D</stp>
        <stp>-1</stp>
        <stp>ALL</stp>
        <stp/>
        <stp/>
        <stp>TRUE</stp>
        <stp>T</stp>
        <tr r="F191" s="3"/>
        <tr r="E191" s="3"/>
      </tp>
      <tp>
        <v>7509.25</v>
        <stp/>
        <stp>StudyData</stp>
        <stp>CADD12V22</stp>
        <stp>Bar</stp>
        <stp/>
        <stp>Close</stp>
        <stp>D</stp>
        <stp>-2</stp>
        <stp>ALL</stp>
        <stp/>
        <stp/>
        <stp>TRUE</stp>
        <stp>T</stp>
        <tr r="F205" s="3"/>
      </tp>
      <tp>
        <v>10284.549999999999</v>
        <stp/>
        <stp>StudyData</stp>
        <stp>CADD23H22</stp>
        <stp>Bar</stp>
        <stp/>
        <stp>Close</stp>
        <stp>D</stp>
        <stp>-1</stp>
        <stp>ALL</stp>
        <stp/>
        <stp/>
        <stp>TRUE</stp>
        <stp>T</stp>
        <tr r="F60" s="3"/>
        <tr r="E60" s="3"/>
      </tp>
      <tp>
        <v>10304.75</v>
        <stp/>
        <stp>StudyData</stp>
        <stp>CADD13J22</stp>
        <stp>Bar</stp>
        <stp/>
        <stp>Close</stp>
        <stp>D</stp>
        <stp>-2</stp>
        <stp>ALL</stp>
        <stp/>
        <stp/>
        <stp>TRUE</stp>
        <stp>T</stp>
        <tr r="F75" s="3"/>
      </tp>
      <tp>
        <v>9237.25</v>
        <stp/>
        <stp>StudyData</stp>
        <stp>CADD13K22</stp>
        <stp>Bar</stp>
        <stp/>
        <stp>Close</stp>
        <stp>D</stp>
        <stp>-2</stp>
        <stp>ALL</stp>
        <stp/>
        <stp/>
        <stp>TRUE</stp>
        <stp>T</stp>
        <tr r="F97" s="3"/>
      </tp>
      <tp t="s">
        <v/>
        <stp/>
        <stp>StudyData</stp>
        <stp>CADD23K22</stp>
        <stp>Bar</stp>
        <stp/>
        <stp>Close</stp>
        <stp>D</stp>
        <stp>-1</stp>
        <stp>ALL</stp>
        <stp/>
        <stp/>
        <stp>TRUE</stp>
        <stp>T</stp>
        <tr r="F103" s="3"/>
        <tr r="E103" s="3"/>
      </tp>
      <tp t="s">
        <v/>
        <stp/>
        <stp>StudyData</stp>
        <stp>CADD13M22</stp>
        <stp>Bar</stp>
        <stp/>
        <stp>Close</stp>
        <stp>D</stp>
        <stp>-2</stp>
        <stp>ALL</stp>
        <stp/>
        <stp/>
        <stp>TRUE</stp>
        <stp>T</stp>
        <tr r="F118" s="3"/>
      </tp>
      <tp>
        <v>8995.49</v>
        <stp/>
        <stp>StudyData</stp>
        <stp>CADD23M22</stp>
        <stp>Bar</stp>
        <stp/>
        <stp>Close</stp>
        <stp>D</stp>
        <stp>-1</stp>
        <stp>ALL</stp>
        <stp/>
        <stp/>
        <stp>TRUE</stp>
        <stp>T</stp>
        <tr r="E126" s="3"/>
        <tr r="F126" s="3"/>
      </tp>
      <tp>
        <v>7796</v>
        <stp/>
        <stp>StudyData</stp>
        <stp>CADD13N22</stp>
        <stp>Bar</stp>
        <stp/>
        <stp>Close</stp>
        <stp>D</stp>
        <stp>-2</stp>
        <stp>ALL</stp>
        <stp/>
        <stp/>
        <stp>TRUE</stp>
        <stp>T</stp>
        <tr r="F140" s="3"/>
      </tp>
      <tp>
        <v>8434</v>
        <stp/>
        <stp>StudyData</stp>
        <stp>CADD03F23</stp>
        <stp>Bar</stp>
        <stp/>
        <stp>Close</stp>
        <stp>D</stp>
        <stp>-2</stp>
        <stp>ALL</stp>
        <stp/>
        <stp/>
        <stp>TRUE</stp>
        <stp>T</stp>
        <tr r="F264" s="3"/>
      </tp>
      <tp>
        <v>9574</v>
        <stp/>
        <stp>StudyData</stp>
        <stp>CADD13F22</stp>
        <stp>Bar</stp>
        <stp/>
        <stp>Close</stp>
        <stp>D</stp>
        <stp>-2</stp>
        <stp>ALL</stp>
        <stp/>
        <stp/>
        <stp>TRUE</stp>
        <stp>T</stp>
        <tr r="F11" s="3"/>
      </tp>
      <tp>
        <v>9946</v>
        <stp/>
        <stp>StudyData</stp>
        <stp>CADD23G22</stp>
        <stp>Bar</stp>
        <stp/>
        <stp>Close</stp>
        <stp>D</stp>
        <stp>-1</stp>
        <stp>ALL</stp>
        <stp/>
        <stp/>
        <stp>TRUE</stp>
        <stp>T</stp>
        <tr r="F40" s="3"/>
        <tr r="E40" s="3"/>
      </tp>
      <tp>
        <v>7840.5</v>
        <stp/>
        <stp>StudyData</stp>
        <stp>CADD23X22</stp>
        <stp>Bar</stp>
        <stp/>
        <stp>Close</stp>
        <stp>D</stp>
        <stp>-1</stp>
        <stp>ALL</stp>
        <stp/>
        <stp/>
        <stp>TRUE</stp>
        <stp>T</stp>
        <tr r="F235" s="3"/>
        <tr r="E235" s="3"/>
      </tp>
      <tp>
        <v>8433.06</v>
        <stp/>
        <stp>StudyData</stp>
        <stp>CADD13Z22</stp>
        <stp>Bar</stp>
        <stp/>
        <stp>Close</stp>
        <stp>D</stp>
        <stp>-2</stp>
        <stp>ALL</stp>
        <stp/>
        <stp/>
        <stp>TRUE</stp>
        <stp>T</stp>
        <tr r="F249" s="3"/>
      </tp>
      <tp>
        <v>8369.5</v>
        <stp/>
        <stp>StudyData</stp>
        <stp>CADD23Z22</stp>
        <stp>Bar</stp>
        <stp/>
        <stp>Close</stp>
        <stp>D</stp>
        <stp>-1</stp>
        <stp>ALL</stp>
        <stp/>
        <stp/>
        <stp>TRUE</stp>
        <stp>T</stp>
        <tr r="F257" s="3"/>
        <tr r="E257" s="3"/>
      </tp>
      <tp>
        <v>8045.75</v>
        <stp/>
        <stp>StudyData</stp>
        <stp>CADD23Q22</stp>
        <stp>Bar</stp>
        <stp/>
        <stp>Close</stp>
        <stp>D</stp>
        <stp>-1</stp>
        <stp>ALL</stp>
        <stp/>
        <stp/>
        <stp>TRUE</stp>
        <stp>T</stp>
        <tr r="E169" s="3"/>
        <tr r="F169" s="3"/>
      </tp>
      <tp>
        <v>7702.25</v>
        <stp/>
        <stp>StudyData</stp>
        <stp>CADD13U22</stp>
        <stp>Bar</stp>
        <stp/>
        <stp>Close</stp>
        <stp>D</stp>
        <stp>-2</stp>
        <stp>ALL</stp>
        <stp/>
        <stp/>
        <stp>TRUE</stp>
        <stp>T</stp>
        <tr r="F184" s="3"/>
      </tp>
      <tp>
        <v>7749</v>
        <stp/>
        <stp>StudyData</stp>
        <stp>CADD23U22</stp>
        <stp>Bar</stp>
        <stp/>
        <stp>Close</stp>
        <stp>D</stp>
        <stp>-1</stp>
        <stp>ALL</stp>
        <stp/>
        <stp/>
        <stp>TRUE</stp>
        <stp>T</stp>
        <tr r="F192" s="3"/>
        <tr r="E192" s="3"/>
      </tp>
      <tp>
        <v>7638.89</v>
        <stp/>
        <stp>StudyData</stp>
        <stp>CADD13V22</stp>
        <stp>Bar</stp>
        <stp/>
        <stp>Close</stp>
        <stp>D</stp>
        <stp>-2</stp>
        <stp>ALL</stp>
        <stp/>
        <stp/>
        <stp>TRUE</stp>
        <stp>T</stp>
        <tr r="F206" s="3"/>
      </tp>
      <tp>
        <v>9859.75</v>
        <stp/>
        <stp>StudyData</stp>
        <stp>CADD18H22</stp>
        <stp>Bar</stp>
        <stp/>
        <stp>Close</stp>
        <stp>D</stp>
        <stp>-2</stp>
        <stp>ALL</stp>
        <stp/>
        <stp/>
        <stp>TRUE</stp>
        <stp>T</stp>
        <tr r="F57" s="3"/>
      </tp>
      <tp>
        <v>10327</v>
        <stp/>
        <stp>StudyData</stp>
        <stp>CADD28H22</stp>
        <stp>Bar</stp>
        <stp/>
        <stp>Close</stp>
        <stp>D</stp>
        <stp>-1</stp>
        <stp>ALL</stp>
        <stp/>
        <stp/>
        <stp>TRUE</stp>
        <stp>T</stp>
        <tr r="E63" s="3"/>
        <tr r="F63" s="3"/>
      </tp>
      <tp t="s">
        <v/>
        <stp/>
        <stp>StudyData</stp>
        <stp>CADD18J22</stp>
        <stp>Bar</stp>
        <stp/>
        <stp>Close</stp>
        <stp>D</stp>
        <stp>-2</stp>
        <stp>ALL</stp>
        <stp/>
        <stp/>
        <stp>TRUE</stp>
        <stp>T</stp>
        <tr r="F78" s="3"/>
      </tp>
      <tp>
        <v>9863.5</v>
        <stp/>
        <stp>StudyData</stp>
        <stp>CADD28J22</stp>
        <stp>Bar</stp>
        <stp/>
        <stp>Close</stp>
        <stp>D</stp>
        <stp>-1</stp>
        <stp>ALL</stp>
        <stp/>
        <stp/>
        <stp>TRUE</stp>
        <stp>T</stp>
        <tr r="E86" s="3"/>
        <tr r="F86" s="3"/>
      </tp>
      <tp>
        <v>9185</v>
        <stp/>
        <stp>StudyData</stp>
        <stp>CADD18K22</stp>
        <stp>Bar</stp>
        <stp/>
        <stp>Close</stp>
        <stp>D</stp>
        <stp>-2</stp>
        <stp>ALL</stp>
        <stp/>
        <stp/>
        <stp>TRUE</stp>
        <stp>T</stp>
        <tr r="F100" s="3"/>
      </tp>
      <tp>
        <v>8398.25</v>
        <stp/>
        <stp>StudyData</stp>
        <stp>CADD28M22</stp>
        <stp>Bar</stp>
        <stp/>
        <stp>Close</stp>
        <stp>D</stp>
        <stp>-1</stp>
        <stp>ALL</stp>
        <stp/>
        <stp/>
        <stp>TRUE</stp>
        <stp>T</stp>
        <tr r="F129" s="3"/>
        <tr r="E129" s="3"/>
      </tp>
      <tp>
        <v>7313.31</v>
        <stp/>
        <stp>StudyData</stp>
        <stp>CADD18N22</stp>
        <stp>Bar</stp>
        <stp/>
        <stp>Close</stp>
        <stp>D</stp>
        <stp>-2</stp>
        <stp>ALL</stp>
        <stp/>
        <stp/>
        <stp>TRUE</stp>
        <stp>T</stp>
        <tr r="F143" s="3"/>
      </tp>
      <tp>
        <v>7520.25</v>
        <stp/>
        <stp>StudyData</stp>
        <stp>CADD28N22</stp>
        <stp>Bar</stp>
        <stp/>
        <stp>Close</stp>
        <stp>D</stp>
        <stp>-1</stp>
        <stp>ALL</stp>
        <stp/>
        <stp/>
        <stp>TRUE</stp>
        <stp>T</stp>
        <tr r="F151" s="3"/>
        <tr r="E151" s="3"/>
      </tp>
      <tp>
        <v>10084.25</v>
        <stp/>
        <stp>StudyData</stp>
        <stp>CADD18F22</stp>
        <stp>Bar</stp>
        <stp/>
        <stp>Close</stp>
        <stp>D</stp>
        <stp>-2</stp>
        <stp>ALL</stp>
        <stp/>
        <stp/>
        <stp>TRUE</stp>
        <stp>T</stp>
        <tr r="F14" s="3"/>
      </tp>
      <tp>
        <v>9952.5</v>
        <stp/>
        <stp>StudyData</stp>
        <stp>CADD28F22</stp>
        <stp>Bar</stp>
        <stp/>
        <stp>Close</stp>
        <stp>D</stp>
        <stp>-1</stp>
        <stp>ALL</stp>
        <stp/>
        <stp/>
        <stp>TRUE</stp>
        <stp>T</stp>
        <tr r="E22" s="3"/>
        <tr r="F22" s="3"/>
      </tp>
      <tp>
        <v>10009.5</v>
        <stp/>
        <stp>StudyData</stp>
        <stp>CADD18G22</stp>
        <stp>Bar</stp>
        <stp/>
        <stp>Close</stp>
        <stp>D</stp>
        <stp>-2</stp>
        <stp>ALL</stp>
        <stp/>
        <stp/>
        <stp>TRUE</stp>
        <stp>T</stp>
        <tr r="F37" s="3"/>
      </tp>
      <tp>
        <v>9918.5</v>
        <stp/>
        <stp>StudyData</stp>
        <stp>CADD28G22</stp>
        <stp>Bar</stp>
        <stp/>
        <stp>Close</stp>
        <stp>D</stp>
        <stp>-1</stp>
        <stp>ALL</stp>
        <stp/>
        <stp/>
        <stp>TRUE</stp>
        <stp>T</stp>
        <tr r="E43" s="3"/>
        <tr r="F43" s="3"/>
      </tp>
      <tp>
        <v>8349.5</v>
        <stp/>
        <stp>StudyData</stp>
        <stp>CADD18X22</stp>
        <stp>Bar</stp>
        <stp/>
        <stp>Close</stp>
        <stp>D</stp>
        <stp>-2</stp>
        <stp>ALL</stp>
        <stp/>
        <stp/>
        <stp>TRUE</stp>
        <stp>T</stp>
        <tr r="F232" s="3"/>
      </tp>
      <tp>
        <v>8003</v>
        <stp/>
        <stp>StudyData</stp>
        <stp>CADD28X22</stp>
        <stp>Bar</stp>
        <stp/>
        <stp>Close</stp>
        <stp>D</stp>
        <stp>-1</stp>
        <stp>ALL</stp>
        <stp/>
        <stp/>
        <stp>TRUE</stp>
        <stp>T</stp>
        <tr r="E238" s="3"/>
        <tr r="F238" s="3"/>
      </tp>
      <tp>
        <v>8290.5</v>
        <stp/>
        <stp>StudyData</stp>
        <stp>CADD28Z22</stp>
        <stp>Bar</stp>
        <stp/>
        <stp>Close</stp>
        <stp>D</stp>
        <stp>-1</stp>
        <stp>ALL</stp>
        <stp/>
        <stp/>
        <stp>TRUE</stp>
        <stp>T</stp>
        <tr r="F260" s="3"/>
        <tr r="E260" s="3"/>
      </tp>
      <tp>
        <v>7972</v>
        <stp/>
        <stp>StudyData</stp>
        <stp>CADD18Q22</stp>
        <stp>Bar</stp>
        <stp/>
        <stp>Close</stp>
        <stp>D</stp>
        <stp>-2</stp>
        <stp>ALL</stp>
        <stp/>
        <stp/>
        <stp>TRUE</stp>
        <stp>T</stp>
        <tr r="F166" s="3"/>
      </tp>
      <tp>
        <v>7430</v>
        <stp/>
        <stp>StudyData</stp>
        <stp>CADD28U22</stp>
        <stp>Bar</stp>
        <stp/>
        <stp>Close</stp>
        <stp>D</stp>
        <stp>-1</stp>
        <stp>ALL</stp>
        <stp/>
        <stp/>
        <stp>TRUE</stp>
        <stp>T</stp>
        <tr r="E195" s="3"/>
        <tr r="F195" s="3"/>
      </tp>
      <tp>
        <v>7637.6</v>
        <stp/>
        <stp>StudyData</stp>
        <stp>CADD18V22</stp>
        <stp>Bar</stp>
        <stp/>
        <stp>Close</stp>
        <stp>D</stp>
        <stp>-2</stp>
        <stp>ALL</stp>
        <stp/>
        <stp/>
        <stp>TRUE</stp>
        <stp>T</stp>
        <tr r="F209" s="3"/>
      </tp>
      <tp>
        <v>7886</v>
        <stp/>
        <stp>StudyData</stp>
        <stp>CADD28V22</stp>
        <stp>Bar</stp>
        <stp/>
        <stp>Close</stp>
        <stp>D</stp>
        <stp>-1</stp>
        <stp>ALL</stp>
        <stp/>
        <stp/>
        <stp>TRUE</stp>
        <stp>T</stp>
        <tr r="E217" s="3"/>
        <tr r="F217" s="3"/>
      </tp>
      <tp>
        <v>10327.75</v>
        <stp/>
        <stp>StudyData</stp>
        <stp>CADD29H22</stp>
        <stp>Bar</stp>
        <stp/>
        <stp>Close</stp>
        <stp>D</stp>
        <stp>-1</stp>
        <stp>ALL</stp>
        <stp/>
        <stp/>
        <stp>TRUE</stp>
        <stp>T</stp>
        <tr r="E64" s="3"/>
        <tr r="F64" s="3"/>
      </tp>
      <tp>
        <v>10328.25</v>
        <stp/>
        <stp>StudyData</stp>
        <stp>CADD19J22</stp>
        <stp>Bar</stp>
        <stp/>
        <stp>Close</stp>
        <stp>D</stp>
        <stp>-2</stp>
        <stp>ALL</stp>
        <stp/>
        <stp/>
        <stp>TRUE</stp>
        <stp>T</stp>
        <tr r="F79" s="3"/>
      </tp>
      <tp>
        <v>9866.5</v>
        <stp/>
        <stp>StudyData</stp>
        <stp>CADD29J22</stp>
        <stp>Bar</stp>
        <stp/>
        <stp>Close</stp>
        <stp>D</stp>
        <stp>-1</stp>
        <stp>ALL</stp>
        <stp/>
        <stp/>
        <stp>TRUE</stp>
        <stp>T</stp>
        <tr r="F87" s="3"/>
        <tr r="E87" s="3"/>
      </tp>
      <tp>
        <v>9255.25</v>
        <stp/>
        <stp>StudyData</stp>
        <stp>CADD19K22</stp>
        <stp>Bar</stp>
        <stp/>
        <stp>Close</stp>
        <stp>D</stp>
        <stp>-2</stp>
        <stp>ALL</stp>
        <stp/>
        <stp/>
        <stp>TRUE</stp>
        <stp>T</stp>
        <tr r="F101" s="3"/>
      </tp>
      <tp>
        <v>8419.25</v>
        <stp/>
        <stp>StudyData</stp>
        <stp>CADD29M22</stp>
        <stp>Bar</stp>
        <stp/>
        <stp>Close</stp>
        <stp>D</stp>
        <stp>-1</stp>
        <stp>ALL</stp>
        <stp/>
        <stp/>
        <stp>TRUE</stp>
        <stp>T</stp>
        <tr r="F130" s="3"/>
        <tr r="E130" s="3"/>
      </tp>
      <tp>
        <v>7314.25</v>
        <stp/>
        <stp>StudyData</stp>
        <stp>CADD19N22</stp>
        <stp>Bar</stp>
        <stp/>
        <stp>Close</stp>
        <stp>D</stp>
        <stp>-2</stp>
        <stp>ALL</stp>
        <stp/>
        <stp/>
        <stp>TRUE</stp>
        <stp>T</stp>
        <tr r="F144" s="3"/>
      </tp>
      <tp>
        <v>7627.25</v>
        <stp/>
        <stp>StudyData</stp>
        <stp>CADD29N22</stp>
        <stp>Bar</stp>
        <stp/>
        <stp>Close</stp>
        <stp>D</stp>
        <stp>-1</stp>
        <stp>ALL</stp>
        <stp/>
        <stp/>
        <stp>TRUE</stp>
        <stp>T</stp>
        <tr r="F152" s="3"/>
        <tr r="E152" s="3"/>
      </tp>
      <tp>
        <v>8238.81</v>
        <stp/>
        <stp>StudyData</stp>
        <stp>CADD09F23</stp>
        <stp>Bar</stp>
        <stp/>
        <stp>Close</stp>
        <stp>D</stp>
        <stp>-2</stp>
        <stp>ALL</stp>
        <stp/>
        <stp/>
        <stp>TRUE</stp>
        <stp>T</stp>
        <tr r="F268" s="3"/>
      </tp>
      <tp>
        <v>9730.75</v>
        <stp/>
        <stp>StudyData</stp>
        <stp>CADD19F22</stp>
        <stp>Bar</stp>
        <stp/>
        <stp>Close</stp>
        <stp>D</stp>
        <stp>-2</stp>
        <stp>ALL</stp>
        <stp/>
        <stp/>
        <stp>TRUE</stp>
        <stp>T</stp>
        <tr r="F15" s="3"/>
      </tp>
      <tp>
        <v>8005</v>
        <stp/>
        <stp>StudyData</stp>
        <stp>CADD29X22</stp>
        <stp>Bar</stp>
        <stp/>
        <stp>Close</stp>
        <stp>D</stp>
        <stp>-1</stp>
        <stp>ALL</stp>
        <stp/>
        <stp/>
        <stp>TRUE</stp>
        <stp>T</stp>
        <tr r="F239" s="3"/>
        <tr r="E239" s="3"/>
      </tp>
      <tp>
        <v>8483.5</v>
        <stp/>
        <stp>StudyData</stp>
        <stp>CADD19Z22</stp>
        <stp>Bar</stp>
        <stp/>
        <stp>Close</stp>
        <stp>D</stp>
        <stp>-2</stp>
        <stp>ALL</stp>
        <stp/>
        <stp/>
        <stp>TRUE</stp>
        <stp>T</stp>
        <tr r="F253" s="3"/>
      </tp>
      <tp>
        <v>8291.86</v>
        <stp/>
        <stp>StudyData</stp>
        <stp>CADD29Z22</stp>
        <stp>Bar</stp>
        <stp/>
        <stp>Close</stp>
        <stp>D</stp>
        <stp>-1</stp>
        <stp>ALL</stp>
        <stp/>
        <stp/>
        <stp>TRUE</stp>
        <stp>T</stp>
        <tr r="F261" s="3"/>
        <tr r="E261" s="3"/>
      </tp>
      <tp>
        <v>7975</v>
        <stp/>
        <stp>StudyData</stp>
        <stp>CADD19Q22</stp>
        <stp>Bar</stp>
        <stp/>
        <stp>Close</stp>
        <stp>D</stp>
        <stp>-2</stp>
        <stp>ALL</stp>
        <stp/>
        <stp/>
        <stp>TRUE</stp>
        <stp>T</stp>
        <tr r="F167" s="3"/>
      </tp>
      <tp t="s">
        <v/>
        <stp/>
        <stp>StudyData</stp>
        <stp>CADD29Q22</stp>
        <stp>Bar</stp>
        <stp/>
        <stp>Close</stp>
        <stp>D</stp>
        <stp>-1</stp>
        <stp>ALL</stp>
        <stp/>
        <stp/>
        <stp>TRUE</stp>
        <stp>T</stp>
        <tr r="E173" s="3"/>
        <tr r="F173" s="3"/>
      </tp>
      <tp>
        <v>7897.25</v>
        <stp/>
        <stp>StudyData</stp>
        <stp>CADD19U22</stp>
        <stp>Bar</stp>
        <stp/>
        <stp>Close</stp>
        <stp>D</stp>
        <stp>-2</stp>
        <stp>ALL</stp>
        <stp/>
        <stp/>
        <stp>TRUE</stp>
        <stp>T</stp>
        <tr r="F188" s="3"/>
      </tp>
      <tp>
        <v>7422</v>
        <stp/>
        <stp>StudyData</stp>
        <stp>CADD29U22</stp>
        <stp>Bar</stp>
        <stp/>
        <stp>Close</stp>
        <stp>D</stp>
        <stp>-1</stp>
        <stp>ALL</stp>
        <stp/>
        <stp/>
        <stp>TRUE</stp>
        <stp>T</stp>
        <tr r="E196" s="3"/>
        <tr r="F196" s="3"/>
      </tp>
      <tp>
        <v>7652</v>
        <stp/>
        <stp>StudyData</stp>
        <stp>CADD19V22</stp>
        <stp>Bar</stp>
        <stp/>
        <stp>Close</stp>
        <stp>D</stp>
        <stp>-2</stp>
        <stp>ALL</stp>
        <stp/>
        <stp/>
        <stp>TRUE</stp>
        <stp>T</stp>
        <tr r="F210" s="3"/>
      </tp>
      <tp>
        <v>10095</v>
        <stp/>
        <stp>StudyData</stp>
        <stp>CADD14H22</stp>
        <stp>Bar</stp>
        <stp/>
        <stp>Close</stp>
        <stp>D</stp>
        <stp>-1</stp>
        <stp>ALL</stp>
        <stp/>
        <stp/>
        <stp>TRUE</stp>
        <stp>T</stp>
        <tr r="E53" s="3"/>
        <tr r="F53" s="3"/>
      </tp>
      <tp>
        <v>10285.19</v>
        <stp/>
        <stp>StudyData</stp>
        <stp>CADD24H22</stp>
        <stp>Bar</stp>
        <stp/>
        <stp>Close</stp>
        <stp>D</stp>
        <stp>-2</stp>
        <stp>ALL</stp>
        <stp/>
        <stp/>
        <stp>TRUE</stp>
        <stp>T</stp>
        <tr r="F61" s="3"/>
      </tp>
      <tp>
        <v>10326.25</v>
        <stp/>
        <stp>StudyData</stp>
        <stp>CADD14J22</stp>
        <stp>Bar</stp>
        <stp/>
        <stp>Close</stp>
        <stp>D</stp>
        <stp>-1</stp>
        <stp>ALL</stp>
        <stp/>
        <stp/>
        <stp>TRUE</stp>
        <stp>T</stp>
        <tr r="F76" s="3"/>
        <tr r="E76" s="3"/>
      </tp>
      <tp t="s">
        <v/>
        <stp/>
        <stp>StudyData</stp>
        <stp>CADD24K22</stp>
        <stp>Bar</stp>
        <stp/>
        <stp>Close</stp>
        <stp>D</stp>
        <stp>-2</stp>
        <stp>ALL</stp>
        <stp/>
        <stp/>
        <stp>TRUE</stp>
        <stp>T</stp>
        <tr r="F104" s="3"/>
      </tp>
      <tp t="s">
        <v/>
        <stp/>
        <stp>StudyData</stp>
        <stp>CADD14M22</stp>
        <stp>Bar</stp>
        <stp/>
        <stp>Close</stp>
        <stp>D</stp>
        <stp>-1</stp>
        <stp>ALL</stp>
        <stp/>
        <stp/>
        <stp>TRUE</stp>
        <stp>T</stp>
        <tr r="E119" s="3"/>
        <tr r="F119" s="3"/>
      </tp>
      <tp>
        <v>8996.49</v>
        <stp/>
        <stp>StudyData</stp>
        <stp>CADD24M22</stp>
        <stp>Bar</stp>
        <stp/>
        <stp>Close</stp>
        <stp>D</stp>
        <stp>-2</stp>
        <stp>ALL</stp>
        <stp/>
        <stp/>
        <stp>TRUE</stp>
        <stp>T</stp>
        <tr r="F127" s="3"/>
      </tp>
      <tp>
        <v>7335</v>
        <stp/>
        <stp>StudyData</stp>
        <stp>CADD14N22</stp>
        <stp>Bar</stp>
        <stp/>
        <stp>Close</stp>
        <stp>D</stp>
        <stp>-1</stp>
        <stp>ALL</stp>
        <stp/>
        <stp/>
        <stp>TRUE</stp>
        <stp>T</stp>
        <tr r="F141" s="3"/>
        <tr r="E141" s="3"/>
      </tp>
      <tp>
        <v>8411.25</v>
        <stp/>
        <stp>StudyData</stp>
        <stp>CADD04F23</stp>
        <stp>Bar</stp>
        <stp/>
        <stp>Close</stp>
        <stp>D</stp>
        <stp>-1</stp>
        <stp>ALL</stp>
        <stp/>
        <stp/>
        <stp>TRUE</stp>
        <stp>T</stp>
        <tr r="F265" s="3"/>
        <tr r="E265" s="3"/>
      </tp>
      <tp>
        <v>10081</v>
        <stp/>
        <stp>StudyData</stp>
        <stp>CADD14F22</stp>
        <stp>Bar</stp>
        <stp/>
        <stp>Close</stp>
        <stp>D</stp>
        <stp>-1</stp>
        <stp>ALL</stp>
        <stp/>
        <stp/>
        <stp>TRUE</stp>
        <stp>T</stp>
        <tr r="F12" s="3"/>
        <tr r="E12" s="3"/>
      </tp>
      <tp>
        <v>9863</v>
        <stp/>
        <stp>StudyData</stp>
        <stp>CADD24F22</stp>
        <stp>Bar</stp>
        <stp/>
        <stp>Close</stp>
        <stp>D</stp>
        <stp>-2</stp>
        <stp>ALL</stp>
        <stp/>
        <stp/>
        <stp>TRUE</stp>
        <stp>T</stp>
        <tr r="F18" s="3"/>
      </tp>
      <tp>
        <v>10305</v>
        <stp/>
        <stp>StudyData</stp>
        <stp>CADD14G22</stp>
        <stp>Bar</stp>
        <stp/>
        <stp>Close</stp>
        <stp>D</stp>
        <stp>-1</stp>
        <stp>ALL</stp>
        <stp/>
        <stp/>
        <stp>TRUE</stp>
        <stp>T</stp>
        <tr r="E33" s="3"/>
        <tr r="F33" s="3"/>
      </tp>
      <tp>
        <v>9946.2999999999993</v>
        <stp/>
        <stp>StudyData</stp>
        <stp>CADD24G22</stp>
        <stp>Bar</stp>
        <stp/>
        <stp>Close</stp>
        <stp>D</stp>
        <stp>-2</stp>
        <stp>ALL</stp>
        <stp/>
        <stp/>
        <stp>TRUE</stp>
        <stp>T</stp>
        <tr r="F41" s="3"/>
      </tp>
      <tp>
        <v>8282.5</v>
        <stp/>
        <stp>StudyData</stp>
        <stp>CADD14X22</stp>
        <stp>Bar</stp>
        <stp/>
        <stp>Close</stp>
        <stp>D</stp>
        <stp>-1</stp>
        <stp>ALL</stp>
        <stp/>
        <stp/>
        <stp>TRUE</stp>
        <stp>T</stp>
        <tr r="F228" s="3"/>
        <tr r="E228" s="3"/>
      </tp>
      <tp t="s">
        <v/>
        <stp/>
        <stp>StudyData</stp>
        <stp>CADD24X22</stp>
        <stp>Bar</stp>
        <stp/>
        <stp>Close</stp>
        <stp>D</stp>
        <stp>-2</stp>
        <stp>ALL</stp>
        <stp/>
        <stp/>
        <stp>TRUE</stp>
        <stp>T</stp>
        <tr r="F236" s="3"/>
      </tp>
      <tp>
        <v>8329.25</v>
        <stp/>
        <stp>StudyData</stp>
        <stp>CADD14Z22</stp>
        <stp>Bar</stp>
        <stp/>
        <stp>Close</stp>
        <stp>D</stp>
        <stp>-1</stp>
        <stp>ALL</stp>
        <stp/>
        <stp/>
        <stp>TRUE</stp>
        <stp>T</stp>
        <tr r="E250" s="3"/>
        <tr r="F250" s="3"/>
      </tp>
      <tp>
        <v>8101.35</v>
        <stp/>
        <stp>StudyData</stp>
        <stp>CADD24Q22</stp>
        <stp>Bar</stp>
        <stp/>
        <stp>Close</stp>
        <stp>D</stp>
        <stp>-2</stp>
        <stp>ALL</stp>
        <stp/>
        <stp/>
        <stp>TRUE</stp>
        <stp>T</stp>
        <tr r="F170" s="3"/>
      </tp>
      <tp>
        <v>8079.5</v>
        <stp/>
        <stp>StudyData</stp>
        <stp>CADD14U22</stp>
        <stp>Bar</stp>
        <stp/>
        <stp>Close</stp>
        <stp>D</stp>
        <stp>-1</stp>
        <stp>ALL</stp>
        <stp/>
        <stp/>
        <stp>TRUE</stp>
        <stp>T</stp>
        <tr r="E185" s="3"/>
        <tr r="F185" s="3"/>
      </tp>
      <tp>
        <v>7636</v>
        <stp/>
        <stp>StudyData</stp>
        <stp>CADD14V22</stp>
        <stp>Bar</stp>
        <stp/>
        <stp>Close</stp>
        <stp>D</stp>
        <stp>-1</stp>
        <stp>ALL</stp>
        <stp/>
        <stp/>
        <stp>TRUE</stp>
        <stp>T</stp>
        <tr r="E207" s="3"/>
        <tr r="F207" s="3"/>
      </tp>
      <tp>
        <v>7457.75</v>
        <stp/>
        <stp>StudyData</stp>
        <stp>CADD24V22</stp>
        <stp>Bar</stp>
        <stp/>
        <stp>Close</stp>
        <stp>D</stp>
        <stp>-2</stp>
        <stp>ALL</stp>
        <stp/>
        <stp/>
        <stp>TRUE</stp>
        <stp>T</stp>
        <tr r="F213" s="3"/>
      </tp>
      <tp>
        <v>10098</v>
        <stp/>
        <stp>StudyData</stp>
        <stp>CADD15H22</stp>
        <stp>Bar</stp>
        <stp/>
        <stp>Close</stp>
        <stp>D</stp>
        <stp>-1</stp>
        <stp>ALL</stp>
        <stp/>
        <stp/>
        <stp>TRUE</stp>
        <stp>T</stp>
        <tr r="E54" s="3"/>
        <tr r="F54" s="3"/>
      </tp>
      <tp>
        <v>10259.86</v>
        <stp/>
        <stp>StudyData</stp>
        <stp>CADD25H22</stp>
        <stp>Bar</stp>
        <stp/>
        <stp>Close</stp>
        <stp>D</stp>
        <stp>-2</stp>
        <stp>ALL</stp>
        <stp/>
        <stp/>
        <stp>TRUE</stp>
        <stp>T</stp>
        <tr r="F62" s="3"/>
      </tp>
      <tp t="s">
        <v/>
        <stp/>
        <stp>StudyData</stp>
        <stp>CADD15J22</stp>
        <stp>Bar</stp>
        <stp/>
        <stp>Close</stp>
        <stp>D</stp>
        <stp>-1</stp>
        <stp>ALL</stp>
        <stp/>
        <stp/>
        <stp>TRUE</stp>
        <stp>T</stp>
        <tr r="F77" s="3"/>
        <tr r="E77" s="3"/>
      </tp>
      <tp>
        <v>10199</v>
        <stp/>
        <stp>StudyData</stp>
        <stp>CADD25J22</stp>
        <stp>Bar</stp>
        <stp/>
        <stp>Close</stp>
        <stp>D</stp>
        <stp>-2</stp>
        <stp>ALL</stp>
        <stp/>
        <stp/>
        <stp>TRUE</stp>
        <stp>T</stp>
        <tr r="F83" s="3"/>
      </tp>
      <tp t="s">
        <v/>
        <stp/>
        <stp>StudyData</stp>
        <stp>CADD25K22</stp>
        <stp>Bar</stp>
        <stp/>
        <stp>Close</stp>
        <stp>D</stp>
        <stp>-2</stp>
        <stp>ALL</stp>
        <stp/>
        <stp/>
        <stp>TRUE</stp>
        <stp>T</stp>
        <tr r="F105" s="3"/>
      </tp>
      <tp t="s">
        <v/>
        <stp/>
        <stp>StudyData</stp>
        <stp>CADD15M22</stp>
        <stp>Bar</stp>
        <stp/>
        <stp>Close</stp>
        <stp>D</stp>
        <stp>-1</stp>
        <stp>ALL</stp>
        <stp/>
        <stp/>
        <stp>TRUE</stp>
        <stp>T</stp>
        <tr r="E120" s="3"/>
        <tr r="F120" s="3"/>
      </tp>
      <tp>
        <v>7310.5</v>
        <stp/>
        <stp>StudyData</stp>
        <stp>CADD15N22</stp>
        <stp>Bar</stp>
        <stp/>
        <stp>Close</stp>
        <stp>D</stp>
        <stp>-1</stp>
        <stp>ALL</stp>
        <stp/>
        <stp/>
        <stp>TRUE</stp>
        <stp>T</stp>
        <tr r="E142" s="3"/>
        <tr r="F142" s="3"/>
      </tp>
      <tp>
        <v>7361.3</v>
        <stp/>
        <stp>StudyData</stp>
        <stp>CADD25N22</stp>
        <stp>Bar</stp>
        <stp/>
        <stp>Close</stp>
        <stp>D</stp>
        <stp>-2</stp>
        <stp>ALL</stp>
        <stp/>
        <stp/>
        <stp>TRUE</stp>
        <stp>T</stp>
        <tr r="F148" s="3"/>
      </tp>
      <tp>
        <v>8307</v>
        <stp/>
        <stp>StudyData</stp>
        <stp>CADD05F23</stp>
        <stp>Bar</stp>
        <stp/>
        <stp>Close</stp>
        <stp>D</stp>
        <stp>-1</stp>
        <stp>ALL</stp>
        <stp/>
        <stp/>
        <stp>TRUE</stp>
        <stp>T</stp>
        <tr r="E266" s="3"/>
        <tr r="F266" s="3"/>
      </tp>
      <tp>
        <v>9862.86</v>
        <stp/>
        <stp>StudyData</stp>
        <stp>CADD25F22</stp>
        <stp>Bar</stp>
        <stp/>
        <stp>Close</stp>
        <stp>D</stp>
        <stp>-2</stp>
        <stp>ALL</stp>
        <stp/>
        <stp/>
        <stp>TRUE</stp>
        <stp>T</stp>
        <tr r="F19" s="3"/>
      </tp>
      <tp>
        <v>10305.25</v>
        <stp/>
        <stp>StudyData</stp>
        <stp>CADD15G22</stp>
        <stp>Bar</stp>
        <stp/>
        <stp>Close</stp>
        <stp>D</stp>
        <stp>-1</stp>
        <stp>ALL</stp>
        <stp/>
        <stp/>
        <stp>TRUE</stp>
        <stp>T</stp>
        <tr r="E34" s="3"/>
        <tr r="F34" s="3"/>
      </tp>
      <tp>
        <v>9962</v>
        <stp/>
        <stp>StudyData</stp>
        <stp>CADD25G22</stp>
        <stp>Bar</stp>
        <stp/>
        <stp>Close</stp>
        <stp>D</stp>
        <stp>-2</stp>
        <stp>ALL</stp>
        <stp/>
        <stp/>
        <stp>TRUE</stp>
        <stp>T</stp>
        <tr r="F42" s="3"/>
      </tp>
      <tp>
        <v>8283</v>
        <stp/>
        <stp>StudyData</stp>
        <stp>CADD15X22</stp>
        <stp>Bar</stp>
        <stp/>
        <stp>Close</stp>
        <stp>D</stp>
        <stp>-1</stp>
        <stp>ALL</stp>
        <stp/>
        <stp/>
        <stp>TRUE</stp>
        <stp>T</stp>
        <tr r="F229" s="3"/>
        <tr r="E229" s="3"/>
      </tp>
      <tp>
        <v>7975.25</v>
        <stp/>
        <stp>StudyData</stp>
        <stp>CADD25X22</stp>
        <stp>Bar</stp>
        <stp/>
        <stp>Close</stp>
        <stp>D</stp>
        <stp>-2</stp>
        <stp>ALL</stp>
        <stp/>
        <stp/>
        <stp>TRUE</stp>
        <stp>T</stp>
        <tr r="F237" s="3"/>
      </tp>
      <tp>
        <v>8449.25</v>
        <stp/>
        <stp>StudyData</stp>
        <stp>CADD15Z22</stp>
        <stp>Bar</stp>
        <stp/>
        <stp>Close</stp>
        <stp>D</stp>
        <stp>-1</stp>
        <stp>ALL</stp>
        <stp/>
        <stp/>
        <stp>TRUE</stp>
        <stp>T</stp>
        <tr r="E251" s="3"/>
        <tr r="F251" s="3"/>
      </tp>
      <tp>
        <v>8165.5</v>
        <stp/>
        <stp>StudyData</stp>
        <stp>CADD15Q22</stp>
        <stp>Bar</stp>
        <stp/>
        <stp>Close</stp>
        <stp>D</stp>
        <stp>-1</stp>
        <stp>ALL</stp>
        <stp/>
        <stp/>
        <stp>TRUE</stp>
        <stp>T</stp>
        <tr r="E163" s="3"/>
        <tr r="F163" s="3"/>
      </tp>
      <tp>
        <v>8076.1</v>
        <stp/>
        <stp>StudyData</stp>
        <stp>CADD25Q22</stp>
        <stp>Bar</stp>
        <stp/>
        <stp>Close</stp>
        <stp>D</stp>
        <stp>-2</stp>
        <stp>ALL</stp>
        <stp/>
        <stp/>
        <stp>TRUE</stp>
        <stp>T</stp>
        <tr r="F171" s="3"/>
      </tp>
      <tp>
        <v>7994.25</v>
        <stp/>
        <stp>StudyData</stp>
        <stp>CADD15U22</stp>
        <stp>Bar</stp>
        <stp/>
        <stp>Close</stp>
        <stp>D</stp>
        <stp>-1</stp>
        <stp>ALL</stp>
        <stp/>
        <stp/>
        <stp>TRUE</stp>
        <stp>T</stp>
        <tr r="E186" s="3"/>
        <tr r="F186" s="3"/>
      </tp>
      <tp>
        <v>7458.06</v>
        <stp/>
        <stp>StudyData</stp>
        <stp>CADD25V22</stp>
        <stp>Bar</stp>
        <stp/>
        <stp>Close</stp>
        <stp>D</stp>
        <stp>-2</stp>
        <stp>ALL</stp>
        <stp/>
        <stp/>
        <stp>TRUE</stp>
        <stp>T</stp>
        <tr r="F214" s="3"/>
      </tp>
      <tp>
        <v>9894.5</v>
        <stp/>
        <stp>StudyData</stp>
        <stp>CADD16H22</stp>
        <stp>Bar</stp>
        <stp/>
        <stp>Close</stp>
        <stp>D</stp>
        <stp>-1</stp>
        <stp>ALL</stp>
        <stp/>
        <stp/>
        <stp>TRUE</stp>
        <stp>T</stp>
        <tr r="F55" s="3"/>
        <tr r="E55" s="3"/>
      </tp>
      <tp>
        <v>10199.44</v>
        <stp/>
        <stp>StudyData</stp>
        <stp>CADD26J22</stp>
        <stp>Bar</stp>
        <stp/>
        <stp>Close</stp>
        <stp>D</stp>
        <stp>-2</stp>
        <stp>ALL</stp>
        <stp/>
        <stp/>
        <stp>TRUE</stp>
        <stp>T</stp>
        <tr r="F84" s="3"/>
      </tp>
      <tp>
        <v>9103.5</v>
        <stp/>
        <stp>StudyData</stp>
        <stp>CADD16K22</stp>
        <stp>Bar</stp>
        <stp/>
        <stp>Close</stp>
        <stp>D</stp>
        <stp>-1</stp>
        <stp>ALL</stp>
        <stp/>
        <stp/>
        <stp>TRUE</stp>
        <stp>T</stp>
        <tr r="E98" s="3"/>
        <tr r="F98" s="3"/>
      </tp>
      <tp t="s">
        <v/>
        <stp/>
        <stp>StudyData</stp>
        <stp>CADD26K22</stp>
        <stp>Bar</stp>
        <stp/>
        <stp>Close</stp>
        <stp>D</stp>
        <stp>-2</stp>
        <stp>ALL</stp>
        <stp/>
        <stp/>
        <stp>TRUE</stp>
        <stp>T</stp>
        <tr r="F106" s="3"/>
      </tp>
      <tp t="s">
        <v/>
        <stp/>
        <stp>StudyData</stp>
        <stp>CADD16M22</stp>
        <stp>Bar</stp>
        <stp/>
        <stp>Close</stp>
        <stp>D</stp>
        <stp>-1</stp>
        <stp>ALL</stp>
        <stp/>
        <stp/>
        <stp>TRUE</stp>
        <stp>T</stp>
        <tr r="E121" s="3"/>
        <tr r="F121" s="3"/>
      </tp>
      <tp>
        <v>7362.4</v>
        <stp/>
        <stp>StudyData</stp>
        <stp>CADD26N22</stp>
        <stp>Bar</stp>
        <stp/>
        <stp>Close</stp>
        <stp>D</stp>
        <stp>-2</stp>
        <stp>ALL</stp>
        <stp/>
        <stp/>
        <stp>TRUE</stp>
        <stp>T</stp>
        <tr r="F149" s="3"/>
      </tp>
      <tp>
        <v>8236</v>
        <stp/>
        <stp>StudyData</stp>
        <stp>CADD06F23</stp>
        <stp>Bar</stp>
        <stp/>
        <stp>Close</stp>
        <stp>D</stp>
        <stp>-1</stp>
        <stp>ALL</stp>
        <stp/>
        <stp/>
        <stp>TRUE</stp>
        <stp>T</stp>
        <tr r="E267" s="3"/>
        <tr r="F267" s="3"/>
      </tp>
      <tp>
        <v>9984</v>
        <stp/>
        <stp>StudyData</stp>
        <stp>CADD26F22</stp>
        <stp>Bar</stp>
        <stp/>
        <stp>Close</stp>
        <stp>D</stp>
        <stp>-2</stp>
        <stp>ALL</stp>
        <stp/>
        <stp/>
        <stp>TRUE</stp>
        <stp>T</stp>
        <tr r="F20" s="3"/>
      </tp>
      <tp>
        <v>9984.5</v>
        <stp/>
        <stp>StudyData</stp>
        <stp>CADD16G22</stp>
        <stp>Bar</stp>
        <stp/>
        <stp>Close</stp>
        <stp>D</stp>
        <stp>-1</stp>
        <stp>ALL</stp>
        <stp/>
        <stp/>
        <stp>TRUE</stp>
        <stp>T</stp>
        <tr r="F35" s="3"/>
        <tr r="E35" s="3"/>
      </tp>
      <tp t="s">
        <v/>
        <stp/>
        <stp>StudyData</stp>
        <stp>CADD16X22</stp>
        <stp>Bar</stp>
        <stp/>
        <stp>Close</stp>
        <stp>D</stp>
        <stp>-1</stp>
        <stp>ALL</stp>
        <stp/>
        <stp/>
        <stp>TRUE</stp>
        <stp>T</stp>
        <tr r="F230" s="3"/>
        <tr r="E230" s="3"/>
      </tp>
      <tp>
        <v>8478.25</v>
        <stp/>
        <stp>StudyData</stp>
        <stp>CADD16Z22</stp>
        <stp>Bar</stp>
        <stp/>
        <stp>Close</stp>
        <stp>D</stp>
        <stp>-1</stp>
        <stp>ALL</stp>
        <stp/>
        <stp/>
        <stp>TRUE</stp>
        <stp>T</stp>
        <tr r="E252" s="3"/>
        <tr r="F252" s="3"/>
      </tp>
      <tp t="s">
        <v/>
        <stp/>
        <stp>StudyData</stp>
        <stp>CADD26Z22</stp>
        <stp>Bar</stp>
        <stp/>
        <stp>Close</stp>
        <stp>D</stp>
        <stp>-2</stp>
        <stp>ALL</stp>
        <stp/>
        <stp/>
        <stp>TRUE</stp>
        <stp>T</stp>
        <tr r="F258" s="3"/>
      </tp>
      <tp>
        <v>8166.25</v>
        <stp/>
        <stp>StudyData</stp>
        <stp>CADD16Q22</stp>
        <stp>Bar</stp>
        <stp/>
        <stp>Close</stp>
        <stp>D</stp>
        <stp>-1</stp>
        <stp>ALL</stp>
        <stp/>
        <stp/>
        <stp>TRUE</stp>
        <stp>T</stp>
        <tr r="E164" s="3"/>
        <tr r="F164" s="3"/>
      </tp>
      <tp>
        <v>8170.75</v>
        <stp/>
        <stp>StudyData</stp>
        <stp>CADD26Q22</stp>
        <stp>Bar</stp>
        <stp/>
        <stp>Close</stp>
        <stp>D</stp>
        <stp>-2</stp>
        <stp>ALL</stp>
        <stp/>
        <stp/>
        <stp>TRUE</stp>
        <stp>T</stp>
        <tr r="F172" s="3"/>
      </tp>
      <tp>
        <v>7893.5</v>
        <stp/>
        <stp>StudyData</stp>
        <stp>CADD16U22</stp>
        <stp>Bar</stp>
        <stp/>
        <stp>Close</stp>
        <stp>D</stp>
        <stp>-1</stp>
        <stp>ALL</stp>
        <stp/>
        <stp/>
        <stp>TRUE</stp>
        <stp>T</stp>
        <tr r="E187" s="3"/>
        <tr r="F187" s="3"/>
      </tp>
      <tp>
        <v>7753</v>
        <stp/>
        <stp>StudyData</stp>
        <stp>CADD26U22</stp>
        <stp>Bar</stp>
        <stp/>
        <stp>Close</stp>
        <stp>D</stp>
        <stp>-2</stp>
        <stp>ALL</stp>
        <stp/>
        <stp/>
        <stp>TRUE</stp>
        <stp>T</stp>
        <tr r="F193" s="3"/>
      </tp>
      <tp>
        <v>7719.74</v>
        <stp/>
        <stp>StudyData</stp>
        <stp>CADD26V22</stp>
        <stp>Bar</stp>
        <stp/>
        <stp>Close</stp>
        <stp>D</stp>
        <stp>-2</stp>
        <stp>ALL</stp>
        <stp/>
        <stp/>
        <stp>TRUE</stp>
        <stp>T</stp>
        <tr r="F215" s="3"/>
      </tp>
      <tp>
        <v>9857.25</v>
        <stp/>
        <stp>StudyData</stp>
        <stp>CADD17H22</stp>
        <stp>Bar</stp>
        <stp/>
        <stp>Close</stp>
        <stp>D</stp>
        <stp>-1</stp>
        <stp>ALL</stp>
        <stp/>
        <stp/>
        <stp>TRUE</stp>
        <stp>T</stp>
        <tr r="E56" s="3"/>
        <tr r="F56" s="3"/>
      </tp>
      <tp>
        <v>10112.42</v>
        <stp/>
        <stp>StudyData</stp>
        <stp>CADD27J22</stp>
        <stp>Bar</stp>
        <stp/>
        <stp>Close</stp>
        <stp>D</stp>
        <stp>-2</stp>
        <stp>ALL</stp>
        <stp/>
        <stp/>
        <stp>TRUE</stp>
        <stp>T</stp>
        <tr r="F85" s="3"/>
      </tp>
      <tp>
        <v>9105</v>
        <stp/>
        <stp>StudyData</stp>
        <stp>CADD17K22</stp>
        <stp>Bar</stp>
        <stp/>
        <stp>Close</stp>
        <stp>D</stp>
        <stp>-1</stp>
        <stp>ALL</stp>
        <stp/>
        <stp/>
        <stp>TRUE</stp>
        <stp>T</stp>
        <tr r="F99" s="3"/>
        <tr r="E99" s="3"/>
      </tp>
      <tp>
        <v>9367</v>
        <stp/>
        <stp>StudyData</stp>
        <stp>CADD27K22</stp>
        <stp>Bar</stp>
        <stp/>
        <stp>Close</stp>
        <stp>D</stp>
        <stp>-2</stp>
        <stp>ALL</stp>
        <stp/>
        <stp/>
        <stp>TRUE</stp>
        <stp>T</stp>
        <tr r="F107" s="3"/>
      </tp>
      <tp t="s">
        <v/>
        <stp/>
        <stp>StudyData</stp>
        <stp>CADD17M22</stp>
        <stp>Bar</stp>
        <stp/>
        <stp>Close</stp>
        <stp>D</stp>
        <stp>-1</stp>
        <stp>ALL</stp>
        <stp/>
        <stp/>
        <stp>TRUE</stp>
        <stp>T</stp>
        <tr r="F122" s="3"/>
        <tr r="E122" s="3"/>
      </tp>
      <tp>
        <v>8776.5</v>
        <stp/>
        <stp>StudyData</stp>
        <stp>CADD27M22</stp>
        <stp>Bar</stp>
        <stp/>
        <stp>Close</stp>
        <stp>D</stp>
        <stp>-2</stp>
        <stp>ALL</stp>
        <stp/>
        <stp/>
        <stp>TRUE</stp>
        <stp>T</stp>
        <tr r="F128" s="3"/>
      </tp>
      <tp>
        <v>7434.25</v>
        <stp/>
        <stp>StudyData</stp>
        <stp>CADD27N22</stp>
        <stp>Bar</stp>
        <stp/>
        <stp>Close</stp>
        <stp>D</stp>
        <stp>-2</stp>
        <stp>ALL</stp>
        <stp/>
        <stp/>
        <stp>TRUE</stp>
        <stp>T</stp>
        <tr r="F150" s="3"/>
      </tp>
      <tp t="s">
        <v/>
        <stp/>
        <stp>StudyData</stp>
        <stp>CADD17F22</stp>
        <stp>Bar</stp>
        <stp/>
        <stp>Close</stp>
        <stp>D</stp>
        <stp>-1</stp>
        <stp>ALL</stp>
        <stp/>
        <stp/>
        <stp>TRUE</stp>
        <stp>T</stp>
        <tr r="E13" s="3"/>
        <tr r="F13" s="3"/>
      </tp>
      <tp>
        <v>9763.25</v>
        <stp/>
        <stp>StudyData</stp>
        <stp>CADD27F22</stp>
        <stp>Bar</stp>
        <stp/>
        <stp>Close</stp>
        <stp>D</stp>
        <stp>-2</stp>
        <stp>ALL</stp>
        <stp/>
        <stp/>
        <stp>TRUE</stp>
        <stp>T</stp>
        <tr r="F21" s="3"/>
      </tp>
      <tp>
        <v>10009.5</v>
        <stp/>
        <stp>StudyData</stp>
        <stp>CADD17G22</stp>
        <stp>Bar</stp>
        <stp/>
        <stp>Close</stp>
        <stp>D</stp>
        <stp>-1</stp>
        <stp>ALL</stp>
        <stp/>
        <stp/>
        <stp>TRUE</stp>
        <stp>T</stp>
        <tr r="E36" s="3"/>
        <tr r="F36" s="3"/>
      </tp>
      <tp>
        <v>8348.25</v>
        <stp/>
        <stp>StudyData</stp>
        <stp>CADD17X22</stp>
        <stp>Bar</stp>
        <stp/>
        <stp>Close</stp>
        <stp>D</stp>
        <stp>-1</stp>
        <stp>ALL</stp>
        <stp/>
        <stp/>
        <stp>TRUE</stp>
        <stp>T</stp>
        <tr r="E231" s="3"/>
        <tr r="F231" s="3"/>
      </tp>
      <tp t="s">
        <v/>
        <stp/>
        <stp>StudyData</stp>
        <stp>CADD27Z22</stp>
        <stp>Bar</stp>
        <stp/>
        <stp>Close</stp>
        <stp>D</stp>
        <stp>-2</stp>
        <stp>ALL</stp>
        <stp/>
        <stp/>
        <stp>TRUE</stp>
        <stp>T</stp>
        <tr r="F259" s="3"/>
      </tp>
      <tp>
        <v>7972</v>
        <stp/>
        <stp>StudyData</stp>
        <stp>CADD17Q22</stp>
        <stp>Bar</stp>
        <stp/>
        <stp>Close</stp>
        <stp>D</stp>
        <stp>-1</stp>
        <stp>ALL</stp>
        <stp/>
        <stp/>
        <stp>TRUE</stp>
        <stp>T</stp>
        <tr r="F165" s="3"/>
        <tr r="E165" s="3"/>
      </tp>
      <tp>
        <v>7754.5</v>
        <stp/>
        <stp>StudyData</stp>
        <stp>CADD27U22</stp>
        <stp>Bar</stp>
        <stp/>
        <stp>Close</stp>
        <stp>D</stp>
        <stp>-2</stp>
        <stp>ALL</stp>
        <stp/>
        <stp/>
        <stp>TRUE</stp>
        <stp>T</stp>
        <tr r="F194" s="3"/>
      </tp>
      <tp>
        <v>7665.5</v>
        <stp/>
        <stp>StudyData</stp>
        <stp>CADD17V22</stp>
        <stp>Bar</stp>
        <stp/>
        <stp>Close</stp>
        <stp>D</stp>
        <stp>-1</stp>
        <stp>ALL</stp>
        <stp/>
        <stp/>
        <stp>TRUE</stp>
        <stp>T</stp>
        <tr r="F208" s="3"/>
        <tr r="E208" s="3"/>
      </tp>
      <tp>
        <v>7686</v>
        <stp/>
        <stp>StudyData</stp>
        <stp>CADD27V22</stp>
        <stp>Bar</stp>
        <stp/>
        <stp>Close</stp>
        <stp>D</stp>
        <stp>-2</stp>
        <stp>ALL</stp>
        <stp/>
        <stp/>
        <stp>TRUE</stp>
        <stp>T</stp>
        <tr r="F216" s="3"/>
      </tp>
      <tp>
        <v>10160.75</v>
        <stp/>
        <stp>StudyData</stp>
        <stp>CADD10H22</stp>
        <stp>Bar</stp>
        <stp/>
        <stp>Close</stp>
        <stp>D</stp>
        <stp>-1</stp>
        <stp>ALL</stp>
        <stp/>
        <stp/>
        <stp>TRUE</stp>
        <stp>T</stp>
        <tr r="E51" s="3"/>
        <tr r="F51" s="3"/>
      </tp>
      <tp>
        <v>10330</v>
        <stp/>
        <stp>StudyData</stp>
        <stp>CADD20J22</stp>
        <stp>Bar</stp>
        <stp/>
        <stp>Close</stp>
        <stp>D</stp>
        <stp>-2</stp>
        <stp>ALL</stp>
        <stp/>
        <stp/>
        <stp>TRUE</stp>
        <stp>T</stp>
        <tr r="F80" s="3"/>
      </tp>
      <tp>
        <v>9513</v>
        <stp/>
        <stp>StudyData</stp>
        <stp>CADD10K22</stp>
        <stp>Bar</stp>
        <stp/>
        <stp>Close</stp>
        <stp>D</stp>
        <stp>-1</stp>
        <stp>ALL</stp>
        <stp/>
        <stp/>
        <stp>TRUE</stp>
        <stp>T</stp>
        <tr r="F94" s="3"/>
        <tr r="E94" s="3"/>
      </tp>
      <tp>
        <v>9250.1</v>
        <stp/>
        <stp>StudyData</stp>
        <stp>CADD20K22</stp>
        <stp>Bar</stp>
        <stp/>
        <stp>Close</stp>
        <stp>D</stp>
        <stp>-2</stp>
        <stp>ALL</stp>
        <stp/>
        <stp/>
        <stp>TRUE</stp>
        <stp>T</stp>
        <tr r="F102" s="3"/>
      </tp>
      <tp t="s">
        <v/>
        <stp/>
        <stp>StudyData</stp>
        <stp>CADD10M22</stp>
        <stp>Bar</stp>
        <stp/>
        <stp>Close</stp>
        <stp>D</stp>
        <stp>-1</stp>
        <stp>ALL</stp>
        <stp/>
        <stp/>
        <stp>TRUE</stp>
        <stp>T</stp>
        <tr r="E117" s="3"/>
        <tr r="F117" s="3"/>
      </tp>
      <tp t="s">
        <v/>
        <stp/>
        <stp>StudyData</stp>
        <stp>CADD20M22</stp>
        <stp>Bar</stp>
        <stp/>
        <stp>Close</stp>
        <stp>D</stp>
        <stp>-2</stp>
        <stp>ALL</stp>
        <stp/>
        <stp/>
        <stp>TRUE</stp>
        <stp>T</stp>
        <tr r="F123" s="3"/>
      </tp>
      <tp>
        <v>7179.25</v>
        <stp/>
        <stp>StudyData</stp>
        <stp>CADD20N22</stp>
        <stp>Bar</stp>
        <stp/>
        <stp>Close</stp>
        <stp>D</stp>
        <stp>-2</stp>
        <stp>ALL</stp>
        <stp/>
        <stp/>
        <stp>TRUE</stp>
        <stp>T</stp>
        <tr r="F145" s="3"/>
      </tp>
      <tp>
        <v>9542.75</v>
        <stp/>
        <stp>StudyData</stp>
        <stp>CADD10F22</stp>
        <stp>Bar</stp>
        <stp/>
        <stp>Close</stp>
        <stp>D</stp>
        <stp>-1</stp>
        <stp>ALL</stp>
        <stp/>
        <stp/>
        <stp>TRUE</stp>
        <stp>T</stp>
        <tr r="E8" s="3"/>
        <tr r="F8" s="3"/>
      </tp>
      <tp>
        <v>9748</v>
        <stp/>
        <stp>StudyData</stp>
        <stp>CADD20F22</stp>
        <stp>Bar</stp>
        <stp/>
        <stp>Close</stp>
        <stp>D</stp>
        <stp>-2</stp>
        <stp>ALL</stp>
        <stp/>
        <stp/>
        <stp>TRUE</stp>
        <stp>T</stp>
        <tr r="F16" s="3"/>
      </tp>
      <tp>
        <v>9809.25</v>
        <stp/>
        <stp>StudyData</stp>
        <stp>CADD10G22</stp>
        <stp>Bar</stp>
        <stp/>
        <stp>Close</stp>
        <stp>D</stp>
        <stp>-1</stp>
        <stp>ALL</stp>
        <stp/>
        <stp/>
        <stp>TRUE</stp>
        <stp>T</stp>
        <tr r="F31" s="3"/>
        <tr r="E31" s="3"/>
      </tp>
      <tp>
        <v>8127.5</v>
        <stp/>
        <stp>StudyData</stp>
        <stp>CADD10X22</stp>
        <stp>Bar</stp>
        <stp/>
        <stp>Close</stp>
        <stp>D</stp>
        <stp>-1</stp>
        <stp>ALL</stp>
        <stp/>
        <stp/>
        <stp>TRUE</stp>
        <stp>T</stp>
        <tr r="E226" s="3"/>
        <tr r="F226" s="3"/>
      </tp>
      <tp>
        <v>8486.25</v>
        <stp/>
        <stp>StudyData</stp>
        <stp>CADD20Z22</stp>
        <stp>Bar</stp>
        <stp/>
        <stp>Close</stp>
        <stp>D</stp>
        <stp>-2</stp>
        <stp>ALL</stp>
        <stp/>
        <stp/>
        <stp>TRUE</stp>
        <stp>T</stp>
        <tr r="F254" s="3"/>
      </tp>
      <tp>
        <v>7986.75</v>
        <stp/>
        <stp>StudyData</stp>
        <stp>CADD10Q22</stp>
        <stp>Bar</stp>
        <stp/>
        <stp>Close</stp>
        <stp>D</stp>
        <stp>-1</stp>
        <stp>ALL</stp>
        <stp/>
        <stp/>
        <stp>TRUE</stp>
        <stp>T</stp>
        <tr r="E160" s="3"/>
        <tr r="F160" s="3"/>
      </tp>
      <tp>
        <v>7898.5</v>
        <stp/>
        <stp>StudyData</stp>
        <stp>CADD20U22</stp>
        <stp>Bar</stp>
        <stp/>
        <stp>Close</stp>
        <stp>D</stp>
        <stp>-2</stp>
        <stp>ALL</stp>
        <stp/>
        <stp/>
        <stp>TRUE</stp>
        <stp>T</stp>
        <tr r="F189" s="3"/>
      </tp>
      <tp t="s">
        <v/>
        <stp/>
        <stp>StudyData</stp>
        <stp>CADD10V22</stp>
        <stp>Bar</stp>
        <stp/>
        <stp>Close</stp>
        <stp>D</stp>
        <stp>-1</stp>
        <stp>ALL</stp>
        <stp/>
        <stp/>
        <stp>TRUE</stp>
        <stp>T</stp>
        <tr r="F203" s="3"/>
        <tr r="E203" s="3"/>
      </tp>
      <tp>
        <v>7641.5</v>
        <stp/>
        <stp>StudyData</stp>
        <stp>CADD20V22</stp>
        <stp>Bar</stp>
        <stp/>
        <stp>Close</stp>
        <stp>D</stp>
        <stp>-2</stp>
        <stp>ALL</stp>
        <stp/>
        <stp/>
        <stp>TRUE</stp>
        <stp>T</stp>
        <tr r="F211" s="3"/>
      </tp>
      <tp>
        <v>9964</v>
        <stp/>
        <stp>StudyData</stp>
        <stp>CADD11H22</stp>
        <stp>Bar</stp>
        <stp/>
        <stp>Close</stp>
        <stp>D</stp>
        <stp>-1</stp>
        <stp>ALL</stp>
        <stp/>
        <stp/>
        <stp>TRUE</stp>
        <stp>T</stp>
        <tr r="E52" s="3"/>
        <tr r="F52" s="3"/>
      </tp>
      <tp>
        <v>10059</v>
        <stp/>
        <stp>StudyData</stp>
        <stp>CADD21H22</stp>
        <stp>Bar</stp>
        <stp/>
        <stp>Close</stp>
        <stp>D</stp>
        <stp>-2</stp>
        <stp>ALL</stp>
        <stp/>
        <stp/>
        <stp>TRUE</stp>
        <stp>T</stp>
        <tr r="F58" s="3"/>
      </tp>
      <tp>
        <v>10314.5</v>
        <stp/>
        <stp>StudyData</stp>
        <stp>CADD11J22</stp>
        <stp>Bar</stp>
        <stp/>
        <stp>Close</stp>
        <stp>D</stp>
        <stp>-1</stp>
        <stp>ALL</stp>
        <stp/>
        <stp/>
        <stp>TRUE</stp>
        <stp>T</stp>
        <tr r="F73" s="3"/>
        <tr r="E73" s="3"/>
      </tp>
      <tp>
        <v>10298.049999999999</v>
        <stp/>
        <stp>StudyData</stp>
        <stp>CADD21J22</stp>
        <stp>Bar</stp>
        <stp/>
        <stp>Close</stp>
        <stp>D</stp>
        <stp>-2</stp>
        <stp>ALL</stp>
        <stp/>
        <stp/>
        <stp>TRUE</stp>
        <stp>T</stp>
        <tr r="F81" s="3"/>
      </tp>
      <tp>
        <v>9240.4</v>
        <stp/>
        <stp>StudyData</stp>
        <stp>CADD11K22</stp>
        <stp>Bar</stp>
        <stp/>
        <stp>Close</stp>
        <stp>D</stp>
        <stp>-1</stp>
        <stp>ALL</stp>
        <stp/>
        <stp/>
        <stp>TRUE</stp>
        <stp>T</stp>
        <tr r="E95" s="3"/>
        <tr r="F95" s="3"/>
      </tp>
      <tp>
        <v>9229.5</v>
        <stp/>
        <stp>StudyData</stp>
        <stp>CADD21M22</stp>
        <stp>Bar</stp>
        <stp/>
        <stp>Close</stp>
        <stp>D</stp>
        <stp>-2</stp>
        <stp>ALL</stp>
        <stp/>
        <stp/>
        <stp>TRUE</stp>
        <stp>T</stp>
        <tr r="F124" s="3"/>
      </tp>
      <tp>
        <v>7818.5</v>
        <stp/>
        <stp>StudyData</stp>
        <stp>CADD11N22</stp>
        <stp>Bar</stp>
        <stp/>
        <stp>Close</stp>
        <stp>D</stp>
        <stp>-1</stp>
        <stp>ALL</stp>
        <stp/>
        <stp/>
        <stp>TRUE</stp>
        <stp>T</stp>
        <tr r="E138" s="3"/>
        <tr r="F138" s="3"/>
      </tp>
      <tp>
        <v>7412.05</v>
        <stp/>
        <stp>StudyData</stp>
        <stp>CADD21N22</stp>
        <stp>Bar</stp>
        <stp/>
        <stp>Close</stp>
        <stp>D</stp>
        <stp>-2</stp>
        <stp>ALL</stp>
        <stp/>
        <stp/>
        <stp>TRUE</stp>
        <stp>T</stp>
        <tr r="F146" s="3"/>
      </tp>
      <tp>
        <v>9543.5</v>
        <stp/>
        <stp>StudyData</stp>
        <stp>CADD11F22</stp>
        <stp>Bar</stp>
        <stp/>
        <stp>Close</stp>
        <stp>D</stp>
        <stp>-1</stp>
        <stp>ALL</stp>
        <stp/>
        <stp/>
        <stp>TRUE</stp>
        <stp>T</stp>
        <tr r="F9" s="3"/>
        <tr r="E9" s="3"/>
      </tp>
      <tp>
        <v>9685.42</v>
        <stp/>
        <stp>StudyData</stp>
        <stp>CADD21F22</stp>
        <stp>Bar</stp>
        <stp/>
        <stp>Close</stp>
        <stp>D</stp>
        <stp>-2</stp>
        <stp>ALL</stp>
        <stp/>
        <stp/>
        <stp>TRUE</stp>
        <stp>T</stp>
        <tr r="F17" s="3"/>
      </tp>
      <tp>
        <v>10103</v>
        <stp/>
        <stp>StudyData</stp>
        <stp>CADD11G22</stp>
        <stp>Bar</stp>
        <stp/>
        <stp>Close</stp>
        <stp>D</stp>
        <stp>-1</stp>
        <stp>ALL</stp>
        <stp/>
        <stp/>
        <stp>TRUE</stp>
        <stp>T</stp>
        <tr r="F32" s="3"/>
        <tr r="E32" s="3"/>
      </tp>
      <tp t="s">
        <v/>
        <stp/>
        <stp>StudyData</stp>
        <stp>CADD21G22</stp>
        <stp>Bar</stp>
        <stp/>
        <stp>Close</stp>
        <stp>D</stp>
        <stp>-2</stp>
        <stp>ALL</stp>
        <stp/>
        <stp/>
        <stp>TRUE</stp>
        <stp>T</stp>
        <tr r="F38" s="3"/>
      </tp>
      <tp t="s">
        <v/>
        <stp/>
        <stp>StudyData</stp>
        <stp>CADD11X22</stp>
        <stp>Bar</stp>
        <stp/>
        <stp>Close</stp>
        <stp>D</stp>
        <stp>-1</stp>
        <stp>ALL</stp>
        <stp/>
        <stp/>
        <stp>TRUE</stp>
        <stp>T</stp>
        <tr r="F227" s="3"/>
        <tr r="E227" s="3"/>
      </tp>
      <tp>
        <v>8264</v>
        <stp/>
        <stp>StudyData</stp>
        <stp>CADD21X22</stp>
        <stp>Bar</stp>
        <stp/>
        <stp>Close</stp>
        <stp>D</stp>
        <stp>-2</stp>
        <stp>ALL</stp>
        <stp/>
        <stp/>
        <stp>TRUE</stp>
        <stp>T</stp>
        <tr r="F233" s="3"/>
      </tp>
      <tp>
        <v>8235.25</v>
        <stp/>
        <stp>StudyData</stp>
        <stp>CADD21Z22</stp>
        <stp>Bar</stp>
        <stp/>
        <stp>Close</stp>
        <stp>D</stp>
        <stp>-2</stp>
        <stp>ALL</stp>
        <stp/>
        <stp/>
        <stp>TRUE</stp>
        <stp>T</stp>
        <tr r="F255" s="3"/>
      </tp>
      <tp>
        <v>7980.5</v>
        <stp/>
        <stp>StudyData</stp>
        <stp>CADD11Q22</stp>
        <stp>Bar</stp>
        <stp/>
        <stp>Close</stp>
        <stp>D</stp>
        <stp>-1</stp>
        <stp>ALL</stp>
        <stp/>
        <stp/>
        <stp>TRUE</stp>
        <stp>T</stp>
        <tr r="F161" s="3"/>
        <tr r="E161" s="3"/>
      </tp>
      <tp>
        <v>7870</v>
        <stp/>
        <stp>StudyData</stp>
        <stp>CADD21U22</stp>
        <stp>Bar</stp>
        <stp/>
        <stp>Close</stp>
        <stp>D</stp>
        <stp>-2</stp>
        <stp>ALL</stp>
        <stp/>
        <stp/>
        <stp>TRUE</stp>
        <stp>T</stp>
        <tr r="F190" s="3"/>
      </tp>
      <tp>
        <v>7649.75</v>
        <stp/>
        <stp>StudyData</stp>
        <stp>CADD11V22</stp>
        <stp>Bar</stp>
        <stp/>
        <stp>Close</stp>
        <stp>D</stp>
        <stp>-1</stp>
        <stp>ALL</stp>
        <stp/>
        <stp/>
        <stp>TRUE</stp>
        <stp>T</stp>
        <tr r="F204" s="3"/>
        <tr r="E204" s="3"/>
      </tp>
      <tp>
        <v>7483</v>
        <stp/>
        <stp>StudyData</stp>
        <stp>CADD21V22</stp>
        <stp>Bar</stp>
        <stp/>
        <stp>Close</stp>
        <stp>D</stp>
        <stp>-2</stp>
        <stp>ALL</stp>
        <stp/>
        <stp/>
        <stp>TRUE</stp>
        <stp>T</stp>
        <tr r="F212" s="3"/>
      </tp>
      <tp>
        <v>10059.34</v>
        <stp/>
        <stp>StudyData</stp>
        <stp>CADD22H22</stp>
        <stp>Bar</stp>
        <stp/>
        <stp>Close</stp>
        <stp>D</stp>
        <stp>-2</stp>
        <stp>ALL</stp>
        <stp/>
        <stp/>
        <stp>TRUE</stp>
        <stp>T</stp>
        <tr r="F59" s="3"/>
      </tp>
      <tp>
        <v>10310.5</v>
        <stp/>
        <stp>StudyData</stp>
        <stp>CADD12J22</stp>
        <stp>Bar</stp>
        <stp/>
        <stp>Close</stp>
        <stp>D</stp>
        <stp>-1</stp>
        <stp>ALL</stp>
        <stp/>
        <stp/>
        <stp>TRUE</stp>
        <stp>T</stp>
        <tr r="E74" s="3"/>
        <tr r="F74" s="3"/>
      </tp>
      <tp>
        <v>10282.129999999999</v>
        <stp/>
        <stp>StudyData</stp>
        <stp>CADD22J22</stp>
        <stp>Bar</stp>
        <stp/>
        <stp>Close</stp>
        <stp>D</stp>
        <stp>-2</stp>
        <stp>ALL</stp>
        <stp/>
        <stp/>
        <stp>TRUE</stp>
        <stp>T</stp>
        <tr r="F82" s="3"/>
      </tp>
      <tp>
        <v>9235.75</v>
        <stp/>
        <stp>StudyData</stp>
        <stp>CADD12K22</stp>
        <stp>Bar</stp>
        <stp/>
        <stp>Close</stp>
        <stp>D</stp>
        <stp>-1</stp>
        <stp>ALL</stp>
        <stp/>
        <stp/>
        <stp>TRUE</stp>
        <stp>T</stp>
        <tr r="F96" s="3"/>
        <tr r="E96" s="3"/>
      </tp>
      <tp>
        <v>8967.25</v>
        <stp/>
        <stp>StudyData</stp>
        <stp>CADD22M22</stp>
        <stp>Bar</stp>
        <stp/>
        <stp>Close</stp>
        <stp>D</stp>
        <stp>-2</stp>
        <stp>ALL</stp>
        <stp/>
        <stp/>
        <stp>TRUE</stp>
        <stp>T</stp>
        <tr r="F125" s="3"/>
      </tp>
      <tp>
        <v>7819.42</v>
        <stp/>
        <stp>StudyData</stp>
        <stp>CADD12N22</stp>
        <stp>Bar</stp>
        <stp/>
        <stp>Close</stp>
        <stp>D</stp>
        <stp>-1</stp>
        <stp>ALL</stp>
        <stp/>
        <stp/>
        <stp>TRUE</stp>
        <stp>T</stp>
        <tr r="F139" s="3"/>
        <tr r="E139" s="3"/>
      </tp>
      <tp>
        <v>7255.5</v>
        <stp/>
        <stp>StudyData</stp>
        <stp>CADD22N22</stp>
        <stp>Bar</stp>
        <stp/>
        <stp>Close</stp>
        <stp>D</stp>
        <stp>-2</stp>
        <stp>ALL</stp>
        <stp/>
        <stp/>
        <stp>TRUE</stp>
        <stp>T</stp>
        <tr r="F147" s="3"/>
      </tp>
      <tp t="s">
        <v/>
        <stp/>
        <stp>StudyData</stp>
        <stp>CADD02F23</stp>
        <stp>Bar</stp>
        <stp/>
        <stp>Close</stp>
        <stp>D</stp>
        <stp>-1</stp>
        <stp>ALL</stp>
        <stp/>
        <stp/>
        <stp>TRUE</stp>
        <stp>T</stp>
        <tr r="F263" s="3"/>
        <tr r="E263" s="3"/>
      </tp>
      <tp>
        <v>9574</v>
        <stp/>
        <stp>StudyData</stp>
        <stp>CADD12F22</stp>
        <stp>Bar</stp>
        <stp/>
        <stp>Close</stp>
        <stp>D</stp>
        <stp>-1</stp>
        <stp>ALL</stp>
        <stp/>
        <stp/>
        <stp>TRUE</stp>
        <stp>T</stp>
        <tr r="E10" s="3"/>
        <tr r="F10" s="3"/>
      </tp>
      <tp>
        <v>10036</v>
        <stp/>
        <stp>StudyData</stp>
        <stp>CADD22G22</stp>
        <stp>Bar</stp>
        <stp/>
        <stp>Close</stp>
        <stp>D</stp>
        <stp>-2</stp>
        <stp>ALL</stp>
        <stp/>
        <stp/>
        <stp>TRUE</stp>
        <stp>T</stp>
        <tr r="F39" s="3"/>
      </tp>
      <tp>
        <v>8264.81</v>
        <stp/>
        <stp>StudyData</stp>
        <stp>CADD22X22</stp>
        <stp>Bar</stp>
        <stp/>
        <stp>Close</stp>
        <stp>D</stp>
        <stp>-2</stp>
        <stp>ALL</stp>
        <stp/>
        <stp/>
        <stp>TRUE</stp>
        <stp>T</stp>
        <tr r="F234" s="3"/>
      </tp>
      <tp>
        <v>8524.75</v>
        <stp/>
        <stp>StudyData</stp>
        <stp>CADD12Z22</stp>
        <stp>Bar</stp>
        <stp/>
        <stp>Close</stp>
        <stp>D</stp>
        <stp>-1</stp>
        <stp>ALL</stp>
        <stp/>
        <stp/>
        <stp>TRUE</stp>
        <stp>T</stp>
        <tr r="E248" s="3"/>
        <tr r="F248" s="3"/>
      </tp>
      <tp>
        <v>8303.25</v>
        <stp/>
        <stp>StudyData</stp>
        <stp>CADD22Z22</stp>
        <stp>Bar</stp>
        <stp/>
        <stp>Close</stp>
        <stp>D</stp>
        <stp>-2</stp>
        <stp>ALL</stp>
        <stp/>
        <stp/>
        <stp>TRUE</stp>
        <stp>T</stp>
        <tr r="F256" s="3"/>
      </tp>
      <tp>
        <v>8080.98</v>
        <stp/>
        <stp>StudyData</stp>
        <stp>CADD12Q22</stp>
        <stp>Bar</stp>
        <stp/>
        <stp>Close</stp>
        <stp>D</stp>
        <stp>-1</stp>
        <stp>ALL</stp>
        <stp/>
        <stp/>
        <stp>TRUE</stp>
        <stp>T</stp>
        <tr r="F162" s="3"/>
        <tr r="E162" s="3"/>
      </tp>
      <tp>
        <v>7928.25</v>
        <stp/>
        <stp>StudyData</stp>
        <stp>CADD22Q22</stp>
        <stp>Bar</stp>
        <stp/>
        <stp>Close</stp>
        <stp>D</stp>
        <stp>-2</stp>
        <stp>ALL</stp>
        <stp/>
        <stp/>
        <stp>TRUE</stp>
        <stp>T</stp>
        <tr r="F168" s="3"/>
      </tp>
      <tp>
        <v>7919</v>
        <stp/>
        <stp>StudyData</stp>
        <stp>CADD12U22</stp>
        <stp>Bar</stp>
        <stp/>
        <stp>Close</stp>
        <stp>D</stp>
        <stp>-1</stp>
        <stp>ALL</stp>
        <stp/>
        <stp/>
        <stp>TRUE</stp>
        <stp>T</stp>
        <tr r="F183" s="3"/>
        <tr r="E183" s="3"/>
      </tp>
      <tp>
        <v>7825.5</v>
        <stp/>
        <stp>StudyData</stp>
        <stp>CADD22U22</stp>
        <stp>Bar</stp>
        <stp/>
        <stp>Close</stp>
        <stp>D</stp>
        <stp>-2</stp>
        <stp>ALL</stp>
        <stp/>
        <stp/>
        <stp>TRUE</stp>
        <stp>T</stp>
        <tr r="F191" s="3"/>
      </tp>
      <tp>
        <v>7637.75</v>
        <stp/>
        <stp>StudyData</stp>
        <stp>CADD12V22</stp>
        <stp>Bar</stp>
        <stp/>
        <stp>Close</stp>
        <stp>D</stp>
        <stp>-1</stp>
        <stp>ALL</stp>
        <stp/>
        <stp/>
        <stp>TRUE</stp>
        <stp>T</stp>
        <tr r="F205" s="3"/>
        <tr r="E205" s="3"/>
      </tp>
      <tp>
        <v>10327.25</v>
        <stp/>
        <stp>StudyData</stp>
        <stp>CADD23H22</stp>
        <stp>Bar</stp>
        <stp/>
        <stp>Close</stp>
        <stp>D</stp>
        <stp>-2</stp>
        <stp>ALL</stp>
        <stp/>
        <stp/>
        <stp>TRUE</stp>
        <stp>T</stp>
        <tr r="F60" s="3"/>
      </tp>
      <tp>
        <v>10181.75</v>
        <stp/>
        <stp>StudyData</stp>
        <stp>CADD13J22</stp>
        <stp>Bar</stp>
        <stp/>
        <stp>Close</stp>
        <stp>D</stp>
        <stp>-1</stp>
        <stp>ALL</stp>
        <stp/>
        <stp/>
        <stp>TRUE</stp>
        <stp>T</stp>
        <tr r="F75" s="3"/>
        <tr r="E75" s="3"/>
      </tp>
      <tp>
        <v>9358.75</v>
        <stp/>
        <stp>StudyData</stp>
        <stp>CADD13K22</stp>
        <stp>Bar</stp>
        <stp/>
        <stp>Close</stp>
        <stp>D</stp>
        <stp>-1</stp>
        <stp>ALL</stp>
        <stp/>
        <stp/>
        <stp>TRUE</stp>
        <stp>T</stp>
        <tr r="E97" s="3"/>
        <tr r="F97" s="3"/>
      </tp>
      <tp t="s">
        <v/>
        <stp/>
        <stp>StudyData</stp>
        <stp>CADD23K22</stp>
        <stp>Bar</stp>
        <stp/>
        <stp>Close</stp>
        <stp>D</stp>
        <stp>-2</stp>
        <stp>ALL</stp>
        <stp/>
        <stp/>
        <stp>TRUE</stp>
        <stp>T</stp>
        <tr r="F103" s="3"/>
      </tp>
      <tp t="s">
        <v/>
        <stp/>
        <stp>StudyData</stp>
        <stp>CADD13M22</stp>
        <stp>Bar</stp>
        <stp/>
        <stp>Close</stp>
        <stp>D</stp>
        <stp>-1</stp>
        <stp>ALL</stp>
        <stp/>
        <stp/>
        <stp>TRUE</stp>
        <stp>T</stp>
        <tr r="E118" s="3"/>
        <tr r="F118" s="3"/>
      </tp>
      <tp>
        <v>8990.5</v>
        <stp/>
        <stp>StudyData</stp>
        <stp>CADD23M22</stp>
        <stp>Bar</stp>
        <stp/>
        <stp>Close</stp>
        <stp>D</stp>
        <stp>-2</stp>
        <stp>ALL</stp>
        <stp/>
        <stp/>
        <stp>TRUE</stp>
        <stp>T</stp>
        <tr r="F126" s="3"/>
      </tp>
      <tp>
        <v>7572.25</v>
        <stp/>
        <stp>StudyData</stp>
        <stp>CADD13N22</stp>
        <stp>Bar</stp>
        <stp/>
        <stp>Close</stp>
        <stp>D</stp>
        <stp>-1</stp>
        <stp>ALL</stp>
        <stp/>
        <stp/>
        <stp>TRUE</stp>
        <stp>T</stp>
        <tr r="E140" s="3"/>
        <tr r="F140" s="3"/>
      </tp>
      <tp>
        <v>8409.5</v>
        <stp/>
        <stp>StudyData</stp>
        <stp>CADD03F23</stp>
        <stp>Bar</stp>
        <stp/>
        <stp>Close</stp>
        <stp>D</stp>
        <stp>-1</stp>
        <stp>ALL</stp>
        <stp/>
        <stp/>
        <stp>TRUE</stp>
        <stp>T</stp>
        <tr r="F264" s="3"/>
        <tr r="E264" s="3"/>
      </tp>
      <tp>
        <v>9734.5</v>
        <stp/>
        <stp>StudyData</stp>
        <stp>CADD13F22</stp>
        <stp>Bar</stp>
        <stp/>
        <stp>Close</stp>
        <stp>D</stp>
        <stp>-1</stp>
        <stp>ALL</stp>
        <stp/>
        <stp/>
        <stp>TRUE</stp>
        <stp>T</stp>
        <tr r="E11" s="3"/>
        <tr r="F11" s="3"/>
      </tp>
      <tp>
        <v>10010</v>
        <stp/>
        <stp>StudyData</stp>
        <stp>CADD23G22</stp>
        <stp>Bar</stp>
        <stp/>
        <stp>Close</stp>
        <stp>D</stp>
        <stp>-2</stp>
        <stp>ALL</stp>
        <stp/>
        <stp/>
        <stp>TRUE</stp>
        <stp>T</stp>
        <tr r="F40" s="3"/>
      </tp>
      <tp>
        <v>8043.75</v>
        <stp/>
        <stp>StudyData</stp>
        <stp>CADD23X22</stp>
        <stp>Bar</stp>
        <stp/>
        <stp>Close</stp>
        <stp>D</stp>
        <stp>-2</stp>
        <stp>ALL</stp>
        <stp/>
        <stp/>
        <stp>TRUE</stp>
        <stp>T</stp>
        <tr r="F235" s="3"/>
      </tp>
      <tp>
        <v>8525.5</v>
        <stp/>
        <stp>StudyData</stp>
        <stp>CADD13Z22</stp>
        <stp>Bar</stp>
        <stp/>
        <stp>Close</stp>
        <stp>D</stp>
        <stp>-1</stp>
        <stp>ALL</stp>
        <stp/>
        <stp/>
        <stp>TRUE</stp>
        <stp>T</stp>
        <tr r="F249" s="3"/>
        <tr r="E249" s="3"/>
      </tp>
      <tp>
        <v>8335.1299999999992</v>
        <stp/>
        <stp>StudyData</stp>
        <stp>CADD23Z22</stp>
        <stp>Bar</stp>
        <stp/>
        <stp>Close</stp>
        <stp>D</stp>
        <stp>-2</stp>
        <stp>ALL</stp>
        <stp/>
        <stp/>
        <stp>TRUE</stp>
        <stp>T</stp>
        <tr r="F257" s="3"/>
      </tp>
      <tp>
        <v>7929.25</v>
        <stp/>
        <stp>StudyData</stp>
        <stp>CADD23Q22</stp>
        <stp>Bar</stp>
        <stp/>
        <stp>Close</stp>
        <stp>D</stp>
        <stp>-2</stp>
        <stp>ALL</stp>
        <stp/>
        <stp/>
        <stp>TRUE</stp>
        <stp>T</stp>
        <tr r="F169" s="3"/>
      </tp>
      <tp>
        <v>7919.7</v>
        <stp/>
        <stp>StudyData</stp>
        <stp>CADD13U22</stp>
        <stp>Bar</stp>
        <stp/>
        <stp>Close</stp>
        <stp>D</stp>
        <stp>-1</stp>
        <stp>ALL</stp>
        <stp/>
        <stp/>
        <stp>TRUE</stp>
        <stp>T</stp>
        <tr r="F184" s="3"/>
        <tr r="E184" s="3"/>
      </tp>
      <tp>
        <v>7827</v>
        <stp/>
        <stp>StudyData</stp>
        <stp>CADD23U22</stp>
        <stp>Bar</stp>
        <stp/>
        <stp>Close</stp>
        <stp>D</stp>
        <stp>-2</stp>
        <stp>ALL</stp>
        <stp/>
        <stp/>
        <stp>TRUE</stp>
        <stp>T</stp>
        <tr r="F192" s="3"/>
      </tp>
      <tp>
        <v>7661.25</v>
        <stp/>
        <stp>StudyData</stp>
        <stp>CADD13V22</stp>
        <stp>Bar</stp>
        <stp/>
        <stp>Close</stp>
        <stp>D</stp>
        <stp>-1</stp>
        <stp>ALL</stp>
        <stp/>
        <stp/>
        <stp>TRUE</stp>
        <stp>T</stp>
        <tr r="E206" s="3"/>
        <tr r="F206" s="3"/>
      </tp>
      <tp>
        <v>10056</v>
        <stp/>
        <stp>StudyData</stp>
        <stp>CADD18H22</stp>
        <stp>Bar</stp>
        <stp/>
        <stp>Close</stp>
        <stp>D</stp>
        <stp>-1</stp>
        <stp>ALL</stp>
        <stp/>
        <stp/>
        <stp>TRUE</stp>
        <stp>T</stp>
        <tr r="E57" s="3"/>
        <tr r="F57" s="3"/>
      </tp>
      <tp>
        <v>10444.25</v>
        <stp/>
        <stp>StudyData</stp>
        <stp>CADD28H22</stp>
        <stp>Bar</stp>
        <stp/>
        <stp>Close</stp>
        <stp>D</stp>
        <stp>-2</stp>
        <stp>ALL</stp>
        <stp/>
        <stp/>
        <stp>TRUE</stp>
        <stp>T</stp>
        <tr r="F63" s="3"/>
      </tp>
      <tp t="s">
        <v/>
        <stp/>
        <stp>StudyData</stp>
        <stp>CADD18J22</stp>
        <stp>Bar</stp>
        <stp/>
        <stp>Close</stp>
        <stp>D</stp>
        <stp>-1</stp>
        <stp>ALL</stp>
        <stp/>
        <stp/>
        <stp>TRUE</stp>
        <stp>T</stp>
        <tr r="F78" s="3"/>
        <tr r="E78" s="3"/>
      </tp>
      <tp>
        <v>9783.7999999999993</v>
        <stp/>
        <stp>StudyData</stp>
        <stp>CADD28J22</stp>
        <stp>Bar</stp>
        <stp/>
        <stp>Close</stp>
        <stp>D</stp>
        <stp>-2</stp>
        <stp>ALL</stp>
        <stp/>
        <stp/>
        <stp>TRUE</stp>
        <stp>T</stp>
        <tr r="F86" s="3"/>
      </tp>
      <tp>
        <v>9255.5</v>
        <stp/>
        <stp>StudyData</stp>
        <stp>CADD18K22</stp>
        <stp>Bar</stp>
        <stp/>
        <stp>Close</stp>
        <stp>D</stp>
        <stp>-1</stp>
        <stp>ALL</stp>
        <stp/>
        <stp/>
        <stp>TRUE</stp>
        <stp>T</stp>
        <tr r="F100" s="3"/>
        <tr r="E100" s="3"/>
      </tp>
      <tp>
        <v>8777.1299999999992</v>
        <stp/>
        <stp>StudyData</stp>
        <stp>CADD28M22</stp>
        <stp>Bar</stp>
        <stp/>
        <stp>Close</stp>
        <stp>D</stp>
        <stp>-2</stp>
        <stp>ALL</stp>
        <stp/>
        <stp/>
        <stp>TRUE</stp>
        <stp>T</stp>
        <tr r="F129" s="3"/>
      </tp>
      <tp>
        <v>7160</v>
        <stp/>
        <stp>StudyData</stp>
        <stp>CADD18N22</stp>
        <stp>Bar</stp>
        <stp/>
        <stp>Close</stp>
        <stp>D</stp>
        <stp>-1</stp>
        <stp>ALL</stp>
        <stp/>
        <stp/>
        <stp>TRUE</stp>
        <stp>T</stp>
        <tr r="F143" s="3"/>
        <tr r="E143" s="3"/>
      </tp>
      <tp>
        <v>7464.75</v>
        <stp/>
        <stp>StudyData</stp>
        <stp>CADD28N22</stp>
        <stp>Bar</stp>
        <stp/>
        <stp>Close</stp>
        <stp>D</stp>
        <stp>-2</stp>
        <stp>ALL</stp>
        <stp/>
        <stp/>
        <stp>TRUE</stp>
        <stp>T</stp>
        <tr r="F151" s="3"/>
      </tp>
      <tp>
        <v>9972.25</v>
        <stp/>
        <stp>StudyData</stp>
        <stp>CADD18F22</stp>
        <stp>Bar</stp>
        <stp/>
        <stp>Close</stp>
        <stp>D</stp>
        <stp>-1</stp>
        <stp>ALL</stp>
        <stp/>
        <stp/>
        <stp>TRUE</stp>
        <stp>T</stp>
        <tr r="E14" s="3"/>
        <tr r="F14" s="3"/>
      </tp>
      <tp>
        <v>9835.8799999999992</v>
        <stp/>
        <stp>StudyData</stp>
        <stp>CADD28F22</stp>
        <stp>Bar</stp>
        <stp/>
        <stp>Close</stp>
        <stp>D</stp>
        <stp>-2</stp>
        <stp>ALL</stp>
        <stp/>
        <stp/>
        <stp>TRUE</stp>
        <stp>T</stp>
        <tr r="F22" s="3"/>
      </tp>
      <tp>
        <v>10034.75</v>
        <stp/>
        <stp>StudyData</stp>
        <stp>CADD18G22</stp>
        <stp>Bar</stp>
        <stp/>
        <stp>Close</stp>
        <stp>D</stp>
        <stp>-1</stp>
        <stp>ALL</stp>
        <stp/>
        <stp/>
        <stp>TRUE</stp>
        <stp>T</stp>
        <tr r="F37" s="3"/>
        <tr r="E37" s="3"/>
      </tp>
      <tp>
        <v>9907.75</v>
        <stp/>
        <stp>StudyData</stp>
        <stp>CADD28G22</stp>
        <stp>Bar</stp>
        <stp/>
        <stp>Close</stp>
        <stp>D</stp>
        <stp>-2</stp>
        <stp>ALL</stp>
        <stp/>
        <stp/>
        <stp>TRUE</stp>
        <stp>T</stp>
        <tr r="F43" s="3"/>
      </tp>
      <tp>
        <v>8260.75</v>
        <stp/>
        <stp>StudyData</stp>
        <stp>CADD18X22</stp>
        <stp>Bar</stp>
        <stp/>
        <stp>Close</stp>
        <stp>D</stp>
        <stp>-1</stp>
        <stp>ALL</stp>
        <stp/>
        <stp/>
        <stp>TRUE</stp>
        <stp>T</stp>
        <tr r="E232" s="3"/>
        <tr r="F232" s="3"/>
      </tp>
      <tp>
        <v>7966.75</v>
        <stp/>
        <stp>StudyData</stp>
        <stp>CADD28X22</stp>
        <stp>Bar</stp>
        <stp/>
        <stp>Close</stp>
        <stp>D</stp>
        <stp>-2</stp>
        <stp>ALL</stp>
        <stp/>
        <stp/>
        <stp>TRUE</stp>
        <stp>T</stp>
        <tr r="F238" s="3"/>
      </tp>
      <tp>
        <v>8378</v>
        <stp/>
        <stp>StudyData</stp>
        <stp>CADD28Z22</stp>
        <stp>Bar</stp>
        <stp/>
        <stp>Close</stp>
        <stp>D</stp>
        <stp>-2</stp>
        <stp>ALL</stp>
        <stp/>
        <stp/>
        <stp>TRUE</stp>
        <stp>T</stp>
        <tr r="F260" s="3"/>
      </tp>
      <tp>
        <v>7975</v>
        <stp/>
        <stp>StudyData</stp>
        <stp>CADD18Q22</stp>
        <stp>Bar</stp>
        <stp/>
        <stp>Close</stp>
        <stp>D</stp>
        <stp>-1</stp>
        <stp>ALL</stp>
        <stp/>
        <stp/>
        <stp>TRUE</stp>
        <stp>T</stp>
        <tr r="F166" s="3"/>
        <tr r="E166" s="3"/>
      </tp>
      <tp>
        <v>7519.5</v>
        <stp/>
        <stp>StudyData</stp>
        <stp>CADD28U22</stp>
        <stp>Bar</stp>
        <stp/>
        <stp>Close</stp>
        <stp>D</stp>
        <stp>-2</stp>
        <stp>ALL</stp>
        <stp/>
        <stp/>
        <stp>TRUE</stp>
        <stp>T</stp>
        <tr r="F195" s="3"/>
      </tp>
      <tp>
        <v>7665.5</v>
        <stp/>
        <stp>StudyData</stp>
        <stp>CADD18V22</stp>
        <stp>Bar</stp>
        <stp/>
        <stp>Close</stp>
        <stp>D</stp>
        <stp>-1</stp>
        <stp>ALL</stp>
        <stp/>
        <stp/>
        <stp>TRUE</stp>
        <stp>T</stp>
        <tr r="E209" s="3"/>
        <tr r="F209" s="3"/>
      </tp>
      <tp>
        <v>7632</v>
        <stp/>
        <stp>StudyData</stp>
        <stp>CADD28V22</stp>
        <stp>Bar</stp>
        <stp/>
        <stp>Close</stp>
        <stp>D</stp>
        <stp>-2</stp>
        <stp>ALL</stp>
        <stp/>
        <stp/>
        <stp>TRUE</stp>
        <stp>T</stp>
        <tr r="F217" s="3"/>
      </tp>
      <tp>
        <v>10444.33</v>
        <stp/>
        <stp>StudyData</stp>
        <stp>CADD29H22</stp>
        <stp>Bar</stp>
        <stp/>
        <stp>Close</stp>
        <stp>D</stp>
        <stp>-2</stp>
        <stp>ALL</stp>
        <stp/>
        <stp/>
        <stp>TRUE</stp>
        <stp>T</stp>
        <tr r="F64" s="3"/>
      </tp>
      <tp>
        <v>10284</v>
        <stp/>
        <stp>StudyData</stp>
        <stp>CADD19J22</stp>
        <stp>Bar</stp>
        <stp/>
        <stp>Close</stp>
        <stp>D</stp>
        <stp>-1</stp>
        <stp>ALL</stp>
        <stp/>
        <stp/>
        <stp>TRUE</stp>
        <stp>T</stp>
        <tr r="E79" s="3"/>
        <tr r="F79" s="3"/>
      </tp>
      <tp>
        <v>9863.5</v>
        <stp/>
        <stp>StudyData</stp>
        <stp>CADD29J22</stp>
        <stp>Bar</stp>
        <stp/>
        <stp>Close</stp>
        <stp>D</stp>
        <stp>-2</stp>
        <stp>ALL</stp>
        <stp/>
        <stp/>
        <stp>TRUE</stp>
        <stp>T</stp>
        <tr r="F87" s="3"/>
      </tp>
      <tp>
        <v>9386.25</v>
        <stp/>
        <stp>StudyData</stp>
        <stp>CADD19K22</stp>
        <stp>Bar</stp>
        <stp/>
        <stp>Close</stp>
        <stp>D</stp>
        <stp>-1</stp>
        <stp>ALL</stp>
        <stp/>
        <stp/>
        <stp>TRUE</stp>
        <stp>T</stp>
        <tr r="F101" s="3"/>
        <tr r="E101" s="3"/>
      </tp>
      <tp>
        <v>8382.25</v>
        <stp/>
        <stp>StudyData</stp>
        <stp>CADD29M22</stp>
        <stp>Bar</stp>
        <stp/>
        <stp>Close</stp>
        <stp>D</stp>
        <stp>-2</stp>
        <stp>ALL</stp>
        <stp/>
        <stp/>
        <stp>TRUE</stp>
        <stp>T</stp>
        <tr r="F130" s="3"/>
      </tp>
      <tp>
        <v>7161</v>
        <stp/>
        <stp>StudyData</stp>
        <stp>CADD19N22</stp>
        <stp>Bar</stp>
        <stp/>
        <stp>Close</stp>
        <stp>D</stp>
        <stp>-1</stp>
        <stp>ALL</stp>
        <stp/>
        <stp/>
        <stp>TRUE</stp>
        <stp>T</stp>
        <tr r="E144" s="3"/>
        <tr r="F144" s="3"/>
      </tp>
      <tp>
        <v>7521.5</v>
        <stp/>
        <stp>StudyData</stp>
        <stp>CADD29N22</stp>
        <stp>Bar</stp>
        <stp/>
        <stp>Close</stp>
        <stp>D</stp>
        <stp>-2</stp>
        <stp>ALL</stp>
        <stp/>
        <stp/>
        <stp>TRUE</stp>
        <stp>T</stp>
        <tr r="F152" s="3"/>
      </tp>
      <tp>
        <v>8361.5</v>
        <stp/>
        <stp>StudyData</stp>
        <stp>CADD09F23</stp>
        <stp>Bar</stp>
        <stp/>
        <stp>Close</stp>
        <stp>D</stp>
        <stp>-1</stp>
        <stp>ALL</stp>
        <stp/>
        <stp/>
        <stp>TRUE</stp>
        <stp>T</stp>
        <tr r="E268" s="3"/>
        <tr r="F268" s="3"/>
      </tp>
      <tp>
        <v>9749</v>
        <stp/>
        <stp>StudyData</stp>
        <stp>CADD19F22</stp>
        <stp>Bar</stp>
        <stp/>
        <stp>Close</stp>
        <stp>D</stp>
        <stp>-1</stp>
        <stp>ALL</stp>
        <stp/>
        <stp/>
        <stp>TRUE</stp>
        <stp>T</stp>
        <tr r="F15" s="3"/>
        <tr r="E15" s="3"/>
      </tp>
      <tp>
        <v>7968.38</v>
        <stp/>
        <stp>StudyData</stp>
        <stp>CADD29X22</stp>
        <stp>Bar</stp>
        <stp/>
        <stp>Close</stp>
        <stp>D</stp>
        <stp>-2</stp>
        <stp>ALL</stp>
        <stp/>
        <stp/>
        <stp>TRUE</stp>
        <stp>T</stp>
        <tr r="F239" s="3"/>
      </tp>
      <tp>
        <v>8253</v>
        <stp/>
        <stp>StudyData</stp>
        <stp>CADD19Z22</stp>
        <stp>Bar</stp>
        <stp/>
        <stp>Close</stp>
        <stp>D</stp>
        <stp>-1</stp>
        <stp>ALL</stp>
        <stp/>
        <stp/>
        <stp>TRUE</stp>
        <stp>T</stp>
        <tr r="F253" s="3"/>
        <tr r="E253" s="3"/>
      </tp>
      <tp>
        <v>8379.06</v>
        <stp/>
        <stp>StudyData</stp>
        <stp>CADD29Z22</stp>
        <stp>Bar</stp>
        <stp/>
        <stp>Close</stp>
        <stp>D</stp>
        <stp>-2</stp>
        <stp>ALL</stp>
        <stp/>
        <stp/>
        <stp>TRUE</stp>
        <stp>T</stp>
        <tr r="F261" s="3"/>
      </tp>
      <tp>
        <v>7925.25</v>
        <stp/>
        <stp>StudyData</stp>
        <stp>CADD19Q22</stp>
        <stp>Bar</stp>
        <stp/>
        <stp>Close</stp>
        <stp>D</stp>
        <stp>-1</stp>
        <stp>ALL</stp>
        <stp/>
        <stp/>
        <stp>TRUE</stp>
        <stp>T</stp>
        <tr r="E167" s="3"/>
        <tr r="F167" s="3"/>
      </tp>
      <tp t="s">
        <v/>
        <stp/>
        <stp>StudyData</stp>
        <stp>CADD29Q22</stp>
        <stp>Bar</stp>
        <stp/>
        <stp>Close</stp>
        <stp>D</stp>
        <stp>-2</stp>
        <stp>ALL</stp>
        <stp/>
        <stp/>
        <stp>TRUE</stp>
        <stp>T</stp>
        <tr r="F173" s="3"/>
      </tp>
      <tp>
        <v>7848.75</v>
        <stp/>
        <stp>StudyData</stp>
        <stp>CADD19U22</stp>
        <stp>Bar</stp>
        <stp/>
        <stp>Close</stp>
        <stp>D</stp>
        <stp>-1</stp>
        <stp>ALL</stp>
        <stp/>
        <stp/>
        <stp>TRUE</stp>
        <stp>T</stp>
        <tr r="E188" s="3"/>
        <tr r="F188" s="3"/>
      </tp>
      <tp>
        <v>7431.25</v>
        <stp/>
        <stp>StudyData</stp>
        <stp>CADD29U22</stp>
        <stp>Bar</stp>
        <stp/>
        <stp>Close</stp>
        <stp>D</stp>
        <stp>-2</stp>
        <stp>ALL</stp>
        <stp/>
        <stp/>
        <stp>TRUE</stp>
        <stp>T</stp>
        <tr r="F196" s="3"/>
      </tp>
      <tp>
        <v>7642.5</v>
        <stp/>
        <stp>StudyData</stp>
        <stp>CADD19V22</stp>
        <stp>Bar</stp>
        <stp/>
        <stp>Close</stp>
        <stp>D</stp>
        <stp>-1</stp>
        <stp>ALL</stp>
        <stp/>
        <stp/>
        <stp>TRUE</stp>
        <stp>T</stp>
        <tr r="E210" s="3"/>
        <tr r="F210" s="3"/>
      </tp>
      <tp>
        <v>10194.25</v>
        <stp/>
        <stp>StudyData</stp>
        <stp>CADD04H22</stp>
        <stp>Bar</stp>
        <stp/>
        <stp>Close</stp>
        <stp>D</stp>
        <stp>-1</stp>
        <stp>ALL</stp>
        <stp/>
        <stp/>
        <stp>TRUE</stp>
        <stp>T</stp>
        <tr r="E47" s="3"/>
        <tr r="F47" s="3"/>
      </tp>
      <tp>
        <v>10367.51</v>
        <stp/>
        <stp>StudyData</stp>
        <stp>CADD04J22</stp>
        <stp>Bar</stp>
        <stp/>
        <stp>Close</stp>
        <stp>D</stp>
        <stp>-1</stp>
        <stp>ALL</stp>
        <stp/>
        <stp/>
        <stp>TRUE</stp>
        <stp>T</stp>
        <tr r="E68" s="3"/>
        <tr r="F68" s="3"/>
      </tp>
      <tp>
        <v>9696.7000000000007</v>
        <stp/>
        <stp>StudyData</stp>
        <stp>CADD04K22</stp>
        <stp>Bar</stp>
        <stp/>
        <stp>Close</stp>
        <stp>D</stp>
        <stp>-1</stp>
        <stp>ALL</stp>
        <stp/>
        <stp/>
        <stp>TRUE</stp>
        <stp>T</stp>
        <tr r="E90" s="3"/>
        <tr r="F90" s="3"/>
      </tp>
      <tp t="s">
        <v/>
        <stp/>
        <stp>StudyData</stp>
        <stp>CADD04N22</stp>
        <stp>Bar</stp>
        <stp/>
        <stp>Close</stp>
        <stp>D</stp>
        <stp>-1</stp>
        <stp>ALL</stp>
        <stp/>
        <stp/>
        <stp>TRUE</stp>
        <stp>T</stp>
        <tr r="F133" s="3"/>
        <tr r="E133" s="3"/>
      </tp>
      <tp>
        <v>9330.5499999999993</v>
        <stp/>
        <stp>StudyData</stp>
        <stp>CADD24F23</stp>
        <stp>Bar</stp>
        <stp/>
        <stp>Close</stp>
        <stp>D</stp>
        <stp>-2</stp>
        <stp>ALL</stp>
        <stp/>
        <stp/>
        <stp>TRUE</stp>
        <stp>T</stp>
        <tr r="F279" s="3"/>
      </tp>
      <tp>
        <v>9877.75</v>
        <stp/>
        <stp>StudyData</stp>
        <stp>CADD04G22</stp>
        <stp>Bar</stp>
        <stp/>
        <stp>Close</stp>
        <stp>D</stp>
        <stp>-1</stp>
        <stp>ALL</stp>
        <stp/>
        <stp/>
        <stp>TRUE</stp>
        <stp>T</stp>
        <tr r="E27" s="3"/>
        <tr r="F27" s="3"/>
      </tp>
      <tp>
        <v>7663.25</v>
        <stp/>
        <stp>StudyData</stp>
        <stp>CADD04X22</stp>
        <stp>Bar</stp>
        <stp/>
        <stp>Close</stp>
        <stp>D</stp>
        <stp>-1</stp>
        <stp>ALL</stp>
        <stp/>
        <stp/>
        <stp>TRUE</stp>
        <stp>T</stp>
        <tr r="E222" s="3"/>
        <tr r="F222" s="3"/>
      </tp>
      <tp>
        <v>7808.75</v>
        <stp/>
        <stp>StudyData</stp>
        <stp>CADD04Q22</stp>
        <stp>Bar</stp>
        <stp/>
        <stp>Close</stp>
        <stp>D</stp>
        <stp>-1</stp>
        <stp>ALL</stp>
        <stp/>
        <stp/>
        <stp>TRUE</stp>
        <stp>T</stp>
        <tr r="E156" s="3"/>
        <tr r="F156" s="3"/>
      </tp>
      <tp>
        <v>7648</v>
        <stp/>
        <stp>StudyData</stp>
        <stp>CADD04V22</stp>
        <stp>Bar</stp>
        <stp/>
        <stp>Close</stp>
        <stp>D</stp>
        <stp>-1</stp>
        <stp>ALL</stp>
        <stp/>
        <stp/>
        <stp>TRUE</stp>
        <stp>T</stp>
        <tr r="F199" s="3"/>
        <tr r="E199" s="3"/>
      </tp>
      <tp>
        <v>10367.51</v>
        <stp/>
        <stp>StudyData</stp>
        <stp>CADD05J22</stp>
        <stp>Bar</stp>
        <stp/>
        <stp>Close</stp>
        <stp>D</stp>
        <stp>-1</stp>
        <stp>ALL</stp>
        <stp/>
        <stp/>
        <stp>TRUE</stp>
        <stp>T</stp>
        <tr r="F69" s="3"/>
        <tr r="E69" s="3"/>
      </tp>
      <tp>
        <v>9405.75</v>
        <stp/>
        <stp>StudyData</stp>
        <stp>CADD05K22</stp>
        <stp>Bar</stp>
        <stp/>
        <stp>Close</stp>
        <stp>D</stp>
        <stp>-1</stp>
        <stp>ALL</stp>
        <stp/>
        <stp/>
        <stp>TRUE</stp>
        <stp>T</stp>
        <tr r="F91" s="3"/>
        <tr r="E91" s="3"/>
      </tp>
      <tp>
        <v>8254.25</v>
        <stp/>
        <stp>StudyData</stp>
        <stp>CADD05N22</stp>
        <stp>Bar</stp>
        <stp/>
        <stp>Close</stp>
        <stp>D</stp>
        <stp>-1</stp>
        <stp>ALL</stp>
        <stp/>
        <stp/>
        <stp>TRUE</stp>
        <stp>T</stp>
        <tr r="F134" s="3"/>
        <tr r="E134" s="3"/>
      </tp>
      <tp>
        <v>9725.1299999999992</v>
        <stp/>
        <stp>StudyData</stp>
        <stp>CADD05F22</stp>
        <stp>Bar</stp>
        <stp/>
        <stp>Close</stp>
        <stp>D</stp>
        <stp>-1</stp>
        <stp>ALL</stp>
        <stp/>
        <stp/>
        <stp>TRUE</stp>
        <stp>T</stp>
        <tr r="F5" s="3"/>
        <tr r="E5" s="3"/>
      </tp>
      <tp t="s">
        <v/>
        <stp/>
        <stp>StudyData</stp>
        <stp>CADD25F23</stp>
        <stp>Bar</stp>
        <stp/>
        <stp>Close</stp>
        <stp>D</stp>
        <stp>-2</stp>
        <stp>ALL</stp>
        <stp/>
        <stp/>
        <stp>TRUE</stp>
        <stp>T</stp>
        <tr r="F280" s="3"/>
      </tp>
      <tp>
        <v>8311.5</v>
        <stp/>
        <stp>StudyData</stp>
        <stp>CADD05Z22</stp>
        <stp>Bar</stp>
        <stp/>
        <stp>Close</stp>
        <stp>D</stp>
        <stp>-1</stp>
        <stp>ALL</stp>
        <stp/>
        <stp/>
        <stp>TRUE</stp>
        <stp>T</stp>
        <tr r="F243" s="3"/>
        <tr r="E243" s="3"/>
      </tp>
      <tp>
        <v>7671.75</v>
        <stp/>
        <stp>StudyData</stp>
        <stp>CADD05Q22</stp>
        <stp>Bar</stp>
        <stp/>
        <stp>Close</stp>
        <stp>D</stp>
        <stp>-1</stp>
        <stp>ALL</stp>
        <stp/>
        <stp/>
        <stp>TRUE</stp>
        <stp>T</stp>
        <tr r="E157" s="3"/>
        <tr r="F157" s="3"/>
      </tp>
      <tp t="s">
        <v/>
        <stp/>
        <stp>StudyData</stp>
        <stp>CADD05U22</stp>
        <stp>Bar</stp>
        <stp/>
        <stp>Close</stp>
        <stp>D</stp>
        <stp>-1</stp>
        <stp>ALL</stp>
        <stp/>
        <stp/>
        <stp>TRUE</stp>
        <stp>T</stp>
        <tr r="E178" s="3"/>
        <tr r="F178" s="3"/>
      </tp>
      <tp>
        <v>7602.5</v>
        <stp/>
        <stp>StudyData</stp>
        <stp>CADD05V22</stp>
        <stp>Bar</stp>
        <stp/>
        <stp>Close</stp>
        <stp>D</stp>
        <stp>-1</stp>
        <stp>ALL</stp>
        <stp/>
        <stp/>
        <stp>TRUE</stp>
        <stp>T</stp>
        <tr r="F200" s="3"/>
        <tr r="E200" s="3"/>
      </tp>
      <tp>
        <v>10451.75</v>
        <stp/>
        <stp>StudyData</stp>
        <stp>CADD06J22</stp>
        <stp>Bar</stp>
        <stp/>
        <stp>Close</stp>
        <stp>D</stp>
        <stp>-1</stp>
        <stp>ALL</stp>
        <stp/>
        <stp/>
        <stp>TRUE</stp>
        <stp>T</stp>
        <tr r="F70" s="3"/>
        <tr r="E70" s="3"/>
      </tp>
      <tp>
        <v>9468</v>
        <stp/>
        <stp>StudyData</stp>
        <stp>CADD06K22</stp>
        <stp>Bar</stp>
        <stp/>
        <stp>Close</stp>
        <stp>D</stp>
        <stp>-1</stp>
        <stp>ALL</stp>
        <stp/>
        <stp/>
        <stp>TRUE</stp>
        <stp>T</stp>
        <tr r="E92" s="3"/>
        <tr r="F92" s="3"/>
      </tp>
      <tp t="s">
        <v/>
        <stp/>
        <stp>StudyData</stp>
        <stp>CADD06M22</stp>
        <stp>Bar</stp>
        <stp/>
        <stp>Close</stp>
        <stp>D</stp>
        <stp>-1</stp>
        <stp>ALL</stp>
        <stp/>
        <stp/>
        <stp>TRUE</stp>
        <stp>T</stp>
        <tr r="F113" s="3"/>
        <tr r="E113" s="3"/>
      </tp>
      <tp>
        <v>7998.5</v>
        <stp/>
        <stp>StudyData</stp>
        <stp>CADD06N22</stp>
        <stp>Bar</stp>
        <stp/>
        <stp>Close</stp>
        <stp>D</stp>
        <stp>-1</stp>
        <stp>ALL</stp>
        <stp/>
        <stp/>
        <stp>TRUE</stp>
        <stp>T</stp>
        <tr r="F135" s="3"/>
        <tr r="E135" s="3"/>
      </tp>
      <tp>
        <v>9788.5</v>
        <stp/>
        <stp>StudyData</stp>
        <stp>CADD06F22</stp>
        <stp>Bar</stp>
        <stp/>
        <stp>Close</stp>
        <stp>D</stp>
        <stp>-1</stp>
        <stp>ALL</stp>
        <stp/>
        <stp/>
        <stp>TRUE</stp>
        <stp>T</stp>
        <tr r="F6" s="3"/>
        <tr r="E6" s="3"/>
      </tp>
      <tp t="s">
        <v/>
        <stp/>
        <stp>StudyData</stp>
        <stp>CADD16F23</stp>
        <stp>Bar</stp>
        <stp/>
        <stp>Close</stp>
        <stp>D</stp>
        <stp>-1</stp>
        <stp>ALL</stp>
        <stp/>
        <stp/>
        <stp>TRUE</stp>
        <stp>T</stp>
        <tr r="E273" s="3"/>
        <tr r="F273" s="3"/>
      </tp>
      <tp>
        <v>8312.9</v>
        <stp/>
        <stp>StudyData</stp>
        <stp>CADD06Z22</stp>
        <stp>Bar</stp>
        <stp/>
        <stp>Close</stp>
        <stp>D</stp>
        <stp>-1</stp>
        <stp>ALL</stp>
        <stp/>
        <stp/>
        <stp>TRUE</stp>
        <stp>T</stp>
        <tr r="F244" s="3"/>
        <tr r="E244" s="3"/>
      </tp>
      <tp>
        <v>7652</v>
        <stp/>
        <stp>StudyData</stp>
        <stp>CADD06U22</stp>
        <stp>Bar</stp>
        <stp/>
        <stp>Close</stp>
        <stp>D</stp>
        <stp>-1</stp>
        <stp>ALL</stp>
        <stp/>
        <stp/>
        <stp>TRUE</stp>
        <stp>T</stp>
        <tr r="F179" s="3"/>
        <tr r="E179" s="3"/>
      </tp>
      <tp>
        <v>7800</v>
        <stp/>
        <stp>StudyData</stp>
        <stp>CADD06V22</stp>
        <stp>Bar</stp>
        <stp/>
        <stp>Close</stp>
        <stp>D</stp>
        <stp>-1</stp>
        <stp>ALL</stp>
        <stp/>
        <stp/>
        <stp>TRUE</stp>
        <stp>T</stp>
        <tr r="F201" s="3"/>
        <tr r="E201" s="3"/>
      </tp>
      <tp>
        <v>10383.5</v>
        <stp/>
        <stp>StudyData</stp>
        <stp>CADD07H22</stp>
        <stp>Bar</stp>
        <stp/>
        <stp>Close</stp>
        <stp>D</stp>
        <stp>-1</stp>
        <stp>ALL</stp>
        <stp/>
        <stp/>
        <stp>TRUE</stp>
        <stp>T</stp>
        <tr r="F48" s="3"/>
        <tr r="E48" s="3"/>
      </tp>
      <tp>
        <v>10433</v>
        <stp/>
        <stp>StudyData</stp>
        <stp>CADD07J22</stp>
        <stp>Bar</stp>
        <stp/>
        <stp>Close</stp>
        <stp>D</stp>
        <stp>-1</stp>
        <stp>ALL</stp>
        <stp/>
        <stp/>
        <stp>TRUE</stp>
        <stp>T</stp>
        <tr r="E71" s="3"/>
        <tr r="F71" s="3"/>
      </tp>
      <tp t="s">
        <v/>
        <stp/>
        <stp>StudyData</stp>
        <stp>CADD07M22</stp>
        <stp>Bar</stp>
        <stp/>
        <stp>Close</stp>
        <stp>D</stp>
        <stp>-1</stp>
        <stp>ALL</stp>
        <stp/>
        <stp/>
        <stp>TRUE</stp>
        <stp>T</stp>
        <tr r="E114" s="3"/>
        <tr r="F114" s="3"/>
      </tp>
      <tp>
        <v>7657.75</v>
        <stp/>
        <stp>StudyData</stp>
        <stp>CADD07N22</stp>
        <stp>Bar</stp>
        <stp/>
        <stp>Close</stp>
        <stp>D</stp>
        <stp>-1</stp>
        <stp>ALL</stp>
        <stp/>
        <stp/>
        <stp>TRUE</stp>
        <stp>T</stp>
        <tr r="F136" s="3"/>
        <tr r="E136" s="3"/>
      </tp>
      <tp>
        <v>9708.25</v>
        <stp/>
        <stp>StudyData</stp>
        <stp>CADD07F22</stp>
        <stp>Bar</stp>
        <stp/>
        <stp>Close</stp>
        <stp>D</stp>
        <stp>-1</stp>
        <stp>ALL</stp>
        <stp/>
        <stp/>
        <stp>TRUE</stp>
        <stp>T</stp>
        <tr r="F7" s="3"/>
        <tr r="E7" s="3"/>
      </tp>
      <tp>
        <v>9169.0499999999993</v>
        <stp/>
        <stp>StudyData</stp>
        <stp>CADD17F23</stp>
        <stp>Bar</stp>
        <stp/>
        <stp>Close</stp>
        <stp>D</stp>
        <stp>-1</stp>
        <stp>ALL</stp>
        <stp/>
        <stp/>
        <stp>TRUE</stp>
        <stp>T</stp>
        <tr r="F274" s="3"/>
        <tr r="E274" s="3"/>
      </tp>
      <tp>
        <v>9868.5</v>
        <stp/>
        <stp>StudyData</stp>
        <stp>CADD07G22</stp>
        <stp>Bar</stp>
        <stp/>
        <stp>Close</stp>
        <stp>D</stp>
        <stp>-1</stp>
        <stp>ALL</stp>
        <stp/>
        <stp/>
        <stp>TRUE</stp>
        <stp>T</stp>
        <tr r="F28" s="3"/>
        <tr r="E28" s="3"/>
      </tp>
      <tp>
        <v>7596</v>
        <stp/>
        <stp>StudyData</stp>
        <stp>CADD07X22</stp>
        <stp>Bar</stp>
        <stp/>
        <stp>Close</stp>
        <stp>D</stp>
        <stp>-1</stp>
        <stp>ALL</stp>
        <stp/>
        <stp/>
        <stp>TRUE</stp>
        <stp>T</stp>
        <tr r="E223" s="3"/>
        <tr r="F223" s="3"/>
      </tp>
      <tp>
        <v>8348.5</v>
        <stp/>
        <stp>StudyData</stp>
        <stp>CADD07Z22</stp>
        <stp>Bar</stp>
        <stp/>
        <stp>Close</stp>
        <stp>D</stp>
        <stp>-1</stp>
        <stp>ALL</stp>
        <stp/>
        <stp/>
        <stp>TRUE</stp>
        <stp>T</stp>
        <tr r="E245" s="3"/>
        <tr r="F245" s="3"/>
      </tp>
      <tp>
        <v>7731</v>
        <stp/>
        <stp>StudyData</stp>
        <stp>CADD07U22</stp>
        <stp>Bar</stp>
        <stp/>
        <stp>Close</stp>
        <stp>D</stp>
        <stp>-1</stp>
        <stp>ALL</stp>
        <stp/>
        <stp/>
        <stp>TRUE</stp>
        <stp>T</stp>
        <tr r="F180" s="3"/>
        <tr r="E180" s="3"/>
      </tp>
      <tp>
        <v>7725.25</v>
        <stp/>
        <stp>StudyData</stp>
        <stp>CADD07V22</stp>
        <stp>Bar</stp>
        <stp/>
        <stp>Close</stp>
        <stp>D</stp>
        <stp>-1</stp>
        <stp>ALL</stp>
        <stp/>
        <stp/>
        <stp>TRUE</stp>
        <stp>T</stp>
        <tr r="E202" s="3"/>
        <tr r="F202" s="3"/>
      </tp>
      <tp>
        <v>10249.5</v>
        <stp/>
        <stp>StudyData</stp>
        <stp>CADD30H22</stp>
        <stp>Bar</stp>
        <stp/>
        <stp>Close</stp>
        <stp>D</stp>
        <stp>-2</stp>
        <stp>ALL</stp>
        <stp/>
        <stp/>
        <stp>TRUE</stp>
        <stp>T</stp>
        <tr r="F65" s="3"/>
      </tp>
      <tp t="s">
        <v/>
        <stp/>
        <stp>StudyData</stp>
        <stp>CADD30K22</stp>
        <stp>Bar</stp>
        <stp/>
        <stp>Close</stp>
        <stp>D</stp>
        <stp>-2</stp>
        <stp>ALL</stp>
        <stp/>
        <stp/>
        <stp>TRUE</stp>
        <stp>T</stp>
        <tr r="F108" s="3"/>
      </tp>
      <tp>
        <v>8420.25</v>
        <stp/>
        <stp>StudyData</stp>
        <stp>CADD30M22</stp>
        <stp>Bar</stp>
        <stp/>
        <stp>Close</stp>
        <stp>D</stp>
        <stp>-2</stp>
        <stp>ALL</stp>
        <stp/>
        <stp/>
        <stp>TRUE</stp>
        <stp>T</stp>
        <tr r="F131" s="3"/>
      </tp>
      <tp>
        <v>8363</v>
        <stp/>
        <stp>StudyData</stp>
        <stp>CADD10F23</stp>
        <stp>Bar</stp>
        <stp/>
        <stp>Close</stp>
        <stp>D</stp>
        <stp>-1</stp>
        <stp>ALL</stp>
        <stp/>
        <stp/>
        <stp>TRUE</stp>
        <stp>T</stp>
        <tr r="E269" s="3"/>
        <tr r="F269" s="3"/>
      </tp>
      <tp>
        <v>9284.19</v>
        <stp/>
        <stp>StudyData</stp>
        <stp>CADD20F23</stp>
        <stp>Bar</stp>
        <stp/>
        <stp>Close</stp>
        <stp>D</stp>
        <stp>-2</stp>
        <stp>ALL</stp>
        <stp/>
        <stp/>
        <stp>TRUE</stp>
        <stp>T</stp>
        <tr r="F277" s="3"/>
      </tp>
      <tp>
        <v>7976.9</v>
        <stp/>
        <stp>StudyData</stp>
        <stp>CADD30X22</stp>
        <stp>Bar</stp>
        <stp/>
        <stp>Close</stp>
        <stp>D</stp>
        <stp>-2</stp>
        <stp>ALL</stp>
        <stp/>
        <stp/>
        <stp>TRUE</stp>
        <stp>T</stp>
        <tr r="F240" s="3"/>
      </tp>
      <tp>
        <v>8329.35</v>
        <stp/>
        <stp>StudyData</stp>
        <stp>CADD30Z22</stp>
        <stp>Bar</stp>
        <stp/>
        <stp>Close</stp>
        <stp>D</stp>
        <stp>-2</stp>
        <stp>ALL</stp>
        <stp/>
        <stp/>
        <stp>TRUE</stp>
        <stp>T</stp>
        <tr r="F262" s="3"/>
      </tp>
      <tp>
        <v>8062.25</v>
        <stp/>
        <stp>StudyData</stp>
        <stp>CADD30Q22</stp>
        <stp>Bar</stp>
        <stp/>
        <stp>Close</stp>
        <stp>D</stp>
        <stp>-2</stp>
        <stp>ALL</stp>
        <stp/>
        <stp/>
        <stp>TRUE</stp>
        <stp>T</stp>
        <tr r="F174" s="3"/>
      </tp>
      <tp>
        <v>7423.25</v>
        <stp/>
        <stp>StudyData</stp>
        <stp>CADD30U22</stp>
        <stp>Bar</stp>
        <stp/>
        <stp>Close</stp>
        <stp>D</stp>
        <stp>-2</stp>
        <stp>ALL</stp>
        <stp/>
        <stp/>
        <stp>TRUE</stp>
        <stp>T</stp>
        <tr r="F197" s="3"/>
      </tp>
      <tp>
        <v>9917.5</v>
        <stp/>
        <stp>StudyData</stp>
        <stp>CADD01H22</stp>
        <stp>Bar</stp>
        <stp/>
        <stp>Close</stp>
        <stp>D</stp>
        <stp>-1</stp>
        <stp>ALL</stp>
        <stp/>
        <stp/>
        <stp>TRUE</stp>
        <stp>T</stp>
        <tr r="E44" s="3"/>
        <tr r="F44" s="3"/>
      </tp>
      <tp>
        <v>10341</v>
        <stp/>
        <stp>StudyData</stp>
        <stp>CADD31H22</stp>
        <stp>Bar</stp>
        <stp/>
        <stp>Close</stp>
        <stp>D</stp>
        <stp>-2</stp>
        <stp>ALL</stp>
        <stp/>
        <stp/>
        <stp>TRUE</stp>
        <stp>T</stp>
        <tr r="F66" s="3"/>
      </tp>
      <tp>
        <v>10360.5</v>
        <stp/>
        <stp>StudyData</stp>
        <stp>CADD01J22</stp>
        <stp>Bar</stp>
        <stp/>
        <stp>Close</stp>
        <stp>D</stp>
        <stp>-1</stp>
        <stp>ALL</stp>
        <stp/>
        <stp/>
        <stp>TRUE</stp>
        <stp>T</stp>
        <tr r="E67" s="3"/>
        <tr r="F67" s="3"/>
      </tp>
      <tp t="s">
        <v/>
        <stp/>
        <stp>StudyData</stp>
        <stp>CADD31K22</stp>
        <stp>Bar</stp>
        <stp/>
        <stp>Close</stp>
        <stp>D</stp>
        <stp>-2</stp>
        <stp>ALL</stp>
        <stp/>
        <stp/>
        <stp>TRUE</stp>
        <stp>T</stp>
        <tr r="F109" s="3"/>
      </tp>
      <tp t="s">
        <v/>
        <stp/>
        <stp>StudyData</stp>
        <stp>CADD01M22</stp>
        <stp>Bar</stp>
        <stp/>
        <stp>Close</stp>
        <stp>D</stp>
        <stp>-1</stp>
        <stp>ALL</stp>
        <stp/>
        <stp/>
        <stp>TRUE</stp>
        <stp>T</stp>
        <tr r="E110" s="3"/>
        <tr r="F110" s="3"/>
      </tp>
      <tp>
        <v>8399.25</v>
        <stp/>
        <stp>StudyData</stp>
        <stp>CADD01N22</stp>
        <stp>Bar</stp>
        <stp/>
        <stp>Close</stp>
        <stp>D</stp>
        <stp>-1</stp>
        <stp>ALL</stp>
        <stp/>
        <stp/>
        <stp>TRUE</stp>
        <stp>T</stp>
        <tr r="F132" s="3"/>
        <tr r="E132" s="3"/>
      </tp>
      <tp>
        <v>8833</v>
        <stp/>
        <stp>StudyData</stp>
        <stp>CADD11F23</stp>
        <stp>Bar</stp>
        <stp/>
        <stp>Close</stp>
        <stp>D</stp>
        <stp>-1</stp>
        <stp>ALL</stp>
        <stp/>
        <stp/>
        <stp>TRUE</stp>
        <stp>T</stp>
        <tr r="F270" s="3"/>
        <tr r="E270" s="3"/>
      </tp>
      <tp>
        <v>9954.9</v>
        <stp/>
        <stp>StudyData</stp>
        <stp>CADD31F22</stp>
        <stp>Bar</stp>
        <stp/>
        <stp>Close</stp>
        <stp>D</stp>
        <stp>-2</stp>
        <stp>ALL</stp>
        <stp/>
        <stp/>
        <stp>TRUE</stp>
        <stp>T</stp>
        <tr r="F23" s="3"/>
      </tp>
      <tp>
        <v>9833.75</v>
        <stp/>
        <stp>StudyData</stp>
        <stp>CADD01G22</stp>
        <stp>Bar</stp>
        <stp/>
        <stp>Close</stp>
        <stp>D</stp>
        <stp>-1</stp>
        <stp>ALL</stp>
        <stp/>
        <stp/>
        <stp>TRUE</stp>
        <stp>T</stp>
        <tr r="F24" s="3"/>
        <tr r="E24" s="3"/>
      </tp>
      <tp>
        <v>7839.25</v>
        <stp/>
        <stp>StudyData</stp>
        <stp>CADD01X22</stp>
        <stp>Bar</stp>
        <stp/>
        <stp>Close</stp>
        <stp>D</stp>
        <stp>-1</stp>
        <stp>ALL</stp>
        <stp/>
        <stp/>
        <stp>TRUE</stp>
        <stp>T</stp>
        <tr r="F219" s="3"/>
        <tr r="E219" s="3"/>
      </tp>
      <tp>
        <v>8036</v>
        <stp/>
        <stp>StudyData</stp>
        <stp>CADD01Z22</stp>
        <stp>Bar</stp>
        <stp/>
        <stp>Close</stp>
        <stp>D</stp>
        <stp>-1</stp>
        <stp>ALL</stp>
        <stp/>
        <stp/>
        <stp>TRUE</stp>
        <stp>T</stp>
        <tr r="E241" s="3"/>
        <tr r="F241" s="3"/>
      </tp>
      <tp>
        <v>7765.75</v>
        <stp/>
        <stp>StudyData</stp>
        <stp>CADD01Q22</stp>
        <stp>Bar</stp>
        <stp/>
        <stp>Close</stp>
        <stp>D</stp>
        <stp>-1</stp>
        <stp>ALL</stp>
        <stp/>
        <stp/>
        <stp>TRUE</stp>
        <stp>T</stp>
        <tr r="F153" s="3"/>
        <tr r="E153" s="3"/>
      </tp>
      <tp>
        <v>8062.25</v>
        <stp/>
        <stp>StudyData</stp>
        <stp>CADD31Q22</stp>
        <stp>Bar</stp>
        <stp/>
        <stp>Close</stp>
        <stp>D</stp>
        <stp>-2</stp>
        <stp>ALL</stp>
        <stp/>
        <stp/>
        <stp>TRUE</stp>
        <stp>T</stp>
        <tr r="F175" s="3"/>
      </tp>
      <tp>
        <v>7893</v>
        <stp/>
        <stp>StudyData</stp>
        <stp>CADD01U22</stp>
        <stp>Bar</stp>
        <stp/>
        <stp>Close</stp>
        <stp>D</stp>
        <stp>-1</stp>
        <stp>ALL</stp>
        <stp/>
        <stp/>
        <stp>TRUE</stp>
        <stp>T</stp>
        <tr r="F176" s="3"/>
        <tr r="E176" s="3"/>
      </tp>
      <tp>
        <v>7886</v>
        <stp/>
        <stp>StudyData</stp>
        <stp>CADD31V22</stp>
        <stp>Bar</stp>
        <stp/>
        <stp>Close</stp>
        <stp>D</stp>
        <stp>-2</stp>
        <stp>ALL</stp>
        <stp/>
        <stp/>
        <stp>TRUE</stp>
        <stp>T</stp>
        <tr r="F218" s="3"/>
      </tp>
      <tp>
        <v>9919</v>
        <stp/>
        <stp>StudyData</stp>
        <stp>CADD02H22</stp>
        <stp>Bar</stp>
        <stp/>
        <stp>Close</stp>
        <stp>D</stp>
        <stp>-1</stp>
        <stp>ALL</stp>
        <stp/>
        <stp/>
        <stp>TRUE</stp>
        <stp>T</stp>
        <tr r="E45" s="3"/>
        <tr r="F45" s="3"/>
      </tp>
      <tp t="s">
        <v/>
        <stp/>
        <stp>StudyData</stp>
        <stp>CADD02K22</stp>
        <stp>Bar</stp>
        <stp/>
        <stp>Close</stp>
        <stp>D</stp>
        <stp>-1</stp>
        <stp>ALL</stp>
        <stp/>
        <stp/>
        <stp>TRUE</stp>
        <stp>T</stp>
        <tr r="F88" s="3"/>
        <tr r="E88" s="3"/>
      </tp>
      <tp t="s">
        <v/>
        <stp/>
        <stp>StudyData</stp>
        <stp>CADD02M22</stp>
        <stp>Bar</stp>
        <stp/>
        <stp>Close</stp>
        <stp>D</stp>
        <stp>-1</stp>
        <stp>ALL</stp>
        <stp/>
        <stp/>
        <stp>TRUE</stp>
        <stp>T</stp>
        <tr r="F111" s="3"/>
        <tr r="E111" s="3"/>
      </tp>
      <tp>
        <v>8890.5</v>
        <stp/>
        <stp>StudyData</stp>
        <stp>CADD12F23</stp>
        <stp>Bar</stp>
        <stp/>
        <stp>Close</stp>
        <stp>D</stp>
        <stp>-1</stp>
        <stp>ALL</stp>
        <stp/>
        <stp/>
        <stp>TRUE</stp>
        <stp>T</stp>
        <tr r="E271" s="3"/>
        <tr r="F271" s="3"/>
      </tp>
      <tp>
        <v>9578</v>
        <stp/>
        <stp>StudyData</stp>
        <stp>CADD02G22</stp>
        <stp>Bar</stp>
        <stp/>
        <stp>Close</stp>
        <stp>D</stp>
        <stp>-1</stp>
        <stp>ALL</stp>
        <stp/>
        <stp/>
        <stp>TRUE</stp>
        <stp>T</stp>
        <tr r="E25" s="3"/>
        <tr r="F25" s="3"/>
      </tp>
      <tp>
        <v>7522</v>
        <stp/>
        <stp>StudyData</stp>
        <stp>CADD02X22</stp>
        <stp>Bar</stp>
        <stp/>
        <stp>Close</stp>
        <stp>D</stp>
        <stp>-1</stp>
        <stp>ALL</stp>
        <stp/>
        <stp/>
        <stp>TRUE</stp>
        <stp>T</stp>
        <tr r="E220" s="3"/>
        <tr r="F220" s="3"/>
      </tp>
      <tp>
        <v>8226.75</v>
        <stp/>
        <stp>StudyData</stp>
        <stp>CADD02Z22</stp>
        <stp>Bar</stp>
        <stp/>
        <stp>Close</stp>
        <stp>D</stp>
        <stp>-1</stp>
        <stp>ALL</stp>
        <stp/>
        <stp/>
        <stp>TRUE</stp>
        <stp>T</stp>
        <tr r="F242" s="3"/>
        <tr r="E242" s="3"/>
      </tp>
      <tp>
        <v>7766.25</v>
        <stp/>
        <stp>StudyData</stp>
        <stp>CADD02Q22</stp>
        <stp>Bar</stp>
        <stp/>
        <stp>Close</stp>
        <stp>D</stp>
        <stp>-1</stp>
        <stp>ALL</stp>
        <stp/>
        <stp/>
        <stp>TRUE</stp>
        <stp>T</stp>
        <tr r="E154" s="3"/>
        <tr r="F154" s="3"/>
      </tp>
      <tp>
        <v>7845.5</v>
        <stp/>
        <stp>StudyData</stp>
        <stp>CADD02U22</stp>
        <stp>Bar</stp>
        <stp/>
        <stp>Close</stp>
        <stp>D</stp>
        <stp>-1</stp>
        <stp>ALL</stp>
        <stp/>
        <stp/>
        <stp>TRUE</stp>
        <stp>T</stp>
        <tr r="F177" s="3"/>
        <tr r="E177" s="3"/>
      </tp>
      <tp>
        <v>10092</v>
        <stp/>
        <stp>StudyData</stp>
        <stp>CADD03H22</stp>
        <stp>Bar</stp>
        <stp/>
        <stp>Close</stp>
        <stp>D</stp>
        <stp>-1</stp>
        <stp>ALL</stp>
        <stp/>
        <stp/>
        <stp>TRUE</stp>
        <stp>T</stp>
        <tr r="F46" s="3"/>
        <tr r="E46" s="3"/>
      </tp>
      <tp>
        <v>9696</v>
        <stp/>
        <stp>StudyData</stp>
        <stp>CADD03K22</stp>
        <stp>Bar</stp>
        <stp/>
        <stp>Close</stp>
        <stp>D</stp>
        <stp>-1</stp>
        <stp>ALL</stp>
        <stp/>
        <stp/>
        <stp>TRUE</stp>
        <stp>T</stp>
        <tr r="F89" s="3"/>
        <tr r="E89" s="3"/>
      </tp>
      <tp t="s">
        <v/>
        <stp/>
        <stp>StudyData</stp>
        <stp>CADD03M22</stp>
        <stp>Bar</stp>
        <stp/>
        <stp>Close</stp>
        <stp>D</stp>
        <stp>-1</stp>
        <stp>ALL</stp>
        <stp/>
        <stp/>
        <stp>TRUE</stp>
        <stp>T</stp>
        <tr r="E112" s="3"/>
        <tr r="F112" s="3"/>
      </tp>
      <tp>
        <v>9107.5</v>
        <stp/>
        <stp>StudyData</stp>
        <stp>CADD13F23</stp>
        <stp>Bar</stp>
        <stp/>
        <stp>Close</stp>
        <stp>D</stp>
        <stp>-1</stp>
        <stp>ALL</stp>
        <stp/>
        <stp/>
        <stp>TRUE</stp>
        <stp>T</stp>
        <tr r="F272" s="3"/>
        <tr r="E272" s="3"/>
      </tp>
      <tp>
        <v>9329.5499999999993</v>
        <stp/>
        <stp>StudyData</stp>
        <stp>CADD23F23</stp>
        <stp>Bar</stp>
        <stp/>
        <stp>Close</stp>
        <stp>D</stp>
        <stp>-2</stp>
        <stp>ALL</stp>
        <stp/>
        <stp/>
        <stp>TRUE</stp>
        <stp>T</stp>
        <tr r="F278" s="3"/>
      </tp>
      <tp>
        <v>9737.5</v>
        <stp/>
        <stp>StudyData</stp>
        <stp>CADD03G22</stp>
        <stp>Bar</stp>
        <stp/>
        <stp>Close</stp>
        <stp>D</stp>
        <stp>-1</stp>
        <stp>ALL</stp>
        <stp/>
        <stp/>
        <stp>TRUE</stp>
        <stp>T</stp>
        <tr r="E26" s="3"/>
        <tr r="F26" s="3"/>
      </tp>
      <tp>
        <v>7717</v>
        <stp/>
        <stp>StudyData</stp>
        <stp>CADD03X22</stp>
        <stp>Bar</stp>
        <stp/>
        <stp>Close</stp>
        <stp>D</stp>
        <stp>-1</stp>
        <stp>ALL</stp>
        <stp/>
        <stp/>
        <stp>TRUE</stp>
        <stp>T</stp>
        <tr r="F221" s="3"/>
        <tr r="E221" s="3"/>
      </tp>
      <tp>
        <v>7821.25</v>
        <stp/>
        <stp>StudyData</stp>
        <stp>CADD03Q22</stp>
        <stp>Bar</stp>
        <stp/>
        <stp>Close</stp>
        <stp>D</stp>
        <stp>-1</stp>
        <stp>ALL</stp>
        <stp/>
        <stp/>
        <stp>TRUE</stp>
        <stp>T</stp>
        <tr r="E155" s="3"/>
        <tr r="F155" s="3"/>
      </tp>
      <tp>
        <v>7647</v>
        <stp/>
        <stp>StudyData</stp>
        <stp>CADD03V22</stp>
        <stp>Bar</stp>
        <stp/>
        <stp>Close</stp>
        <stp>D</stp>
        <stp>-1</stp>
        <stp>ALL</stp>
        <stp/>
        <stp/>
        <stp>TRUE</stp>
        <stp>T</stp>
        <tr r="E198" s="3"/>
        <tr r="F198" s="3"/>
      </tp>
      <tp>
        <v>10384</v>
        <stp/>
        <stp>StudyData</stp>
        <stp>CADD08H22</stp>
        <stp>Bar</stp>
        <stp/>
        <stp>Close</stp>
        <stp>D</stp>
        <stp>-1</stp>
        <stp>ALL</stp>
        <stp/>
        <stp/>
        <stp>TRUE</stp>
        <stp>T</stp>
        <tr r="E49" s="3"/>
        <tr r="F49" s="3"/>
      </tp>
      <tp>
        <v>10286.75</v>
        <stp/>
        <stp>StudyData</stp>
        <stp>CADD08J22</stp>
        <stp>Bar</stp>
        <stp/>
        <stp>Close</stp>
        <stp>D</stp>
        <stp>-1</stp>
        <stp>ALL</stp>
        <stp/>
        <stp/>
        <stp>TRUE</stp>
        <stp>T</stp>
        <tr r="F72" s="3"/>
        <tr r="E72" s="3"/>
      </tp>
      <tp t="s">
        <v/>
        <stp/>
        <stp>StudyData</stp>
        <stp>CADD08M22</stp>
        <stp>Bar</stp>
        <stp/>
        <stp>Close</stp>
        <stp>D</stp>
        <stp>-1</stp>
        <stp>ALL</stp>
        <stp/>
        <stp/>
        <stp>TRUE</stp>
        <stp>T</stp>
        <tr r="F115" s="3"/>
        <tr r="E115" s="3"/>
      </tp>
      <tp>
        <v>7506.25</v>
        <stp/>
        <stp>StudyData</stp>
        <stp>CADD08N22</stp>
        <stp>Bar</stp>
        <stp/>
        <stp>Close</stp>
        <stp>D</stp>
        <stp>-1</stp>
        <stp>ALL</stp>
        <stp/>
        <stp/>
        <stp>TRUE</stp>
        <stp>T</stp>
        <tr r="F137" s="3"/>
        <tr r="E137" s="3"/>
      </tp>
      <tp>
        <v>9088.19</v>
        <stp/>
        <stp>StudyData</stp>
        <stp>CADD18F23</stp>
        <stp>Bar</stp>
        <stp/>
        <stp>Close</stp>
        <stp>D</stp>
        <stp>-1</stp>
        <stp>ALL</stp>
        <stp/>
        <stp/>
        <stp>TRUE</stp>
        <stp>T</stp>
        <tr r="F275" s="3"/>
        <tr r="E275" s="3"/>
      </tp>
      <tp>
        <v>9868.5</v>
        <stp/>
        <stp>StudyData</stp>
        <stp>CADD08G22</stp>
        <stp>Bar</stp>
        <stp/>
        <stp>Close</stp>
        <stp>D</stp>
        <stp>-1</stp>
        <stp>ALL</stp>
        <stp/>
        <stp/>
        <stp>TRUE</stp>
        <stp>T</stp>
        <tr r="E29" s="3"/>
        <tr r="F29" s="3"/>
      </tp>
      <tp>
        <v>7597.22</v>
        <stp/>
        <stp>StudyData</stp>
        <stp>CADD08X22</stp>
        <stp>Bar</stp>
        <stp/>
        <stp>Close</stp>
        <stp>D</stp>
        <stp>-1</stp>
        <stp>ALL</stp>
        <stp/>
        <stp/>
        <stp>TRUE</stp>
        <stp>T</stp>
        <tr r="E224" s="3"/>
        <tr r="F224" s="3"/>
      </tp>
      <tp>
        <v>8384.75</v>
        <stp/>
        <stp>StudyData</stp>
        <stp>CADD08Z22</stp>
        <stp>Bar</stp>
        <stp/>
        <stp>Close</stp>
        <stp>D</stp>
        <stp>-1</stp>
        <stp>ALL</stp>
        <stp/>
        <stp/>
        <stp>TRUE</stp>
        <stp>T</stp>
        <tr r="F246" s="3"/>
        <tr r="E246" s="3"/>
      </tp>
      <tp>
        <v>7720.2</v>
        <stp/>
        <stp>StudyData</stp>
        <stp>CADD08Q22</stp>
        <stp>Bar</stp>
        <stp/>
        <stp>Close</stp>
        <stp>D</stp>
        <stp>-1</stp>
        <stp>ALL</stp>
        <stp/>
        <stp/>
        <stp>TRUE</stp>
        <stp>T</stp>
        <tr r="F158" s="3"/>
        <tr r="E158" s="3"/>
      </tp>
      <tp>
        <v>7751</v>
        <stp/>
        <stp>StudyData</stp>
        <stp>CADD08U22</stp>
        <stp>Bar</stp>
        <stp/>
        <stp>Close</stp>
        <stp>D</stp>
        <stp>-1</stp>
        <stp>ALL</stp>
        <stp/>
        <stp/>
        <stp>TRUE</stp>
        <stp>T</stp>
        <tr r="E181" s="3"/>
        <tr r="F181" s="3"/>
      </tp>
      <tp>
        <v>10255.5</v>
        <stp/>
        <stp>StudyData</stp>
        <stp>CADD09H22</stp>
        <stp>Bar</stp>
        <stp/>
        <stp>Close</stp>
        <stp>D</stp>
        <stp>-1</stp>
        <stp>ALL</stp>
        <stp/>
        <stp/>
        <stp>TRUE</stp>
        <stp>T</stp>
        <tr r="E50" s="3"/>
        <tr r="F50" s="3"/>
      </tp>
      <tp>
        <v>9512.5</v>
        <stp/>
        <stp>StudyData</stp>
        <stp>CADD09K22</stp>
        <stp>Bar</stp>
        <stp/>
        <stp>Close</stp>
        <stp>D</stp>
        <stp>-1</stp>
        <stp>ALL</stp>
        <stp/>
        <stp/>
        <stp>TRUE</stp>
        <stp>T</stp>
        <tr r="F93" s="3"/>
        <tr r="E93" s="3"/>
      </tp>
      <tp t="s">
        <v/>
        <stp/>
        <stp>StudyData</stp>
        <stp>CADD09M22</stp>
        <stp>Bar</stp>
        <stp/>
        <stp>Close</stp>
        <stp>D</stp>
        <stp>-1</stp>
        <stp>ALL</stp>
        <stp/>
        <stp/>
        <stp>TRUE</stp>
        <stp>T</stp>
        <tr r="E116" s="3"/>
        <tr r="F116" s="3"/>
      </tp>
      <tp>
        <v>9282.99</v>
        <stp/>
        <stp>StudyData</stp>
        <stp>CADD19F23</stp>
        <stp>Bar</stp>
        <stp/>
        <stp>Close</stp>
        <stp>D</stp>
        <stp>-1</stp>
        <stp>ALL</stp>
        <stp/>
        <stp/>
        <stp>TRUE</stp>
        <stp>T</stp>
        <tr r="F276" s="3"/>
        <tr r="E276" s="3"/>
      </tp>
      <tp>
        <v>9806.75</v>
        <stp/>
        <stp>StudyData</stp>
        <stp>CADD09G22</stp>
        <stp>Bar</stp>
        <stp/>
        <stp>Close</stp>
        <stp>D</stp>
        <stp>-1</stp>
        <stp>ALL</stp>
        <stp/>
        <stp/>
        <stp>TRUE</stp>
        <stp>T</stp>
        <tr r="E30" s="3"/>
        <tr r="F30" s="3"/>
      </tp>
      <tp>
        <v>7924.75</v>
        <stp/>
        <stp>StudyData</stp>
        <stp>CADD09X22</stp>
        <stp>Bar</stp>
        <stp/>
        <stp>Close</stp>
        <stp>D</stp>
        <stp>-1</stp>
        <stp>ALL</stp>
        <stp/>
        <stp/>
        <stp>TRUE</stp>
        <stp>T</stp>
        <tr r="E225" s="3"/>
        <tr r="F225" s="3"/>
      </tp>
      <tp>
        <v>8430</v>
        <stp/>
        <stp>StudyData</stp>
        <stp>CADD09Z22</stp>
        <stp>Bar</stp>
        <stp/>
        <stp>Close</stp>
        <stp>D</stp>
        <stp>-1</stp>
        <stp>ALL</stp>
        <stp/>
        <stp/>
        <stp>TRUE</stp>
        <stp>T</stp>
        <tr r="E247" s="3"/>
        <tr r="F247" s="3"/>
      </tp>
      <tp>
        <v>7721.45</v>
        <stp/>
        <stp>StudyData</stp>
        <stp>CADD09Q22</stp>
        <stp>Bar</stp>
        <stp/>
        <stp>Close</stp>
        <stp>D</stp>
        <stp>-1</stp>
        <stp>ALL</stp>
        <stp/>
        <stp/>
        <stp>TRUE</stp>
        <stp>T</stp>
        <tr r="E159" s="3"/>
        <tr r="F159" s="3"/>
      </tp>
      <tp>
        <v>7698.5</v>
        <stp/>
        <stp>StudyData</stp>
        <stp>CADD09U22</stp>
        <stp>Bar</stp>
        <stp/>
        <stp>Close</stp>
        <stp>D</stp>
        <stp>-1</stp>
        <stp>ALL</stp>
        <stp/>
        <stp/>
        <stp>TRUE</stp>
        <stp>T</stp>
        <tr r="F182" s="3"/>
        <tr r="E182" s="3"/>
      </tp>
      <tp t="s">
        <v/>
        <stp/>
        <stp>ContractData</stp>
        <stp>AHDD30X23</stp>
        <stp>T_Settlement</stp>
        <stp/>
        <stp>T</stp>
        <tr r="E224" s="1"/>
      </tp>
      <tp t="s">
        <v/>
        <stp/>
        <stp>ContractData</stp>
        <stp>AHDD20X23</stp>
        <stp>T_Settlement</stp>
        <stp/>
        <stp>T</stp>
        <tr r="E216" s="1"/>
      </tp>
      <tp t="s">
        <v/>
        <stp/>
        <stp>ContractData</stp>
        <stp>AHDD21X23</stp>
        <stp>T_Settlement</stp>
        <stp/>
        <stp>T</stp>
        <tr r="E217" s="1"/>
      </tp>
      <tp t="s">
        <v/>
        <stp/>
        <stp>ContractData</stp>
        <stp>AHDD22X23</stp>
        <stp>T_Settlement</stp>
        <stp/>
        <stp>T</stp>
        <tr r="E218" s="1"/>
      </tp>
      <tp t="s">
        <v/>
        <stp/>
        <stp>ContractData</stp>
        <stp>AHDD23X23</stp>
        <stp>T_Settlement</stp>
        <stp/>
        <stp>T</stp>
        <tr r="E219" s="1"/>
      </tp>
      <tp t="s">
        <v/>
        <stp/>
        <stp>ContractData</stp>
        <stp>AHDD24X23</stp>
        <stp>T_Settlement</stp>
        <stp/>
        <stp>T</stp>
        <tr r="E220" s="1"/>
      </tp>
      <tp t="s">
        <v/>
        <stp/>
        <stp>ContractData</stp>
        <stp>AHDD27X23</stp>
        <stp>T_Settlement</stp>
        <stp/>
        <stp>T</stp>
        <tr r="E221" s="1"/>
      </tp>
      <tp t="s">
        <v/>
        <stp/>
        <stp>ContractData</stp>
        <stp>AHDD28X23</stp>
        <stp>T_Settlement</stp>
        <stp/>
        <stp>T</stp>
        <tr r="E222" s="1"/>
      </tp>
      <tp t="s">
        <v/>
        <stp/>
        <stp>ContractData</stp>
        <stp>AHDD29X23</stp>
        <stp>T_Settlement</stp>
        <stp/>
        <stp>T</stp>
        <tr r="E223" s="1"/>
      </tp>
      <tp t="s">
        <v/>
        <stp/>
        <stp>ContractData</stp>
        <stp>AHDD10X23</stp>
        <stp>T_Settlement</stp>
        <stp/>
        <stp>T</stp>
        <tr r="E210" s="1"/>
      </tp>
      <tp t="s">
        <v/>
        <stp/>
        <stp>ContractData</stp>
        <stp>AHDD13X23</stp>
        <stp>T_Settlement</stp>
        <stp/>
        <stp>T</stp>
        <tr r="E211" s="1"/>
      </tp>
      <tp t="s">
        <v/>
        <stp/>
        <stp>ContractData</stp>
        <stp>AHDD14X23</stp>
        <stp>T_Settlement</stp>
        <stp/>
        <stp>T</stp>
        <tr r="E212" s="1"/>
      </tp>
      <tp>
        <v>2702.5</v>
        <stp/>
        <stp>ContractData</stp>
        <stp>AHDD15X23</stp>
        <stp>T_Settlement</stp>
        <stp/>
        <stp>T</stp>
        <tr r="E213" s="1"/>
      </tp>
      <tp t="s">
        <v/>
        <stp/>
        <stp>ContractData</stp>
        <stp>AHDD16X23</stp>
        <stp>T_Settlement</stp>
        <stp/>
        <stp>T</stp>
        <tr r="E214" s="1"/>
      </tp>
      <tp t="s">
        <v/>
        <stp/>
        <stp>ContractData</stp>
        <stp>AHDD17X23</stp>
        <stp>T_Settlement</stp>
        <stp/>
        <stp>T</stp>
        <tr r="E215" s="1"/>
      </tp>
      <tp t="s">
        <v/>
        <stp/>
        <stp>ContractData</stp>
        <stp>AHDD01X23</stp>
        <stp>T_Settlement</stp>
        <stp/>
        <stp>T</stp>
        <tr r="E203" s="1"/>
      </tp>
      <tp>
        <v>2699.6</v>
        <stp/>
        <stp>ContractData</stp>
        <stp>AHDD02X23</stp>
        <stp>T_Settlement</stp>
        <stp/>
        <stp>T</stp>
        <tr r="E204" s="1"/>
      </tp>
      <tp t="s">
        <v/>
        <stp/>
        <stp>ContractData</stp>
        <stp>AHDD03X23</stp>
        <stp>T_Settlement</stp>
        <stp/>
        <stp>T</stp>
        <tr r="E205" s="1"/>
      </tp>
      <tp t="s">
        <v/>
        <stp/>
        <stp>ContractData</stp>
        <stp>AHDD06X23</stp>
        <stp>T_Settlement</stp>
        <stp/>
        <stp>T</stp>
        <tr r="E206" s="1"/>
      </tp>
      <tp t="s">
        <v/>
        <stp/>
        <stp>ContractData</stp>
        <stp>AHDD07X23</stp>
        <stp>T_Settlement</stp>
        <stp/>
        <stp>T</stp>
        <tr r="E207" s="1"/>
      </tp>
      <tp t="s">
        <v/>
        <stp/>
        <stp>ContractData</stp>
        <stp>AHDD08X23</stp>
        <stp>T_Settlement</stp>
        <stp/>
        <stp>T</stp>
        <tr r="E208" s="1"/>
      </tp>
      <tp t="s">
        <v/>
        <stp/>
        <stp>ContractData</stp>
        <stp>AHDD09X23</stp>
        <stp>T_Settlement</stp>
        <stp/>
        <stp>T</stp>
        <tr r="E209" s="1"/>
      </tp>
      <tp>
        <v>2710.5</v>
        <stp/>
        <stp>ContractData</stp>
        <stp>AHDD20Z23</stp>
        <stp>T_Settlement</stp>
        <stp/>
        <stp>T</stp>
        <tr r="E238" s="1"/>
      </tp>
      <tp t="s">
        <v/>
        <stp/>
        <stp>ContractData</stp>
        <stp>AHDD21Z23</stp>
        <stp>T_Settlement</stp>
        <stp/>
        <stp>T</stp>
        <tr r="E239" s="1"/>
      </tp>
      <tp t="s">
        <v/>
        <stp/>
        <stp>ContractData</stp>
        <stp>AHDD22Z23</stp>
        <stp>T_Settlement</stp>
        <stp/>
        <stp>T</stp>
        <tr r="E240" s="1"/>
      </tp>
      <tp t="s">
        <v/>
        <stp/>
        <stp>ContractData</stp>
        <stp>AHDD25Z23</stp>
        <stp>T_Settlement</stp>
        <stp/>
        <stp>T</stp>
        <tr r="E241" s="1"/>
      </tp>
      <tp t="s">
        <v/>
        <stp/>
        <stp>ContractData</stp>
        <stp>AHDD26Z23</stp>
        <stp>T_Settlement</stp>
        <stp/>
        <stp>T</stp>
        <tr r="E242" s="1"/>
      </tp>
      <tp t="s">
        <v/>
        <stp/>
        <stp>ContractData</stp>
        <stp>AHDD27Z23</stp>
        <stp>T_Settlement</stp>
        <stp/>
        <stp>T</stp>
        <tr r="E243" s="1"/>
      </tp>
      <tp t="s">
        <v/>
        <stp/>
        <stp>ContractData</stp>
        <stp>AHDD28Z23</stp>
        <stp>T_Settlement</stp>
        <stp/>
        <stp>T</stp>
        <tr r="E244" s="1"/>
      </tp>
      <tp t="s">
        <v/>
        <stp/>
        <stp>ContractData</stp>
        <stp>AHDD29Z23</stp>
        <stp>T_Settlement</stp>
        <stp/>
        <stp>T</stp>
        <tr r="E245" s="1"/>
      </tp>
      <tp t="s">
        <v/>
        <stp/>
        <stp>ContractData</stp>
        <stp>AHDD11Z23</stp>
        <stp>T_Settlement</stp>
        <stp/>
        <stp>T</stp>
        <tr r="E231" s="1"/>
      </tp>
      <tp t="s">
        <v/>
        <stp/>
        <stp>ContractData</stp>
        <stp>AHDD12Z23</stp>
        <stp>T_Settlement</stp>
        <stp/>
        <stp>T</stp>
        <tr r="E232" s="1"/>
      </tp>
      <tp t="s">
        <v/>
        <stp/>
        <stp>ContractData</stp>
        <stp>AHDD13Z23</stp>
        <stp>T_Settlement</stp>
        <stp/>
        <stp>T</stp>
        <tr r="E233" s="1"/>
      </tp>
      <tp t="s">
        <v/>
        <stp/>
        <stp>ContractData</stp>
        <stp>AHDD14Z23</stp>
        <stp>T_Settlement</stp>
        <stp/>
        <stp>T</stp>
        <tr r="E234" s="1"/>
      </tp>
      <tp t="s">
        <v/>
        <stp/>
        <stp>ContractData</stp>
        <stp>AHDD15Z23</stp>
        <stp>T_Settlement</stp>
        <stp/>
        <stp>T</stp>
        <tr r="E235" s="1"/>
      </tp>
      <tp t="s">
        <v/>
        <stp/>
        <stp>ContractData</stp>
        <stp>AHDD18Z23</stp>
        <stp>T_Settlement</stp>
        <stp/>
        <stp>T</stp>
        <tr r="E236" s="1"/>
      </tp>
      <tp t="s">
        <v/>
        <stp/>
        <stp>ContractData</stp>
        <stp>AHDD19Z23</stp>
        <stp>T_Settlement</stp>
        <stp/>
        <stp>T</stp>
        <tr r="E237" s="1"/>
      </tp>
      <tp t="s">
        <v/>
        <stp/>
        <stp>ContractData</stp>
        <stp>AHDD01Z23</stp>
        <stp>T_Settlement</stp>
        <stp/>
        <stp>T</stp>
        <tr r="E225" s="1"/>
      </tp>
      <tp>
        <v>2706.84</v>
        <stp/>
        <stp>ContractData</stp>
        <stp>AHDD04Z23</stp>
        <stp>T_Settlement</stp>
        <stp/>
        <stp>T</stp>
        <tr r="E226" s="1"/>
      </tp>
      <tp t="s">
        <v/>
        <stp/>
        <stp>ContractData</stp>
        <stp>AHDD05Z23</stp>
        <stp>T_Settlement</stp>
        <stp/>
        <stp>T</stp>
        <tr r="E227" s="1"/>
      </tp>
      <tp t="s">
        <v/>
        <stp/>
        <stp>ContractData</stp>
        <stp>AHDD06Z23</stp>
        <stp>T_Settlement</stp>
        <stp/>
        <stp>T</stp>
        <tr r="E228" s="1"/>
      </tp>
      <tp t="s">
        <v/>
        <stp/>
        <stp>ContractData</stp>
        <stp>AHDD07Z23</stp>
        <stp>T_Settlement</stp>
        <stp/>
        <stp>T</stp>
        <tr r="E229" s="1"/>
      </tp>
      <tp t="s">
        <v/>
        <stp/>
        <stp>ContractData</stp>
        <stp>AHDD08Z23</stp>
        <stp>T_Settlement</stp>
        <stp/>
        <stp>T</stp>
        <tr r="E230" s="1"/>
      </tp>
      <tp t="s">
        <v/>
        <stp/>
        <stp>ContractData</stp>
        <stp>AHDD20G23</stp>
        <stp>T_Settlement</stp>
        <stp/>
        <stp>T</stp>
        <tr r="E21" s="1"/>
      </tp>
      <tp>
        <v>2613.54</v>
        <stp/>
        <stp>ContractData</stp>
        <stp>AHDD21G23</stp>
        <stp>T_Settlement</stp>
        <stp/>
        <stp>T</stp>
        <tr r="E22" s="1"/>
      </tp>
      <tp>
        <v>2614.11</v>
        <stp/>
        <stp>ContractData</stp>
        <stp>AHDD22G23</stp>
        <stp>T_Settlement</stp>
        <stp/>
        <stp>T</stp>
        <tr r="E23" s="1"/>
      </tp>
      <tp>
        <v>2614.6799999999998</v>
        <stp/>
        <stp>ContractData</stp>
        <stp>AHDD23G23</stp>
        <stp>T_Settlement</stp>
        <stp/>
        <stp>T</stp>
        <tr r="E24" s="1"/>
      </tp>
      <tp>
        <v>2615.25</v>
        <stp/>
        <stp>ContractData</stp>
        <stp>AHDD24G23</stp>
        <stp>T_Settlement</stp>
        <stp/>
        <stp>T</stp>
        <tr r="E25" s="1"/>
      </tp>
      <tp>
        <v>2616.75</v>
        <stp/>
        <stp>ContractData</stp>
        <stp>AHDD27G23</stp>
        <stp>T_Settlement</stp>
        <stp/>
        <stp>T</stp>
        <tr r="E26" s="1"/>
      </tp>
      <tp>
        <v>2617.25</v>
        <stp/>
        <stp>ContractData</stp>
        <stp>AHDD28G23</stp>
        <stp>T_Settlement</stp>
        <stp/>
        <stp>T</stp>
        <tr r="E27" s="1"/>
      </tp>
      <tp>
        <v>2608.75</v>
        <stp/>
        <stp>ContractData</stp>
        <stp>AHDD10G23</stp>
        <stp>T_Settlement</stp>
        <stp/>
        <stp>T</stp>
        <tr r="E15" s="1"/>
      </tp>
      <tp>
        <v>2609.88</v>
        <stp/>
        <stp>ContractData</stp>
        <stp>AHDD13G23</stp>
        <stp>T_Settlement</stp>
        <stp/>
        <stp>T</stp>
        <tr r="E16" s="1"/>
      </tp>
      <tp>
        <v>2610.25</v>
        <stp/>
        <stp>ContractData</stp>
        <stp>AHDD14G23</stp>
        <stp>T_Settlement</stp>
        <stp/>
        <stp>T</stp>
        <tr r="E17" s="1"/>
      </tp>
      <tp>
        <v>2609.75</v>
        <stp/>
        <stp>ContractData</stp>
        <stp>AHDD15G23</stp>
        <stp>T_Settlement</stp>
        <stp/>
        <stp>T</stp>
        <tr r="E18" s="1"/>
      </tp>
      <tp>
        <v>2610.5</v>
        <stp/>
        <stp>ContractData</stp>
        <stp>AHDD16G23</stp>
        <stp>T_Settlement</stp>
        <stp/>
        <stp>T</stp>
        <tr r="E19" s="1"/>
      </tp>
      <tp>
        <v>2611.25</v>
        <stp/>
        <stp>ContractData</stp>
        <stp>AHDD17G23</stp>
        <stp>T_Settlement</stp>
        <stp/>
        <stp>T</stp>
        <tr r="E20" s="1"/>
      </tp>
      <tp>
        <v>2602.92</v>
        <stp/>
        <stp>ContractData</stp>
        <stp>AHDD01G23</stp>
        <stp>T_Settlement</stp>
        <stp/>
        <stp>T</stp>
        <tr r="E8" s="1"/>
      </tp>
      <tp>
        <v>2603.5</v>
        <stp/>
        <stp>ContractData</stp>
        <stp>AHDD02G23</stp>
        <stp>T_Settlement</stp>
        <stp/>
        <stp>T</stp>
        <tr r="E9" s="1"/>
      </tp>
      <tp>
        <v>2603.75</v>
        <stp/>
        <stp>ContractData</stp>
        <stp>AHDD03G23</stp>
        <stp>T_Settlement</stp>
        <stp/>
        <stp>T</stp>
        <tr r="E10" s="1"/>
      </tp>
      <tp>
        <v>2605.89</v>
        <stp/>
        <stp>ContractData</stp>
        <stp>AHDD06G23</stp>
        <stp>T_Settlement</stp>
        <stp/>
        <stp>T</stp>
        <tr r="E11" s="1"/>
      </tp>
      <tp>
        <v>2606.61</v>
        <stp/>
        <stp>ContractData</stp>
        <stp>AHDD07G23</stp>
        <stp>T_Settlement</stp>
        <stp/>
        <stp>T</stp>
        <tr r="E12" s="1"/>
      </tp>
      <tp>
        <v>2607.3200000000002</v>
        <stp/>
        <stp>ContractData</stp>
        <stp>AHDD08G23</stp>
        <stp>T_Settlement</stp>
        <stp/>
        <stp>T</stp>
        <tr r="E13" s="1"/>
      </tp>
      <tp>
        <v>2608.04</v>
        <stp/>
        <stp>ContractData</stp>
        <stp>AHDD09G23</stp>
        <stp>T_Settlement</stp>
        <stp/>
        <stp>T</stp>
        <tr r="E14" s="1"/>
      </tp>
      <tp t="s">
        <v/>
        <stp/>
        <stp>ContractData</stp>
        <stp>AHDD01G24</stp>
        <stp>T_Settlement</stp>
        <stp/>
        <stp>T</stp>
        <tr r="E269" s="1"/>
      </tp>
      <tp>
        <v>2720.79</v>
        <stp/>
        <stp>ContractData</stp>
        <stp>AHDD02G24</stp>
        <stp>T_Settlement</stp>
        <stp/>
        <stp>T</stp>
        <tr r="E270" s="1"/>
      </tp>
      <tp t="s">
        <v/>
        <stp/>
        <stp>ContractData</stp>
        <stp>AHDD05G24</stp>
        <stp>T_Settlement</stp>
        <stp/>
        <stp>T</stp>
        <tr r="E271" s="1"/>
      </tp>
      <tp>
        <v>2601.75</v>
        <stp/>
        <stp>ContractData</stp>
        <stp>AHDD30F23</stp>
        <stp>T_Settlement</stp>
        <stp/>
        <stp>T</stp>
        <tr r="E6" s="1"/>
      </tp>
      <tp>
        <v>2602.33</v>
        <stp/>
        <stp>ContractData</stp>
        <stp>AHDD31F23</stp>
        <stp>T_Settlement</stp>
        <stp/>
        <stp>T</stp>
        <tr r="E7" s="1"/>
      </tp>
      <tp t="s">
        <v/>
        <stp/>
        <stp>ContractData</stp>
        <stp>AHDD26F23</stp>
        <stp>T_Settlement</stp>
        <stp/>
        <stp>T</stp>
        <tr r="E4" s="1"/>
      </tp>
      <tp t="s">
        <v/>
        <stp/>
        <stp>ContractData</stp>
        <stp>AHDD27F23</stp>
        <stp>T_Settlement</stp>
        <stp/>
        <stp>T</stp>
        <tr r="E5" s="1"/>
      </tp>
      <tp t="s">
        <v/>
        <stp/>
        <stp>ContractData</stp>
        <stp>AHDD01F24</stp>
        <stp>T_Settlement</stp>
        <stp/>
        <stp>T</stp>
        <tr r="E246" s="1"/>
      </tp>
      <tp t="s">
        <v/>
        <stp/>
        <stp>ContractData</stp>
        <stp>AHDD02F24</stp>
        <stp>T_Settlement</stp>
        <stp/>
        <stp>T</stp>
        <tr r="E247" s="1"/>
      </tp>
      <tp>
        <v>2713.88</v>
        <stp/>
        <stp>ContractData</stp>
        <stp>AHDD03F24</stp>
        <stp>T_Settlement</stp>
        <stp/>
        <stp>T</stp>
        <tr r="E248" s="1"/>
      </tp>
      <tp t="s">
        <v/>
        <stp/>
        <stp>ContractData</stp>
        <stp>AHDD04F24</stp>
        <stp>T_Settlement</stp>
        <stp/>
        <stp>T</stp>
        <tr r="E249" s="1"/>
      </tp>
      <tp t="s">
        <v/>
        <stp/>
        <stp>ContractData</stp>
        <stp>AHDD05F24</stp>
        <stp>T_Settlement</stp>
        <stp/>
        <stp>T</stp>
        <tr r="E250" s="1"/>
      </tp>
      <tp t="s">
        <v/>
        <stp/>
        <stp>ContractData</stp>
        <stp>AHDD08F24</stp>
        <stp>T_Settlement</stp>
        <stp/>
        <stp>T</stp>
        <tr r="E251" s="1"/>
      </tp>
      <tp t="s">
        <v/>
        <stp/>
        <stp>ContractData</stp>
        <stp>AHDD09F24</stp>
        <stp>T_Settlement</stp>
        <stp/>
        <stp>T</stp>
        <tr r="E252" s="1"/>
      </tp>
      <tp t="s">
        <v/>
        <stp/>
        <stp>ContractData</stp>
        <stp>AHDD10F24</stp>
        <stp>T_Settlement</stp>
        <stp/>
        <stp>T</stp>
        <tr r="E253" s="1"/>
      </tp>
      <tp t="s">
        <v/>
        <stp/>
        <stp>ContractData</stp>
        <stp>AHDD11F24</stp>
        <stp>T_Settlement</stp>
        <stp/>
        <stp>T</stp>
        <tr r="E254" s="1"/>
      </tp>
      <tp t="s">
        <v/>
        <stp/>
        <stp>ContractData</stp>
        <stp>AHDD12F24</stp>
        <stp>T_Settlement</stp>
        <stp/>
        <stp>T</stp>
        <tr r="E255" s="1"/>
      </tp>
      <tp t="s">
        <v/>
        <stp/>
        <stp>ContractData</stp>
        <stp>AHDD15F24</stp>
        <stp>T_Settlement</stp>
        <stp/>
        <stp>T</stp>
        <tr r="E256" s="1"/>
      </tp>
      <tp t="s">
        <v/>
        <stp/>
        <stp>ContractData</stp>
        <stp>AHDD16F24</stp>
        <stp>T_Settlement</stp>
        <stp/>
        <stp>T</stp>
        <tr r="E257" s="1"/>
      </tp>
      <tp>
        <v>2717.25</v>
        <stp/>
        <stp>ContractData</stp>
        <stp>AHDD17F24</stp>
        <stp>T_Settlement</stp>
        <stp/>
        <stp>T</stp>
        <tr r="E258" s="1"/>
      </tp>
      <tp t="s">
        <v/>
        <stp/>
        <stp>ContractData</stp>
        <stp>AHDD18F24</stp>
        <stp>T_Settlement</stp>
        <stp/>
        <stp>T</stp>
        <tr r="E259" s="1"/>
      </tp>
      <tp t="s">
        <v/>
        <stp/>
        <stp>ContractData</stp>
        <stp>AHDD19F24</stp>
        <stp>T_Settlement</stp>
        <stp/>
        <stp>T</stp>
        <tr r="E260" s="1"/>
      </tp>
      <tp t="s">
        <v/>
        <stp/>
        <stp>ContractData</stp>
        <stp>AHDD22F24</stp>
        <stp>T_Settlement</stp>
        <stp/>
        <stp>T</stp>
        <tr r="E261" s="1"/>
      </tp>
      <tp t="s">
        <v/>
        <stp/>
        <stp>ContractData</stp>
        <stp>AHDD23F24</stp>
        <stp>T_Settlement</stp>
        <stp/>
        <stp>T</stp>
        <tr r="E262" s="1"/>
      </tp>
      <tp t="s">
        <v/>
        <stp/>
        <stp>ContractData</stp>
        <stp>AHDD24F24</stp>
        <stp>T_Settlement</stp>
        <stp/>
        <stp>T</stp>
        <tr r="E263" s="1"/>
      </tp>
      <tp t="s">
        <v/>
        <stp/>
        <stp>ContractData</stp>
        <stp>AHDD25F24</stp>
        <stp>T_Settlement</stp>
        <stp/>
        <stp>T</stp>
        <tr r="E264" s="1"/>
      </tp>
      <tp t="s">
        <v/>
        <stp/>
        <stp>ContractData</stp>
        <stp>AHDD26F24</stp>
        <stp>T_Settlement</stp>
        <stp/>
        <stp>T</stp>
        <tr r="E265" s="1"/>
      </tp>
      <tp t="s">
        <v/>
        <stp/>
        <stp>ContractData</stp>
        <stp>AHDD29F24</stp>
        <stp>T_Settlement</stp>
        <stp/>
        <stp>T</stp>
        <tr r="E266" s="1"/>
      </tp>
      <tp t="s">
        <v/>
        <stp/>
        <stp>ContractData</stp>
        <stp>AHDD30F24</stp>
        <stp>T_Settlement</stp>
        <stp/>
        <stp>T</stp>
        <tr r="E267" s="1"/>
      </tp>
      <tp t="s">
        <v/>
        <stp/>
        <stp>ContractData</stp>
        <stp>AHDD31F24</stp>
        <stp>T_Settlement</stp>
        <stp/>
        <stp>T</stp>
        <tr r="E268" s="1"/>
      </tp>
      <tp t="s">
        <v/>
        <stp/>
        <stp>ContractData</stp>
        <stp>AHDD30M23</stp>
        <stp>T_Settlement</stp>
        <stp/>
        <stp>T</stp>
        <tr r="E115" s="1"/>
      </tp>
      <tp t="s">
        <v/>
        <stp/>
        <stp>ContractData</stp>
        <stp>AHDD20M23</stp>
        <stp>T_Settlement</stp>
        <stp/>
        <stp>T</stp>
        <tr r="E107" s="1"/>
      </tp>
      <tp>
        <v>2661.5</v>
        <stp/>
        <stp>ContractData</stp>
        <stp>AHDD21M23</stp>
        <stp>T_Settlement</stp>
        <stp/>
        <stp>T</stp>
        <tr r="E108" s="1"/>
      </tp>
      <tp t="s">
        <v/>
        <stp/>
        <stp>ContractData</stp>
        <stp>AHDD22M23</stp>
        <stp>T_Settlement</stp>
        <stp/>
        <stp>T</stp>
        <tr r="E109" s="1"/>
      </tp>
      <tp t="s">
        <v/>
        <stp/>
        <stp>ContractData</stp>
        <stp>AHDD23M23</stp>
        <stp>T_Settlement</stp>
        <stp/>
        <stp>T</stp>
        <tr r="E110" s="1"/>
      </tp>
      <tp t="s">
        <v/>
        <stp/>
        <stp>ContractData</stp>
        <stp>AHDD26M23</stp>
        <stp>T_Settlement</stp>
        <stp/>
        <stp>T</stp>
        <tr r="E111" s="1"/>
      </tp>
      <tp t="s">
        <v/>
        <stp/>
        <stp>ContractData</stp>
        <stp>AHDD27M23</stp>
        <stp>T_Settlement</stp>
        <stp/>
        <stp>T</stp>
        <tr r="E112" s="1"/>
      </tp>
      <tp>
        <v>2663.88</v>
        <stp/>
        <stp>ContractData</stp>
        <stp>AHDD28M23</stp>
        <stp>T_Settlement</stp>
        <stp/>
        <stp>T</stp>
        <tr r="E113" s="1"/>
      </tp>
      <tp t="s">
        <v/>
        <stp/>
        <stp>ContractData</stp>
        <stp>AHDD29M23</stp>
        <stp>T_Settlement</stp>
        <stp/>
        <stp>T</stp>
        <tr r="E114" s="1"/>
      </tp>
      <tp t="s">
        <v/>
        <stp/>
        <stp>ContractData</stp>
        <stp>AHDD12M23</stp>
        <stp>T_Settlement</stp>
        <stp/>
        <stp>T</stp>
        <tr r="E101" s="1"/>
      </tp>
      <tp t="s">
        <v/>
        <stp/>
        <stp>ContractData</stp>
        <stp>AHDD13M23</stp>
        <stp>T_Settlement</stp>
        <stp/>
        <stp>T</stp>
        <tr r="E102" s="1"/>
      </tp>
      <tp>
        <v>2658.8</v>
        <stp/>
        <stp>ContractData</stp>
        <stp>AHDD14M23</stp>
        <stp>T_Settlement</stp>
        <stp/>
        <stp>T</stp>
        <tr r="E103" s="1"/>
      </tp>
      <tp t="s">
        <v/>
        <stp/>
        <stp>ContractData</stp>
        <stp>AHDD15M23</stp>
        <stp>T_Settlement</stp>
        <stp/>
        <stp>T</stp>
        <tr r="E104" s="1"/>
      </tp>
      <tp t="s">
        <v/>
        <stp/>
        <stp>ContractData</stp>
        <stp>AHDD16M23</stp>
        <stp>T_Settlement</stp>
        <stp/>
        <stp>T</stp>
        <tr r="E105" s="1"/>
      </tp>
      <tp t="s">
        <v/>
        <stp/>
        <stp>ContractData</stp>
        <stp>AHDD19M23</stp>
        <stp>T_Settlement</stp>
        <stp/>
        <stp>T</stp>
        <tr r="E106" s="1"/>
      </tp>
      <tp t="s">
        <v/>
        <stp/>
        <stp>ContractData</stp>
        <stp>AHDD01M23</stp>
        <stp>T_Settlement</stp>
        <stp/>
        <stp>T</stp>
        <tr r="E94" s="1"/>
      </tp>
      <tp>
        <v>2654.17</v>
        <stp/>
        <stp>ContractData</stp>
        <stp>AHDD02M23</stp>
        <stp>T_Settlement</stp>
        <stp/>
        <stp>T</stp>
        <tr r="E95" s="1"/>
      </tp>
      <tp t="s">
        <v/>
        <stp/>
        <stp>ContractData</stp>
        <stp>AHDD05M23</stp>
        <stp>T_Settlement</stp>
        <stp/>
        <stp>T</stp>
        <tr r="E96" s="1"/>
      </tp>
      <tp t="s">
        <v/>
        <stp/>
        <stp>ContractData</stp>
        <stp>AHDD06M23</stp>
        <stp>T_Settlement</stp>
        <stp/>
        <stp>T</stp>
        <tr r="E97" s="1"/>
      </tp>
      <tp>
        <v>2656.1</v>
        <stp/>
        <stp>ContractData</stp>
        <stp>AHDD07M23</stp>
        <stp>T_Settlement</stp>
        <stp/>
        <stp>T</stp>
        <tr r="E98" s="1"/>
      </tp>
      <tp t="s">
        <v/>
        <stp/>
        <stp>ContractData</stp>
        <stp>AHDD08M23</stp>
        <stp>T_Settlement</stp>
        <stp/>
        <stp>T</stp>
        <tr r="E99" s="1"/>
      </tp>
      <tp t="s">
        <v/>
        <stp/>
        <stp>ContractData</stp>
        <stp>AHDD09M23</stp>
        <stp>T_Settlement</stp>
        <stp/>
        <stp>T</stp>
        <tr r="E100" s="1"/>
      </tp>
      <tp t="s">
        <v/>
        <stp/>
        <stp>ContractData</stp>
        <stp>AHDD31N23</stp>
        <stp>T_Settlement</stp>
        <stp/>
        <stp>T</stp>
        <tr r="E136" s="1"/>
      </tp>
      <tp t="s">
        <v/>
        <stp/>
        <stp>ContractData</stp>
        <stp>AHDD20N23</stp>
        <stp>T_Settlement</stp>
        <stp/>
        <stp>T</stp>
        <tr r="E129" s="1"/>
      </tp>
      <tp t="s">
        <v/>
        <stp/>
        <stp>ContractData</stp>
        <stp>AHDD21N23</stp>
        <stp>T_Settlement</stp>
        <stp/>
        <stp>T</stp>
        <tr r="E130" s="1"/>
      </tp>
      <tp t="s">
        <v/>
        <stp/>
        <stp>ContractData</stp>
        <stp>AHDD24N23</stp>
        <stp>T_Settlement</stp>
        <stp/>
        <stp>T</stp>
        <tr r="E131" s="1"/>
      </tp>
      <tp t="s">
        <v/>
        <stp/>
        <stp>ContractData</stp>
        <stp>AHDD25N23</stp>
        <stp>T_Settlement</stp>
        <stp/>
        <stp>T</stp>
        <tr r="E132" s="1"/>
      </tp>
      <tp>
        <v>2673.25</v>
        <stp/>
        <stp>ContractData</stp>
        <stp>AHDD26N23</stp>
        <stp>T_Settlement</stp>
        <stp/>
        <stp>T</stp>
        <tr r="E133" s="1"/>
      </tp>
      <tp t="s">
        <v/>
        <stp/>
        <stp>ContractData</stp>
        <stp>AHDD27N23</stp>
        <stp>T_Settlement</stp>
        <stp/>
        <stp>T</stp>
        <tr r="E134" s="1"/>
      </tp>
      <tp t="s">
        <v/>
        <stp/>
        <stp>ContractData</stp>
        <stp>AHDD28N23</stp>
        <stp>T_Settlement</stp>
        <stp/>
        <stp>T</stp>
        <tr r="E135" s="1"/>
      </tp>
      <tp t="s">
        <v/>
        <stp/>
        <stp>ContractData</stp>
        <stp>AHDD10N23</stp>
        <stp>T_Settlement</stp>
        <stp/>
        <stp>T</stp>
        <tr r="E121" s="1"/>
      </tp>
      <tp t="s">
        <v/>
        <stp/>
        <stp>ContractData</stp>
        <stp>AHDD11N23</stp>
        <stp>T_Settlement</stp>
        <stp/>
        <stp>T</stp>
        <tr r="E122" s="1"/>
      </tp>
      <tp>
        <v>2668.63</v>
        <stp/>
        <stp>ContractData</stp>
        <stp>AHDD12N23</stp>
        <stp>T_Settlement</stp>
        <stp/>
        <stp>T</stp>
        <tr r="E123" s="1"/>
      </tp>
      <tp t="s">
        <v/>
        <stp/>
        <stp>ContractData</stp>
        <stp>AHDD13N23</stp>
        <stp>T_Settlement</stp>
        <stp/>
        <stp>T</stp>
        <tr r="E124" s="1"/>
      </tp>
      <tp t="s">
        <v/>
        <stp/>
        <stp>ContractData</stp>
        <stp>AHDD14N23</stp>
        <stp>T_Settlement</stp>
        <stp/>
        <stp>T</stp>
        <tr r="E125" s="1"/>
      </tp>
      <tp t="s">
        <v/>
        <stp/>
        <stp>ContractData</stp>
        <stp>AHDD17N23</stp>
        <stp>T_Settlement</stp>
        <stp/>
        <stp>T</stp>
        <tr r="E126" s="1"/>
      </tp>
      <tp t="s">
        <v/>
        <stp/>
        <stp>ContractData</stp>
        <stp>AHDD18N23</stp>
        <stp>T_Settlement</stp>
        <stp/>
        <stp>T</stp>
        <tr r="E127" s="1"/>
      </tp>
      <tp>
        <v>2671</v>
        <stp/>
        <stp>ContractData</stp>
        <stp>AHDD19N23</stp>
        <stp>T_Settlement</stp>
        <stp/>
        <stp>T</stp>
        <tr r="E128" s="1"/>
      </tp>
      <tp t="s">
        <v/>
        <stp/>
        <stp>ContractData</stp>
        <stp>AHDD03N23</stp>
        <stp>T_Settlement</stp>
        <stp/>
        <stp>T</stp>
        <tr r="E116" s="1"/>
      </tp>
      <tp t="s">
        <v/>
        <stp/>
        <stp>ContractData</stp>
        <stp>AHDD04N23</stp>
        <stp>T_Settlement</stp>
        <stp/>
        <stp>T</stp>
        <tr r="E117" s="1"/>
      </tp>
      <tp>
        <v>2666.25</v>
        <stp/>
        <stp>ContractData</stp>
        <stp>AHDD05N23</stp>
        <stp>T_Settlement</stp>
        <stp/>
        <stp>T</stp>
        <tr r="E118" s="1"/>
      </tp>
      <tp t="s">
        <v/>
        <stp/>
        <stp>ContractData</stp>
        <stp>AHDD06N23</stp>
        <stp>T_Settlement</stp>
        <stp/>
        <stp>T</stp>
        <tr r="E119" s="1"/>
      </tp>
      <tp t="s">
        <v/>
        <stp/>
        <stp>ContractData</stp>
        <stp>AHDD07N23</stp>
        <stp>T_Settlement</stp>
        <stp/>
        <stp>T</stp>
        <tr r="E120" s="1"/>
      </tp>
      <tp>
        <v>2630.53</v>
        <stp/>
        <stp>ContractData</stp>
        <stp>AHDD30H23</stp>
        <stp>T_Settlement</stp>
        <stp/>
        <stp>T</stp>
        <tr r="E49" s="1"/>
      </tp>
      <tp>
        <v>2631.08</v>
        <stp/>
        <stp>ContractData</stp>
        <stp>AHDD31H23</stp>
        <stp>T_Settlement</stp>
        <stp/>
        <stp>T</stp>
        <tr r="E50" s="1"/>
      </tp>
      <tp>
        <v>2624.9700000000003</v>
        <stp/>
        <stp>ContractData</stp>
        <stp>AHDD20H23</stp>
        <stp>T_Settlement</stp>
        <stp/>
        <stp>T</stp>
        <tr r="E41" s="1"/>
      </tp>
      <tp>
        <v>2625.53</v>
        <stp/>
        <stp>ContractData</stp>
        <stp>AHDD21H23</stp>
        <stp>T_Settlement</stp>
        <stp/>
        <stp>T</stp>
        <tr r="E42" s="1"/>
      </tp>
      <tp>
        <v>2626.08</v>
        <stp/>
        <stp>ContractData</stp>
        <stp>AHDD22H23</stp>
        <stp>T_Settlement</stp>
        <stp/>
        <stp>T</stp>
        <tr r="E43" s="1"/>
      </tp>
      <tp>
        <v>2626.64</v>
        <stp/>
        <stp>ContractData</stp>
        <stp>AHDD23H23</stp>
        <stp>T_Settlement</stp>
        <stp/>
        <stp>T</stp>
        <tr r="E44" s="1"/>
      </tp>
      <tp>
        <v>2627.19</v>
        <stp/>
        <stp>ContractData</stp>
        <stp>AHDD24H23</stp>
        <stp>T_Settlement</stp>
        <stp/>
        <stp>T</stp>
        <tr r="E45" s="1"/>
      </tp>
      <tp>
        <v>2628.86</v>
        <stp/>
        <stp>ContractData</stp>
        <stp>AHDD27H23</stp>
        <stp>T_Settlement</stp>
        <stp/>
        <stp>T</stp>
        <tr r="E46" s="1"/>
      </tp>
      <tp>
        <v>2629.42</v>
        <stp/>
        <stp>ContractData</stp>
        <stp>AHDD28H23</stp>
        <stp>T_Settlement</stp>
        <stp/>
        <stp>T</stp>
        <tr r="E47" s="1"/>
      </tp>
      <tp>
        <v>2629.9700000000003</v>
        <stp/>
        <stp>ContractData</stp>
        <stp>AHDD29H23</stp>
        <stp>T_Settlement</stp>
        <stp/>
        <stp>T</stp>
        <tr r="E48" s="1"/>
      </tp>
      <tp>
        <v>2620.96</v>
        <stp/>
        <stp>ContractData</stp>
        <stp>AHDD10H23</stp>
        <stp>T_Settlement</stp>
        <stp/>
        <stp>T</stp>
        <tr r="E35" s="1"/>
      </tp>
      <tp>
        <v>2622.04</v>
        <stp/>
        <stp>ContractData</stp>
        <stp>AHDD13H23</stp>
        <stp>T_Settlement</stp>
        <stp/>
        <stp>T</stp>
        <tr r="E36" s="1"/>
      </tp>
      <tp>
        <v>2622.39</v>
        <stp/>
        <stp>ContractData</stp>
        <stp>AHDD14H23</stp>
        <stp>T_Settlement</stp>
        <stp/>
        <stp>T</stp>
        <tr r="E37" s="1"/>
      </tp>
      <tp>
        <v>2622.75</v>
        <stp/>
        <stp>ContractData</stp>
        <stp>AHDD15H23</stp>
        <stp>T_Settlement</stp>
        <stp/>
        <stp>T</stp>
        <tr r="E38" s="1"/>
      </tp>
      <tp>
        <v>2622.75</v>
        <stp/>
        <stp>ContractData</stp>
        <stp>AHDD16H23</stp>
        <stp>T_Settlement</stp>
        <stp/>
        <stp>T</stp>
        <tr r="E39" s="1"/>
      </tp>
      <tp>
        <v>2623.31</v>
        <stp/>
        <stp>ContractData</stp>
        <stp>AHDD17H23</stp>
        <stp>T_Settlement</stp>
        <stp/>
        <stp>T</stp>
        <tr r="E40" s="1"/>
      </tp>
      <tp>
        <v>2617.75</v>
        <stp/>
        <stp>ContractData</stp>
        <stp>AHDD01H23</stp>
        <stp>T_Settlement</stp>
        <stp/>
        <stp>T</stp>
        <tr r="E28" s="1"/>
      </tp>
      <tp>
        <v>2618.11</v>
        <stp/>
        <stp>ContractData</stp>
        <stp>AHDD02H23</stp>
        <stp>T_Settlement</stp>
        <stp/>
        <stp>T</stp>
        <tr r="E29" s="1"/>
      </tp>
      <tp>
        <v>2618.46</v>
        <stp/>
        <stp>ContractData</stp>
        <stp>AHDD03H23</stp>
        <stp>T_Settlement</stp>
        <stp/>
        <stp>T</stp>
        <tr r="E30" s="1"/>
      </tp>
      <tp>
        <v>2619.54</v>
        <stp/>
        <stp>ContractData</stp>
        <stp>AHDD06H23</stp>
        <stp>T_Settlement</stp>
        <stp/>
        <stp>T</stp>
        <tr r="E31" s="1"/>
      </tp>
      <tp>
        <v>2619.89</v>
        <stp/>
        <stp>ContractData</stp>
        <stp>AHDD07H23</stp>
        <stp>T_Settlement</stp>
        <stp/>
        <stp>T</stp>
        <tr r="E32" s="1"/>
      </tp>
      <tp>
        <v>2620.25</v>
        <stp/>
        <stp>ContractData</stp>
        <stp>AHDD08H23</stp>
        <stp>T_Settlement</stp>
        <stp/>
        <stp>T</stp>
        <tr r="E33" s="1"/>
      </tp>
      <tp>
        <v>2620.61</v>
        <stp/>
        <stp>ContractData</stp>
        <stp>AHDD09H23</stp>
        <stp>T_Settlement</stp>
        <stp/>
        <stp>T</stp>
        <tr r="E34" s="1"/>
      </tp>
      <tp t="s">
        <v/>
        <stp/>
        <stp>ContractData</stp>
        <stp>AHDD30K23</stp>
        <stp>T_Settlement</stp>
        <stp/>
        <stp>T</stp>
        <tr r="E92" s="1"/>
      </tp>
      <tp>
        <v>2653.4</v>
        <stp/>
        <stp>ContractData</stp>
        <stp>AHDD31K23</stp>
        <stp>T_Settlement</stp>
        <stp/>
        <stp>T</stp>
        <tr r="E93" s="1"/>
      </tp>
      <tp t="s">
        <v/>
        <stp/>
        <stp>ContractData</stp>
        <stp>AHDD22K23</stp>
        <stp>T_Settlement</stp>
        <stp/>
        <stp>T</stp>
        <tr r="E86" s="1"/>
      </tp>
      <tp t="s">
        <v/>
        <stp/>
        <stp>ContractData</stp>
        <stp>AHDD23K23</stp>
        <stp>T_Settlement</stp>
        <stp/>
        <stp>T</stp>
        <tr r="E87" s="1"/>
      </tp>
      <tp>
        <v>2650.7000000000003</v>
        <stp/>
        <stp>ContractData</stp>
        <stp>AHDD24K23</stp>
        <stp>T_Settlement</stp>
        <stp/>
        <stp>T</stp>
        <tr r="E88" s="1"/>
      </tp>
      <tp t="s">
        <v/>
        <stp/>
        <stp>ContractData</stp>
        <stp>AHDD25K23</stp>
        <stp>T_Settlement</stp>
        <stp/>
        <stp>T</stp>
        <tr r="E89" s="1"/>
      </tp>
      <tp t="s">
        <v/>
        <stp/>
        <stp>ContractData</stp>
        <stp>AHDD26K23</stp>
        <stp>T_Settlement</stp>
        <stp/>
        <stp>T</stp>
        <tr r="E90" s="1"/>
      </tp>
      <tp t="s">
        <v/>
        <stp/>
        <stp>ContractData</stp>
        <stp>AHDD29K23</stp>
        <stp>T_Settlement</stp>
        <stp/>
        <stp>T</stp>
        <tr r="E91" s="1"/>
      </tp>
      <tp>
        <v>2645</v>
        <stp/>
        <stp>ContractData</stp>
        <stp>AHDD10K23</stp>
        <stp>T_Settlement</stp>
        <stp/>
        <stp>T</stp>
        <tr r="E78" s="1"/>
      </tp>
      <tp t="s">
        <v/>
        <stp/>
        <stp>ContractData</stp>
        <stp>AHDD11K23</stp>
        <stp>T_Settlement</stp>
        <stp/>
        <stp>T</stp>
        <tr r="E79" s="1"/>
      </tp>
      <tp t="s">
        <v/>
        <stp/>
        <stp>ContractData</stp>
        <stp>AHDD12K23</stp>
        <stp>T_Settlement</stp>
        <stp/>
        <stp>T</stp>
        <tr r="E80" s="1"/>
      </tp>
      <tp t="s">
        <v/>
        <stp/>
        <stp>ContractData</stp>
        <stp>AHDD15K23</stp>
        <stp>T_Settlement</stp>
        <stp/>
        <stp>T</stp>
        <tr r="E81" s="1"/>
      </tp>
      <tp t="s">
        <v/>
        <stp/>
        <stp>ContractData</stp>
        <stp>AHDD16K23</stp>
        <stp>T_Settlement</stp>
        <stp/>
        <stp>T</stp>
        <tr r="E82" s="1"/>
      </tp>
      <tp>
        <v>2648</v>
        <stp/>
        <stp>ContractData</stp>
        <stp>AHDD17K23</stp>
        <stp>T_Settlement</stp>
        <stp/>
        <stp>T</stp>
        <tr r="E83" s="1"/>
      </tp>
      <tp t="s">
        <v/>
        <stp/>
        <stp>ContractData</stp>
        <stp>AHDD18K23</stp>
        <stp>T_Settlement</stp>
        <stp/>
        <stp>T</stp>
        <tr r="E84" s="1"/>
      </tp>
      <tp t="s">
        <v/>
        <stp/>
        <stp>ContractData</stp>
        <stp>AHDD19K23</stp>
        <stp>T_Settlement</stp>
        <stp/>
        <stp>T</stp>
        <tr r="E85" s="1"/>
      </tp>
      <tp t="s">
        <v/>
        <stp/>
        <stp>ContractData</stp>
        <stp>AHDD01K23</stp>
        <stp>T_Settlement</stp>
        <stp/>
        <stp>T</stp>
        <tr r="E71" s="1"/>
      </tp>
      <tp t="s">
        <v/>
        <stp/>
        <stp>ContractData</stp>
        <stp>AHDD02K23</stp>
        <stp>T_Settlement</stp>
        <stp/>
        <stp>T</stp>
        <tr r="E72" s="1"/>
      </tp>
      <tp>
        <v>2642</v>
        <stp/>
        <stp>ContractData</stp>
        <stp>AHDD03K23</stp>
        <stp>T_Settlement</stp>
        <stp/>
        <stp>T</stp>
        <tr r="E73" s="1"/>
      </tp>
      <tp t="s">
        <v/>
        <stp/>
        <stp>ContractData</stp>
        <stp>AHDD04K23</stp>
        <stp>T_Settlement</stp>
        <stp/>
        <stp>T</stp>
        <tr r="E74" s="1"/>
      </tp>
      <tp t="s">
        <v/>
        <stp/>
        <stp>ContractData</stp>
        <stp>AHDD05K23</stp>
        <stp>T_Settlement</stp>
        <stp/>
        <stp>T</stp>
        <tr r="E75" s="1"/>
      </tp>
      <tp t="s">
        <v/>
        <stp/>
        <stp>ContractData</stp>
        <stp>AHDD08K23</stp>
        <stp>T_Settlement</stp>
        <stp/>
        <stp>T</stp>
        <tr r="E76" s="1"/>
      </tp>
      <tp t="s">
        <v/>
        <stp/>
        <stp>ContractData</stp>
        <stp>AHDD09K23</stp>
        <stp>T_Settlement</stp>
        <stp/>
        <stp>T</stp>
        <tr r="E77" s="1"/>
      </tp>
      <tp>
        <v>2636</v>
        <stp/>
        <stp>ContractData</stp>
        <stp>AHDD20J23</stp>
        <stp>T_Settlement</stp>
        <stp/>
        <stp>T</stp>
        <tr r="E64" s="1"/>
      </tp>
      <tp>
        <v>2636.5</v>
        <stp/>
        <stp>ContractData</stp>
        <stp>AHDD21J23</stp>
        <stp>T_Settlement</stp>
        <stp/>
        <stp>T</stp>
        <tr r="E65" s="1"/>
      </tp>
      <tp>
        <v>2638</v>
        <stp/>
        <stp>ContractData</stp>
        <stp>AHDD24J23</stp>
        <stp>T_Settlement</stp>
        <stp/>
        <stp>T</stp>
        <tr r="E66" s="1"/>
      </tp>
      <tp>
        <v>2638.5</v>
        <stp/>
        <stp>ContractData</stp>
        <stp>AHDD25J23</stp>
        <stp>T_Settlement</stp>
        <stp/>
        <stp>T</stp>
        <tr r="E67" s="1"/>
      </tp>
      <tp>
        <v>2639</v>
        <stp/>
        <stp>ContractData</stp>
        <stp>AHDD26J23</stp>
        <stp>T_Settlement</stp>
        <stp/>
        <stp>T</stp>
        <tr r="E68" s="1"/>
      </tp>
      <tp t="s">
        <v/>
        <stp/>
        <stp>ContractData</stp>
        <stp>AHDD27J23</stp>
        <stp>T_Settlement</stp>
        <stp/>
        <stp>T</stp>
        <tr r="E69" s="1"/>
      </tp>
      <tp t="s">
        <v/>
        <stp/>
        <stp>ContractData</stp>
        <stp>AHDD28J23</stp>
        <stp>T_Settlement</stp>
        <stp/>
        <stp>T</stp>
        <tr r="E70" s="1"/>
      </tp>
      <tp t="s">
        <v/>
        <stp/>
        <stp>ContractData</stp>
        <stp>AHDD10J23</stp>
        <stp>T_Settlement</stp>
        <stp/>
        <stp>T</stp>
        <tr r="E56" s="1"/>
      </tp>
      <tp>
        <v>2635</v>
        <stp/>
        <stp>ContractData</stp>
        <stp>AHDD11J23</stp>
        <stp>T_Settlement</stp>
        <stp/>
        <stp>T</stp>
        <tr r="E57" s="1"/>
      </tp>
      <tp>
        <v>2635.5</v>
        <stp/>
        <stp>ContractData</stp>
        <stp>AHDD12J23</stp>
        <stp>T_Settlement</stp>
        <stp/>
        <stp>T</stp>
        <tr r="E58" s="1"/>
      </tp>
      <tp>
        <v>2635.61</v>
        <stp/>
        <stp>ContractData</stp>
        <stp>AHDD13J23</stp>
        <stp>T_Settlement</stp>
        <stp/>
        <stp>T</stp>
        <tr r="E59" s="1"/>
      </tp>
      <tp>
        <v>2635.71</v>
        <stp/>
        <stp>ContractData</stp>
        <stp>AHDD14J23</stp>
        <stp>T_Settlement</stp>
        <stp/>
        <stp>T</stp>
        <tr r="E60" s="1"/>
      </tp>
      <tp>
        <v>2636.04</v>
        <stp/>
        <stp>ContractData</stp>
        <stp>AHDD17J23</stp>
        <stp>T_Settlement</stp>
        <stp/>
        <stp>T</stp>
        <tr r="E61" s="1"/>
      </tp>
      <tp>
        <v>2636.14</v>
        <stp/>
        <stp>ContractData</stp>
        <stp>AHDD18J23</stp>
        <stp>T_Settlement</stp>
        <stp/>
        <stp>T</stp>
        <tr r="E62" s="1"/>
      </tp>
      <tp>
        <v>2636.25</v>
        <stp/>
        <stp>ContractData</stp>
        <stp>AHDD19J23</stp>
        <stp>T_Settlement</stp>
        <stp/>
        <stp>T</stp>
        <tr r="E63" s="1"/>
      </tp>
      <tp>
        <v>2632.75</v>
        <stp/>
        <stp>ContractData</stp>
        <stp>AHDD03J23</stp>
        <stp>T_Settlement</stp>
        <stp/>
        <stp>T</stp>
        <tr r="E51" s="1"/>
      </tp>
      <tp>
        <v>2633.08</v>
        <stp/>
        <stp>ContractData</stp>
        <stp>AHDD04J23</stp>
        <stp>T_Settlement</stp>
        <stp/>
        <stp>T</stp>
        <tr r="E52" s="1"/>
      </tp>
      <tp>
        <v>2633.42</v>
        <stp/>
        <stp>ContractData</stp>
        <stp>AHDD05J23</stp>
        <stp>T_Settlement</stp>
        <stp/>
        <stp>T</stp>
        <tr r="E53" s="1"/>
      </tp>
      <tp>
        <v>2633.75</v>
        <stp/>
        <stp>ContractData</stp>
        <stp>AHDD06J23</stp>
        <stp>T_Settlement</stp>
        <stp/>
        <stp>T</stp>
        <tr r="E54" s="1"/>
      </tp>
      <tp t="s">
        <v/>
        <stp/>
        <stp>ContractData</stp>
        <stp>AHDD07J23</stp>
        <stp>T_Settlement</stp>
        <stp/>
        <stp>T</stp>
        <tr r="E55" s="1"/>
      </tp>
      <tp>
        <v>44637</v>
        <stp/>
        <stp>StudyData</stp>
        <stp>CADD21H22</stp>
        <stp>Bar</stp>
        <stp/>
        <stp>Time</stp>
        <stp>D</stp>
        <stp>-1</stp>
        <stp>ALL</stp>
        <stp/>
        <stp/>
        <stp>TRUE</stp>
        <stp>T</stp>
        <tr r="H58" s="3"/>
      </tp>
      <tp>
        <v>44641</v>
        <stp/>
        <stp>StudyData</stp>
        <stp>CADD23H22</stp>
        <stp>Bar</stp>
        <stp/>
        <stp>Time</stp>
        <stp>D</stp>
        <stp>-1</stp>
        <stp>ALL</stp>
        <stp/>
        <stp/>
        <stp>TRUE</stp>
        <stp>T</stp>
        <tr r="H60" s="3"/>
      </tp>
      <tp>
        <v>44637</v>
        <stp/>
        <stp>StudyData</stp>
        <stp>CADD22H22</stp>
        <stp>Bar</stp>
        <stp/>
        <stp>Time</stp>
        <stp>D</stp>
        <stp>-1</stp>
        <stp>ALL</stp>
        <stp/>
        <stp/>
        <stp>TRUE</stp>
        <stp>T</stp>
        <tr r="H59" s="3"/>
      </tp>
      <tp>
        <v>44643</v>
        <stp/>
        <stp>StudyData</stp>
        <stp>CADD25H22</stp>
        <stp>Bar</stp>
        <stp/>
        <stp>Time</stp>
        <stp>D</stp>
        <stp>-1</stp>
        <stp>ALL</stp>
        <stp/>
        <stp/>
        <stp>TRUE</stp>
        <stp>T</stp>
        <tr r="H62" s="3"/>
      </tp>
      <tp>
        <v>44642</v>
        <stp/>
        <stp>StudyData</stp>
        <stp>CADD24H22</stp>
        <stp>Bar</stp>
        <stp/>
        <stp>Time</stp>
        <stp>D</stp>
        <stp>-1</stp>
        <stp>ALL</stp>
        <stp/>
        <stp/>
        <stp>TRUE</stp>
        <stp>T</stp>
        <tr r="H61" s="3"/>
      </tp>
      <tp>
        <v>44644</v>
        <stp/>
        <stp>StudyData</stp>
        <stp>CADD29H22</stp>
        <stp>Bar</stp>
        <stp/>
        <stp>Time</stp>
        <stp>D</stp>
        <stp>-1</stp>
        <stp>ALL</stp>
        <stp/>
        <stp/>
        <stp>TRUE</stp>
        <stp>T</stp>
        <tr r="H64" s="3"/>
      </tp>
      <tp>
        <v>44644</v>
        <stp/>
        <stp>StudyData</stp>
        <stp>CADD28H22</stp>
        <stp>Bar</stp>
        <stp/>
        <stp>Time</stp>
        <stp>D</stp>
        <stp>-1</stp>
        <stp>ALL</stp>
        <stp/>
        <stp/>
        <stp>TRUE</stp>
        <stp>T</stp>
        <tr r="H63" s="3"/>
      </tp>
      <tp>
        <v>44649</v>
        <stp/>
        <stp>StudyData</stp>
        <stp>CADD31H22</stp>
        <stp>Bar</stp>
        <stp/>
        <stp>Time</stp>
        <stp>D</stp>
        <stp>-1</stp>
        <stp>ALL</stp>
        <stp/>
        <stp/>
        <stp>TRUE</stp>
        <stp>T</stp>
        <tr r="H66" s="3"/>
      </tp>
      <tp>
        <v>44648</v>
        <stp/>
        <stp>StudyData</stp>
        <stp>CADD30H22</stp>
        <stp>Bar</stp>
        <stp/>
        <stp>Time</stp>
        <stp>D</stp>
        <stp>-1</stp>
        <stp>ALL</stp>
        <stp/>
        <stp/>
        <stp>TRUE</stp>
        <stp>T</stp>
        <tr r="H65" s="3"/>
      </tp>
      <tp>
        <v>44616</v>
        <stp/>
        <stp>StudyData</stp>
        <stp>CADD01H22</stp>
        <stp>Bar</stp>
        <stp/>
        <stp>Time</stp>
        <stp>D</stp>
        <stp>-1</stp>
        <stp>ALL</stp>
        <stp/>
        <stp/>
        <stp>TRUE</stp>
        <stp>T</stp>
        <tr r="H44" s="3"/>
      </tp>
      <tp>
        <v>44621</v>
        <stp/>
        <stp>StudyData</stp>
        <stp>CADD03H22</stp>
        <stp>Bar</stp>
        <stp/>
        <stp>Time</stp>
        <stp>D</stp>
        <stp>-1</stp>
        <stp>ALL</stp>
        <stp/>
        <stp/>
        <stp>TRUE</stp>
        <stp>T</stp>
        <tr r="H46" s="3"/>
      </tp>
      <tp>
        <v>44620</v>
        <stp/>
        <stp>StudyData</stp>
        <stp>CADD02H22</stp>
        <stp>Bar</stp>
        <stp/>
        <stp>Time</stp>
        <stp>D</stp>
        <stp>-1</stp>
        <stp>ALL</stp>
        <stp/>
        <stp/>
        <stp>TRUE</stp>
        <stp>T</stp>
        <tr r="H45" s="3"/>
      </tp>
      <tp>
        <v>44622</v>
        <stp/>
        <stp>StudyData</stp>
        <stp>CADD04H22</stp>
        <stp>Bar</stp>
        <stp/>
        <stp>Time</stp>
        <stp>D</stp>
        <stp>-1</stp>
        <stp>ALL</stp>
        <stp/>
        <stp/>
        <stp>TRUE</stp>
        <stp>T</stp>
        <tr r="H47" s="3"/>
      </tp>
      <tp>
        <v>44623</v>
        <stp/>
        <stp>StudyData</stp>
        <stp>CADD07H22</stp>
        <stp>Bar</stp>
        <stp/>
        <stp>Time</stp>
        <stp>D</stp>
        <stp>-1</stp>
        <stp>ALL</stp>
        <stp/>
        <stp/>
        <stp>TRUE</stp>
        <stp>T</stp>
        <tr r="H48" s="3"/>
      </tp>
      <tp>
        <v>44627</v>
        <stp/>
        <stp>StudyData</stp>
        <stp>CADD09H22</stp>
        <stp>Bar</stp>
        <stp/>
        <stp>Time</stp>
        <stp>D</stp>
        <stp>-1</stp>
        <stp>ALL</stp>
        <stp/>
        <stp/>
        <stp>TRUE</stp>
        <stp>T</stp>
        <tr r="H50" s="3"/>
      </tp>
      <tp>
        <v>44623</v>
        <stp/>
        <stp>StudyData</stp>
        <stp>CADD08H22</stp>
        <stp>Bar</stp>
        <stp/>
        <stp>Time</stp>
        <stp>D</stp>
        <stp>-1</stp>
        <stp>ALL</stp>
        <stp/>
        <stp/>
        <stp>TRUE</stp>
        <stp>T</stp>
        <tr r="H49" s="3"/>
      </tp>
      <tp>
        <v>44629</v>
        <stp/>
        <stp>StudyData</stp>
        <stp>CADD11H22</stp>
        <stp>Bar</stp>
        <stp/>
        <stp>Time</stp>
        <stp>D</stp>
        <stp>-1</stp>
        <stp>ALL</stp>
        <stp/>
        <stp/>
        <stp>TRUE</stp>
        <stp>T</stp>
        <tr r="H52" s="3"/>
      </tp>
      <tp>
        <v>44628</v>
        <stp/>
        <stp>StudyData</stp>
        <stp>CADD10H22</stp>
        <stp>Bar</stp>
        <stp/>
        <stp>Time</stp>
        <stp>D</stp>
        <stp>-1</stp>
        <stp>ALL</stp>
        <stp/>
        <stp/>
        <stp>TRUE</stp>
        <stp>T</stp>
        <tr r="H51" s="3"/>
      </tp>
      <tp>
        <v>44630</v>
        <stp/>
        <stp>StudyData</stp>
        <stp>CADD15H22</stp>
        <stp>Bar</stp>
        <stp/>
        <stp>Time</stp>
        <stp>D</stp>
        <stp>-1</stp>
        <stp>ALL</stp>
        <stp/>
        <stp/>
        <stp>TRUE</stp>
        <stp>T</stp>
        <tr r="H54" s="3"/>
      </tp>
      <tp>
        <v>44630</v>
        <stp/>
        <stp>StudyData</stp>
        <stp>CADD14H22</stp>
        <stp>Bar</stp>
        <stp/>
        <stp>Time</stp>
        <stp>D</stp>
        <stp>-1</stp>
        <stp>ALL</stp>
        <stp/>
        <stp/>
        <stp>TRUE</stp>
        <stp>T</stp>
        <tr r="H53" s="3"/>
      </tp>
      <tp>
        <v>44635</v>
        <stp/>
        <stp>StudyData</stp>
        <stp>CADD17H22</stp>
        <stp>Bar</stp>
        <stp/>
        <stp>Time</stp>
        <stp>D</stp>
        <stp>-1</stp>
        <stp>ALL</stp>
        <stp/>
        <stp/>
        <stp>TRUE</stp>
        <stp>T</stp>
        <tr r="H56" s="3"/>
      </tp>
      <tp>
        <v>44634</v>
        <stp/>
        <stp>StudyData</stp>
        <stp>CADD16H22</stp>
        <stp>Bar</stp>
        <stp/>
        <stp>Time</stp>
        <stp>D</stp>
        <stp>-1</stp>
        <stp>ALL</stp>
        <stp/>
        <stp/>
        <stp>TRUE</stp>
        <stp>T</stp>
        <tr r="H55" s="3"/>
      </tp>
      <tp>
        <v>44636</v>
        <stp/>
        <stp>StudyData</stp>
        <stp>CADD18H22</stp>
        <stp>Bar</stp>
        <stp/>
        <stp>Time</stp>
        <stp>D</stp>
        <stp>-1</stp>
        <stp>ALL</stp>
        <stp/>
        <stp/>
        <stp>TRUE</stp>
        <stp>T</stp>
        <tr r="H57" s="3"/>
      </tp>
      <tp>
        <v>44700</v>
        <stp/>
        <stp>StudyData</stp>
        <stp>CADD20K22</stp>
        <stp>Bar</stp>
        <stp/>
        <stp>Time</stp>
        <stp>D</stp>
        <stp>-1</stp>
        <stp>ALL</stp>
        <stp/>
        <stp/>
        <stp>TRUE</stp>
        <stp>T</stp>
        <tr r="H102" s="3"/>
      </tp>
      <tp>
        <v>44704</v>
        <stp/>
        <stp>StudyData</stp>
        <stp>CADD23K22</stp>
        <stp>Bar</stp>
        <stp/>
        <stp>Time</stp>
        <stp>D</stp>
        <stp>-1</stp>
        <stp>ALL</stp>
        <stp/>
        <stp/>
        <stp>TRUE</stp>
        <stp>T</stp>
        <tr r="H103" s="3"/>
      </tp>
      <tp>
        <v>44706</v>
        <stp/>
        <stp>StudyData</stp>
        <stp>CADD25K22</stp>
        <stp>Bar</stp>
        <stp/>
        <stp>Time</stp>
        <stp>D</stp>
        <stp>-1</stp>
        <stp>ALL</stp>
        <stp/>
        <stp/>
        <stp>TRUE</stp>
        <stp>T</stp>
        <tr r="H105" s="3"/>
      </tp>
      <tp>
        <v>44705</v>
        <stp/>
        <stp>StudyData</stp>
        <stp>CADD24K22</stp>
        <stp>Bar</stp>
        <stp/>
        <stp>Time</stp>
        <stp>D</stp>
        <stp>-1</stp>
        <stp>ALL</stp>
        <stp/>
        <stp/>
        <stp>TRUE</stp>
        <stp>T</stp>
        <tr r="H104" s="3"/>
      </tp>
      <tp>
        <v>44707</v>
        <stp/>
        <stp>StudyData</stp>
        <stp>CADD27K22</stp>
        <stp>Bar</stp>
        <stp/>
        <stp>Time</stp>
        <stp>D</stp>
        <stp>-1</stp>
        <stp>ALL</stp>
        <stp/>
        <stp/>
        <stp>TRUE</stp>
        <stp>T</stp>
        <tr r="H107" s="3"/>
      </tp>
      <tp>
        <v>44707</v>
        <stp/>
        <stp>StudyData</stp>
        <stp>CADD26K22</stp>
        <stp>Bar</stp>
        <stp/>
        <stp>Time</stp>
        <stp>D</stp>
        <stp>-1</stp>
        <stp>ALL</stp>
        <stp/>
        <stp/>
        <stp>TRUE</stp>
        <stp>T</stp>
        <tr r="H106" s="3"/>
      </tp>
      <tp>
        <v>44712</v>
        <stp/>
        <stp>StudyData</stp>
        <stp>CADD31K22</stp>
        <stp>Bar</stp>
        <stp/>
        <stp>Time</stp>
        <stp>D</stp>
        <stp>-1</stp>
        <stp>ALL</stp>
        <stp/>
        <stp/>
        <stp>TRUE</stp>
        <stp>T</stp>
        <tr r="H109" s="3"/>
      </tp>
      <tp>
        <v>44707</v>
        <stp/>
        <stp>StudyData</stp>
        <stp>CADD30K22</stp>
        <stp>Bar</stp>
        <stp/>
        <stp>Time</stp>
        <stp>D</stp>
        <stp>-1</stp>
        <stp>ALL</stp>
        <stp/>
        <stp/>
        <stp>TRUE</stp>
        <stp>T</stp>
        <tr r="H108" s="3"/>
      </tp>
      <tp>
        <v>44679</v>
        <stp/>
        <stp>StudyData</stp>
        <stp>CADD03K22</stp>
        <stp>Bar</stp>
        <stp/>
        <stp>Time</stp>
        <stp>D</stp>
        <stp>-1</stp>
        <stp>ALL</stp>
        <stp/>
        <stp/>
        <stp>TRUE</stp>
        <stp>T</stp>
        <tr r="H89" s="3"/>
      </tp>
      <tp t="s">
        <v/>
        <stp/>
        <stp>StudyData</stp>
        <stp>CADD02K22</stp>
        <stp>Bar</stp>
        <stp/>
        <stp>Time</stp>
        <stp>D</stp>
        <stp>-1</stp>
        <stp>ALL</stp>
        <stp/>
        <stp/>
        <stp>TRUE</stp>
        <stp>T</stp>
        <tr r="H88" s="3"/>
      </tp>
      <tp>
        <v>44684</v>
        <stp/>
        <stp>StudyData</stp>
        <stp>CADD05K22</stp>
        <stp>Bar</stp>
        <stp/>
        <stp>Time</stp>
        <stp>D</stp>
        <stp>-1</stp>
        <stp>ALL</stp>
        <stp/>
        <stp/>
        <stp>TRUE</stp>
        <stp>T</stp>
        <tr r="H91" s="3"/>
      </tp>
      <tp>
        <v>44679</v>
        <stp/>
        <stp>StudyData</stp>
        <stp>CADD04K22</stp>
        <stp>Bar</stp>
        <stp/>
        <stp>Time</stp>
        <stp>D</stp>
        <stp>-1</stp>
        <stp>ALL</stp>
        <stp/>
        <stp/>
        <stp>TRUE</stp>
        <stp>T</stp>
        <tr r="H90" s="3"/>
      </tp>
      <tp>
        <v>44685</v>
        <stp/>
        <stp>StudyData</stp>
        <stp>CADD06K22</stp>
        <stp>Bar</stp>
        <stp/>
        <stp>Time</stp>
        <stp>D</stp>
        <stp>-1</stp>
        <stp>ALL</stp>
        <stp/>
        <stp/>
        <stp>TRUE</stp>
        <stp>T</stp>
        <tr r="H92" s="3"/>
      </tp>
      <tp>
        <v>44686</v>
        <stp/>
        <stp>StudyData</stp>
        <stp>CADD09K22</stp>
        <stp>Bar</stp>
        <stp/>
        <stp>Time</stp>
        <stp>D</stp>
        <stp>-1</stp>
        <stp>ALL</stp>
        <stp/>
        <stp/>
        <stp>TRUE</stp>
        <stp>T</stp>
        <tr r="H93" s="3"/>
      </tp>
      <tp>
        <v>44690</v>
        <stp/>
        <stp>StudyData</stp>
        <stp>CADD11K22</stp>
        <stp>Bar</stp>
        <stp/>
        <stp>Time</stp>
        <stp>D</stp>
        <stp>-1</stp>
        <stp>ALL</stp>
        <stp/>
        <stp/>
        <stp>TRUE</stp>
        <stp>T</stp>
        <tr r="H95" s="3"/>
      </tp>
      <tp>
        <v>44686</v>
        <stp/>
        <stp>StudyData</stp>
        <stp>CADD10K22</stp>
        <stp>Bar</stp>
        <stp/>
        <stp>Time</stp>
        <stp>D</stp>
        <stp>-1</stp>
        <stp>ALL</stp>
        <stp/>
        <stp/>
        <stp>TRUE</stp>
        <stp>T</stp>
        <tr r="H94" s="3"/>
      </tp>
      <tp>
        <v>44692</v>
        <stp/>
        <stp>StudyData</stp>
        <stp>CADD13K22</stp>
        <stp>Bar</stp>
        <stp/>
        <stp>Time</stp>
        <stp>D</stp>
        <stp>-1</stp>
        <stp>ALL</stp>
        <stp/>
        <stp/>
        <stp>TRUE</stp>
        <stp>T</stp>
        <tr r="H97" s="3"/>
      </tp>
      <tp>
        <v>44691</v>
        <stp/>
        <stp>StudyData</stp>
        <stp>CADD12K22</stp>
        <stp>Bar</stp>
        <stp/>
        <stp>Time</stp>
        <stp>D</stp>
        <stp>-1</stp>
        <stp>ALL</stp>
        <stp/>
        <stp/>
        <stp>TRUE</stp>
        <stp>T</stp>
        <tr r="H96" s="3"/>
      </tp>
      <tp>
        <v>44693</v>
        <stp/>
        <stp>StudyData</stp>
        <stp>CADD17K22</stp>
        <stp>Bar</stp>
        <stp/>
        <stp>Time</stp>
        <stp>D</stp>
        <stp>-1</stp>
        <stp>ALL</stp>
        <stp/>
        <stp/>
        <stp>TRUE</stp>
        <stp>T</stp>
        <tr r="H99" s="3"/>
      </tp>
      <tp>
        <v>44693</v>
        <stp/>
        <stp>StudyData</stp>
        <stp>CADD16K22</stp>
        <stp>Bar</stp>
        <stp/>
        <stp>Time</stp>
        <stp>D</stp>
        <stp>-1</stp>
        <stp>ALL</stp>
        <stp/>
        <stp/>
        <stp>TRUE</stp>
        <stp>T</stp>
        <tr r="H98" s="3"/>
      </tp>
      <tp>
        <v>44698</v>
        <stp/>
        <stp>StudyData</stp>
        <stp>CADD19K22</stp>
        <stp>Bar</stp>
        <stp/>
        <stp>Time</stp>
        <stp>D</stp>
        <stp>-1</stp>
        <stp>ALL</stp>
        <stp/>
        <stp/>
        <stp>TRUE</stp>
        <stp>T</stp>
        <tr r="H101" s="3"/>
      </tp>
      <tp>
        <v>44697</v>
        <stp/>
        <stp>StudyData</stp>
        <stp>CADD18K22</stp>
        <stp>Bar</stp>
        <stp/>
        <stp>Time</stp>
        <stp>D</stp>
        <stp>-1</stp>
        <stp>ALL</stp>
        <stp/>
        <stp/>
        <stp>TRUE</stp>
        <stp>T</stp>
        <tr r="H100" s="3"/>
      </tp>
      <tp>
        <v>44670</v>
        <stp/>
        <stp>StudyData</stp>
        <stp>CADD21J22</stp>
        <stp>Bar</stp>
        <stp/>
        <stp>Time</stp>
        <stp>D</stp>
        <stp>-1</stp>
        <stp>ALL</stp>
        <stp/>
        <stp/>
        <stp>TRUE</stp>
        <stp>T</stp>
        <tr r="H81" s="3"/>
      </tp>
      <tp>
        <v>44664</v>
        <stp/>
        <stp>StudyData</stp>
        <stp>CADD20J22</stp>
        <stp>Bar</stp>
        <stp/>
        <stp>Time</stp>
        <stp>D</stp>
        <stp>-1</stp>
        <stp>ALL</stp>
        <stp/>
        <stp/>
        <stp>TRUE</stp>
        <stp>T</stp>
        <tr r="H80" s="3"/>
      </tp>
      <tp>
        <v>44671</v>
        <stp/>
        <stp>StudyData</stp>
        <stp>CADD22J22</stp>
        <stp>Bar</stp>
        <stp/>
        <stp>Time</stp>
        <stp>D</stp>
        <stp>-1</stp>
        <stp>ALL</stp>
        <stp/>
        <stp/>
        <stp>TRUE</stp>
        <stp>T</stp>
        <tr r="H82" s="3"/>
      </tp>
      <tp>
        <v>44672</v>
        <stp/>
        <stp>StudyData</stp>
        <stp>CADD25J22</stp>
        <stp>Bar</stp>
        <stp/>
        <stp>Time</stp>
        <stp>D</stp>
        <stp>-1</stp>
        <stp>ALL</stp>
        <stp/>
        <stp/>
        <stp>TRUE</stp>
        <stp>T</stp>
        <tr r="H83" s="3"/>
      </tp>
      <tp>
        <v>44676</v>
        <stp/>
        <stp>StudyData</stp>
        <stp>CADD27J22</stp>
        <stp>Bar</stp>
        <stp/>
        <stp>Time</stp>
        <stp>D</stp>
        <stp>-1</stp>
        <stp>ALL</stp>
        <stp/>
        <stp/>
        <stp>TRUE</stp>
        <stp>T</stp>
        <tr r="H85" s="3"/>
      </tp>
      <tp>
        <v>44672</v>
        <stp/>
        <stp>StudyData</stp>
        <stp>CADD26J22</stp>
        <stp>Bar</stp>
        <stp/>
        <stp>Time</stp>
        <stp>D</stp>
        <stp>-1</stp>
        <stp>ALL</stp>
        <stp/>
        <stp/>
        <stp>TRUE</stp>
        <stp>T</stp>
        <tr r="H84" s="3"/>
      </tp>
      <tp>
        <v>44678</v>
        <stp/>
        <stp>StudyData</stp>
        <stp>CADD29J22</stp>
        <stp>Bar</stp>
        <stp/>
        <stp>Time</stp>
        <stp>D</stp>
        <stp>-1</stp>
        <stp>ALL</stp>
        <stp/>
        <stp/>
        <stp>TRUE</stp>
        <stp>T</stp>
        <tr r="H87" s="3"/>
      </tp>
      <tp>
        <v>44677</v>
        <stp/>
        <stp>StudyData</stp>
        <stp>CADD28J22</stp>
        <stp>Bar</stp>
        <stp/>
        <stp>Time</stp>
        <stp>D</stp>
        <stp>-1</stp>
        <stp>ALL</stp>
        <stp/>
        <stp/>
        <stp>TRUE</stp>
        <stp>T</stp>
        <tr r="H86" s="3"/>
      </tp>
      <tp>
        <v>44650</v>
        <stp/>
        <stp>StudyData</stp>
        <stp>CADD01J22</stp>
        <stp>Bar</stp>
        <stp/>
        <stp>Time</stp>
        <stp>D</stp>
        <stp>-1</stp>
        <stp>ALL</stp>
        <stp/>
        <stp/>
        <stp>TRUE</stp>
        <stp>T</stp>
        <tr r="H67" s="3"/>
      </tp>
      <tp>
        <v>44651</v>
        <stp/>
        <stp>StudyData</stp>
        <stp>CADD05J22</stp>
        <stp>Bar</stp>
        <stp/>
        <stp>Time</stp>
        <stp>D</stp>
        <stp>-1</stp>
        <stp>ALL</stp>
        <stp/>
        <stp/>
        <stp>TRUE</stp>
        <stp>T</stp>
        <tr r="H69" s="3"/>
      </tp>
      <tp>
        <v>44651</v>
        <stp/>
        <stp>StudyData</stp>
        <stp>CADD04J22</stp>
        <stp>Bar</stp>
        <stp/>
        <stp>Time</stp>
        <stp>D</stp>
        <stp>-1</stp>
        <stp>ALL</stp>
        <stp/>
        <stp/>
        <stp>TRUE</stp>
        <stp>T</stp>
        <tr r="H68" s="3"/>
      </tp>
      <tp>
        <v>44656</v>
        <stp/>
        <stp>StudyData</stp>
        <stp>CADD07J22</stp>
        <stp>Bar</stp>
        <stp/>
        <stp>Time</stp>
        <stp>D</stp>
        <stp>-1</stp>
        <stp>ALL</stp>
        <stp/>
        <stp/>
        <stp>TRUE</stp>
        <stp>T</stp>
        <tr r="H71" s="3"/>
      </tp>
      <tp>
        <v>44655</v>
        <stp/>
        <stp>StudyData</stp>
        <stp>CADD06J22</stp>
        <stp>Bar</stp>
        <stp/>
        <stp>Time</stp>
        <stp>D</stp>
        <stp>-1</stp>
        <stp>ALL</stp>
        <stp/>
        <stp/>
        <stp>TRUE</stp>
        <stp>T</stp>
        <tr r="H70" s="3"/>
      </tp>
      <tp>
        <v>44657</v>
        <stp/>
        <stp>StudyData</stp>
        <stp>CADD08J22</stp>
        <stp>Bar</stp>
        <stp/>
        <stp>Time</stp>
        <stp>D</stp>
        <stp>-1</stp>
        <stp>ALL</stp>
        <stp/>
        <stp/>
        <stp>TRUE</stp>
        <stp>T</stp>
        <tr r="H72" s="3"/>
      </tp>
      <tp>
        <v>44658</v>
        <stp/>
        <stp>StudyData</stp>
        <stp>CADD11J22</stp>
        <stp>Bar</stp>
        <stp/>
        <stp>Time</stp>
        <stp>D</stp>
        <stp>-1</stp>
        <stp>ALL</stp>
        <stp/>
        <stp/>
        <stp>TRUE</stp>
        <stp>T</stp>
        <tr r="H73" s="3"/>
      </tp>
      <tp>
        <v>44662</v>
        <stp/>
        <stp>StudyData</stp>
        <stp>CADD13J22</stp>
        <stp>Bar</stp>
        <stp/>
        <stp>Time</stp>
        <stp>D</stp>
        <stp>-1</stp>
        <stp>ALL</stp>
        <stp/>
        <stp/>
        <stp>TRUE</stp>
        <stp>T</stp>
        <tr r="H75" s="3"/>
      </tp>
      <tp>
        <v>44658</v>
        <stp/>
        <stp>StudyData</stp>
        <stp>CADD12J22</stp>
        <stp>Bar</stp>
        <stp/>
        <stp>Time</stp>
        <stp>D</stp>
        <stp>-1</stp>
        <stp>ALL</stp>
        <stp/>
        <stp/>
        <stp>TRUE</stp>
        <stp>T</stp>
        <tr r="H74" s="3"/>
      </tp>
      <tp t="s">
        <v/>
        <stp/>
        <stp>StudyData</stp>
        <stp>CADD15J22</stp>
        <stp>Bar</stp>
        <stp/>
        <stp>Time</stp>
        <stp>D</stp>
        <stp>-1</stp>
        <stp>ALL</stp>
        <stp/>
        <stp/>
        <stp>TRUE</stp>
        <stp>T</stp>
        <tr r="H77" s="3"/>
      </tp>
      <tp>
        <v>44663</v>
        <stp/>
        <stp>StudyData</stp>
        <stp>CADD14J22</stp>
        <stp>Bar</stp>
        <stp/>
        <stp>Time</stp>
        <stp>D</stp>
        <stp>-1</stp>
        <stp>ALL</stp>
        <stp/>
        <stp/>
        <stp>TRUE</stp>
        <stp>T</stp>
        <tr r="H76" s="3"/>
      </tp>
      <tp>
        <v>44664</v>
        <stp/>
        <stp>StudyData</stp>
        <stp>CADD19J22</stp>
        <stp>Bar</stp>
        <stp/>
        <stp>Time</stp>
        <stp>D</stp>
        <stp>-1</stp>
        <stp>ALL</stp>
        <stp/>
        <stp/>
        <stp>TRUE</stp>
        <stp>T</stp>
        <tr r="H79" s="3"/>
      </tp>
      <tp t="s">
        <v/>
        <stp/>
        <stp>StudyData</stp>
        <stp>CADD18J22</stp>
        <stp>Bar</stp>
        <stp/>
        <stp>Time</stp>
        <stp>D</stp>
        <stp>-1</stp>
        <stp>ALL</stp>
        <stp/>
        <stp/>
        <stp>TRUE</stp>
        <stp>T</stp>
        <tr r="H78" s="3"/>
      </tp>
      <tp>
        <v>44728</v>
        <stp/>
        <stp>StudyData</stp>
        <stp>CADD21M22</stp>
        <stp>Bar</stp>
        <stp/>
        <stp>Time</stp>
        <stp>D</stp>
        <stp>-1</stp>
        <stp>ALL</stp>
        <stp/>
        <stp/>
        <stp>TRUE</stp>
        <stp>T</stp>
        <tr r="H124" s="3"/>
      </tp>
      <tp t="s">
        <v/>
        <stp/>
        <stp>StudyData</stp>
        <stp>CADD20M22</stp>
        <stp>Bar</stp>
        <stp/>
        <stp>Time</stp>
        <stp>D</stp>
        <stp>-1</stp>
        <stp>ALL</stp>
        <stp/>
        <stp/>
        <stp>TRUE</stp>
        <stp>T</stp>
        <tr r="H123" s="3"/>
      </tp>
      <tp>
        <v>44733</v>
        <stp/>
        <stp>StudyData</stp>
        <stp>CADD23M22</stp>
        <stp>Bar</stp>
        <stp/>
        <stp>Time</stp>
        <stp>D</stp>
        <stp>-1</stp>
        <stp>ALL</stp>
        <stp/>
        <stp/>
        <stp>TRUE</stp>
        <stp>T</stp>
        <tr r="H126" s="3"/>
      </tp>
      <tp>
        <v>44732</v>
        <stp/>
        <stp>StudyData</stp>
        <stp>CADD22M22</stp>
        <stp>Bar</stp>
        <stp/>
        <stp>Time</stp>
        <stp>D</stp>
        <stp>-1</stp>
        <stp>ALL</stp>
        <stp/>
        <stp/>
        <stp>TRUE</stp>
        <stp>T</stp>
        <tr r="H125" s="3"/>
      </tp>
      <tp>
        <v>44734</v>
        <stp/>
        <stp>StudyData</stp>
        <stp>CADD24M22</stp>
        <stp>Bar</stp>
        <stp/>
        <stp>Time</stp>
        <stp>D</stp>
        <stp>-1</stp>
        <stp>ALL</stp>
        <stp/>
        <stp/>
        <stp>TRUE</stp>
        <stp>T</stp>
        <tr r="H127" s="3"/>
      </tp>
      <tp>
        <v>44735</v>
        <stp/>
        <stp>StudyData</stp>
        <stp>CADD27M22</stp>
        <stp>Bar</stp>
        <stp/>
        <stp>Time</stp>
        <stp>D</stp>
        <stp>-1</stp>
        <stp>ALL</stp>
        <stp/>
        <stp/>
        <stp>TRUE</stp>
        <stp>T</stp>
        <tr r="H128" s="3"/>
      </tp>
      <tp>
        <v>44739</v>
        <stp/>
        <stp>StudyData</stp>
        <stp>CADD29M22</stp>
        <stp>Bar</stp>
        <stp/>
        <stp>Time</stp>
        <stp>D</stp>
        <stp>-1</stp>
        <stp>ALL</stp>
        <stp/>
        <stp/>
        <stp>TRUE</stp>
        <stp>T</stp>
        <tr r="H130" s="3"/>
      </tp>
      <tp>
        <v>44735</v>
        <stp/>
        <stp>StudyData</stp>
        <stp>CADD28M22</stp>
        <stp>Bar</stp>
        <stp/>
        <stp>Time</stp>
        <stp>D</stp>
        <stp>-1</stp>
        <stp>ALL</stp>
        <stp/>
        <stp/>
        <stp>TRUE</stp>
        <stp>T</stp>
        <tr r="H129" s="3"/>
      </tp>
      <tp>
        <v>44740</v>
        <stp/>
        <stp>StudyData</stp>
        <stp>CADD30M22</stp>
        <stp>Bar</stp>
        <stp/>
        <stp>Time</stp>
        <stp>D</stp>
        <stp>-1</stp>
        <stp>ALL</stp>
        <stp/>
        <stp/>
        <stp>TRUE</stp>
        <stp>T</stp>
        <tr r="H131" s="3"/>
      </tp>
      <tp>
        <v>44712</v>
        <stp/>
        <stp>StudyData</stp>
        <stp>CADD01M22</stp>
        <stp>Bar</stp>
        <stp/>
        <stp>Time</stp>
        <stp>D</stp>
        <stp>-1</stp>
        <stp>ALL</stp>
        <stp/>
        <stp/>
        <stp>TRUE</stp>
        <stp>T</stp>
        <tr r="H110" s="3"/>
      </tp>
      <tp>
        <v>44712</v>
        <stp/>
        <stp>StudyData</stp>
        <stp>CADD03M22</stp>
        <stp>Bar</stp>
        <stp/>
        <stp>Time</stp>
        <stp>D</stp>
        <stp>-1</stp>
        <stp>ALL</stp>
        <stp/>
        <stp/>
        <stp>TRUE</stp>
        <stp>T</stp>
        <tr r="H112" s="3"/>
      </tp>
      <tp>
        <v>44712</v>
        <stp/>
        <stp>StudyData</stp>
        <stp>CADD02M22</stp>
        <stp>Bar</stp>
        <stp/>
        <stp>Time</stp>
        <stp>D</stp>
        <stp>-1</stp>
        <stp>ALL</stp>
        <stp/>
        <stp/>
        <stp>TRUE</stp>
        <stp>T</stp>
        <tr r="H111" s="3"/>
      </tp>
      <tp>
        <v>44719</v>
        <stp/>
        <stp>StudyData</stp>
        <stp>CADD07M22</stp>
        <stp>Bar</stp>
        <stp/>
        <stp>Time</stp>
        <stp>D</stp>
        <stp>-1</stp>
        <stp>ALL</stp>
        <stp/>
        <stp/>
        <stp>TRUE</stp>
        <stp>T</stp>
        <tr r="H114" s="3"/>
      </tp>
      <tp>
        <v>44718</v>
        <stp/>
        <stp>StudyData</stp>
        <stp>CADD06M22</stp>
        <stp>Bar</stp>
        <stp/>
        <stp>Time</stp>
        <stp>D</stp>
        <stp>-1</stp>
        <stp>ALL</stp>
        <stp/>
        <stp/>
        <stp>TRUE</stp>
        <stp>T</stp>
        <tr r="H113" s="3"/>
      </tp>
      <tp>
        <v>44721</v>
        <stp/>
        <stp>StudyData</stp>
        <stp>CADD09M22</stp>
        <stp>Bar</stp>
        <stp/>
        <stp>Time</stp>
        <stp>D</stp>
        <stp>-1</stp>
        <stp>ALL</stp>
        <stp/>
        <stp/>
        <stp>TRUE</stp>
        <stp>T</stp>
        <tr r="H116" s="3"/>
      </tp>
      <tp>
        <v>44720</v>
        <stp/>
        <stp>StudyData</stp>
        <stp>CADD08M22</stp>
        <stp>Bar</stp>
        <stp/>
        <stp>Time</stp>
        <stp>D</stp>
        <stp>-1</stp>
        <stp>ALL</stp>
        <stp/>
        <stp/>
        <stp>TRUE</stp>
        <stp>T</stp>
        <tr r="H115" s="3"/>
      </tp>
      <tp>
        <v>44721</v>
        <stp/>
        <stp>StudyData</stp>
        <stp>CADD10M22</stp>
        <stp>Bar</stp>
        <stp/>
        <stp>Time</stp>
        <stp>D</stp>
        <stp>-1</stp>
        <stp>ALL</stp>
        <stp/>
        <stp/>
        <stp>TRUE</stp>
        <stp>T</stp>
        <tr r="H117" s="3"/>
      </tp>
      <tp>
        <v>44725</v>
        <stp/>
        <stp>StudyData</stp>
        <stp>CADD13M22</stp>
        <stp>Bar</stp>
        <stp/>
        <stp>Time</stp>
        <stp>D</stp>
        <stp>-1</stp>
        <stp>ALL</stp>
        <stp/>
        <stp/>
        <stp>TRUE</stp>
        <stp>T</stp>
        <tr r="H118" s="3"/>
      </tp>
      <tp>
        <v>44727</v>
        <stp/>
        <stp>StudyData</stp>
        <stp>CADD15M22</stp>
        <stp>Bar</stp>
        <stp/>
        <stp>Time</stp>
        <stp>D</stp>
        <stp>-1</stp>
        <stp>ALL</stp>
        <stp/>
        <stp/>
        <stp>TRUE</stp>
        <stp>T</stp>
        <tr r="H120" s="3"/>
      </tp>
      <tp>
        <v>44726</v>
        <stp/>
        <stp>StudyData</stp>
        <stp>CADD14M22</stp>
        <stp>Bar</stp>
        <stp/>
        <stp>Time</stp>
        <stp>D</stp>
        <stp>-1</stp>
        <stp>ALL</stp>
        <stp/>
        <stp/>
        <stp>TRUE</stp>
        <stp>T</stp>
        <tr r="H119" s="3"/>
      </tp>
      <tp>
        <v>44728</v>
        <stp/>
        <stp>StudyData</stp>
        <stp>CADD17M22</stp>
        <stp>Bar</stp>
        <stp/>
        <stp>Time</stp>
        <stp>D</stp>
        <stp>-1</stp>
        <stp>ALL</stp>
        <stp/>
        <stp/>
        <stp>TRUE</stp>
        <stp>T</stp>
        <tr r="H122" s="3"/>
      </tp>
      <tp>
        <v>44728</v>
        <stp/>
        <stp>StudyData</stp>
        <stp>CADD16M22</stp>
        <stp>Bar</stp>
        <stp/>
        <stp>Time</stp>
        <stp>D</stp>
        <stp>-1</stp>
        <stp>ALL</stp>
        <stp/>
        <stp/>
        <stp>TRUE</stp>
        <stp>T</stp>
        <tr r="H121" s="3"/>
      </tp>
      <tp>
        <v>44761</v>
        <stp/>
        <stp>StudyData</stp>
        <stp>CADD21N22</stp>
        <stp>Bar</stp>
        <stp/>
        <stp>Time</stp>
        <stp>D</stp>
        <stp>-1</stp>
        <stp>ALL</stp>
        <stp/>
        <stp/>
        <stp>TRUE</stp>
        <stp>T</stp>
        <tr r="H146" s="3"/>
      </tp>
      <tp>
        <v>44760</v>
        <stp/>
        <stp>StudyData</stp>
        <stp>CADD20N22</stp>
        <stp>Bar</stp>
        <stp/>
        <stp>Time</stp>
        <stp>D</stp>
        <stp>-1</stp>
        <stp>ALL</stp>
        <stp/>
        <stp/>
        <stp>TRUE</stp>
        <stp>T</stp>
        <tr r="H145" s="3"/>
      </tp>
      <tp>
        <v>44762</v>
        <stp/>
        <stp>StudyData</stp>
        <stp>CADD22N22</stp>
        <stp>Bar</stp>
        <stp/>
        <stp>Time</stp>
        <stp>D</stp>
        <stp>-1</stp>
        <stp>ALL</stp>
        <stp/>
        <stp/>
        <stp>TRUE</stp>
        <stp>T</stp>
        <tr r="H147" s="3"/>
      </tp>
      <tp>
        <v>44763</v>
        <stp/>
        <stp>StudyData</stp>
        <stp>CADD25N22</stp>
        <stp>Bar</stp>
        <stp/>
        <stp>Time</stp>
        <stp>D</stp>
        <stp>-1</stp>
        <stp>ALL</stp>
        <stp/>
        <stp/>
        <stp>TRUE</stp>
        <stp>T</stp>
        <tr r="H148" s="3"/>
      </tp>
      <tp>
        <v>44767</v>
        <stp/>
        <stp>StudyData</stp>
        <stp>CADD27N22</stp>
        <stp>Bar</stp>
        <stp/>
        <stp>Time</stp>
        <stp>D</stp>
        <stp>-1</stp>
        <stp>ALL</stp>
        <stp/>
        <stp/>
        <stp>TRUE</stp>
        <stp>T</stp>
        <tr r="H150" s="3"/>
      </tp>
      <tp>
        <v>44763</v>
        <stp/>
        <stp>StudyData</stp>
        <stp>CADD26N22</stp>
        <stp>Bar</stp>
        <stp/>
        <stp>Time</stp>
        <stp>D</stp>
        <stp>-1</stp>
        <stp>ALL</stp>
        <stp/>
        <stp/>
        <stp>TRUE</stp>
        <stp>T</stp>
        <tr r="H149" s="3"/>
      </tp>
      <tp>
        <v>44769</v>
        <stp/>
        <stp>StudyData</stp>
        <stp>CADD29N22</stp>
        <stp>Bar</stp>
        <stp/>
        <stp>Time</stp>
        <stp>D</stp>
        <stp>-1</stp>
        <stp>ALL</stp>
        <stp/>
        <stp/>
        <stp>TRUE</stp>
        <stp>T</stp>
        <tr r="H152" s="3"/>
      </tp>
      <tp>
        <v>44768</v>
        <stp/>
        <stp>StudyData</stp>
        <stp>CADD28N22</stp>
        <stp>Bar</stp>
        <stp/>
        <stp>Time</stp>
        <stp>D</stp>
        <stp>-1</stp>
        <stp>ALL</stp>
        <stp/>
        <stp/>
        <stp>TRUE</stp>
        <stp>T</stp>
        <tr r="H151" s="3"/>
      </tp>
      <tp>
        <v>44741</v>
        <stp/>
        <stp>StudyData</stp>
        <stp>CADD01N22</stp>
        <stp>Bar</stp>
        <stp/>
        <stp>Time</stp>
        <stp>D</stp>
        <stp>-1</stp>
        <stp>ALL</stp>
        <stp/>
        <stp/>
        <stp>TRUE</stp>
        <stp>T</stp>
        <tr r="H132" s="3"/>
      </tp>
      <tp>
        <v>44742</v>
        <stp/>
        <stp>StudyData</stp>
        <stp>CADD05N22</stp>
        <stp>Bar</stp>
        <stp/>
        <stp>Time</stp>
        <stp>D</stp>
        <stp>-1</stp>
        <stp>ALL</stp>
        <stp/>
        <stp/>
        <stp>TRUE</stp>
        <stp>T</stp>
        <tr r="H134" s="3"/>
      </tp>
      <tp t="s">
        <v/>
        <stp/>
        <stp>StudyData</stp>
        <stp>CADD04N22</stp>
        <stp>Bar</stp>
        <stp/>
        <stp>Time</stp>
        <stp>D</stp>
        <stp>-1</stp>
        <stp>ALL</stp>
        <stp/>
        <stp/>
        <stp>TRUE</stp>
        <stp>T</stp>
        <tr r="H133" s="3"/>
      </tp>
      <tp>
        <v>44747</v>
        <stp/>
        <stp>StudyData</stp>
        <stp>CADD07N22</stp>
        <stp>Bar</stp>
        <stp/>
        <stp>Time</stp>
        <stp>D</stp>
        <stp>-1</stp>
        <stp>ALL</stp>
        <stp/>
        <stp/>
        <stp>TRUE</stp>
        <stp>T</stp>
        <tr r="H136" s="3"/>
      </tp>
      <tp>
        <v>44746</v>
        <stp/>
        <stp>StudyData</stp>
        <stp>CADD06N22</stp>
        <stp>Bar</stp>
        <stp/>
        <stp>Time</stp>
        <stp>D</stp>
        <stp>-1</stp>
        <stp>ALL</stp>
        <stp/>
        <stp/>
        <stp>TRUE</stp>
        <stp>T</stp>
        <tr r="H135" s="3"/>
      </tp>
      <tp>
        <v>44748</v>
        <stp/>
        <stp>StudyData</stp>
        <stp>CADD08N22</stp>
        <stp>Bar</stp>
        <stp/>
        <stp>Time</stp>
        <stp>D</stp>
        <stp>-1</stp>
        <stp>ALL</stp>
        <stp/>
        <stp/>
        <stp>TRUE</stp>
        <stp>T</stp>
        <tr r="H137" s="3"/>
      </tp>
      <tp>
        <v>44749</v>
        <stp/>
        <stp>StudyData</stp>
        <stp>CADD11N22</stp>
        <stp>Bar</stp>
        <stp/>
        <stp>Time</stp>
        <stp>D</stp>
        <stp>-1</stp>
        <stp>ALL</stp>
        <stp/>
        <stp/>
        <stp>TRUE</stp>
        <stp>T</stp>
        <tr r="H138" s="3"/>
      </tp>
      <tp>
        <v>44753</v>
        <stp/>
        <stp>StudyData</stp>
        <stp>CADD13N22</stp>
        <stp>Bar</stp>
        <stp/>
        <stp>Time</stp>
        <stp>D</stp>
        <stp>-1</stp>
        <stp>ALL</stp>
        <stp/>
        <stp/>
        <stp>TRUE</stp>
        <stp>T</stp>
        <tr r="H140" s="3"/>
      </tp>
      <tp>
        <v>44749</v>
        <stp/>
        <stp>StudyData</stp>
        <stp>CADD12N22</stp>
        <stp>Bar</stp>
        <stp/>
        <stp>Time</stp>
        <stp>D</stp>
        <stp>-1</stp>
        <stp>ALL</stp>
        <stp/>
        <stp/>
        <stp>TRUE</stp>
        <stp>T</stp>
        <tr r="H139" s="3"/>
      </tp>
      <tp>
        <v>44755</v>
        <stp/>
        <stp>StudyData</stp>
        <stp>CADD15N22</stp>
        <stp>Bar</stp>
        <stp/>
        <stp>Time</stp>
        <stp>D</stp>
        <stp>-1</stp>
        <stp>ALL</stp>
        <stp/>
        <stp/>
        <stp>TRUE</stp>
        <stp>T</stp>
        <tr r="H142" s="3"/>
      </tp>
      <tp>
        <v>44754</v>
        <stp/>
        <stp>StudyData</stp>
        <stp>CADD14N22</stp>
        <stp>Bar</stp>
        <stp/>
        <stp>Time</stp>
        <stp>D</stp>
        <stp>-1</stp>
        <stp>ALL</stp>
        <stp/>
        <stp/>
        <stp>TRUE</stp>
        <stp>T</stp>
        <tr r="H141" s="3"/>
      </tp>
      <tp>
        <v>44756</v>
        <stp/>
        <stp>StudyData</stp>
        <stp>CADD19N22</stp>
        <stp>Bar</stp>
        <stp/>
        <stp>Time</stp>
        <stp>D</stp>
        <stp>-1</stp>
        <stp>ALL</stp>
        <stp/>
        <stp/>
        <stp>TRUE</stp>
        <stp>T</stp>
        <tr r="H144" s="3"/>
      </tp>
      <tp>
        <v>44756</v>
        <stp/>
        <stp>StudyData</stp>
        <stp>CADD18N22</stp>
        <stp>Bar</stp>
        <stp/>
        <stp>Time</stp>
        <stp>D</stp>
        <stp>-1</stp>
        <stp>ALL</stp>
        <stp/>
        <stp/>
        <stp>TRUE</stp>
        <stp>T</stp>
        <tr r="H143" s="3"/>
      </tp>
      <tp t="s">
        <v/>
        <stp/>
        <stp>StudyData</stp>
        <stp>CADD21G22</stp>
        <stp>Bar</stp>
        <stp/>
        <stp>Time</stp>
        <stp>D</stp>
        <stp>-1</stp>
        <stp>ALL</stp>
        <stp/>
        <stp/>
        <stp>TRUE</stp>
        <stp>T</stp>
        <tr r="H38" s="3"/>
      </tp>
      <tp>
        <v>44613</v>
        <stp/>
        <stp>StudyData</stp>
        <stp>CADD23G22</stp>
        <stp>Bar</stp>
        <stp/>
        <stp>Time</stp>
        <stp>D</stp>
        <stp>-1</stp>
        <stp>ALL</stp>
        <stp/>
        <stp/>
        <stp>TRUE</stp>
        <stp>T</stp>
        <tr r="H40" s="3"/>
      </tp>
      <tp>
        <v>44609</v>
        <stp/>
        <stp>StudyData</stp>
        <stp>CADD22G22</stp>
        <stp>Bar</stp>
        <stp/>
        <stp>Time</stp>
        <stp>D</stp>
        <stp>-1</stp>
        <stp>ALL</stp>
        <stp/>
        <stp/>
        <stp>TRUE</stp>
        <stp>T</stp>
        <tr r="H39" s="3"/>
      </tp>
      <tp>
        <v>44615</v>
        <stp/>
        <stp>StudyData</stp>
        <stp>CADD25G22</stp>
        <stp>Bar</stp>
        <stp/>
        <stp>Time</stp>
        <stp>D</stp>
        <stp>-1</stp>
        <stp>ALL</stp>
        <stp/>
        <stp/>
        <stp>TRUE</stp>
        <stp>T</stp>
        <tr r="H42" s="3"/>
      </tp>
      <tp>
        <v>44614</v>
        <stp/>
        <stp>StudyData</stp>
        <stp>CADD24G22</stp>
        <stp>Bar</stp>
        <stp/>
        <stp>Time</stp>
        <stp>D</stp>
        <stp>-1</stp>
        <stp>ALL</stp>
        <stp/>
        <stp/>
        <stp>TRUE</stp>
        <stp>T</stp>
        <tr r="H41" s="3"/>
      </tp>
      <tp>
        <v>44616</v>
        <stp/>
        <stp>StudyData</stp>
        <stp>CADD28G22</stp>
        <stp>Bar</stp>
        <stp/>
        <stp>Time</stp>
        <stp>D</stp>
        <stp>-1</stp>
        <stp>ALL</stp>
        <stp/>
        <stp/>
        <stp>TRUE</stp>
        <stp>T</stp>
        <tr r="H43" s="3"/>
      </tp>
      <tp>
        <v>44588</v>
        <stp/>
        <stp>StudyData</stp>
        <stp>CADD01G22</stp>
        <stp>Bar</stp>
        <stp/>
        <stp>Time</stp>
        <stp>D</stp>
        <stp>-1</stp>
        <stp>ALL</stp>
        <stp/>
        <stp/>
        <stp>TRUE</stp>
        <stp>T</stp>
        <tr r="H24" s="3"/>
      </tp>
      <tp>
        <v>44593</v>
        <stp/>
        <stp>StudyData</stp>
        <stp>CADD03G22</stp>
        <stp>Bar</stp>
        <stp/>
        <stp>Time</stp>
        <stp>D</stp>
        <stp>-1</stp>
        <stp>ALL</stp>
        <stp/>
        <stp/>
        <stp>TRUE</stp>
        <stp>T</stp>
        <tr r="H26" s="3"/>
      </tp>
      <tp>
        <v>44592</v>
        <stp/>
        <stp>StudyData</stp>
        <stp>CADD02G22</stp>
        <stp>Bar</stp>
        <stp/>
        <stp>Time</stp>
        <stp>D</stp>
        <stp>-1</stp>
        <stp>ALL</stp>
        <stp/>
        <stp/>
        <stp>TRUE</stp>
        <stp>T</stp>
        <tr r="H25" s="3"/>
      </tp>
      <tp>
        <v>44594</v>
        <stp/>
        <stp>StudyData</stp>
        <stp>CADD04G22</stp>
        <stp>Bar</stp>
        <stp/>
        <stp>Time</stp>
        <stp>D</stp>
        <stp>-1</stp>
        <stp>ALL</stp>
        <stp/>
        <stp/>
        <stp>TRUE</stp>
        <stp>T</stp>
        <tr r="H27" s="3"/>
      </tp>
      <tp>
        <v>44595</v>
        <stp/>
        <stp>StudyData</stp>
        <stp>CADD07G22</stp>
        <stp>Bar</stp>
        <stp/>
        <stp>Time</stp>
        <stp>D</stp>
        <stp>-1</stp>
        <stp>ALL</stp>
        <stp/>
        <stp/>
        <stp>TRUE</stp>
        <stp>T</stp>
        <tr r="H28" s="3"/>
      </tp>
      <tp>
        <v>44599</v>
        <stp/>
        <stp>StudyData</stp>
        <stp>CADD09G22</stp>
        <stp>Bar</stp>
        <stp/>
        <stp>Time</stp>
        <stp>D</stp>
        <stp>-1</stp>
        <stp>ALL</stp>
        <stp/>
        <stp/>
        <stp>TRUE</stp>
        <stp>T</stp>
        <tr r="H30" s="3"/>
      </tp>
      <tp>
        <v>44595</v>
        <stp/>
        <stp>StudyData</stp>
        <stp>CADD08G22</stp>
        <stp>Bar</stp>
        <stp/>
        <stp>Time</stp>
        <stp>D</stp>
        <stp>-1</stp>
        <stp>ALL</stp>
        <stp/>
        <stp/>
        <stp>TRUE</stp>
        <stp>T</stp>
        <tr r="H29" s="3"/>
      </tp>
      <tp>
        <v>44601</v>
        <stp/>
        <stp>StudyData</stp>
        <stp>CADD11G22</stp>
        <stp>Bar</stp>
        <stp/>
        <stp>Time</stp>
        <stp>D</stp>
        <stp>-1</stp>
        <stp>ALL</stp>
        <stp/>
        <stp/>
        <stp>TRUE</stp>
        <stp>T</stp>
        <tr r="H32" s="3"/>
      </tp>
      <tp>
        <v>44600</v>
        <stp/>
        <stp>StudyData</stp>
        <stp>CADD10G22</stp>
        <stp>Bar</stp>
        <stp/>
        <stp>Time</stp>
        <stp>D</stp>
        <stp>-1</stp>
        <stp>ALL</stp>
        <stp/>
        <stp/>
        <stp>TRUE</stp>
        <stp>T</stp>
        <tr r="H31" s="3"/>
      </tp>
      <tp>
        <v>44602</v>
        <stp/>
        <stp>StudyData</stp>
        <stp>CADD15G22</stp>
        <stp>Bar</stp>
        <stp/>
        <stp>Time</stp>
        <stp>D</stp>
        <stp>-1</stp>
        <stp>ALL</stp>
        <stp/>
        <stp/>
        <stp>TRUE</stp>
        <stp>T</stp>
        <tr r="H34" s="3"/>
      </tp>
      <tp>
        <v>44602</v>
        <stp/>
        <stp>StudyData</stp>
        <stp>CADD14G22</stp>
        <stp>Bar</stp>
        <stp/>
        <stp>Time</stp>
        <stp>D</stp>
        <stp>-1</stp>
        <stp>ALL</stp>
        <stp/>
        <stp/>
        <stp>TRUE</stp>
        <stp>T</stp>
        <tr r="H33" s="3"/>
      </tp>
      <tp>
        <v>44607</v>
        <stp/>
        <stp>StudyData</stp>
        <stp>CADD17G22</stp>
        <stp>Bar</stp>
        <stp/>
        <stp>Time</stp>
        <stp>D</stp>
        <stp>-1</stp>
        <stp>ALL</stp>
        <stp/>
        <stp/>
        <stp>TRUE</stp>
        <stp>T</stp>
        <tr r="H36" s="3"/>
      </tp>
      <tp>
        <v>44606</v>
        <stp/>
        <stp>StudyData</stp>
        <stp>CADD16G22</stp>
        <stp>Bar</stp>
        <stp/>
        <stp>Time</stp>
        <stp>D</stp>
        <stp>-1</stp>
        <stp>ALL</stp>
        <stp/>
        <stp/>
        <stp>TRUE</stp>
        <stp>T</stp>
        <tr r="H35" s="3"/>
      </tp>
      <tp>
        <v>44608</v>
        <stp/>
        <stp>StudyData</stp>
        <stp>CADD18G22</stp>
        <stp>Bar</stp>
        <stp/>
        <stp>Time</stp>
        <stp>D</stp>
        <stp>-1</stp>
        <stp>ALL</stp>
        <stp/>
        <stp/>
        <stp>TRUE</stp>
        <stp>T</stp>
        <tr r="H37" s="3"/>
      </tp>
      <tp>
        <v>44580</v>
        <stp/>
        <stp>StudyData</stp>
        <stp>CADD21F22</stp>
        <stp>Bar</stp>
        <stp/>
        <stp>Time</stp>
        <stp>D</stp>
        <stp>-1</stp>
        <stp>ALL</stp>
        <stp/>
        <stp/>
        <stp>TRUE</stp>
        <stp>T</stp>
        <tr r="H17" s="3"/>
      </tp>
      <tp>
        <v>44579</v>
        <stp/>
        <stp>StudyData</stp>
        <stp>CADD20F22</stp>
        <stp>Bar</stp>
        <stp/>
        <stp>Time</stp>
        <stp>D</stp>
        <stp>-1</stp>
        <stp>ALL</stp>
        <stp/>
        <stp/>
        <stp>TRUE</stp>
        <stp>T</stp>
        <tr r="H16" s="3"/>
      </tp>
      <tp>
        <v>44581</v>
        <stp/>
        <stp>StudyData</stp>
        <stp>CADD25F22</stp>
        <stp>Bar</stp>
        <stp/>
        <stp>Time</stp>
        <stp>D</stp>
        <stp>-1</stp>
        <stp>ALL</stp>
        <stp/>
        <stp/>
        <stp>TRUE</stp>
        <stp>T</stp>
        <tr r="H19" s="3"/>
      </tp>
      <tp>
        <v>44581</v>
        <stp/>
        <stp>StudyData</stp>
        <stp>CADD24F22</stp>
        <stp>Bar</stp>
        <stp/>
        <stp>Time</stp>
        <stp>D</stp>
        <stp>-1</stp>
        <stp>ALL</stp>
        <stp/>
        <stp/>
        <stp>TRUE</stp>
        <stp>T</stp>
        <tr r="H18" s="3"/>
      </tp>
      <tp>
        <v>44586</v>
        <stp/>
        <stp>StudyData</stp>
        <stp>CADD27F22</stp>
        <stp>Bar</stp>
        <stp/>
        <stp>Time</stp>
        <stp>D</stp>
        <stp>-1</stp>
        <stp>ALL</stp>
        <stp/>
        <stp/>
        <stp>TRUE</stp>
        <stp>T</stp>
        <tr r="H21" s="3"/>
      </tp>
      <tp>
        <v>44585</v>
        <stp/>
        <stp>StudyData</stp>
        <stp>CADD26F22</stp>
        <stp>Bar</stp>
        <stp/>
        <stp>Time</stp>
        <stp>D</stp>
        <stp>-1</stp>
        <stp>ALL</stp>
        <stp/>
        <stp/>
        <stp>TRUE</stp>
        <stp>T</stp>
        <tr r="H20" s="3"/>
      </tp>
      <tp>
        <v>44587</v>
        <stp/>
        <stp>StudyData</stp>
        <stp>CADD28F22</stp>
        <stp>Bar</stp>
        <stp/>
        <stp>Time</stp>
        <stp>D</stp>
        <stp>-1</stp>
        <stp>ALL</stp>
        <stp/>
        <stp/>
        <stp>TRUE</stp>
        <stp>T</stp>
        <tr r="H22" s="3"/>
      </tp>
      <tp>
        <v>44588</v>
        <stp/>
        <stp>StudyData</stp>
        <stp>CADD31F22</stp>
        <stp>Bar</stp>
        <stp/>
        <stp>Time</stp>
        <stp>D</stp>
        <stp>-1</stp>
        <stp>ALL</stp>
        <stp/>
        <stp/>
        <stp>TRUE</stp>
        <stp>T</stp>
        <tr r="H23" s="3"/>
      </tp>
      <tp>
        <v>44944</v>
        <stp/>
        <stp>StudyData</stp>
        <stp>CADD20F23</stp>
        <stp>Bar</stp>
        <stp/>
        <stp>Time</stp>
        <stp>D</stp>
        <stp>-1</stp>
        <stp>ALL</stp>
        <stp/>
        <stp/>
        <stp>TRUE</stp>
        <stp>T</stp>
        <tr r="H277" s="3"/>
      </tp>
      <tp>
        <v>44945</v>
        <stp/>
        <stp>StudyData</stp>
        <stp>CADD23F23</stp>
        <stp>Bar</stp>
        <stp/>
        <stp>Time</stp>
        <stp>D</stp>
        <stp>-1</stp>
        <stp>ALL</stp>
        <stp/>
        <stp/>
        <stp>TRUE</stp>
        <stp>T</stp>
        <tr r="H278" s="3"/>
      </tp>
      <tp>
        <v>44951</v>
        <stp/>
        <stp>StudyData</stp>
        <stp>CADD25F23</stp>
        <stp>Bar</stp>
        <stp/>
        <stp>Time</stp>
        <stp>D</stp>
        <stp>-1</stp>
        <stp>ALL</stp>
        <stp/>
        <stp/>
        <stp>TRUE</stp>
        <stp>T</stp>
        <tr r="H280" s="3"/>
      </tp>
      <tp>
        <v>44945</v>
        <stp/>
        <stp>StudyData</stp>
        <stp>CADD24F23</stp>
        <stp>Bar</stp>
        <stp/>
        <stp>Time</stp>
        <stp>D</stp>
        <stp>-1</stp>
        <stp>ALL</stp>
        <stp/>
        <stp/>
        <stp>TRUE</stp>
        <stp>T</stp>
        <tr r="H279" s="3"/>
      </tp>
      <tp>
        <v>44935</v>
        <stp/>
        <stp>StudyData</stp>
        <stp>CADD11F23</stp>
        <stp>Bar</stp>
        <stp/>
        <stp>Time</stp>
        <stp>D</stp>
        <stp>-1</stp>
        <stp>ALL</stp>
        <stp/>
        <stp/>
        <stp>TRUE</stp>
        <stp>T</stp>
        <tr r="H270" s="3"/>
      </tp>
      <tp>
        <v>44931</v>
        <stp/>
        <stp>StudyData</stp>
        <stp>CADD10F23</stp>
        <stp>Bar</stp>
        <stp/>
        <stp>Time</stp>
        <stp>D</stp>
        <stp>-1</stp>
        <stp>ALL</stp>
        <stp/>
        <stp/>
        <stp>TRUE</stp>
        <stp>T</stp>
        <tr r="H269" s="3"/>
      </tp>
      <tp>
        <v>44937</v>
        <stp/>
        <stp>StudyData</stp>
        <stp>CADD13F23</stp>
        <stp>Bar</stp>
        <stp/>
        <stp>Time</stp>
        <stp>D</stp>
        <stp>-1</stp>
        <stp>ALL</stp>
        <stp/>
        <stp/>
        <stp>TRUE</stp>
        <stp>T</stp>
        <tr r="H272" s="3"/>
      </tp>
      <tp>
        <v>44936</v>
        <stp/>
        <stp>StudyData</stp>
        <stp>CADD12F23</stp>
        <stp>Bar</stp>
        <stp/>
        <stp>Time</stp>
        <stp>D</stp>
        <stp>-1</stp>
        <stp>ALL</stp>
        <stp/>
        <stp/>
        <stp>TRUE</stp>
        <stp>T</stp>
        <tr r="H271" s="3"/>
      </tp>
      <tp>
        <v>44560</v>
        <stp/>
        <stp>StudyData</stp>
        <stp>CADD05F22</stp>
        <stp>Bar</stp>
        <stp/>
        <stp>Time</stp>
        <stp>D</stp>
        <stp>-1</stp>
        <stp>ALL</stp>
        <stp/>
        <stp/>
        <stp>TRUE</stp>
        <stp>T</stp>
        <tr r="H5" s="3"/>
      </tp>
      <tp>
        <v>44566</v>
        <stp/>
        <stp>StudyData</stp>
        <stp>CADD07F22</stp>
        <stp>Bar</stp>
        <stp/>
        <stp>Time</stp>
        <stp>D</stp>
        <stp>-1</stp>
        <stp>ALL</stp>
        <stp/>
        <stp/>
        <stp>TRUE</stp>
        <stp>T</stp>
        <tr r="H7" s="3"/>
      </tp>
      <tp>
        <v>44938</v>
        <stp/>
        <stp>StudyData</stp>
        <stp>CADD17F23</stp>
        <stp>Bar</stp>
        <stp/>
        <stp>Time</stp>
        <stp>D</stp>
        <stp>-1</stp>
        <stp>ALL</stp>
        <stp/>
        <stp/>
        <stp>TRUE</stp>
        <stp>T</stp>
        <tr r="H274" s="3"/>
      </tp>
      <tp>
        <v>44565</v>
        <stp/>
        <stp>StudyData</stp>
        <stp>CADD06F22</stp>
        <stp>Bar</stp>
        <stp/>
        <stp>Time</stp>
        <stp>D</stp>
        <stp>-1</stp>
        <stp>ALL</stp>
        <stp/>
        <stp/>
        <stp>TRUE</stp>
        <stp>T</stp>
        <tr r="H6" s="3"/>
      </tp>
      <tp t="s">
        <v/>
        <stp/>
        <stp>StudyData</stp>
        <stp>CADD16F23</stp>
        <stp>Bar</stp>
        <stp/>
        <stp>Time</stp>
        <stp>D</stp>
        <stp>-1</stp>
        <stp>ALL</stp>
        <stp/>
        <stp/>
        <stp>TRUE</stp>
        <stp>T</stp>
        <tr r="H273" s="3"/>
      </tp>
      <tp>
        <v>44943</v>
        <stp/>
        <stp>StudyData</stp>
        <stp>CADD19F23</stp>
        <stp>Bar</stp>
        <stp/>
        <stp>Time</stp>
        <stp>D</stp>
        <stp>-1</stp>
        <stp>ALL</stp>
        <stp/>
        <stp/>
        <stp>TRUE</stp>
        <stp>T</stp>
        <tr r="H276" s="3"/>
      </tp>
      <tp>
        <v>44942</v>
        <stp/>
        <stp>StudyData</stp>
        <stp>CADD18F23</stp>
        <stp>Bar</stp>
        <stp/>
        <stp>Time</stp>
        <stp>D</stp>
        <stp>-1</stp>
        <stp>ALL</stp>
        <stp/>
        <stp/>
        <stp>TRUE</stp>
        <stp>T</stp>
        <tr r="H275" s="3"/>
      </tp>
      <tp>
        <v>44567</v>
        <stp/>
        <stp>StudyData</stp>
        <stp>CADD11F22</stp>
        <stp>Bar</stp>
        <stp/>
        <stp>Time</stp>
        <stp>D</stp>
        <stp>-1</stp>
        <stp>ALL</stp>
        <stp/>
        <stp/>
        <stp>TRUE</stp>
        <stp>T</stp>
        <tr r="H9" s="3"/>
      </tp>
      <tp>
        <v>44567</v>
        <stp/>
        <stp>StudyData</stp>
        <stp>CADD10F22</stp>
        <stp>Bar</stp>
        <stp/>
        <stp>Time</stp>
        <stp>D</stp>
        <stp>-1</stp>
        <stp>ALL</stp>
        <stp/>
        <stp/>
        <stp>TRUE</stp>
        <stp>T</stp>
        <tr r="H8" s="3"/>
      </tp>
      <tp>
        <v>44924</v>
        <stp/>
        <stp>StudyData</stp>
        <stp>CADD03F23</stp>
        <stp>Bar</stp>
        <stp/>
        <stp>Time</stp>
        <stp>D</stp>
        <stp>-1</stp>
        <stp>ALL</stp>
        <stp/>
        <stp/>
        <stp>TRUE</stp>
        <stp>T</stp>
        <tr r="H264" s="3"/>
      </tp>
      <tp>
        <v>44572</v>
        <stp/>
        <stp>StudyData</stp>
        <stp>CADD13F22</stp>
        <stp>Bar</stp>
        <stp/>
        <stp>Time</stp>
        <stp>D</stp>
        <stp>-1</stp>
        <stp>ALL</stp>
        <stp/>
        <stp/>
        <stp>TRUE</stp>
        <stp>T</stp>
        <tr r="H11" s="3"/>
      </tp>
      <tp t="s">
        <v/>
        <stp/>
        <stp>StudyData</stp>
        <stp>CADD02F23</stp>
        <stp>Bar</stp>
        <stp/>
        <stp>Time</stp>
        <stp>D</stp>
        <stp>-1</stp>
        <stp>ALL</stp>
        <stp/>
        <stp/>
        <stp>TRUE</stp>
        <stp>T</stp>
        <tr r="H263" s="3"/>
      </tp>
      <tp>
        <v>44571</v>
        <stp/>
        <stp>StudyData</stp>
        <stp>CADD12F22</stp>
        <stp>Bar</stp>
        <stp/>
        <stp>Time</stp>
        <stp>D</stp>
        <stp>-1</stp>
        <stp>ALL</stp>
        <stp/>
        <stp/>
        <stp>TRUE</stp>
        <stp>T</stp>
        <tr r="H10" s="3"/>
      </tp>
      <tp>
        <v>44929</v>
        <stp/>
        <stp>StudyData</stp>
        <stp>CADD05F23</stp>
        <stp>Bar</stp>
        <stp/>
        <stp>Time</stp>
        <stp>D</stp>
        <stp>-1</stp>
        <stp>ALL</stp>
        <stp/>
        <stp/>
        <stp>TRUE</stp>
        <stp>T</stp>
        <tr r="H266" s="3"/>
      </tp>
      <tp>
        <v>44924</v>
        <stp/>
        <stp>StudyData</stp>
        <stp>CADD04F23</stp>
        <stp>Bar</stp>
        <stp/>
        <stp>Time</stp>
        <stp>D</stp>
        <stp>-1</stp>
        <stp>ALL</stp>
        <stp/>
        <stp/>
        <stp>TRUE</stp>
        <stp>T</stp>
        <tr r="H265" s="3"/>
      </tp>
      <tp>
        <v>44573</v>
        <stp/>
        <stp>StudyData</stp>
        <stp>CADD14F22</stp>
        <stp>Bar</stp>
        <stp/>
        <stp>Time</stp>
        <stp>D</stp>
        <stp>-1</stp>
        <stp>ALL</stp>
        <stp/>
        <stp/>
        <stp>TRUE</stp>
        <stp>T</stp>
        <tr r="H12" s="3"/>
      </tp>
      <tp t="s">
        <v/>
        <stp/>
        <stp>StudyData</stp>
        <stp>CADD17F22</stp>
        <stp>Bar</stp>
        <stp/>
        <stp>Time</stp>
        <stp>D</stp>
        <stp>-1</stp>
        <stp>ALL</stp>
        <stp/>
        <stp/>
        <stp>TRUE</stp>
        <stp>T</stp>
        <tr r="H13" s="3"/>
      </tp>
      <tp>
        <v>44930</v>
        <stp/>
        <stp>StudyData</stp>
        <stp>CADD06F23</stp>
        <stp>Bar</stp>
        <stp/>
        <stp>Time</stp>
        <stp>D</stp>
        <stp>-1</stp>
        <stp>ALL</stp>
        <stp/>
        <stp/>
        <stp>TRUE</stp>
        <stp>T</stp>
        <tr r="H267" s="3"/>
      </tp>
      <tp>
        <v>44931</v>
        <stp/>
        <stp>StudyData</stp>
        <stp>CADD09F23</stp>
        <stp>Bar</stp>
        <stp/>
        <stp>Time</stp>
        <stp>D</stp>
        <stp>-1</stp>
        <stp>ALL</stp>
        <stp/>
        <stp/>
        <stp>TRUE</stp>
        <stp>T</stp>
        <tr r="H268" s="3"/>
      </tp>
      <tp>
        <v>44578</v>
        <stp/>
        <stp>StudyData</stp>
        <stp>CADD19F22</stp>
        <stp>Bar</stp>
        <stp/>
        <stp>Time</stp>
        <stp>D</stp>
        <stp>-1</stp>
        <stp>ALL</stp>
        <stp/>
        <stp/>
        <stp>TRUE</stp>
        <stp>T</stp>
        <tr r="H15" s="3"/>
      </tp>
      <tp>
        <v>44574</v>
        <stp/>
        <stp>StudyData</stp>
        <stp>CADD18F22</stp>
        <stp>Bar</stp>
        <stp/>
        <stp>Time</stp>
        <stp>D</stp>
        <stp>-1</stp>
        <stp>ALL</stp>
        <stp/>
        <stp/>
        <stp>TRUE</stp>
        <stp>T</stp>
        <tr r="H14" s="3"/>
      </tp>
      <tp t="s">
        <v>LME Aluminium, Apr 23</v>
        <stp/>
        <stp>ContractData</stp>
        <stp>AHDD17J23</stp>
        <stp>LongDescription</stp>
        <stp/>
        <stp>T</stp>
        <tr r="D61" s="1"/>
      </tp>
      <tp t="s">
        <v>LME Aluminium, Apr 23</v>
        <stp/>
        <stp>ContractData</stp>
        <stp>AHDD07J23</stp>
        <stp>LongDescription</stp>
        <stp/>
        <stp>T</stp>
        <tr r="D55" s="1"/>
      </tp>
      <tp t="s">
        <v>LME Aluminium, Apr 23</v>
        <stp/>
        <stp>ContractData</stp>
        <stp>AHDD27J23</stp>
        <stp>LongDescription</stp>
        <stp/>
        <stp>T</stp>
        <tr r="D69" s="1"/>
      </tp>
      <tp t="s">
        <v>LME Aluminium, May 23</v>
        <stp/>
        <stp>ContractData</stp>
        <stp>AHDD17K23</stp>
        <stp>LongDescription</stp>
        <stp/>
        <stp>T</stp>
        <tr r="D83" s="1"/>
      </tp>
      <tp t="s">
        <v>LME Aluminium, Mar 23</v>
        <stp/>
        <stp>ContractData</stp>
        <stp>AHDD17H23</stp>
        <stp>LongDescription</stp>
        <stp/>
        <stp>T</stp>
        <tr r="D40" s="1"/>
      </tp>
      <tp t="s">
        <v>LME Aluminium, Mar 23</v>
        <stp/>
        <stp>ContractData</stp>
        <stp>AHDD07H23</stp>
        <stp>LongDescription</stp>
        <stp/>
        <stp>T</stp>
        <tr r="D32" s="1"/>
      </tp>
      <tp t="s">
        <v>LME Aluminium, Mar 23</v>
        <stp/>
        <stp>ContractData</stp>
        <stp>AHDD27H23</stp>
        <stp>LongDescription</stp>
        <stp/>
        <stp>T</stp>
        <tr r="D46" s="1"/>
      </tp>
      <tp t="s">
        <v>LME Aluminium, Jul 23</v>
        <stp/>
        <stp>ContractData</stp>
        <stp>AHDD17N23</stp>
        <stp>LongDescription</stp>
        <stp/>
        <stp>T</stp>
        <tr r="D126" s="1"/>
      </tp>
      <tp t="s">
        <v>LME Aluminium, Jul 23</v>
        <stp/>
        <stp>ContractData</stp>
        <stp>AHDD07N23</stp>
        <stp>LongDescription</stp>
        <stp/>
        <stp>T</stp>
        <tr r="D120" s="1"/>
      </tp>
      <tp t="s">
        <v>LME Aluminium, Jul 23</v>
        <stp/>
        <stp>ContractData</stp>
        <stp>AHDD27N23</stp>
        <stp>LongDescription</stp>
        <stp/>
        <stp>T</stp>
        <tr r="D134" s="1"/>
      </tp>
      <tp t="s">
        <v>LME Aluminium, Jun 23</v>
        <stp/>
        <stp>ContractData</stp>
        <stp>AHDD07M23</stp>
        <stp>LongDescription</stp>
        <stp/>
        <stp>T</stp>
        <tr r="D98" s="1"/>
      </tp>
      <tp t="s">
        <v>LME Aluminium, Jun 23</v>
        <stp/>
        <stp>ContractData</stp>
        <stp>AHDD27M23</stp>
        <stp>LongDescription</stp>
        <stp/>
        <stp>T</stp>
        <tr r="D112" s="1"/>
      </tp>
      <tp t="s">
        <v>LME Aluminium, Jan 24</v>
        <stp/>
        <stp>ContractData</stp>
        <stp>AHDD17F24</stp>
        <stp>LongDescription</stp>
        <stp/>
        <stp>T</stp>
        <tr r="D258" s="1"/>
      </tp>
      <tp t="s">
        <v>LME Aluminium, Jan 23</v>
        <stp/>
        <stp>ContractData</stp>
        <stp>AHDD27F23</stp>
        <stp>LongDescription</stp>
        <stp/>
        <stp>T</stp>
        <tr r="D5" s="1"/>
      </tp>
      <tp t="s">
        <v>LME Aluminium, Feb 23</v>
        <stp/>
        <stp>ContractData</stp>
        <stp>AHDD17G23</stp>
        <stp>LongDescription</stp>
        <stp/>
        <stp>T</stp>
        <tr r="D20" s="1"/>
      </tp>
      <tp t="s">
        <v>LME Aluminium, Feb 23</v>
        <stp/>
        <stp>ContractData</stp>
        <stp>AHDD07G23</stp>
        <stp>LongDescription</stp>
        <stp/>
        <stp>T</stp>
        <tr r="D12" s="1"/>
      </tp>
      <tp t="s">
        <v>LME Aluminium, Feb 23</v>
        <stp/>
        <stp>ContractData</stp>
        <stp>AHDD27G23</stp>
        <stp>LongDescription</stp>
        <stp/>
        <stp>T</stp>
        <tr r="D26" s="1"/>
      </tp>
      <tp t="s">
        <v>LME Aluminium, Dec 23</v>
        <stp/>
        <stp>ContractData</stp>
        <stp>AHDD07Z23</stp>
        <stp>LongDescription</stp>
        <stp/>
        <stp>T</stp>
        <tr r="D229" s="1"/>
      </tp>
      <tp t="s">
        <v>LME Aluminium, Dec 23</v>
        <stp/>
        <stp>ContractData</stp>
        <stp>AHDD27Z23</stp>
        <stp>LongDescription</stp>
        <stp/>
        <stp>T</stp>
        <tr r="D243" s="1"/>
      </tp>
      <tp t="s">
        <v>LME Aluminium, Nov 23</v>
        <stp/>
        <stp>ContractData</stp>
        <stp>AHDD17X23</stp>
        <stp>LongDescription</stp>
        <stp/>
        <stp>T</stp>
        <tr r="D215" s="1"/>
      </tp>
      <tp t="s">
        <v>LME Aluminium, Nov 23</v>
        <stp/>
        <stp>ContractData</stp>
        <stp>AHDD07X23</stp>
        <stp>LongDescription</stp>
        <stp/>
        <stp>T</stp>
        <tr r="D207" s="1"/>
      </tp>
      <tp t="s">
        <v>LME Aluminium, Nov 23</v>
        <stp/>
        <stp>ContractData</stp>
        <stp>AHDD27X23</stp>
        <stp>LongDescription</stp>
        <stp/>
        <stp>T</stp>
        <tr r="D221" s="1"/>
      </tp>
      <tp t="s">
        <v>LME Aluminium, Aug 23</v>
        <stp/>
        <stp>ContractData</stp>
        <stp>AHDD17Q23</stp>
        <stp>LongDescription</stp>
        <stp/>
        <stp>T</stp>
        <tr r="D149" s="1"/>
      </tp>
      <tp t="s">
        <v>LME Aluminium, Aug 23</v>
        <stp/>
        <stp>ContractData</stp>
        <stp>AHDD07Q23</stp>
        <stp>LongDescription</stp>
        <stp/>
        <stp>T</stp>
        <tr r="D141" s="1"/>
      </tp>
      <tp t="s">
        <v>LME Aluminium, Oct 23</v>
        <stp/>
        <stp>ContractData</stp>
        <stp>AHDD17V23</stp>
        <stp>LongDescription</stp>
        <stp/>
        <stp>T</stp>
        <tr r="D192" s="1"/>
      </tp>
      <tp t="s">
        <v>LME Aluminium, Oct 23</v>
        <stp/>
        <stp>ContractData</stp>
        <stp>AHDD27V23</stp>
        <stp>LongDescription</stp>
        <stp/>
        <stp>T</stp>
        <tr r="D200" s="1"/>
      </tp>
      <tp t="s">
        <v>LME Aluminium, Sep 23</v>
        <stp/>
        <stp>ContractData</stp>
        <stp>AHDD07U23</stp>
        <stp>LongDescription</stp>
        <stp/>
        <stp>T</stp>
        <tr r="D164" s="1"/>
      </tp>
      <tp t="s">
        <v>LME Aluminium, Sep 23</v>
        <stp/>
        <stp>ContractData</stp>
        <stp>AHDD27U23</stp>
        <stp>LongDescription</stp>
        <stp/>
        <stp>T</stp>
        <tr r="D178" s="1"/>
      </tp>
      <tp>
        <v>44882</v>
        <stp/>
        <stp>StudyData</stp>
        <stp>CADD21X22</stp>
        <stp>Bar</stp>
        <stp/>
        <stp>Time</stp>
        <stp>D</stp>
        <stp>-1</stp>
        <stp>ALL</stp>
        <stp/>
        <stp/>
        <stp>TRUE</stp>
        <stp>T</stp>
        <tr r="H233" s="3"/>
      </tp>
      <tp>
        <v>44886</v>
        <stp/>
        <stp>StudyData</stp>
        <stp>CADD23X22</stp>
        <stp>Bar</stp>
        <stp/>
        <stp>Time</stp>
        <stp>D</stp>
        <stp>-1</stp>
        <stp>ALL</stp>
        <stp/>
        <stp/>
        <stp>TRUE</stp>
        <stp>T</stp>
        <tr r="H235" s="3"/>
      </tp>
      <tp>
        <v>44882</v>
        <stp/>
        <stp>StudyData</stp>
        <stp>CADD22X22</stp>
        <stp>Bar</stp>
        <stp/>
        <stp>Time</stp>
        <stp>D</stp>
        <stp>-1</stp>
        <stp>ALL</stp>
        <stp/>
        <stp/>
        <stp>TRUE</stp>
        <stp>T</stp>
        <tr r="H234" s="3"/>
      </tp>
      <tp>
        <v>44888</v>
        <stp/>
        <stp>StudyData</stp>
        <stp>CADD25X22</stp>
        <stp>Bar</stp>
        <stp/>
        <stp>Time</stp>
        <stp>D</stp>
        <stp>-1</stp>
        <stp>ALL</stp>
        <stp/>
        <stp/>
        <stp>TRUE</stp>
        <stp>T</stp>
        <tr r="H237" s="3"/>
      </tp>
      <tp t="s">
        <v/>
        <stp/>
        <stp>StudyData</stp>
        <stp>CADD24X22</stp>
        <stp>Bar</stp>
        <stp/>
        <stp>Time</stp>
        <stp>D</stp>
        <stp>-1</stp>
        <stp>ALL</stp>
        <stp/>
        <stp/>
        <stp>TRUE</stp>
        <stp>T</stp>
        <tr r="H236" s="3"/>
      </tp>
      <tp>
        <v>44889</v>
        <stp/>
        <stp>StudyData</stp>
        <stp>CADD29X22</stp>
        <stp>Bar</stp>
        <stp/>
        <stp>Time</stp>
        <stp>D</stp>
        <stp>-1</stp>
        <stp>ALL</stp>
        <stp/>
        <stp/>
        <stp>TRUE</stp>
        <stp>T</stp>
        <tr r="H239" s="3"/>
      </tp>
      <tp>
        <v>44889</v>
        <stp/>
        <stp>StudyData</stp>
        <stp>CADD28X22</stp>
        <stp>Bar</stp>
        <stp/>
        <stp>Time</stp>
        <stp>D</stp>
        <stp>-1</stp>
        <stp>ALL</stp>
        <stp/>
        <stp/>
        <stp>TRUE</stp>
        <stp>T</stp>
        <tr r="H238" s="3"/>
      </tp>
      <tp>
        <v>44893</v>
        <stp/>
        <stp>StudyData</stp>
        <stp>CADD30X22</stp>
        <stp>Bar</stp>
        <stp/>
        <stp>Time</stp>
        <stp>D</stp>
        <stp>-1</stp>
        <stp>ALL</stp>
        <stp/>
        <stp/>
        <stp>TRUE</stp>
        <stp>T</stp>
        <tr r="H240" s="3"/>
      </tp>
      <tp>
        <v>44861</v>
        <stp/>
        <stp>StudyData</stp>
        <stp>CADD01X22</stp>
        <stp>Bar</stp>
        <stp/>
        <stp>Time</stp>
        <stp>D</stp>
        <stp>-1</stp>
        <stp>ALL</stp>
        <stp/>
        <stp/>
        <stp>TRUE</stp>
        <stp>T</stp>
        <tr r="H219" s="3"/>
      </tp>
      <tp>
        <v>44866</v>
        <stp/>
        <stp>StudyData</stp>
        <stp>CADD03X22</stp>
        <stp>Bar</stp>
        <stp/>
        <stp>Time</stp>
        <stp>D</stp>
        <stp>-1</stp>
        <stp>ALL</stp>
        <stp/>
        <stp/>
        <stp>TRUE</stp>
        <stp>T</stp>
        <tr r="H221" s="3"/>
      </tp>
      <tp>
        <v>44865</v>
        <stp/>
        <stp>StudyData</stp>
        <stp>CADD02X22</stp>
        <stp>Bar</stp>
        <stp/>
        <stp>Time</stp>
        <stp>D</stp>
        <stp>-1</stp>
        <stp>ALL</stp>
        <stp/>
        <stp/>
        <stp>TRUE</stp>
        <stp>T</stp>
        <tr r="H220" s="3"/>
      </tp>
      <tp>
        <v>44867</v>
        <stp/>
        <stp>StudyData</stp>
        <stp>CADD04X22</stp>
        <stp>Bar</stp>
        <stp/>
        <stp>Time</stp>
        <stp>D</stp>
        <stp>-1</stp>
        <stp>ALL</stp>
        <stp/>
        <stp/>
        <stp>TRUE</stp>
        <stp>T</stp>
        <tr r="H222" s="3"/>
      </tp>
      <tp>
        <v>44868</v>
        <stp/>
        <stp>StudyData</stp>
        <stp>CADD07X22</stp>
        <stp>Bar</stp>
        <stp/>
        <stp>Time</stp>
        <stp>D</stp>
        <stp>-1</stp>
        <stp>ALL</stp>
        <stp/>
        <stp/>
        <stp>TRUE</stp>
        <stp>T</stp>
        <tr r="H223" s="3"/>
      </tp>
      <tp>
        <v>44872</v>
        <stp/>
        <stp>StudyData</stp>
        <stp>CADD09X22</stp>
        <stp>Bar</stp>
        <stp/>
        <stp>Time</stp>
        <stp>D</stp>
        <stp>-1</stp>
        <stp>ALL</stp>
        <stp/>
        <stp/>
        <stp>TRUE</stp>
        <stp>T</stp>
        <tr r="H225" s="3"/>
      </tp>
      <tp>
        <v>44868</v>
        <stp/>
        <stp>StudyData</stp>
        <stp>CADD08X22</stp>
        <stp>Bar</stp>
        <stp/>
        <stp>Time</stp>
        <stp>D</stp>
        <stp>-1</stp>
        <stp>ALL</stp>
        <stp/>
        <stp/>
        <stp>TRUE</stp>
        <stp>T</stp>
        <tr r="H224" s="3"/>
      </tp>
      <tp t="s">
        <v/>
        <stp/>
        <stp>StudyData</stp>
        <stp>CADD11X22</stp>
        <stp>Bar</stp>
        <stp/>
        <stp>Time</stp>
        <stp>D</stp>
        <stp>-1</stp>
        <stp>ALL</stp>
        <stp/>
        <stp/>
        <stp>TRUE</stp>
        <stp>T</stp>
        <tr r="H227" s="3"/>
      </tp>
      <tp>
        <v>44873</v>
        <stp/>
        <stp>StudyData</stp>
        <stp>CADD10X22</stp>
        <stp>Bar</stp>
        <stp/>
        <stp>Time</stp>
        <stp>D</stp>
        <stp>-1</stp>
        <stp>ALL</stp>
        <stp/>
        <stp/>
        <stp>TRUE</stp>
        <stp>T</stp>
        <tr r="H226" s="3"/>
      </tp>
      <tp>
        <v>44875</v>
        <stp/>
        <stp>StudyData</stp>
        <stp>CADD15X22</stp>
        <stp>Bar</stp>
        <stp/>
        <stp>Time</stp>
        <stp>D</stp>
        <stp>-1</stp>
        <stp>ALL</stp>
        <stp/>
        <stp/>
        <stp>TRUE</stp>
        <stp>T</stp>
        <tr r="H229" s="3"/>
      </tp>
      <tp>
        <v>44875</v>
        <stp/>
        <stp>StudyData</stp>
        <stp>CADD14X22</stp>
        <stp>Bar</stp>
        <stp/>
        <stp>Time</stp>
        <stp>D</stp>
        <stp>-1</stp>
        <stp>ALL</stp>
        <stp/>
        <stp/>
        <stp>TRUE</stp>
        <stp>T</stp>
        <tr r="H228" s="3"/>
      </tp>
      <tp>
        <v>44880</v>
        <stp/>
        <stp>StudyData</stp>
        <stp>CADD17X22</stp>
        <stp>Bar</stp>
        <stp/>
        <stp>Time</stp>
        <stp>D</stp>
        <stp>-1</stp>
        <stp>ALL</stp>
        <stp/>
        <stp/>
        <stp>TRUE</stp>
        <stp>T</stp>
        <tr r="H231" s="3"/>
      </tp>
      <tp>
        <v>44881</v>
        <stp/>
        <stp>StudyData</stp>
        <stp>CADD16X22</stp>
        <stp>Bar</stp>
        <stp/>
        <stp>Time</stp>
        <stp>D</stp>
        <stp>-1</stp>
        <stp>ALL</stp>
        <stp/>
        <stp/>
        <stp>TRUE</stp>
        <stp>T</stp>
        <tr r="H230" s="3"/>
      </tp>
      <tp>
        <v>44881</v>
        <stp/>
        <stp>StudyData</stp>
        <stp>CADD18X22</stp>
        <stp>Bar</stp>
        <stp/>
        <stp>Time</stp>
        <stp>D</stp>
        <stp>-1</stp>
        <stp>ALL</stp>
        <stp/>
        <stp/>
        <stp>TRUE</stp>
        <stp>T</stp>
        <tr r="H232" s="3"/>
      </tp>
      <tp t="s">
        <v>LME Aluminium, Apr 23</v>
        <stp/>
        <stp>ContractData</stp>
        <stp>AHDD06J23</stp>
        <stp>LongDescription</stp>
        <stp/>
        <stp>T</stp>
        <tr r="D54" s="1"/>
      </tp>
      <tp t="s">
        <v>LME Aluminium, Apr 23</v>
        <stp/>
        <stp>ContractData</stp>
        <stp>AHDD26J23</stp>
        <stp>LongDescription</stp>
        <stp/>
        <stp>T</stp>
        <tr r="D68" s="1"/>
      </tp>
      <tp t="s">
        <v>LME Aluminium, May 23</v>
        <stp/>
        <stp>ContractData</stp>
        <stp>AHDD16K23</stp>
        <stp>LongDescription</stp>
        <stp/>
        <stp>T</stp>
        <tr r="D82" s="1"/>
      </tp>
      <tp t="s">
        <v>LME Aluminium, May 23</v>
        <stp/>
        <stp>ContractData</stp>
        <stp>AHDD26K23</stp>
        <stp>LongDescription</stp>
        <stp/>
        <stp>T</stp>
        <tr r="D90" s="1"/>
      </tp>
      <tp t="s">
        <v>LME Aluminium, Mar 23</v>
        <stp/>
        <stp>ContractData</stp>
        <stp>AHDD16H23</stp>
        <stp>LongDescription</stp>
        <stp/>
        <stp>T</stp>
        <tr r="D39" s="1"/>
      </tp>
      <tp t="s">
        <v>LME Aluminium, Mar 23</v>
        <stp/>
        <stp>ContractData</stp>
        <stp>AHDD06H23</stp>
        <stp>LongDescription</stp>
        <stp/>
        <stp>T</stp>
        <tr r="D31" s="1"/>
      </tp>
      <tp t="s">
        <v>LME Aluminium, Jul 23</v>
        <stp/>
        <stp>ContractData</stp>
        <stp>AHDD06N23</stp>
        <stp>LongDescription</stp>
        <stp/>
        <stp>T</stp>
        <tr r="D119" s="1"/>
      </tp>
      <tp t="s">
        <v>LME Aluminium, Jul 23</v>
        <stp/>
        <stp>ContractData</stp>
        <stp>AHDD26N23</stp>
        <stp>LongDescription</stp>
        <stp/>
        <stp>T</stp>
        <tr r="D133" s="1"/>
      </tp>
      <tp t="s">
        <v>LME Aluminium, Jun 23</v>
        <stp/>
        <stp>ContractData</stp>
        <stp>AHDD16M23</stp>
        <stp>LongDescription</stp>
        <stp/>
        <stp>T</stp>
        <tr r="D105" s="1"/>
      </tp>
      <tp t="s">
        <v>LME Aluminium, Jun 23</v>
        <stp/>
        <stp>ContractData</stp>
        <stp>AHDD06M23</stp>
        <stp>LongDescription</stp>
        <stp/>
        <stp>T</stp>
        <tr r="D97" s="1"/>
      </tp>
      <tp t="s">
        <v>LME Aluminium, Jun 23</v>
        <stp/>
        <stp>ContractData</stp>
        <stp>AHDD26M23</stp>
        <stp>LongDescription</stp>
        <stp/>
        <stp>T</stp>
        <tr r="D111" s="1"/>
      </tp>
      <tp t="s">
        <v>LME Aluminium, Jan 24</v>
        <stp/>
        <stp>ContractData</stp>
        <stp>AHDD26F24</stp>
        <stp>LongDescription</stp>
        <stp/>
        <stp>T</stp>
        <tr r="D265" s="1"/>
      </tp>
      <tp t="s">
        <v>LME Aluminium, Jan 24</v>
        <stp/>
        <stp>ContractData</stp>
        <stp>AHDD16F24</stp>
        <stp>LongDescription</stp>
        <stp/>
        <stp>T</stp>
        <tr r="D257" s="1"/>
      </tp>
      <tp t="s">
        <v>LME Aluminium, Jan 23</v>
        <stp/>
        <stp>ContractData</stp>
        <stp>AHDD26F23</stp>
        <stp>LongDescription</stp>
        <stp/>
        <stp>T</stp>
        <tr r="D4" s="1"/>
      </tp>
      <tp t="s">
        <v>LME Aluminium, Feb 23</v>
        <stp/>
        <stp>ContractData</stp>
        <stp>AHDD16G23</stp>
        <stp>LongDescription</stp>
        <stp/>
        <stp>T</stp>
        <tr r="D19" s="1"/>
      </tp>
      <tp t="s">
        <v>LME Aluminium, Feb 23</v>
        <stp/>
        <stp>ContractData</stp>
        <stp>AHDD06G23</stp>
        <stp>LongDescription</stp>
        <stp/>
        <stp>T</stp>
        <tr r="D11" s="1"/>
      </tp>
      <tp t="s">
        <v>LME Aluminium, Dec 23</v>
        <stp/>
        <stp>ContractData</stp>
        <stp>AHDD06Z23</stp>
        <stp>LongDescription</stp>
        <stp/>
        <stp>T</stp>
        <tr r="D228" s="1"/>
      </tp>
      <tp t="s">
        <v>LME Aluminium, Dec 23</v>
        <stp/>
        <stp>ContractData</stp>
        <stp>AHDD26Z23</stp>
        <stp>LongDescription</stp>
        <stp/>
        <stp>T</stp>
        <tr r="D242" s="1"/>
      </tp>
      <tp t="s">
        <v>LME Aluminium, Nov 23</v>
        <stp/>
        <stp>ContractData</stp>
        <stp>AHDD16X23</stp>
        <stp>LongDescription</stp>
        <stp/>
        <stp>T</stp>
        <tr r="D214" s="1"/>
      </tp>
      <tp t="s">
        <v>LME Aluminium, Nov 23</v>
        <stp/>
        <stp>ContractData</stp>
        <stp>AHDD06X23</stp>
        <stp>LongDescription</stp>
        <stp/>
        <stp>T</stp>
        <tr r="D206" s="1"/>
      </tp>
      <tp t="s">
        <v>LME Aluminium, Aug 23</v>
        <stp/>
        <stp>ContractData</stp>
        <stp>AHDD16Q23</stp>
        <stp>LongDescription</stp>
        <stp/>
        <stp>T</stp>
        <tr r="D148" s="1"/>
      </tp>
      <tp t="s">
        <v>LME Aluminium, Oct 23</v>
        <stp/>
        <stp>ContractData</stp>
        <stp>AHDD16V23</stp>
        <stp>LongDescription</stp>
        <stp/>
        <stp>T</stp>
        <tr r="D191" s="1"/>
      </tp>
      <tp t="s">
        <v>LME Aluminium, Oct 23</v>
        <stp/>
        <stp>ContractData</stp>
        <stp>AHDD06V23</stp>
        <stp>LongDescription</stp>
        <stp/>
        <stp>T</stp>
        <tr r="D185" s="1"/>
      </tp>
      <tp t="s">
        <v>LME Aluminium, Oct 23</v>
        <stp/>
        <stp>ContractData</stp>
        <stp>AHDD26V23</stp>
        <stp>LongDescription</stp>
        <stp/>
        <stp>T</stp>
        <tr r="D199" s="1"/>
      </tp>
      <tp t="s">
        <v>LME Aluminium, Sep 23</v>
        <stp/>
        <stp>ContractData</stp>
        <stp>AHDD06U23</stp>
        <stp>LongDescription</stp>
        <stp/>
        <stp>T</stp>
        <tr r="D163" s="1"/>
      </tp>
      <tp t="s">
        <v>LME Aluminium, Sep 23</v>
        <stp/>
        <stp>ContractData</stp>
        <stp>AHDD26U23</stp>
        <stp>LongDescription</stp>
        <stp/>
        <stp>T</stp>
        <tr r="D177" s="1"/>
      </tp>
      <tp t="s">
        <v>LME Aluminium, Apr 23</v>
        <stp/>
        <stp>ContractData</stp>
        <stp>AHDD05J23</stp>
        <stp>LongDescription</stp>
        <stp/>
        <stp>T</stp>
        <tr r="D53" s="1"/>
      </tp>
      <tp t="s">
        <v>LME Aluminium, Apr 23</v>
        <stp/>
        <stp>ContractData</stp>
        <stp>AHDD25J23</stp>
        <stp>LongDescription</stp>
        <stp/>
        <stp>T</stp>
        <tr r="D67" s="1"/>
      </tp>
      <tp t="s">
        <v>LME Aluminium, May 23</v>
        <stp/>
        <stp>ContractData</stp>
        <stp>AHDD15K23</stp>
        <stp>LongDescription</stp>
        <stp/>
        <stp>T</stp>
        <tr r="D81" s="1"/>
      </tp>
      <tp t="s">
        <v>LME Aluminium, May 23</v>
        <stp/>
        <stp>ContractData</stp>
        <stp>AHDD05K23</stp>
        <stp>LongDescription</stp>
        <stp/>
        <stp>T</stp>
        <tr r="D75" s="1"/>
      </tp>
      <tp t="s">
        <v>LME Aluminium, May 23</v>
        <stp/>
        <stp>ContractData</stp>
        <stp>AHDD25K23</stp>
        <stp>LongDescription</stp>
        <stp/>
        <stp>T</stp>
        <tr r="D89" s="1"/>
      </tp>
      <tp t="s">
        <v>LME Aluminium, Mar 23</v>
        <stp/>
        <stp>ContractData</stp>
        <stp>AHDD15H23</stp>
        <stp>LongDescription</stp>
        <stp/>
        <stp>T</stp>
        <tr r="D38" s="1"/>
      </tp>
      <tp t="s">
        <v>LME Aluminium, Jul 23</v>
        <stp/>
        <stp>ContractData</stp>
        <stp>AHDD05N23</stp>
        <stp>LongDescription</stp>
        <stp/>
        <stp>T</stp>
        <tr r="D118" s="1"/>
      </tp>
      <tp t="s">
        <v>LME Aluminium, Jul 23</v>
        <stp/>
        <stp>ContractData</stp>
        <stp>AHDD25N23</stp>
        <stp>LongDescription</stp>
        <stp/>
        <stp>T</stp>
        <tr r="D132" s="1"/>
      </tp>
      <tp t="s">
        <v>LME Aluminium, Jun 23</v>
        <stp/>
        <stp>ContractData</stp>
        <stp>AHDD15M23</stp>
        <stp>LongDescription</stp>
        <stp/>
        <stp>T</stp>
        <tr r="D104" s="1"/>
      </tp>
      <tp t="s">
        <v>LME Aluminium, Jun 23</v>
        <stp/>
        <stp>ContractData</stp>
        <stp>AHDD05M23</stp>
        <stp>LongDescription</stp>
        <stp/>
        <stp>T</stp>
        <tr r="D96" s="1"/>
      </tp>
      <tp t="s">
        <v>LME Aluminium, Jan 24</v>
        <stp/>
        <stp>ContractData</stp>
        <stp>AHDD25F24</stp>
        <stp>LongDescription</stp>
        <stp/>
        <stp>T</stp>
        <tr r="D264" s="1"/>
      </tp>
      <tp t="s">
        <v>LME Aluminium, Jan 24</v>
        <stp/>
        <stp>ContractData</stp>
        <stp>AHDD05F24</stp>
        <stp>LongDescription</stp>
        <stp/>
        <stp>T</stp>
        <tr r="D250" s="1"/>
      </tp>
      <tp t="s">
        <v>LME Aluminium, Jan 24</v>
        <stp/>
        <stp>ContractData</stp>
        <stp>AHDD15F24</stp>
        <stp>LongDescription</stp>
        <stp/>
        <stp>T</stp>
        <tr r="D256" s="1"/>
      </tp>
      <tp t="s">
        <v>LME Aluminium, Feb 24</v>
        <stp/>
        <stp>ContractData</stp>
        <stp>AHDD05G24</stp>
        <stp>LongDescription</stp>
        <stp/>
        <stp>T</stp>
        <tr r="D271" s="1"/>
      </tp>
      <tp t="s">
        <v>LME Aluminium, Feb 23</v>
        <stp/>
        <stp>ContractData</stp>
        <stp>AHDD15G23</stp>
        <stp>LongDescription</stp>
        <stp/>
        <stp>T</stp>
        <tr r="D18" s="1"/>
      </tp>
      <tp t="s">
        <v>LME Aluminium, Dec 23</v>
        <stp/>
        <stp>ContractData</stp>
        <stp>AHDD15Z23</stp>
        <stp>LongDescription</stp>
        <stp/>
        <stp>T</stp>
        <tr r="D235" s="1"/>
      </tp>
      <tp t="s">
        <v>LME Aluminium, Dec 23</v>
        <stp/>
        <stp>ContractData</stp>
        <stp>AHDD05Z23</stp>
        <stp>LongDescription</stp>
        <stp/>
        <stp>T</stp>
        <tr r="D227" s="1"/>
      </tp>
      <tp t="s">
        <v>LME Aluminium, Dec 23</v>
        <stp/>
        <stp>ContractData</stp>
        <stp>AHDD25Z23</stp>
        <stp>LongDescription</stp>
        <stp/>
        <stp>T</stp>
        <tr r="D241" s="1"/>
      </tp>
      <tp t="s">
        <v>LME Aluminium, Nov 23</v>
        <stp/>
        <stp>ContractData</stp>
        <stp>AHDD15X23</stp>
        <stp>LongDescription</stp>
        <stp/>
        <stp>T</stp>
        <tr r="D213" s="1"/>
      </tp>
      <tp t="s">
        <v>LME Aluminium, Aug 23</v>
        <stp/>
        <stp>ContractData</stp>
        <stp>AHDD15Q23</stp>
        <stp>LongDescription</stp>
        <stp/>
        <stp>T</stp>
        <tr r="D147" s="1"/>
      </tp>
      <tp t="s">
        <v>LME Aluminium, Aug 23</v>
        <stp/>
        <stp>ContractData</stp>
        <stp>AHDD25Q23</stp>
        <stp>LongDescription</stp>
        <stp/>
        <stp>T</stp>
        <tr r="D155" s="1"/>
      </tp>
      <tp t="s">
        <v>LME Aluminium, Oct 23</v>
        <stp/>
        <stp>ContractData</stp>
        <stp>AHDD05V23</stp>
        <stp>LongDescription</stp>
        <stp/>
        <stp>T</stp>
        <tr r="D184" s="1"/>
      </tp>
      <tp t="s">
        <v>LME Aluminium, Oct 23</v>
        <stp/>
        <stp>ContractData</stp>
        <stp>AHDD25V23</stp>
        <stp>LongDescription</stp>
        <stp/>
        <stp>T</stp>
        <tr r="D198" s="1"/>
      </tp>
      <tp t="s">
        <v>LME Aluminium, Sep 23</v>
        <stp/>
        <stp>ContractData</stp>
        <stp>AHDD15U23</stp>
        <stp>LongDescription</stp>
        <stp/>
        <stp>T</stp>
        <tr r="D170" s="1"/>
      </tp>
      <tp t="s">
        <v>LME Aluminium, Sep 23</v>
        <stp/>
        <stp>ContractData</stp>
        <stp>AHDD05U23</stp>
        <stp>LongDescription</stp>
        <stp/>
        <stp>T</stp>
        <tr r="D162" s="1"/>
      </tp>
      <tp t="s">
        <v>LME Aluminium, Sep 23</v>
        <stp/>
        <stp>ContractData</stp>
        <stp>AHDD25U23</stp>
        <stp>LongDescription</stp>
        <stp/>
        <stp>T</stp>
        <tr r="D176" s="1"/>
      </tp>
      <tp>
        <v>44914</v>
        <stp/>
        <stp>StudyData</stp>
        <stp>CADD21Z22</stp>
        <stp>Bar</stp>
        <stp/>
        <stp>Time</stp>
        <stp>D</stp>
        <stp>-1</stp>
        <stp>ALL</stp>
        <stp/>
        <stp/>
        <stp>TRUE</stp>
        <stp>T</stp>
        <tr r="H255" s="3"/>
      </tp>
      <tp>
        <v>44910</v>
        <stp/>
        <stp>StudyData</stp>
        <stp>CADD20Z22</stp>
        <stp>Bar</stp>
        <stp/>
        <stp>Time</stp>
        <stp>D</stp>
        <stp>-1</stp>
        <stp>ALL</stp>
        <stp/>
        <stp/>
        <stp>TRUE</stp>
        <stp>T</stp>
        <tr r="H254" s="3"/>
      </tp>
      <tp>
        <v>44916</v>
        <stp/>
        <stp>StudyData</stp>
        <stp>CADD23Z22</stp>
        <stp>Bar</stp>
        <stp/>
        <stp>Time</stp>
        <stp>D</stp>
        <stp>-1</stp>
        <stp>ALL</stp>
        <stp/>
        <stp/>
        <stp>TRUE</stp>
        <stp>T</stp>
        <tr r="H257" s="3"/>
      </tp>
      <tp>
        <v>44915</v>
        <stp/>
        <stp>StudyData</stp>
        <stp>CADD22Z22</stp>
        <stp>Bar</stp>
        <stp/>
        <stp>Time</stp>
        <stp>D</stp>
        <stp>-1</stp>
        <stp>ALL</stp>
        <stp/>
        <stp/>
        <stp>TRUE</stp>
        <stp>T</stp>
        <tr r="H256" s="3"/>
      </tp>
      <tp t="s">
        <v/>
        <stp/>
        <stp>StudyData</stp>
        <stp>CADD27Z22</stp>
        <stp>Bar</stp>
        <stp/>
        <stp>Time</stp>
        <stp>D</stp>
        <stp>-1</stp>
        <stp>ALL</stp>
        <stp/>
        <stp/>
        <stp>TRUE</stp>
        <stp>T</stp>
        <tr r="H259" s="3"/>
      </tp>
      <tp t="s">
        <v/>
        <stp/>
        <stp>StudyData</stp>
        <stp>CADD26Z22</stp>
        <stp>Bar</stp>
        <stp/>
        <stp>Time</stp>
        <stp>D</stp>
        <stp>-1</stp>
        <stp>ALL</stp>
        <stp/>
        <stp/>
        <stp>TRUE</stp>
        <stp>T</stp>
        <tr r="H258" s="3"/>
      </tp>
      <tp>
        <v>44917</v>
        <stp/>
        <stp>StudyData</stp>
        <stp>CADD29Z22</stp>
        <stp>Bar</stp>
        <stp/>
        <stp>Time</stp>
        <stp>D</stp>
        <stp>-1</stp>
        <stp>ALL</stp>
        <stp/>
        <stp/>
        <stp>TRUE</stp>
        <stp>T</stp>
        <tr r="H261" s="3"/>
      </tp>
      <tp>
        <v>44917</v>
        <stp/>
        <stp>StudyData</stp>
        <stp>CADD28Z22</stp>
        <stp>Bar</stp>
        <stp/>
        <stp>Time</stp>
        <stp>D</stp>
        <stp>-1</stp>
        <stp>ALL</stp>
        <stp/>
        <stp/>
        <stp>TRUE</stp>
        <stp>T</stp>
        <tr r="H260" s="3"/>
      </tp>
      <tp>
        <v>44923</v>
        <stp/>
        <stp>StudyData</stp>
        <stp>CADD30Z22</stp>
        <stp>Bar</stp>
        <stp/>
        <stp>Time</stp>
        <stp>D</stp>
        <stp>-1</stp>
        <stp>ALL</stp>
        <stp/>
        <stp/>
        <stp>TRUE</stp>
        <stp>T</stp>
        <tr r="H262" s="3"/>
      </tp>
      <tp>
        <v>44894</v>
        <stp/>
        <stp>StudyData</stp>
        <stp>CADD01Z22</stp>
        <stp>Bar</stp>
        <stp/>
        <stp>Time</stp>
        <stp>D</stp>
        <stp>-1</stp>
        <stp>ALL</stp>
        <stp/>
        <stp/>
        <stp>TRUE</stp>
        <stp>T</stp>
        <tr r="H241" s="3"/>
      </tp>
      <tp>
        <v>44895</v>
        <stp/>
        <stp>StudyData</stp>
        <stp>CADD02Z22</stp>
        <stp>Bar</stp>
        <stp/>
        <stp>Time</stp>
        <stp>D</stp>
        <stp>-1</stp>
        <stp>ALL</stp>
        <stp/>
        <stp/>
        <stp>TRUE</stp>
        <stp>T</stp>
        <tr r="H242" s="3"/>
      </tp>
      <tp>
        <v>44896</v>
        <stp/>
        <stp>StudyData</stp>
        <stp>CADD05Z22</stp>
        <stp>Bar</stp>
        <stp/>
        <stp>Time</stp>
        <stp>D</stp>
        <stp>-1</stp>
        <stp>ALL</stp>
        <stp/>
        <stp/>
        <stp>TRUE</stp>
        <stp>T</stp>
        <tr r="H243" s="3"/>
      </tp>
      <tp>
        <v>44900</v>
        <stp/>
        <stp>StudyData</stp>
        <stp>CADD07Z22</stp>
        <stp>Bar</stp>
        <stp/>
        <stp>Time</stp>
        <stp>D</stp>
        <stp>-1</stp>
        <stp>ALL</stp>
        <stp/>
        <stp/>
        <stp>TRUE</stp>
        <stp>T</stp>
        <tr r="H245" s="3"/>
      </tp>
      <tp>
        <v>44896</v>
        <stp/>
        <stp>StudyData</stp>
        <stp>CADD06Z22</stp>
        <stp>Bar</stp>
        <stp/>
        <stp>Time</stp>
        <stp>D</stp>
        <stp>-1</stp>
        <stp>ALL</stp>
        <stp/>
        <stp/>
        <stp>TRUE</stp>
        <stp>T</stp>
        <tr r="H244" s="3"/>
      </tp>
      <tp>
        <v>44902</v>
        <stp/>
        <stp>StudyData</stp>
        <stp>CADD09Z22</stp>
        <stp>Bar</stp>
        <stp/>
        <stp>Time</stp>
        <stp>D</stp>
        <stp>-1</stp>
        <stp>ALL</stp>
        <stp/>
        <stp/>
        <stp>TRUE</stp>
        <stp>T</stp>
        <tr r="H247" s="3"/>
      </tp>
      <tp>
        <v>44901</v>
        <stp/>
        <stp>StudyData</stp>
        <stp>CADD08Z22</stp>
        <stp>Bar</stp>
        <stp/>
        <stp>Time</stp>
        <stp>D</stp>
        <stp>-1</stp>
        <stp>ALL</stp>
        <stp/>
        <stp/>
        <stp>TRUE</stp>
        <stp>T</stp>
        <tr r="H246" s="3"/>
      </tp>
      <tp>
        <v>44903</v>
        <stp/>
        <stp>StudyData</stp>
        <stp>CADD13Z22</stp>
        <stp>Bar</stp>
        <stp/>
        <stp>Time</stp>
        <stp>D</stp>
        <stp>-1</stp>
        <stp>ALL</stp>
        <stp/>
        <stp/>
        <stp>TRUE</stp>
        <stp>T</stp>
        <tr r="H249" s="3"/>
      </tp>
      <tp>
        <v>44903</v>
        <stp/>
        <stp>StudyData</stp>
        <stp>CADD12Z22</stp>
        <stp>Bar</stp>
        <stp/>
        <stp>Time</stp>
        <stp>D</stp>
        <stp>-1</stp>
        <stp>ALL</stp>
        <stp/>
        <stp/>
        <stp>TRUE</stp>
        <stp>T</stp>
        <tr r="H248" s="3"/>
      </tp>
      <tp>
        <v>44908</v>
        <stp/>
        <stp>StudyData</stp>
        <stp>CADD15Z22</stp>
        <stp>Bar</stp>
        <stp/>
        <stp>Time</stp>
        <stp>D</stp>
        <stp>-1</stp>
        <stp>ALL</stp>
        <stp/>
        <stp/>
        <stp>TRUE</stp>
        <stp>T</stp>
        <tr r="H251" s="3"/>
      </tp>
      <tp>
        <v>44907</v>
        <stp/>
        <stp>StudyData</stp>
        <stp>CADD14Z22</stp>
        <stp>Bar</stp>
        <stp/>
        <stp>Time</stp>
        <stp>D</stp>
        <stp>-1</stp>
        <stp>ALL</stp>
        <stp/>
        <stp/>
        <stp>TRUE</stp>
        <stp>T</stp>
        <tr r="H250" s="3"/>
      </tp>
      <tp>
        <v>44909</v>
        <stp/>
        <stp>StudyData</stp>
        <stp>CADD16Z22</stp>
        <stp>Bar</stp>
        <stp/>
        <stp>Time</stp>
        <stp>D</stp>
        <stp>-1</stp>
        <stp>ALL</stp>
        <stp/>
        <stp/>
        <stp>TRUE</stp>
        <stp>T</stp>
        <tr r="H252" s="3"/>
      </tp>
      <tp>
        <v>44910</v>
        <stp/>
        <stp>StudyData</stp>
        <stp>CADD19Z22</stp>
        <stp>Bar</stp>
        <stp/>
        <stp>Time</stp>
        <stp>D</stp>
        <stp>-1</stp>
        <stp>ALL</stp>
        <stp/>
        <stp/>
        <stp>TRUE</stp>
        <stp>T</stp>
        <tr r="H253" s="3"/>
      </tp>
      <tp t="s">
        <v>LME Aluminium, Apr 23</v>
        <stp/>
        <stp>ContractData</stp>
        <stp>AHDD14J23</stp>
        <stp>LongDescription</stp>
        <stp/>
        <stp>T</stp>
        <tr r="D60" s="1"/>
      </tp>
      <tp t="s">
        <v>LME Aluminium, Apr 23</v>
        <stp/>
        <stp>ContractData</stp>
        <stp>AHDD04J23</stp>
        <stp>LongDescription</stp>
        <stp/>
        <stp>T</stp>
        <tr r="D52" s="1"/>
      </tp>
      <tp t="s">
        <v>LME Aluminium, Apr 23</v>
        <stp/>
        <stp>ContractData</stp>
        <stp>AHDD24J23</stp>
        <stp>LongDescription</stp>
        <stp/>
        <stp>T</stp>
        <tr r="D66" s="1"/>
      </tp>
      <tp t="s">
        <v>LME Aluminium, May 23</v>
        <stp/>
        <stp>ContractData</stp>
        <stp>AHDD04K23</stp>
        <stp>LongDescription</stp>
        <stp/>
        <stp>T</stp>
        <tr r="D74" s="1"/>
      </tp>
      <tp t="s">
        <v>LME Aluminium, May 23</v>
        <stp/>
        <stp>ContractData</stp>
        <stp>AHDD24K23</stp>
        <stp>LongDescription</stp>
        <stp/>
        <stp>T</stp>
        <tr r="D88" s="1"/>
      </tp>
      <tp t="s">
        <v>LME Aluminium, Mar 23</v>
        <stp/>
        <stp>ContractData</stp>
        <stp>AHDD14H23</stp>
        <stp>LongDescription</stp>
        <stp/>
        <stp>T</stp>
        <tr r="D37" s="1"/>
      </tp>
      <tp t="s">
        <v>LME Aluminium, Mar 23</v>
        <stp/>
        <stp>ContractData</stp>
        <stp>AHDD24H23</stp>
        <stp>LongDescription</stp>
        <stp/>
        <stp>T</stp>
        <tr r="D45" s="1"/>
      </tp>
      <tp t="s">
        <v>LME Aluminium, Jul 23</v>
        <stp/>
        <stp>ContractData</stp>
        <stp>AHDD14N23</stp>
        <stp>LongDescription</stp>
        <stp/>
        <stp>T</stp>
        <tr r="D125" s="1"/>
      </tp>
      <tp t="s">
        <v>LME Aluminium, Jul 23</v>
        <stp/>
        <stp>ContractData</stp>
        <stp>AHDD04N23</stp>
        <stp>LongDescription</stp>
        <stp/>
        <stp>T</stp>
        <tr r="D117" s="1"/>
      </tp>
      <tp t="s">
        <v>LME Aluminium, Jul 23</v>
        <stp/>
        <stp>ContractData</stp>
        <stp>AHDD24N23</stp>
        <stp>LongDescription</stp>
        <stp/>
        <stp>T</stp>
        <tr r="D131" s="1"/>
      </tp>
      <tp t="s">
        <v>LME Aluminium, Jun 23</v>
        <stp/>
        <stp>ContractData</stp>
        <stp>AHDD14M23</stp>
        <stp>LongDescription</stp>
        <stp/>
        <stp>T</stp>
        <tr r="D103" s="1"/>
      </tp>
      <tp t="s">
        <v>LME Aluminium, Jan 24</v>
        <stp/>
        <stp>ContractData</stp>
        <stp>AHDD24F24</stp>
        <stp>LongDescription</stp>
        <stp/>
        <stp>T</stp>
        <tr r="D263" s="1"/>
      </tp>
      <tp t="s">
        <v>LME Aluminium, Jan 24</v>
        <stp/>
        <stp>ContractData</stp>
        <stp>AHDD04F24</stp>
        <stp>LongDescription</stp>
        <stp/>
        <stp>T</stp>
        <tr r="D249" s="1"/>
      </tp>
      <tp t="s">
        <v>LME Aluminium, Feb 23</v>
        <stp/>
        <stp>ContractData</stp>
        <stp>AHDD14G23</stp>
        <stp>LongDescription</stp>
        <stp/>
        <stp>T</stp>
        <tr r="D17" s="1"/>
      </tp>
      <tp t="s">
        <v>LME Aluminium, Feb 23</v>
        <stp/>
        <stp>ContractData</stp>
        <stp>AHDD24G23</stp>
        <stp>LongDescription</stp>
        <stp/>
        <stp>T</stp>
        <tr r="D25" s="1"/>
      </tp>
      <tp t="s">
        <v>LME Aluminium, Dec 23</v>
        <stp/>
        <stp>ContractData</stp>
        <stp>AHDD14Z23</stp>
        <stp>LongDescription</stp>
        <stp/>
        <stp>T</stp>
        <tr r="D234" s="1"/>
      </tp>
      <tp t="s">
        <v>LME Aluminium, Dec 23</v>
        <stp/>
        <stp>ContractData</stp>
        <stp>AHDD04Z23</stp>
        <stp>LongDescription</stp>
        <stp/>
        <stp>T</stp>
        <tr r="D226" s="1"/>
      </tp>
      <tp t="s">
        <v>LME Aluminium, Nov 23</v>
        <stp/>
        <stp>ContractData</stp>
        <stp>AHDD14X23</stp>
        <stp>LongDescription</stp>
        <stp/>
        <stp>T</stp>
        <tr r="D212" s="1"/>
      </tp>
      <tp t="s">
        <v>LME Aluminium, Nov 23</v>
        <stp/>
        <stp>ContractData</stp>
        <stp>AHDD24X23</stp>
        <stp>LongDescription</stp>
        <stp/>
        <stp>T</stp>
        <tr r="D220" s="1"/>
      </tp>
      <tp t="s">
        <v>LME Aluminium, Aug 23</v>
        <stp/>
        <stp>ContractData</stp>
        <stp>AHDD14Q23</stp>
        <stp>LongDescription</stp>
        <stp/>
        <stp>T</stp>
        <tr r="D146" s="1"/>
      </tp>
      <tp t="s">
        <v>LME Aluminium, Aug 23</v>
        <stp/>
        <stp>ContractData</stp>
        <stp>AHDD04Q23</stp>
        <stp>LongDescription</stp>
        <stp/>
        <stp>T</stp>
        <tr r="D140" s="1"/>
      </tp>
      <tp t="s">
        <v>LME Aluminium, Aug 23</v>
        <stp/>
        <stp>ContractData</stp>
        <stp>AHDD24Q23</stp>
        <stp>LongDescription</stp>
        <stp/>
        <stp>T</stp>
        <tr r="D154" s="1"/>
      </tp>
      <tp t="s">
        <v>LME Aluminium, Oct 23</v>
        <stp/>
        <stp>ContractData</stp>
        <stp>AHDD04V23</stp>
        <stp>LongDescription</stp>
        <stp/>
        <stp>T</stp>
        <tr r="D183" s="1"/>
      </tp>
      <tp t="s">
        <v>LME Aluminium, Oct 23</v>
        <stp/>
        <stp>ContractData</stp>
        <stp>AHDD24V23</stp>
        <stp>LongDescription</stp>
        <stp/>
        <stp>T</stp>
        <tr r="D197" s="1"/>
      </tp>
      <tp t="s">
        <v>LME Aluminium, Sep 23</v>
        <stp/>
        <stp>ContractData</stp>
        <stp>AHDD14U23</stp>
        <stp>LongDescription</stp>
        <stp/>
        <stp>T</stp>
        <tr r="D169" s="1"/>
      </tp>
      <tp t="s">
        <v>LME Aluminium, Sep 23</v>
        <stp/>
        <stp>ContractData</stp>
        <stp>AHDD04U23</stp>
        <stp>LongDescription</stp>
        <stp/>
        <stp>T</stp>
        <tr r="D161" s="1"/>
      </tp>
      <tp t="s">
        <v>LME Aluminium, Apr 23</v>
        <stp/>
        <stp>ContractData</stp>
        <stp>AHDD13J23</stp>
        <stp>LongDescription</stp>
        <stp/>
        <stp>T</stp>
        <tr r="D59" s="1"/>
      </tp>
      <tp t="s">
        <v>LME Aluminium, Apr 23</v>
        <stp/>
        <stp>ContractData</stp>
        <stp>AHDD03J23</stp>
        <stp>LongDescription</stp>
        <stp/>
        <stp>T</stp>
        <tr r="D51" s="1"/>
      </tp>
      <tp t="s">
        <v>LME Aluminium, May 23</v>
        <stp/>
        <stp>ContractData</stp>
        <stp>AHDD03K23</stp>
        <stp>LongDescription</stp>
        <stp/>
        <stp>T</stp>
        <tr r="D73" s="1"/>
      </tp>
      <tp t="s">
        <v>LME Aluminium, May 23</v>
        <stp/>
        <stp>ContractData</stp>
        <stp>AHDD23K23</stp>
        <stp>LongDescription</stp>
        <stp/>
        <stp>T</stp>
        <tr r="D87" s="1"/>
      </tp>
      <tp t="s">
        <v>LME Aluminium, Mar 23</v>
        <stp/>
        <stp>ContractData</stp>
        <stp>AHDD13H23</stp>
        <stp>LongDescription</stp>
        <stp/>
        <stp>T</stp>
        <tr r="D36" s="1"/>
      </tp>
      <tp t="s">
        <v>LME Aluminium, Mar 23</v>
        <stp/>
        <stp>ContractData</stp>
        <stp>AHDD03H23</stp>
        <stp>LongDescription</stp>
        <stp/>
        <stp>T</stp>
        <tr r="D30" s="1"/>
      </tp>
      <tp t="s">
        <v>LME Aluminium, Mar 23</v>
        <stp/>
        <stp>ContractData</stp>
        <stp>AHDD23H23</stp>
        <stp>LongDescription</stp>
        <stp/>
        <stp>T</stp>
        <tr r="D44" s="1"/>
      </tp>
      <tp t="s">
        <v>LME Aluminium, Jul 23</v>
        <stp/>
        <stp>ContractData</stp>
        <stp>AHDD13N23</stp>
        <stp>LongDescription</stp>
        <stp/>
        <stp>T</stp>
        <tr r="D124" s="1"/>
      </tp>
      <tp t="s">
        <v>LME Aluminium, Jul 23</v>
        <stp/>
        <stp>ContractData</stp>
        <stp>AHDD03N23</stp>
        <stp>LongDescription</stp>
        <stp/>
        <stp>T</stp>
        <tr r="D116" s="1"/>
      </tp>
      <tp t="s">
        <v>LME Aluminium, Jun 23</v>
        <stp/>
        <stp>ContractData</stp>
        <stp>AHDD13M23</stp>
        <stp>LongDescription</stp>
        <stp/>
        <stp>T</stp>
        <tr r="D102" s="1"/>
      </tp>
      <tp t="s">
        <v>LME Aluminium, Jun 23</v>
        <stp/>
        <stp>ContractData</stp>
        <stp>AHDD23M23</stp>
        <stp>LongDescription</stp>
        <stp/>
        <stp>T</stp>
        <tr r="D110" s="1"/>
      </tp>
      <tp t="s">
        <v>LME Aluminium, Jan 24</v>
        <stp/>
        <stp>ContractData</stp>
        <stp>AHDD23F24</stp>
        <stp>LongDescription</stp>
        <stp/>
        <stp>T</stp>
        <tr r="D262" s="1"/>
      </tp>
      <tp t="s">
        <v>LME Aluminium, Jan 24</v>
        <stp/>
        <stp>ContractData</stp>
        <stp>AHDD03F24</stp>
        <stp>LongDescription</stp>
        <stp/>
        <stp>T</stp>
        <tr r="D248" s="1"/>
      </tp>
      <tp t="s">
        <v>LME Aluminium, Feb 23</v>
        <stp/>
        <stp>ContractData</stp>
        <stp>AHDD13G23</stp>
        <stp>LongDescription</stp>
        <stp/>
        <stp>T</stp>
        <tr r="D16" s="1"/>
      </tp>
      <tp t="s">
        <v>LME Aluminium, Feb 23</v>
        <stp/>
        <stp>ContractData</stp>
        <stp>AHDD03G23</stp>
        <stp>LongDescription</stp>
        <stp/>
        <stp>T</stp>
        <tr r="D10" s="1"/>
      </tp>
      <tp t="s">
        <v>LME Aluminium, Feb 23</v>
        <stp/>
        <stp>ContractData</stp>
        <stp>AHDD23G23</stp>
        <stp>LongDescription</stp>
        <stp/>
        <stp>T</stp>
        <tr r="D24" s="1"/>
      </tp>
      <tp t="s">
        <v>LME Aluminium, Dec 23</v>
        <stp/>
        <stp>ContractData</stp>
        <stp>AHDD13Z23</stp>
        <stp>LongDescription</stp>
        <stp/>
        <stp>T</stp>
        <tr r="D233" s="1"/>
      </tp>
      <tp t="s">
        <v>LME Aluminium, Nov 23</v>
        <stp/>
        <stp>ContractData</stp>
        <stp>AHDD13X23</stp>
        <stp>LongDescription</stp>
        <stp/>
        <stp>T</stp>
        <tr r="D211" s="1"/>
      </tp>
      <tp t="s">
        <v>LME Aluminium, Nov 23</v>
        <stp/>
        <stp>ContractData</stp>
        <stp>AHDD03X23</stp>
        <stp>LongDescription</stp>
        <stp/>
        <stp>T</stp>
        <tr r="D205" s="1"/>
      </tp>
      <tp t="s">
        <v>LME Aluminium, Nov 23</v>
        <stp/>
        <stp>ContractData</stp>
        <stp>AHDD23X23</stp>
        <stp>LongDescription</stp>
        <stp/>
        <stp>T</stp>
        <tr r="D219" s="1"/>
      </tp>
      <tp t="s">
        <v>LME Aluminium, Aug 23</v>
        <stp/>
        <stp>ContractData</stp>
        <stp>AHDD03Q23</stp>
        <stp>LongDescription</stp>
        <stp/>
        <stp>T</stp>
        <tr r="D139" s="1"/>
      </tp>
      <tp t="s">
        <v>LME Aluminium, Aug 23</v>
        <stp/>
        <stp>ContractData</stp>
        <stp>AHDD23Q23</stp>
        <stp>LongDescription</stp>
        <stp/>
        <stp>T</stp>
        <tr r="D153" s="1"/>
      </tp>
      <tp t="s">
        <v>LME Aluminium, Oct 23</v>
        <stp/>
        <stp>ContractData</stp>
        <stp>AHDD13V23</stp>
        <stp>LongDescription</stp>
        <stp/>
        <stp>T</stp>
        <tr r="D190" s="1"/>
      </tp>
      <tp t="s">
        <v>LME Aluminium, Oct 23</v>
        <stp/>
        <stp>ContractData</stp>
        <stp>AHDD03V23</stp>
        <stp>LongDescription</stp>
        <stp/>
        <stp>T</stp>
        <tr r="D182" s="1"/>
      </tp>
      <tp t="s">
        <v>LME Aluminium, Oct 23</v>
        <stp/>
        <stp>ContractData</stp>
        <stp>AHDD23V23</stp>
        <stp>LongDescription</stp>
        <stp/>
        <stp>T</stp>
        <tr r="D196" s="1"/>
      </tp>
      <tp t="s">
        <v>LME Aluminium, Sep 23</v>
        <stp/>
        <stp>ContractData</stp>
        <stp>AHDD13U23</stp>
        <stp>LongDescription</stp>
        <stp/>
        <stp>T</stp>
        <tr r="D168" s="1"/>
      </tp>
      <tp t="s">
        <v>LME Aluminium, Apr 23</v>
        <stp/>
        <stp>ContractData</stp>
        <stp>AHDD12J23</stp>
        <stp>LongDescription</stp>
        <stp/>
        <stp>T</stp>
        <tr r="D58" s="1"/>
      </tp>
      <tp t="s">
        <v>LME Aluminium, May 23</v>
        <stp/>
        <stp>ContractData</stp>
        <stp>AHDD12K23</stp>
        <stp>LongDescription</stp>
        <stp/>
        <stp>T</stp>
        <tr r="D80" s="1"/>
      </tp>
      <tp t="s">
        <v>LME Aluminium, May 23</v>
        <stp/>
        <stp>ContractData</stp>
        <stp>AHDD02K23</stp>
        <stp>LongDescription</stp>
        <stp/>
        <stp>T</stp>
        <tr r="D72" s="1"/>
      </tp>
      <tp t="s">
        <v>LME Aluminium, May 23</v>
        <stp/>
        <stp>ContractData</stp>
        <stp>AHDD22K23</stp>
        <stp>LongDescription</stp>
        <stp/>
        <stp>T</stp>
        <tr r="D86" s="1"/>
      </tp>
      <tp t="s">
        <v>LME Aluminium, Mar 23</v>
        <stp/>
        <stp>ContractData</stp>
        <stp>AHDD02H23</stp>
        <stp>LongDescription</stp>
        <stp/>
        <stp>T</stp>
        <tr r="D29" s="1"/>
      </tp>
      <tp t="s">
        <v>LME Aluminium, Mar 23</v>
        <stp/>
        <stp>ContractData</stp>
        <stp>AHDD22H23</stp>
        <stp>LongDescription</stp>
        <stp/>
        <stp>T</stp>
        <tr r="D43" s="1"/>
      </tp>
      <tp t="s">
        <v>LME Aluminium, Jul 23</v>
        <stp/>
        <stp>ContractData</stp>
        <stp>AHDD12N23</stp>
        <stp>LongDescription</stp>
        <stp/>
        <stp>T</stp>
        <tr r="D123" s="1"/>
      </tp>
      <tp t="s">
        <v>LME Aluminium, Jun 23</v>
        <stp/>
        <stp>ContractData</stp>
        <stp>AHDD12M23</stp>
        <stp>LongDescription</stp>
        <stp/>
        <stp>T</stp>
        <tr r="D101" s="1"/>
      </tp>
      <tp t="s">
        <v>LME Aluminium, Jun 23</v>
        <stp/>
        <stp>ContractData</stp>
        <stp>AHDD02M23</stp>
        <stp>LongDescription</stp>
        <stp/>
        <stp>T</stp>
        <tr r="D95" s="1"/>
      </tp>
      <tp t="s">
        <v>LME Aluminium, Jun 23</v>
        <stp/>
        <stp>ContractData</stp>
        <stp>AHDD22M23</stp>
        <stp>LongDescription</stp>
        <stp/>
        <stp>T</stp>
        <tr r="D109" s="1"/>
      </tp>
      <tp t="s">
        <v>LME Aluminium, Jan 24</v>
        <stp/>
        <stp>ContractData</stp>
        <stp>AHDD22F24</stp>
        <stp>LongDescription</stp>
        <stp/>
        <stp>T</stp>
        <tr r="D261" s="1"/>
      </tp>
      <tp t="s">
        <v>LME Aluminium, Jan 24</v>
        <stp/>
        <stp>ContractData</stp>
        <stp>AHDD02F24</stp>
        <stp>LongDescription</stp>
        <stp/>
        <stp>T</stp>
        <tr r="D247" s="1"/>
      </tp>
      <tp t="s">
        <v>LME Aluminium, Jan 24</v>
        <stp/>
        <stp>ContractData</stp>
        <stp>AHDD12F24</stp>
        <stp>LongDescription</stp>
        <stp/>
        <stp>T</stp>
        <tr r="D255" s="1"/>
      </tp>
      <tp t="s">
        <v>LME Aluminium, Feb 24</v>
        <stp/>
        <stp>ContractData</stp>
        <stp>AHDD02G24</stp>
        <stp>LongDescription</stp>
        <stp/>
        <stp>T</stp>
        <tr r="D270" s="1"/>
      </tp>
      <tp t="s">
        <v>LME Aluminium, Feb 23</v>
        <stp/>
        <stp>ContractData</stp>
        <stp>AHDD02G23</stp>
        <stp>LongDescription</stp>
        <stp/>
        <stp>T</stp>
        <tr r="D9" s="1"/>
      </tp>
      <tp t="s">
        <v>LME Aluminium, Feb 23</v>
        <stp/>
        <stp>ContractData</stp>
        <stp>AHDD22G23</stp>
        <stp>LongDescription</stp>
        <stp/>
        <stp>T</stp>
        <tr r="D23" s="1"/>
      </tp>
      <tp t="s">
        <v>LME Aluminium, Dec 23</v>
        <stp/>
        <stp>ContractData</stp>
        <stp>AHDD12Z23</stp>
        <stp>LongDescription</stp>
        <stp/>
        <stp>T</stp>
        <tr r="D232" s="1"/>
      </tp>
      <tp t="s">
        <v>LME Aluminium, Dec 23</v>
        <stp/>
        <stp>ContractData</stp>
        <stp>AHDD22Z23</stp>
        <stp>LongDescription</stp>
        <stp/>
        <stp>T</stp>
        <tr r="D240" s="1"/>
      </tp>
      <tp t="s">
        <v>LME Aluminium, Nov 23</v>
        <stp/>
        <stp>ContractData</stp>
        <stp>AHDD02X23</stp>
        <stp>LongDescription</stp>
        <stp/>
        <stp>T</stp>
        <tr r="D204" s="1"/>
      </tp>
      <tp t="s">
        <v>LME Aluminium, Nov 23</v>
        <stp/>
        <stp>ContractData</stp>
        <stp>AHDD22X23</stp>
        <stp>LongDescription</stp>
        <stp/>
        <stp>T</stp>
        <tr r="D218" s="1"/>
      </tp>
      <tp t="s">
        <v>LME Aluminium, Aug 23</v>
        <stp/>
        <stp>ContractData</stp>
        <stp>AHDD02Q23</stp>
        <stp>LongDescription</stp>
        <stp/>
        <stp>T</stp>
        <tr r="D138" s="1"/>
      </tp>
      <tp t="s">
        <v>LME Aluminium, Aug 23</v>
        <stp/>
        <stp>ContractData</stp>
        <stp>AHDD22Q23</stp>
        <stp>LongDescription</stp>
        <stp/>
        <stp>T</stp>
        <tr r="D152" s="1"/>
      </tp>
      <tp t="s">
        <v>LME Aluminium, Oct 23</v>
        <stp/>
        <stp>ContractData</stp>
        <stp>AHDD12V23</stp>
        <stp>LongDescription</stp>
        <stp/>
        <stp>T</stp>
        <tr r="D189" s="1"/>
      </tp>
      <tp t="s">
        <v>LME Aluminium, Oct 23</v>
        <stp/>
        <stp>ContractData</stp>
        <stp>AHDD02V23</stp>
        <stp>LongDescription</stp>
        <stp/>
        <stp>T</stp>
        <tr r="D181" s="1"/>
      </tp>
      <tp t="s">
        <v>LME Aluminium, Sep 23</v>
        <stp/>
        <stp>ContractData</stp>
        <stp>AHDD12U23</stp>
        <stp>LongDescription</stp>
        <stp/>
        <stp>T</stp>
        <tr r="D167" s="1"/>
      </tp>
      <tp t="s">
        <v>LME Aluminium, Sep 23</v>
        <stp/>
        <stp>ContractData</stp>
        <stp>AHDD22U23</stp>
        <stp>LongDescription</stp>
        <stp/>
        <stp>T</stp>
        <tr r="D175" s="1"/>
      </tp>
      <tp t="s">
        <v>LME Copper, Apr 24</v>
        <stp/>
        <stp>ContractData</stp>
        <stp>CADD08J24</stp>
        <stp>LongDescription</stp>
        <stp/>
        <stp>T</stp>
        <tr r="D593" s="3"/>
      </tp>
      <tp t="s">
        <v>LME Copper, Apr 25</v>
        <stp/>
        <stp>ContractData</stp>
        <stp>CADD18J25</stp>
        <stp>LongDescription</stp>
        <stp/>
        <stp>T</stp>
        <tr r="D862" s="3"/>
      </tp>
      <tp t="s">
        <v>LME Copper, Apr 25</v>
        <stp/>
        <stp>ContractData</stp>
        <stp>CADD08J25</stp>
        <stp>LongDescription</stp>
        <stp/>
        <stp>T</stp>
        <tr r="D854" s="3"/>
      </tp>
      <tp t="s">
        <v>LME Copper, Apr 24</v>
        <stp/>
        <stp>ContractData</stp>
        <stp>CADD18J24</stp>
        <stp>LongDescription</stp>
        <stp/>
        <stp>T</stp>
        <tr r="D601" s="3"/>
      </tp>
      <tp t="s">
        <v>LME Copper, Apr 25</v>
        <stp/>
        <stp>ContractData</stp>
        <stp>CADD28J25</stp>
        <stp>LongDescription</stp>
        <stp/>
        <stp>T</stp>
        <tr r="D868" s="3"/>
      </tp>
      <tp t="s">
        <v>LME Aluminium, Apr 23</v>
        <stp/>
        <stp>ContractData</stp>
        <stp>AHDD11J23</stp>
        <stp>LongDescription</stp>
        <stp/>
        <stp>T</stp>
        <tr r="D57" s="1"/>
      </tp>
      <tp t="s">
        <v>LME Copper, Apr 22</v>
        <stp/>
        <stp>ContractData</stp>
        <stp>CADD28J22</stp>
        <stp>LongDescription</stp>
        <stp/>
        <stp>T</stp>
        <tr r="D86" s="3"/>
      </tp>
      <tp t="s">
        <v>LME Copper, Apr 23</v>
        <stp/>
        <stp>ContractData</stp>
        <stp>CADD28J23</stp>
        <stp>LongDescription</stp>
        <stp/>
        <stp>T</stp>
        <tr r="D347" s="3"/>
      </tp>
      <tp t="s">
        <v>LME Copper, Apr 22</v>
        <stp/>
        <stp>ContractData</stp>
        <stp>CADD08J22</stp>
        <stp>LongDescription</stp>
        <stp/>
        <stp>T</stp>
        <tr r="D72" s="3"/>
      </tp>
      <tp t="s">
        <v>LME Copper, Apr 23</v>
        <stp/>
        <stp>ContractData</stp>
        <stp>CADD18J23</stp>
        <stp>LongDescription</stp>
        <stp/>
        <stp>T</stp>
        <tr r="D339" s="3"/>
      </tp>
      <tp t="s">
        <v>LME Aluminium, Apr 23</v>
        <stp/>
        <stp>ContractData</stp>
        <stp>AHDD21J23</stp>
        <stp>LongDescription</stp>
        <stp/>
        <stp>T</stp>
        <tr r="D65" s="1"/>
      </tp>
      <tp t="s">
        <v>LME Copper, Apr 22</v>
        <stp/>
        <stp>ContractData</stp>
        <stp>CADD18J22</stp>
        <stp>LongDescription</stp>
        <stp/>
        <stp>T</stp>
        <tr r="D78" s="3"/>
      </tp>
      <tp t="s">
        <v>LME Copper, May 24</v>
        <stp/>
        <stp>ContractData</stp>
        <stp>CADD08K24</stp>
        <stp>LongDescription</stp>
        <stp/>
        <stp>T</stp>
        <tr r="D615" s="3"/>
      </tp>
      <tp t="s">
        <v>LME Copper, May 24</v>
        <stp/>
        <stp>ContractData</stp>
        <stp>CADD28K24</stp>
        <stp>LongDescription</stp>
        <stp/>
        <stp>T</stp>
        <tr r="D629" s="3"/>
      </tp>
      <tp t="s">
        <v>LME Aluminium, May 23</v>
        <stp/>
        <stp>ContractData</stp>
        <stp>AHDD11K23</stp>
        <stp>LongDescription</stp>
        <stp/>
        <stp>T</stp>
        <tr r="D79" s="1"/>
      </tp>
      <tp t="s">
        <v>LME Aluminium, May 23</v>
        <stp/>
        <stp>ContractData</stp>
        <stp>AHDD01K23</stp>
        <stp>LongDescription</stp>
        <stp/>
        <stp>T</stp>
        <tr r="D71" s="1"/>
      </tp>
      <tp t="s">
        <v>LME Aluminium, May 23</v>
        <stp/>
        <stp>ContractData</stp>
        <stp>AHDD31K23</stp>
        <stp>LongDescription</stp>
        <stp/>
        <stp>T</stp>
        <tr r="D93" s="1"/>
      </tp>
      <tp t="s">
        <v>LME Copper, May 23</v>
        <stp/>
        <stp>ContractData</stp>
        <stp>CADD18K23</stp>
        <stp>LongDescription</stp>
        <stp/>
        <stp>T</stp>
        <tr r="D361" s="3"/>
      </tp>
      <tp t="s">
        <v>LME Copper, May 23</v>
        <stp/>
        <stp>ContractData</stp>
        <stp>CADD08K23</stp>
        <stp>LongDescription</stp>
        <stp/>
        <stp>T</stp>
        <tr r="D353" s="3"/>
      </tp>
      <tp t="s">
        <v>LME Copper, May 22</v>
        <stp/>
        <stp>ContractData</stp>
        <stp>CADD18K22</stp>
        <stp>LongDescription</stp>
        <stp/>
        <stp>T</stp>
        <tr r="D100" s="3"/>
      </tp>
      <tp t="s">
        <v>LME Copper, Mar 24</v>
        <stp/>
        <stp>ContractData</stp>
        <stp>CADD08H24</stp>
        <stp>LongDescription</stp>
        <stp/>
        <stp>T</stp>
        <tr r="D572" s="3"/>
      </tp>
      <tp t="s">
        <v>LME Copper, Mar 25</v>
        <stp/>
        <stp>ContractData</stp>
        <stp>CADD18H25</stp>
        <stp>LongDescription</stp>
        <stp/>
        <stp>T</stp>
        <tr r="D839" s="3"/>
      </tp>
      <tp t="s">
        <v>LME Copper, Mar 24</v>
        <stp/>
        <stp>ContractData</stp>
        <stp>CADD18H24</stp>
        <stp>LongDescription</stp>
        <stp/>
        <stp>T</stp>
        <tr r="D578" s="3"/>
      </tp>
      <tp t="s">
        <v>LME Copper, Mar 24</v>
        <stp/>
        <stp>ContractData</stp>
        <stp>CADD28H24</stp>
        <stp>LongDescription</stp>
        <stp/>
        <stp>T</stp>
        <tr r="D586" s="3"/>
      </tp>
      <tp t="s">
        <v>LME Copper, Mar 25</v>
        <stp/>
        <stp>ContractData</stp>
        <stp>CADD28H25</stp>
        <stp>LongDescription</stp>
        <stp/>
        <stp>T</stp>
        <tr r="D847" s="3"/>
      </tp>
      <tp t="s">
        <v>LME Copper, Mar 22</v>
        <stp/>
        <stp>ContractData</stp>
        <stp>CADD28H22</stp>
        <stp>LongDescription</stp>
        <stp/>
        <stp>T</stp>
        <tr r="D63" s="3"/>
      </tp>
      <tp t="s">
        <v>LME Aluminium, Mar 23</v>
        <stp/>
        <stp>ContractData</stp>
        <stp>AHDD01H23</stp>
        <stp>LongDescription</stp>
        <stp/>
        <stp>T</stp>
        <tr r="D28" s="1"/>
      </tp>
      <tp t="s">
        <v>LME Copper, Mar 23</v>
        <stp/>
        <stp>ContractData</stp>
        <stp>CADD28H23</stp>
        <stp>LongDescription</stp>
        <stp/>
        <stp>T</stp>
        <tr r="D324" s="3"/>
      </tp>
      <tp t="s">
        <v>LME Aluminium, Mar 23</v>
        <stp/>
        <stp>ContractData</stp>
        <stp>AHDD31H23</stp>
        <stp>LongDescription</stp>
        <stp/>
        <stp>T</stp>
        <tr r="D50" s="1"/>
      </tp>
      <tp t="s">
        <v>LME Copper, Mar 22</v>
        <stp/>
        <stp>ContractData</stp>
        <stp>CADD08H22</stp>
        <stp>LongDescription</stp>
        <stp/>
        <stp>T</stp>
        <tr r="D49" s="3"/>
      </tp>
      <tp t="s">
        <v>LME Aluminium, Mar 23</v>
        <stp/>
        <stp>ContractData</stp>
        <stp>AHDD21H23</stp>
        <stp>LongDescription</stp>
        <stp/>
        <stp>T</stp>
        <tr r="D42" s="1"/>
      </tp>
      <tp t="s">
        <v>LME Copper, Mar 23</v>
        <stp/>
        <stp>ContractData</stp>
        <stp>CADD08H23</stp>
        <stp>LongDescription</stp>
        <stp/>
        <stp>T</stp>
        <tr r="D310" s="3"/>
      </tp>
      <tp t="s">
        <v>LME Copper, Mar 22</v>
        <stp/>
        <stp>ContractData</stp>
        <stp>CADD18H22</stp>
        <stp>LongDescription</stp>
        <stp/>
        <stp>T</stp>
        <tr r="D57" s="3"/>
      </tp>
      <tp t="s">
        <v>LME Copper, Jul 24</v>
        <stp/>
        <stp>ContractData</stp>
        <stp>CADD08N24</stp>
        <stp>LongDescription</stp>
        <stp/>
        <stp>T</stp>
        <tr r="D658" s="3"/>
      </tp>
      <tp t="s">
        <v>LME Copper, Jul 24</v>
        <stp/>
        <stp>ContractData</stp>
        <stp>CADD18N24</stp>
        <stp>LongDescription</stp>
        <stp/>
        <stp>T</stp>
        <tr r="D666" s="3"/>
      </tp>
      <tp t="s">
        <v>LME Aluminium, Jul 23</v>
        <stp/>
        <stp>ContractData</stp>
        <stp>AHDD11N23</stp>
        <stp>LongDescription</stp>
        <stp/>
        <stp>T</stp>
        <tr r="D122" s="1"/>
      </tp>
      <tp t="s">
        <v>LME Copper, Jul 22</v>
        <stp/>
        <stp>ContractData</stp>
        <stp>CADD28N22</stp>
        <stp>LongDescription</stp>
        <stp/>
        <stp>T</stp>
        <tr r="D151" s="3"/>
      </tp>
      <tp t="s">
        <v>LME Copper, Jul 23</v>
        <stp/>
        <stp>ContractData</stp>
        <stp>CADD28N23</stp>
        <stp>LongDescription</stp>
        <stp/>
        <stp>T</stp>
        <tr r="D412" s="3"/>
      </tp>
      <tp t="s">
        <v>LME Aluminium, Jul 23</v>
        <stp/>
        <stp>ContractData</stp>
        <stp>AHDD31N23</stp>
        <stp>LongDescription</stp>
        <stp/>
        <stp>T</stp>
        <tr r="D136" s="1"/>
      </tp>
      <tp t="s">
        <v>LME Copper, Jul 22</v>
        <stp/>
        <stp>ContractData</stp>
        <stp>CADD08N22</stp>
        <stp>LongDescription</stp>
        <stp/>
        <stp>T</stp>
        <tr r="D137" s="3"/>
      </tp>
      <tp t="s">
        <v>LME Copper, Jul 23</v>
        <stp/>
        <stp>ContractData</stp>
        <stp>CADD18N23</stp>
        <stp>LongDescription</stp>
        <stp/>
        <stp>T</stp>
        <tr r="D404" s="3"/>
      </tp>
      <tp t="s">
        <v>LME Aluminium, Jul 23</v>
        <stp/>
        <stp>ContractData</stp>
        <stp>AHDD21N23</stp>
        <stp>LongDescription</stp>
        <stp/>
        <stp>T</stp>
        <tr r="D130" s="1"/>
      </tp>
      <tp t="s">
        <v>LME Copper, Jul 22</v>
        <stp/>
        <stp>ContractData</stp>
        <stp>CADD18N22</stp>
        <stp>LongDescription</stp>
        <stp/>
        <stp>T</stp>
        <tr r="D143" s="3"/>
      </tp>
      <tp t="s">
        <v>LME Copper, Jun 24</v>
        <stp/>
        <stp>ContractData</stp>
        <stp>CADD18M24</stp>
        <stp>LongDescription</stp>
        <stp/>
        <stp>T</stp>
        <tr r="D644" s="3"/>
      </tp>
      <tp t="s">
        <v>LME Copper, Jun 24</v>
        <stp/>
        <stp>ContractData</stp>
        <stp>CADD28M24</stp>
        <stp>LongDescription</stp>
        <stp/>
        <stp>T</stp>
        <tr r="D652" s="3"/>
      </tp>
      <tp t="s">
        <v>LME Copper, Jun 22</v>
        <stp/>
        <stp>ContractData</stp>
        <stp>CADD28M22</stp>
        <stp>LongDescription</stp>
        <stp/>
        <stp>T</stp>
        <tr r="D129" s="3"/>
      </tp>
      <tp t="s">
        <v>LME Aluminium, Jun 23</v>
        <stp/>
        <stp>ContractData</stp>
        <stp>AHDD01M23</stp>
        <stp>LongDescription</stp>
        <stp/>
        <stp>T</stp>
        <tr r="D94" s="1"/>
      </tp>
      <tp t="s">
        <v>LME Copper, Jun 23</v>
        <stp/>
        <stp>ContractData</stp>
        <stp>CADD28M23</stp>
        <stp>LongDescription</stp>
        <stp/>
        <stp>T</stp>
        <tr r="D390" s="3"/>
      </tp>
      <tp t="s">
        <v>LME Copper, Jun 22</v>
        <stp/>
        <stp>ContractData</stp>
        <stp>CADD08M22</stp>
        <stp>LongDescription</stp>
        <stp/>
        <stp>T</stp>
        <tr r="D115" s="3"/>
      </tp>
      <tp t="s">
        <v>LME Aluminium, Jun 23</v>
        <stp/>
        <stp>ContractData</stp>
        <stp>AHDD21M23</stp>
        <stp>LongDescription</stp>
        <stp/>
        <stp>T</stp>
        <tr r="D108" s="1"/>
      </tp>
      <tp t="s">
        <v>LME Copper, Jun 23</v>
        <stp/>
        <stp>ContractData</stp>
        <stp>CADD08M23</stp>
        <stp>LongDescription</stp>
        <stp/>
        <stp>T</stp>
        <tr r="D376" s="3"/>
      </tp>
      <tp t="s">
        <v>LME Copper, Jan 24</v>
        <stp/>
        <stp>ContractData</stp>
        <stp>CADD08F24</stp>
        <stp>LongDescription</stp>
        <stp/>
        <stp>T</stp>
        <tr r="D528" s="3"/>
      </tp>
      <tp t="s">
        <v>LME Aluminium, Jan 24</v>
        <stp/>
        <stp>ContractData</stp>
        <stp>AHDD31F24</stp>
        <stp>LongDescription</stp>
        <stp/>
        <stp>T</stp>
        <tr r="D268" s="1"/>
      </tp>
      <tp t="s">
        <v>LME Copper, Jan 25</v>
        <stp/>
        <stp>ContractData</stp>
        <stp>CADD08F25</stp>
        <stp>LongDescription</stp>
        <stp/>
        <stp>T</stp>
        <tr r="D790" s="3"/>
      </tp>
      <tp t="s">
        <v>LME Copper, Jan 24</v>
        <stp/>
        <stp>ContractData</stp>
        <stp>CADD18F24</stp>
        <stp>LongDescription</stp>
        <stp/>
        <stp>T</stp>
        <tr r="D536" s="3"/>
      </tp>
      <tp t="s">
        <v>LME Aluminium, Jan 24</v>
        <stp/>
        <stp>ContractData</stp>
        <stp>AHDD01F24</stp>
        <stp>LongDescription</stp>
        <stp/>
        <stp>T</stp>
        <tr r="D246" s="1"/>
      </tp>
      <tp t="s">
        <v>LME Aluminium, Jan 24</v>
        <stp/>
        <stp>ContractData</stp>
        <stp>AHDD11F24</stp>
        <stp>LongDescription</stp>
        <stp/>
        <stp>T</stp>
        <tr r="D254" s="1"/>
      </tp>
      <tp t="s">
        <v>LME Copper, Jan 25</v>
        <stp/>
        <stp>ContractData</stp>
        <stp>CADD28F25</stp>
        <stp>LongDescription</stp>
        <stp/>
        <stp>T</stp>
        <tr r="D804" s="3"/>
      </tp>
      <tp t="s">
        <v>LME Copper, Jan 22</v>
        <stp/>
        <stp>ContractData</stp>
        <stp>CADD28F22</stp>
        <stp>LongDescription</stp>
        <stp/>
        <stp>T</stp>
        <tr r="D22" s="3"/>
      </tp>
      <tp t="s">
        <v>LME Aluminium, Jan 23</v>
        <stp/>
        <stp>ContractData</stp>
        <stp>AHDD31F23</stp>
        <stp>LongDescription</stp>
        <stp/>
        <stp>T</stp>
        <tr r="D7" s="1"/>
      </tp>
      <tp t="s">
        <v>LME Copper, Jan 23</v>
        <stp/>
        <stp>ContractData</stp>
        <stp>CADD18F23</stp>
        <stp>LongDescription</stp>
        <stp/>
        <stp>T</stp>
        <tr r="D275" s="3"/>
      </tp>
      <tp t="s">
        <v>LME Copper, Jan 22</v>
        <stp/>
        <stp>ContractData</stp>
        <stp>CADD18F22</stp>
        <stp>LongDescription</stp>
        <stp/>
        <stp>T</stp>
        <tr r="D14" s="3"/>
      </tp>
      <tp t="s">
        <v>LME Copper, Feb 24</v>
        <stp/>
        <stp>ContractData</stp>
        <stp>CADD08G24</stp>
        <stp>LongDescription</stp>
        <stp/>
        <stp>T</stp>
        <tr r="D551" s="3"/>
      </tp>
      <tp t="s">
        <v>LME Copper, Feb 25</v>
        <stp/>
        <stp>ContractData</stp>
        <stp>CADD18G25</stp>
        <stp>LongDescription</stp>
        <stp/>
        <stp>T</stp>
        <tr r="D819" s="3"/>
      </tp>
      <tp t="s">
        <v>LME Aluminium, Feb 24</v>
        <stp/>
        <stp>ContractData</stp>
        <stp>AHDD01G24</stp>
        <stp>LongDescription</stp>
        <stp/>
        <stp>T</stp>
        <tr r="D269" s="1"/>
      </tp>
      <tp t="s">
        <v>LME Copper, Feb 24</v>
        <stp/>
        <stp>ContractData</stp>
        <stp>CADD28G24</stp>
        <stp>LongDescription</stp>
        <stp/>
        <stp>T</stp>
        <tr r="D565" s="3"/>
      </tp>
      <tp t="s">
        <v>LME Copper, Feb 25</v>
        <stp/>
        <stp>ContractData</stp>
        <stp>CADD28G25</stp>
        <stp>LongDescription</stp>
        <stp/>
        <stp>T</stp>
        <tr r="D827" s="3"/>
      </tp>
      <tp t="s">
        <v>LME Copper, Feb 22</v>
        <stp/>
        <stp>ContractData</stp>
        <stp>CADD28G22</stp>
        <stp>LongDescription</stp>
        <stp/>
        <stp>T</stp>
        <tr r="D43" s="3"/>
      </tp>
      <tp t="s">
        <v>LME Aluminium, Feb 23</v>
        <stp/>
        <stp>ContractData</stp>
        <stp>AHDD01G23</stp>
        <stp>LongDescription</stp>
        <stp/>
        <stp>T</stp>
        <tr r="D8" s="1"/>
      </tp>
      <tp t="s">
        <v>LME Copper, Feb 23</v>
        <stp/>
        <stp>ContractData</stp>
        <stp>CADD28G23</stp>
        <stp>LongDescription</stp>
        <stp/>
        <stp>T</stp>
        <tr r="D304" s="3"/>
      </tp>
      <tp t="s">
        <v>LME Copper, Feb 22</v>
        <stp/>
        <stp>ContractData</stp>
        <stp>CADD08G22</stp>
        <stp>LongDescription</stp>
        <stp/>
        <stp>T</stp>
        <tr r="D29" s="3"/>
      </tp>
      <tp t="s">
        <v>LME Aluminium, Feb 23</v>
        <stp/>
        <stp>ContractData</stp>
        <stp>AHDD21G23</stp>
        <stp>LongDescription</stp>
        <stp/>
        <stp>T</stp>
        <tr r="D22" s="1"/>
      </tp>
      <tp t="s">
        <v>LME Copper, Feb 23</v>
        <stp/>
        <stp>ContractData</stp>
        <stp>CADD08G23</stp>
        <stp>LongDescription</stp>
        <stp/>
        <stp>T</stp>
        <tr r="D290" s="3"/>
      </tp>
      <tp t="s">
        <v>LME Copper, Feb 22</v>
        <stp/>
        <stp>ContractData</stp>
        <stp>CADD18G22</stp>
        <stp>LongDescription</stp>
        <stp/>
        <stp>T</stp>
        <tr r="D37" s="3"/>
      </tp>
      <tp t="s">
        <v>LME Copper, Dec 24</v>
        <stp/>
        <stp>ContractData</stp>
        <stp>CADD18Z24</stp>
        <stp>LongDescription</stp>
        <stp/>
        <stp>T</stp>
        <tr r="D775" s="3"/>
      </tp>
      <tp t="s">
        <v>LME Aluminium, Dec 23</v>
        <stp/>
        <stp>ContractData</stp>
        <stp>AHDD11Z23</stp>
        <stp>LongDescription</stp>
        <stp/>
        <stp>T</stp>
        <tr r="D231" s="1"/>
      </tp>
      <tp t="s">
        <v>LME Copper, Dec 22</v>
        <stp/>
        <stp>ContractData</stp>
        <stp>CADD28Z22</stp>
        <stp>LongDescription</stp>
        <stp/>
        <stp>T</stp>
        <tr r="D260" s="3"/>
      </tp>
      <tp t="s">
        <v>LME Aluminium, Dec 23</v>
        <stp/>
        <stp>ContractData</stp>
        <stp>AHDD01Z23</stp>
        <stp>LongDescription</stp>
        <stp/>
        <stp>T</stp>
        <tr r="D225" s="1"/>
      </tp>
      <tp t="s">
        <v>LME Copper, Dec 23</v>
        <stp/>
        <stp>ContractData</stp>
        <stp>CADD28Z23</stp>
        <stp>LongDescription</stp>
        <stp/>
        <stp>T</stp>
        <tr r="D521" s="3"/>
      </tp>
      <tp t="s">
        <v>LME Copper, Dec 22</v>
        <stp/>
        <stp>ContractData</stp>
        <stp>CADD08Z22</stp>
        <stp>LongDescription</stp>
        <stp/>
        <stp>T</stp>
        <tr r="D246" s="3"/>
      </tp>
      <tp t="s">
        <v>LME Copper, Dec 23</v>
        <stp/>
        <stp>ContractData</stp>
        <stp>CADD18Z23</stp>
        <stp>LongDescription</stp>
        <stp/>
        <stp>T</stp>
        <tr r="D513" s="3"/>
      </tp>
      <tp t="s">
        <v>LME Aluminium, Dec 23</v>
        <stp/>
        <stp>ContractData</stp>
        <stp>AHDD21Z23</stp>
        <stp>LongDescription</stp>
        <stp/>
        <stp>T</stp>
        <tr r="D239" s="1"/>
      </tp>
      <tp t="s">
        <v>LME Copper, Dec 23</v>
        <stp/>
        <stp>ContractData</stp>
        <stp>CADD08Z23</stp>
        <stp>LongDescription</stp>
        <stp/>
        <stp>T</stp>
        <tr r="D507" s="3"/>
      </tp>
      <tp t="s">
        <v>LME Copper, Nov 24</v>
        <stp/>
        <stp>ContractData</stp>
        <stp>CADD08X24</stp>
        <stp>LongDescription</stp>
        <stp/>
        <stp>T</stp>
        <tr r="D747" s="3"/>
      </tp>
      <tp t="s">
        <v>LME Copper, Nov 24</v>
        <stp/>
        <stp>ContractData</stp>
        <stp>CADD18X24</stp>
        <stp>LongDescription</stp>
        <stp/>
        <stp>T</stp>
        <tr r="D753" s="3"/>
      </tp>
      <tp t="s">
        <v>LME Copper, Nov 24</v>
        <stp/>
        <stp>ContractData</stp>
        <stp>CADD28X24</stp>
        <stp>LongDescription</stp>
        <stp/>
        <stp>T</stp>
        <tr r="D761" s="3"/>
      </tp>
      <tp t="s">
        <v>LME Copper, Nov 22</v>
        <stp/>
        <stp>ContractData</stp>
        <stp>CADD28X22</stp>
        <stp>LongDescription</stp>
        <stp/>
        <stp>T</stp>
        <tr r="D238" s="3"/>
      </tp>
      <tp t="s">
        <v>LME Aluminium, Nov 23</v>
        <stp/>
        <stp>ContractData</stp>
        <stp>AHDD01X23</stp>
        <stp>LongDescription</stp>
        <stp/>
        <stp>T</stp>
        <tr r="D203" s="1"/>
      </tp>
      <tp t="s">
        <v>LME Copper, Nov 23</v>
        <stp/>
        <stp>ContractData</stp>
        <stp>CADD28X23</stp>
        <stp>LongDescription</stp>
        <stp/>
        <stp>T</stp>
        <tr r="D499" s="3"/>
      </tp>
      <tp t="s">
        <v>LME Copper, Nov 22</v>
        <stp/>
        <stp>ContractData</stp>
        <stp>CADD08X22</stp>
        <stp>LongDescription</stp>
        <stp/>
        <stp>T</stp>
        <tr r="D224" s="3"/>
      </tp>
      <tp t="s">
        <v>LME Aluminium, Nov 23</v>
        <stp/>
        <stp>ContractData</stp>
        <stp>AHDD21X23</stp>
        <stp>LongDescription</stp>
        <stp/>
        <stp>T</stp>
        <tr r="D217" s="1"/>
      </tp>
      <tp t="s">
        <v>LME Copper, Nov 23</v>
        <stp/>
        <stp>ContractData</stp>
        <stp>CADD08X23</stp>
        <stp>LongDescription</stp>
        <stp/>
        <stp>T</stp>
        <tr r="D485" s="3"/>
      </tp>
      <tp t="s">
        <v>LME Copper, Nov 22</v>
        <stp/>
        <stp>ContractData</stp>
        <stp>CADD18X22</stp>
        <stp>LongDescription</stp>
        <stp/>
        <stp>T</stp>
        <tr r="D232" s="3"/>
      </tp>
      <tp t="s">
        <v>LME Copper, Aug 24</v>
        <stp/>
        <stp>ContractData</stp>
        <stp>CADD08Q24</stp>
        <stp>LongDescription</stp>
        <stp/>
        <stp>T</stp>
        <tr r="D681" s="3"/>
      </tp>
      <tp t="s">
        <v>LME Copper, Aug 24</v>
        <stp/>
        <stp>ContractData</stp>
        <stp>CADD28Q24</stp>
        <stp>LongDescription</stp>
        <stp/>
        <stp>T</stp>
        <tr r="D695" s="3"/>
      </tp>
      <tp t="s">
        <v>LME Aluminium, Aug 23</v>
        <stp/>
        <stp>ContractData</stp>
        <stp>AHDD11Q23</stp>
        <stp>LongDescription</stp>
        <stp/>
        <stp>T</stp>
        <tr r="D145" s="1"/>
      </tp>
      <tp t="s">
        <v>LME Aluminium, Aug 23</v>
        <stp/>
        <stp>ContractData</stp>
        <stp>AHDD01Q23</stp>
        <stp>LongDescription</stp>
        <stp/>
        <stp>T</stp>
        <tr r="D137" s="1"/>
      </tp>
      <tp t="s">
        <v>LME Copper, Aug 23</v>
        <stp/>
        <stp>ContractData</stp>
        <stp>CADD28Q23</stp>
        <stp>LongDescription</stp>
        <stp/>
        <stp>T</stp>
        <tr r="D433" s="3"/>
      </tp>
      <tp t="s">
        <v>LME Aluminium, Aug 23</v>
        <stp/>
        <stp>ContractData</stp>
        <stp>AHDD31Q23</stp>
        <stp>LongDescription</stp>
        <stp/>
        <stp>T</stp>
        <tr r="D159" s="1"/>
      </tp>
      <tp t="s">
        <v>LME Copper, Aug 22</v>
        <stp/>
        <stp>ContractData</stp>
        <stp>CADD08Q22</stp>
        <stp>LongDescription</stp>
        <stp/>
        <stp>T</stp>
        <tr r="D158" s="3"/>
      </tp>
      <tp t="s">
        <v>LME Copper, Aug 23</v>
        <stp/>
        <stp>ContractData</stp>
        <stp>CADD18Q23</stp>
        <stp>LongDescription</stp>
        <stp/>
        <stp>T</stp>
        <tr r="D427" s="3"/>
      </tp>
      <tp t="s">
        <v>LME Aluminium, Aug 23</v>
        <stp/>
        <stp>ContractData</stp>
        <stp>AHDD21Q23</stp>
        <stp>LongDescription</stp>
        <stp/>
        <stp>T</stp>
        <tr r="D151" s="1"/>
      </tp>
      <tp t="s">
        <v>LME Copper, Aug 23</v>
        <stp/>
        <stp>ContractData</stp>
        <stp>CADD08Q23</stp>
        <stp>LongDescription</stp>
        <stp/>
        <stp>T</stp>
        <tr r="D419" s="3"/>
      </tp>
      <tp t="s">
        <v>LME Copper, Aug 22</v>
        <stp/>
        <stp>ContractData</stp>
        <stp>CADD18Q22</stp>
        <stp>LongDescription</stp>
        <stp/>
        <stp>T</stp>
        <tr r="D166" s="3"/>
      </tp>
      <tp t="s">
        <v>LME Copper, Oct 24</v>
        <stp/>
        <stp>ContractData</stp>
        <stp>CADD08V24</stp>
        <stp>LongDescription</stp>
        <stp/>
        <stp>T</stp>
        <tr r="D724" s="3"/>
      </tp>
      <tp t="s">
        <v>LME Copper, Oct 24</v>
        <stp/>
        <stp>ContractData</stp>
        <stp>CADD18V24</stp>
        <stp>LongDescription</stp>
        <stp/>
        <stp>T</stp>
        <tr r="D732" s="3"/>
      </tp>
      <tp t="s">
        <v>LME Copper, Oct 24</v>
        <stp/>
        <stp>ContractData</stp>
        <stp>CADD28V24</stp>
        <stp>LongDescription</stp>
        <stp/>
        <stp>T</stp>
        <tr r="D738" s="3"/>
      </tp>
      <tp t="s">
        <v>LME Aluminium, Oct 23</v>
        <stp/>
        <stp>ContractData</stp>
        <stp>AHDD11V23</stp>
        <stp>LongDescription</stp>
        <stp/>
        <stp>T</stp>
        <tr r="D188" s="1"/>
      </tp>
      <tp t="s">
        <v>LME Copper, Oct 22</v>
        <stp/>
        <stp>ContractData</stp>
        <stp>CADD28V22</stp>
        <stp>LongDescription</stp>
        <stp/>
        <stp>T</stp>
        <tr r="D217" s="3"/>
      </tp>
      <tp t="s">
        <v>LME Aluminium, Oct 23</v>
        <stp/>
        <stp>ContractData</stp>
        <stp>AHDD31V23</stp>
        <stp>LongDescription</stp>
        <stp/>
        <stp>T</stp>
        <tr r="D202" s="1"/>
      </tp>
      <tp t="s">
        <v>LME Copper, Oct 23</v>
        <stp/>
        <stp>ContractData</stp>
        <stp>CADD18V23</stp>
        <stp>LongDescription</stp>
        <stp/>
        <stp>T</stp>
        <tr r="D470" s="3"/>
      </tp>
      <tp t="s">
        <v>LME Copper, Oct 22</v>
        <stp/>
        <stp>ContractData</stp>
        <stp>CADD18V22</stp>
        <stp>LongDescription</stp>
        <stp/>
        <stp>T</stp>
        <tr r="D209" s="3"/>
      </tp>
      <tp t="s">
        <v>LME Copper, Sep 24</v>
        <stp/>
        <stp>ContractData</stp>
        <stp>CADD18U24</stp>
        <stp>LongDescription</stp>
        <stp/>
        <stp>T</stp>
        <tr r="D710" s="3"/>
      </tp>
      <tp t="s">
        <v>LME Aluminium, Sep 23</v>
        <stp/>
        <stp>ContractData</stp>
        <stp>AHDD11U23</stp>
        <stp>LongDescription</stp>
        <stp/>
        <stp>T</stp>
        <tr r="D166" s="1"/>
      </tp>
      <tp t="s">
        <v>LME Copper, Sep 22</v>
        <stp/>
        <stp>ContractData</stp>
        <stp>CADD28U22</stp>
        <stp>LongDescription</stp>
        <stp/>
        <stp>T</stp>
        <tr r="D195" s="3"/>
      </tp>
      <tp t="s">
        <v>LME Aluminium, Sep 23</v>
        <stp/>
        <stp>ContractData</stp>
        <stp>AHDD01U23</stp>
        <stp>LongDescription</stp>
        <stp/>
        <stp>T</stp>
        <tr r="D160" s="1"/>
      </tp>
      <tp t="s">
        <v>LME Copper, Sep 23</v>
        <stp/>
        <stp>ContractData</stp>
        <stp>CADD28U23</stp>
        <stp>LongDescription</stp>
        <stp/>
        <stp>T</stp>
        <tr r="D456" s="3"/>
      </tp>
      <tp t="s">
        <v>LME Copper, Sep 22</v>
        <stp/>
        <stp>ContractData</stp>
        <stp>CADD08U22</stp>
        <stp>LongDescription</stp>
        <stp/>
        <stp>T</stp>
        <tr r="D181" s="3"/>
      </tp>
      <tp t="s">
        <v>LME Copper, Sep 23</v>
        <stp/>
        <stp>ContractData</stp>
        <stp>CADD18U23</stp>
        <stp>LongDescription</stp>
        <stp/>
        <stp>T</stp>
        <tr r="D448" s="3"/>
      </tp>
      <tp t="s">
        <v>LME Aluminium, Sep 23</v>
        <stp/>
        <stp>ContractData</stp>
        <stp>AHDD21U23</stp>
        <stp>LongDescription</stp>
        <stp/>
        <stp>T</stp>
        <tr r="D174" s="1"/>
      </tp>
      <tp t="s">
        <v>LME Copper, Sep 23</v>
        <stp/>
        <stp>ContractData</stp>
        <stp>CADD08U23</stp>
        <stp>LongDescription</stp>
        <stp/>
        <stp>T</stp>
        <tr r="D442" s="3"/>
      </tp>
      <tp t="s">
        <v>LME Copper, Apr 24</v>
        <stp/>
        <stp>ContractData</stp>
        <stp>CADD09J24</stp>
        <stp>LongDescription</stp>
        <stp/>
        <stp>T</stp>
        <tr r="D594" s="3"/>
      </tp>
      <tp t="s">
        <v>LME Copper, Apr 25</v>
        <stp/>
        <stp>ContractData</stp>
        <stp>CADD09J25</stp>
        <stp>LongDescription</stp>
        <stp/>
        <stp>T</stp>
        <tr r="D855" s="3"/>
      </tp>
      <tp t="s">
        <v>LME Copper, Apr 24</v>
        <stp/>
        <stp>ContractData</stp>
        <stp>CADD19J24</stp>
        <stp>LongDescription</stp>
        <stp/>
        <stp>T</stp>
        <tr r="D602" s="3"/>
      </tp>
      <tp t="s">
        <v>LME Copper, Apr 24</v>
        <stp/>
        <stp>ContractData</stp>
        <stp>CADD29J24</stp>
        <stp>LongDescription</stp>
        <stp/>
        <stp>T</stp>
        <tr r="D608" s="3"/>
      </tp>
      <tp t="s">
        <v>LME Copper, Apr 25</v>
        <stp/>
        <stp>ContractData</stp>
        <stp>CADD29J25</stp>
        <stp>LongDescription</stp>
        <stp/>
        <stp>T</stp>
        <tr r="D869" s="3"/>
      </tp>
      <tp t="s">
        <v>LME Aluminium, Apr 23</v>
        <stp/>
        <stp>ContractData</stp>
        <stp>AHDD10J23</stp>
        <stp>LongDescription</stp>
        <stp/>
        <stp>T</stp>
        <tr r="D56" s="1"/>
      </tp>
      <tp t="s">
        <v>LME Copper, Apr 22</v>
        <stp/>
        <stp>ContractData</stp>
        <stp>CADD29J22</stp>
        <stp>LongDescription</stp>
        <stp/>
        <stp>T</stp>
        <tr r="D87" s="3"/>
      </tp>
      <tp t="s">
        <v>LME Copper, Apr 23</v>
        <stp/>
        <stp>ContractData</stp>
        <stp>CADD19J23</stp>
        <stp>LongDescription</stp>
        <stp/>
        <stp>T</stp>
        <tr r="D340" s="3"/>
      </tp>
      <tp t="s">
        <v>LME Aluminium, Apr 23</v>
        <stp/>
        <stp>ContractData</stp>
        <stp>AHDD20J23</stp>
        <stp>LongDescription</stp>
        <stp/>
        <stp>T</stp>
        <tr r="D64" s="1"/>
      </tp>
      <tp t="s">
        <v>LME Copper, Apr 22</v>
        <stp/>
        <stp>ContractData</stp>
        <stp>CADD19J22</stp>
        <stp>LongDescription</stp>
        <stp/>
        <stp>T</stp>
        <tr r="D79" s="3"/>
      </tp>
      <tp t="s">
        <v>LME Copper, May 24</v>
        <stp/>
        <stp>ContractData</stp>
        <stp>CADD09K24</stp>
        <stp>LongDescription</stp>
        <stp/>
        <stp>T</stp>
        <tr r="D616" s="3"/>
      </tp>
      <tp t="s">
        <v>LME Copper, May 24</v>
        <stp/>
        <stp>ContractData</stp>
        <stp>CADD29K24</stp>
        <stp>LongDescription</stp>
        <stp/>
        <stp>T</stp>
        <tr r="D630" s="3"/>
      </tp>
      <tp t="s">
        <v>LME Aluminium, May 23</v>
        <stp/>
        <stp>ContractData</stp>
        <stp>AHDD10K23</stp>
        <stp>LongDescription</stp>
        <stp/>
        <stp>T</stp>
        <tr r="D78" s="1"/>
      </tp>
      <tp t="s">
        <v>LME Copper, May 23</v>
        <stp/>
        <stp>ContractData</stp>
        <stp>CADD29K23</stp>
        <stp>LongDescription</stp>
        <stp/>
        <stp>T</stp>
        <tr r="D368" s="3"/>
      </tp>
      <tp t="s">
        <v>LME Aluminium, May 23</v>
        <stp/>
        <stp>ContractData</stp>
        <stp>AHDD30K23</stp>
        <stp>LongDescription</stp>
        <stp/>
        <stp>T</stp>
        <tr r="D92" s="1"/>
      </tp>
      <tp t="s">
        <v>LME Copper, May 22</v>
        <stp/>
        <stp>ContractData</stp>
        <stp>CADD09K22</stp>
        <stp>LongDescription</stp>
        <stp/>
        <stp>T</stp>
        <tr r="D93" s="3"/>
      </tp>
      <tp t="s">
        <v>LME Copper, May 23</v>
        <stp/>
        <stp>ContractData</stp>
        <stp>CADD19K23</stp>
        <stp>LongDescription</stp>
        <stp/>
        <stp>T</stp>
        <tr r="D362" s="3"/>
      </tp>
      <tp t="s">
        <v>LME Copper, May 23</v>
        <stp/>
        <stp>ContractData</stp>
        <stp>CADD09K23</stp>
        <stp>LongDescription</stp>
        <stp/>
        <stp>T</stp>
        <tr r="D354" s="3"/>
      </tp>
      <tp t="s">
        <v>LME Copper, May 22</v>
        <stp/>
        <stp>ContractData</stp>
        <stp>CADD19K22</stp>
        <stp>LongDescription</stp>
        <stp/>
        <stp>T</stp>
        <tr r="D101" s="3"/>
      </tp>
      <tp t="s">
        <v>LME Copper, Mar 25</v>
        <stp/>
        <stp>ContractData</stp>
        <stp>CADD19H25</stp>
        <stp>LongDescription</stp>
        <stp/>
        <stp>T</stp>
        <tr r="D840" s="3"/>
      </tp>
      <tp t="s">
        <v>LME Copper, Mar 24</v>
        <stp/>
        <stp>ContractData</stp>
        <stp>CADD19H24</stp>
        <stp>LongDescription</stp>
        <stp/>
        <stp>T</stp>
        <tr r="D579" s="3"/>
      </tp>
      <tp t="s">
        <v>LME Copper, Mar 24</v>
        <stp/>
        <stp>ContractData</stp>
        <stp>CADD29H24</stp>
        <stp>LongDescription</stp>
        <stp/>
        <stp>T</stp>
        <tr r="D587" s="3"/>
      </tp>
      <tp t="s">
        <v>LME Aluminium, Mar 23</v>
        <stp/>
        <stp>ContractData</stp>
        <stp>AHDD10H23</stp>
        <stp>LongDescription</stp>
        <stp/>
        <stp>T</stp>
        <tr r="D35" s="1"/>
      </tp>
      <tp t="s">
        <v>LME Copper, Mar 22</v>
        <stp/>
        <stp>ContractData</stp>
        <stp>CADD29H22</stp>
        <stp>LongDescription</stp>
        <stp/>
        <stp>T</stp>
        <tr r="D64" s="3"/>
      </tp>
      <tp t="s">
        <v>LME Copper, Mar 23</v>
        <stp/>
        <stp>ContractData</stp>
        <stp>CADD29H23</stp>
        <stp>LongDescription</stp>
        <stp/>
        <stp>T</stp>
        <tr r="D325" s="3"/>
      </tp>
      <tp t="s">
        <v>LME Aluminium, Mar 23</v>
        <stp/>
        <stp>ContractData</stp>
        <stp>AHDD30H23</stp>
        <stp>LongDescription</stp>
        <stp/>
        <stp>T</stp>
        <tr r="D49" s="1"/>
      </tp>
      <tp t="s">
        <v>LME Copper, Mar 22</v>
        <stp/>
        <stp>ContractData</stp>
        <stp>CADD09H22</stp>
        <stp>LongDescription</stp>
        <stp/>
        <stp>T</stp>
        <tr r="D50" s="3"/>
      </tp>
      <tp t="s">
        <v>LME Aluminium, Mar 23</v>
        <stp/>
        <stp>ContractData</stp>
        <stp>AHDD20H23</stp>
        <stp>LongDescription</stp>
        <stp/>
        <stp>T</stp>
        <tr r="D41" s="1"/>
      </tp>
      <tp t="s">
        <v>LME Copper, Mar 23</v>
        <stp/>
        <stp>ContractData</stp>
        <stp>CADD09H23</stp>
        <stp>LongDescription</stp>
        <stp/>
        <stp>T</stp>
        <tr r="D311" s="3"/>
      </tp>
      <tp t="s">
        <v>LME Copper, Jul 24</v>
        <stp/>
        <stp>ContractData</stp>
        <stp>CADD09N24</stp>
        <stp>LongDescription</stp>
        <stp/>
        <stp>T</stp>
        <tr r="D659" s="3"/>
      </tp>
      <tp t="s">
        <v>LME Copper, Jul 24</v>
        <stp/>
        <stp>ContractData</stp>
        <stp>CADD19N24</stp>
        <stp>LongDescription</stp>
        <stp/>
        <stp>T</stp>
        <tr r="D667" s="3"/>
      </tp>
      <tp t="s">
        <v>LME Copper, Jul 24</v>
        <stp/>
        <stp>ContractData</stp>
        <stp>CADD29N24</stp>
        <stp>LongDescription</stp>
        <stp/>
        <stp>T</stp>
        <tr r="D673" s="3"/>
      </tp>
      <tp t="s">
        <v>LME Aluminium, Jul 23</v>
        <stp/>
        <stp>ContractData</stp>
        <stp>AHDD10N23</stp>
        <stp>LongDescription</stp>
        <stp/>
        <stp>T</stp>
        <tr r="D121" s="1"/>
      </tp>
      <tp t="s">
        <v>LME Copper, Jul 22</v>
        <stp/>
        <stp>ContractData</stp>
        <stp>CADD29N22</stp>
        <stp>LongDescription</stp>
        <stp/>
        <stp>T</stp>
        <tr r="D152" s="3"/>
      </tp>
      <tp t="s">
        <v>LME Copper, Jul 23</v>
        <stp/>
        <stp>ContractData</stp>
        <stp>CADD19N23</stp>
        <stp>LongDescription</stp>
        <stp/>
        <stp>T</stp>
        <tr r="D405" s="3"/>
      </tp>
      <tp t="s">
        <v>LME Aluminium, Jul 23</v>
        <stp/>
        <stp>ContractData</stp>
        <stp>AHDD20N23</stp>
        <stp>LongDescription</stp>
        <stp/>
        <stp>T</stp>
        <tr r="D129" s="1"/>
      </tp>
      <tp t="s">
        <v>LME Copper, Jul 22</v>
        <stp/>
        <stp>ContractData</stp>
        <stp>CADD19N22</stp>
        <stp>LongDescription</stp>
        <stp/>
        <stp>T</stp>
        <tr r="D144" s="3"/>
      </tp>
      <tp t="s">
        <v>LME Copper, Jun 24</v>
        <stp/>
        <stp>ContractData</stp>
        <stp>CADD19M24</stp>
        <stp>LongDescription</stp>
        <stp/>
        <stp>T</stp>
        <tr r="D645" s="3"/>
      </tp>
      <tp t="s">
        <v>LME Copper, Jun 22</v>
        <stp/>
        <stp>ContractData</stp>
        <stp>CADD29M22</stp>
        <stp>LongDescription</stp>
        <stp/>
        <stp>T</stp>
        <tr r="D130" s="3"/>
      </tp>
      <tp t="s">
        <v>LME Copper, Jun 23</v>
        <stp/>
        <stp>ContractData</stp>
        <stp>CADD29M23</stp>
        <stp>LongDescription</stp>
        <stp/>
        <stp>T</stp>
        <tr r="D391" s="3"/>
      </tp>
      <tp t="s">
        <v>LME Aluminium, Jun 23</v>
        <stp/>
        <stp>ContractData</stp>
        <stp>AHDD30M23</stp>
        <stp>LongDescription</stp>
        <stp/>
        <stp>T</stp>
        <tr r="D115" s="1"/>
      </tp>
      <tp t="s">
        <v>LME Copper, Jun 22</v>
        <stp/>
        <stp>ContractData</stp>
        <stp>CADD09M22</stp>
        <stp>LongDescription</stp>
        <stp/>
        <stp>T</stp>
        <tr r="D116" s="3"/>
      </tp>
      <tp t="s">
        <v>LME Copper, Jun 23</v>
        <stp/>
        <stp>ContractData</stp>
        <stp>CADD19M23</stp>
        <stp>LongDescription</stp>
        <stp/>
        <stp>T</stp>
        <tr r="D383" s="3"/>
      </tp>
      <tp t="s">
        <v>LME Aluminium, Jun 23</v>
        <stp/>
        <stp>ContractData</stp>
        <stp>AHDD20M23</stp>
        <stp>LongDescription</stp>
        <stp/>
        <stp>T</stp>
        <tr r="D107" s="1"/>
      </tp>
      <tp t="s">
        <v>LME Copper, Jun 23</v>
        <stp/>
        <stp>ContractData</stp>
        <stp>CADD09M23</stp>
        <stp>LongDescription</stp>
        <stp/>
        <stp>T</stp>
        <tr r="D377" s="3"/>
      </tp>
      <tp t="s">
        <v>LME Copper, Jan 24</v>
        <stp/>
        <stp>ContractData</stp>
        <stp>CADD09F24</stp>
        <stp>LongDescription</stp>
        <stp/>
        <stp>T</stp>
        <tr r="D529" s="3"/>
      </tp>
      <tp t="s">
        <v>LME Aluminium, Jan 24</v>
        <stp/>
        <stp>ContractData</stp>
        <stp>AHDD30F24</stp>
        <stp>LongDescription</stp>
        <stp/>
        <stp>T</stp>
        <tr r="D267" s="1"/>
      </tp>
      <tp t="s">
        <v>LME Copper, Jan 25</v>
        <stp/>
        <stp>ContractData</stp>
        <stp>CADD09F25</stp>
        <stp>LongDescription</stp>
        <stp/>
        <stp>T</stp>
        <tr r="D791" s="3"/>
      </tp>
      <tp t="s">
        <v>LME Copper, Jan 24</v>
        <stp/>
        <stp>ContractData</stp>
        <stp>CADD19F24</stp>
        <stp>LongDescription</stp>
        <stp/>
        <stp>T</stp>
        <tr r="D537" s="3"/>
      </tp>
      <tp t="s">
        <v>LME Copper, Jan 24</v>
        <stp/>
        <stp>ContractData</stp>
        <stp>CADD29F24</stp>
        <stp>LongDescription</stp>
        <stp/>
        <stp>T</stp>
        <tr r="D543" s="3"/>
      </tp>
      <tp t="s">
        <v>LME Aluminium, Jan 24</v>
        <stp/>
        <stp>ContractData</stp>
        <stp>AHDD10F24</stp>
        <stp>LongDescription</stp>
        <stp/>
        <stp>T</stp>
        <tr r="D253" s="1"/>
      </tp>
      <tp t="s">
        <v>LME Copper, Jan 25</v>
        <stp/>
        <stp>ContractData</stp>
        <stp>CADD29F25</stp>
        <stp>LongDescription</stp>
        <stp/>
        <stp>T</stp>
        <tr r="D805" s="3"/>
      </tp>
      <tp t="s">
        <v>LME Aluminium, Jan 23</v>
        <stp/>
        <stp>ContractData</stp>
        <stp>AHDD30F23</stp>
        <stp>LongDescription</stp>
        <stp/>
        <stp>T</stp>
        <tr r="D6" s="1"/>
      </tp>
      <tp t="s">
        <v>LME Copper, Jan 23</v>
        <stp/>
        <stp>ContractData</stp>
        <stp>CADD19F23</stp>
        <stp>LongDescription</stp>
        <stp/>
        <stp>T</stp>
        <tr r="D276" s="3"/>
      </tp>
      <tp t="s">
        <v>LME Copper, Jan 23</v>
        <stp/>
        <stp>ContractData</stp>
        <stp>CADD09F23</stp>
        <stp>LongDescription</stp>
        <stp/>
        <stp>T</stp>
        <tr r="D268" s="3"/>
      </tp>
      <tp t="s">
        <v>LME Copper, Jan 22</v>
        <stp/>
        <stp>ContractData</stp>
        <stp>CADD19F22</stp>
        <stp>LongDescription</stp>
        <stp/>
        <stp>T</stp>
        <tr r="D15" s="3"/>
      </tp>
      <tp t="s">
        <v>LME Copper, Feb 24</v>
        <stp/>
        <stp>ContractData</stp>
        <stp>CADD09G24</stp>
        <stp>LongDescription</stp>
        <stp/>
        <stp>T</stp>
        <tr r="D552" s="3"/>
      </tp>
      <tp t="s">
        <v>LME Copper, Feb 25</v>
        <stp/>
        <stp>ContractData</stp>
        <stp>CADD19G25</stp>
        <stp>LongDescription</stp>
        <stp/>
        <stp>T</stp>
        <tr r="D820" s="3"/>
      </tp>
      <tp t="s">
        <v>LME Copper, Feb 24</v>
        <stp/>
        <stp>ContractData</stp>
        <stp>CADD19G24</stp>
        <stp>LongDescription</stp>
        <stp/>
        <stp>T</stp>
        <tr r="D558" s="3"/>
      </tp>
      <tp t="s">
        <v>LME Copper, Feb 24</v>
        <stp/>
        <stp>ContractData</stp>
        <stp>CADD29G24</stp>
        <stp>LongDescription</stp>
        <stp/>
        <stp>T</stp>
        <tr r="D566" s="3"/>
      </tp>
      <tp t="s">
        <v>LME Aluminium, Feb 23</v>
        <stp/>
        <stp>ContractData</stp>
        <stp>AHDD10G23</stp>
        <stp>LongDescription</stp>
        <stp/>
        <stp>T</stp>
        <tr r="D15" s="1"/>
      </tp>
      <tp t="s">
        <v>LME Copper, Feb 22</v>
        <stp/>
        <stp>ContractData</stp>
        <stp>CADD09G22</stp>
        <stp>LongDescription</stp>
        <stp/>
        <stp>T</stp>
        <tr r="D30" s="3"/>
      </tp>
      <tp t="s">
        <v>LME Aluminium, Feb 23</v>
        <stp/>
        <stp>ContractData</stp>
        <stp>AHDD20G23</stp>
        <stp>LongDescription</stp>
        <stp/>
        <stp>T</stp>
        <tr r="D21" s="1"/>
      </tp>
      <tp t="s">
        <v>LME Copper, Feb 23</v>
        <stp/>
        <stp>ContractData</stp>
        <stp>CADD09G23</stp>
        <stp>LongDescription</stp>
        <stp/>
        <stp>T</stp>
        <tr r="D291" s="3"/>
      </tp>
      <tp t="s">
        <v>LME Copper, Dec 24</v>
        <stp/>
        <stp>ContractData</stp>
        <stp>CADD09Z24</stp>
        <stp>LongDescription</stp>
        <stp/>
        <stp>T</stp>
        <tr r="D768" s="3"/>
      </tp>
      <tp t="s">
        <v>LME Copper, Dec 24</v>
        <stp/>
        <stp>ContractData</stp>
        <stp>CADD19Z24</stp>
        <stp>LongDescription</stp>
        <stp/>
        <stp>T</stp>
        <tr r="D776" s="3"/>
      </tp>
      <tp t="s">
        <v>LME Copper, Dec 22</v>
        <stp/>
        <stp>ContractData</stp>
        <stp>CADD29Z22</stp>
        <stp>LongDescription</stp>
        <stp/>
        <stp>T</stp>
        <tr r="D261" s="3"/>
      </tp>
      <tp t="s">
        <v>LME Copper, Dec 23</v>
        <stp/>
        <stp>ContractData</stp>
        <stp>CADD29Z23</stp>
        <stp>LongDescription</stp>
        <stp/>
        <stp>T</stp>
        <tr r="D522" s="3"/>
      </tp>
      <tp t="s">
        <v>LME Copper, Dec 22</v>
        <stp/>
        <stp>ContractData</stp>
        <stp>CADD09Z22</stp>
        <stp>LongDescription</stp>
        <stp/>
        <stp>T</stp>
        <tr r="D247" s="3"/>
      </tp>
      <tp t="s">
        <v>LME Copper, Dec 23</v>
        <stp/>
        <stp>ContractData</stp>
        <stp>CADD19Z23</stp>
        <stp>LongDescription</stp>
        <stp/>
        <stp>T</stp>
        <tr r="D514" s="3"/>
      </tp>
      <tp t="s">
        <v>LME Aluminium, Dec 23</v>
        <stp/>
        <stp>ContractData</stp>
        <stp>AHDD20Z23</stp>
        <stp>LongDescription</stp>
        <stp/>
        <stp>T</stp>
        <tr r="D238" s="1"/>
      </tp>
      <tp t="s">
        <v>LME Copper, Dec 22</v>
        <stp/>
        <stp>ContractData</stp>
        <stp>CADD19Z22</stp>
        <stp>LongDescription</stp>
        <stp/>
        <stp>T</stp>
        <tr r="D253" s="3"/>
      </tp>
      <tp t="s">
        <v>LME Copper, Nov 24</v>
        <stp/>
        <stp>ContractData</stp>
        <stp>CADD19X24</stp>
        <stp>LongDescription</stp>
        <stp/>
        <stp>T</stp>
        <tr r="D754" s="3"/>
      </tp>
      <tp t="s">
        <v>LME Copper, Nov 24</v>
        <stp/>
        <stp>ContractData</stp>
        <stp>CADD29X24</stp>
        <stp>LongDescription</stp>
        <stp/>
        <stp>T</stp>
        <tr r="D762" s="3"/>
      </tp>
      <tp t="s">
        <v>LME Aluminium, Nov 23</v>
        <stp/>
        <stp>ContractData</stp>
        <stp>AHDD10X23</stp>
        <stp>LongDescription</stp>
        <stp/>
        <stp>T</stp>
        <tr r="D210" s="1"/>
      </tp>
      <tp t="s">
        <v>LME Copper, Nov 22</v>
        <stp/>
        <stp>ContractData</stp>
        <stp>CADD29X22</stp>
        <stp>LongDescription</stp>
        <stp/>
        <stp>T</stp>
        <tr r="D239" s="3"/>
      </tp>
      <tp t="s">
        <v>LME Copper, Nov 23</v>
        <stp/>
        <stp>ContractData</stp>
        <stp>CADD29X23</stp>
        <stp>LongDescription</stp>
        <stp/>
        <stp>T</stp>
        <tr r="D500" s="3"/>
      </tp>
      <tp t="s">
        <v>LME Aluminium, Nov 23</v>
        <stp/>
        <stp>ContractData</stp>
        <stp>AHDD30X23</stp>
        <stp>LongDescription</stp>
        <stp/>
        <stp>T</stp>
        <tr r="D224" s="1"/>
      </tp>
      <tp t="s">
        <v>LME Copper, Nov 22</v>
        <stp/>
        <stp>ContractData</stp>
        <stp>CADD09X22</stp>
        <stp>LongDescription</stp>
        <stp/>
        <stp>T</stp>
        <tr r="D225" s="3"/>
      </tp>
      <tp t="s">
        <v>LME Aluminium, Nov 23</v>
        <stp/>
        <stp>ContractData</stp>
        <stp>AHDD20X23</stp>
        <stp>LongDescription</stp>
        <stp/>
        <stp>T</stp>
        <tr r="D216" s="1"/>
      </tp>
      <tp t="s">
        <v>LME Copper, Nov 23</v>
        <stp/>
        <stp>ContractData</stp>
        <stp>CADD09X23</stp>
        <stp>LongDescription</stp>
        <stp/>
        <stp>T</stp>
        <tr r="D486" s="3"/>
      </tp>
      <tp t="s">
        <v>LME Copper, Aug 24</v>
        <stp/>
        <stp>ContractData</stp>
        <stp>CADD09Q24</stp>
        <stp>LongDescription</stp>
        <stp/>
        <stp>T</stp>
        <tr r="D682" s="3"/>
      </tp>
      <tp t="s">
        <v>LME Copper, Aug 24</v>
        <stp/>
        <stp>ContractData</stp>
        <stp>CADD19Q24</stp>
        <stp>LongDescription</stp>
        <stp/>
        <stp>T</stp>
        <tr r="D688" s="3"/>
      </tp>
      <tp t="s">
        <v>LME Copper, Aug 24</v>
        <stp/>
        <stp>ContractData</stp>
        <stp>CADD29Q24</stp>
        <stp>LongDescription</stp>
        <stp/>
        <stp>T</stp>
        <tr r="D696" s="3"/>
      </tp>
      <tp t="s">
        <v>LME Aluminium, Aug 23</v>
        <stp/>
        <stp>ContractData</stp>
        <stp>AHDD10Q23</stp>
        <stp>LongDescription</stp>
        <stp/>
        <stp>T</stp>
        <tr r="D144" s="1"/>
      </tp>
      <tp t="s">
        <v>LME Copper, Aug 22</v>
        <stp/>
        <stp>ContractData</stp>
        <stp>CADD29Q22</stp>
        <stp>LongDescription</stp>
        <stp/>
        <stp>T</stp>
        <tr r="D173" s="3"/>
      </tp>
      <tp t="s">
        <v>LME Copper, Aug 23</v>
        <stp/>
        <stp>ContractData</stp>
        <stp>CADD29Q23</stp>
        <stp>LongDescription</stp>
        <stp/>
        <stp>T</stp>
        <tr r="D434" s="3"/>
      </tp>
      <tp t="s">
        <v>LME Aluminium, Aug 23</v>
        <stp/>
        <stp>ContractData</stp>
        <stp>AHDD30Q23</stp>
        <stp>LongDescription</stp>
        <stp/>
        <stp>T</stp>
        <tr r="D158" s="1"/>
      </tp>
      <tp t="s">
        <v>LME Copper, Aug 22</v>
        <stp/>
        <stp>ContractData</stp>
        <stp>CADD09Q22</stp>
        <stp>LongDescription</stp>
        <stp/>
        <stp>T</stp>
        <tr r="D159" s="3"/>
      </tp>
      <tp t="s">
        <v>LME Copper, Aug 23</v>
        <stp/>
        <stp>ContractData</stp>
        <stp>CADD09Q23</stp>
        <stp>LongDescription</stp>
        <stp/>
        <stp>T</stp>
        <tr r="D420" s="3"/>
      </tp>
      <tp t="s">
        <v>LME Copper, Aug 22</v>
        <stp/>
        <stp>ContractData</stp>
        <stp>CADD19Q22</stp>
        <stp>LongDescription</stp>
        <stp/>
        <stp>T</stp>
        <tr r="D167" s="3"/>
      </tp>
      <tp t="s">
        <v>LME Copper, Oct 24</v>
        <stp/>
        <stp>ContractData</stp>
        <stp>CADD09V24</stp>
        <stp>LongDescription</stp>
        <stp/>
        <stp>T</stp>
        <tr r="D725" s="3"/>
      </tp>
      <tp t="s">
        <v>LME Copper, Oct 24</v>
        <stp/>
        <stp>ContractData</stp>
        <stp>CADD29V24</stp>
        <stp>LongDescription</stp>
        <stp/>
        <stp>T</stp>
        <tr r="D739" s="3"/>
      </tp>
      <tp t="s">
        <v>LME Aluminium, Oct 23</v>
        <stp/>
        <stp>ContractData</stp>
        <stp>AHDD10V23</stp>
        <stp>LongDescription</stp>
        <stp/>
        <stp>T</stp>
        <tr r="D187" s="1"/>
      </tp>
      <tp t="s">
        <v>LME Aluminium, Oct 23</v>
        <stp/>
        <stp>ContractData</stp>
        <stp>AHDD30V23</stp>
        <stp>LongDescription</stp>
        <stp/>
        <stp>T</stp>
        <tr r="D201" s="1"/>
      </tp>
      <tp t="s">
        <v>LME Copper, Oct 23</v>
        <stp/>
        <stp>ContractData</stp>
        <stp>CADD19V23</stp>
        <stp>LongDescription</stp>
        <stp/>
        <stp>T</stp>
        <tr r="D471" s="3"/>
      </tp>
      <tp t="s">
        <v>LME Aluminium, Oct 23</v>
        <stp/>
        <stp>ContractData</stp>
        <stp>AHDD20V23</stp>
        <stp>LongDescription</stp>
        <stp/>
        <stp>T</stp>
        <tr r="D195" s="1"/>
      </tp>
      <tp t="s">
        <v>LME Copper, Oct 23</v>
        <stp/>
        <stp>ContractData</stp>
        <stp>CADD09V23</stp>
        <stp>LongDescription</stp>
        <stp/>
        <stp>T</stp>
        <tr r="D463" s="3"/>
      </tp>
      <tp t="s">
        <v>LME Copper, Oct 22</v>
        <stp/>
        <stp>ContractData</stp>
        <stp>CADD19V22</stp>
        <stp>LongDescription</stp>
        <stp/>
        <stp>T</stp>
        <tr r="D210" s="3"/>
      </tp>
      <tp t="s">
        <v>LME Copper, Sep 24</v>
        <stp/>
        <stp>ContractData</stp>
        <stp>CADD09U24</stp>
        <stp>LongDescription</stp>
        <stp/>
        <stp>T</stp>
        <tr r="D703" s="3"/>
      </tp>
      <tp t="s">
        <v>LME Copper, Sep 24</v>
        <stp/>
        <stp>ContractData</stp>
        <stp>CADD19U24</stp>
        <stp>LongDescription</stp>
        <stp/>
        <stp>T</stp>
        <tr r="D711" s="3"/>
      </tp>
      <tp t="s">
        <v>LME Copper, Sep 22</v>
        <stp/>
        <stp>ContractData</stp>
        <stp>CADD29U22</stp>
        <stp>LongDescription</stp>
        <stp/>
        <stp>T</stp>
        <tr r="D196" s="3"/>
      </tp>
      <tp t="s">
        <v>LME Copper, Sep 23</v>
        <stp/>
        <stp>ContractData</stp>
        <stp>CADD29U23</stp>
        <stp>LongDescription</stp>
        <stp/>
        <stp>T</stp>
        <tr r="D457" s="3"/>
      </tp>
      <tp t="s">
        <v>LME Copper, Sep 22</v>
        <stp/>
        <stp>ContractData</stp>
        <stp>CADD09U22</stp>
        <stp>LongDescription</stp>
        <stp/>
        <stp>T</stp>
        <tr r="D182" s="3"/>
      </tp>
      <tp t="s">
        <v>LME Copper, Sep 23</v>
        <stp/>
        <stp>ContractData</stp>
        <stp>CADD19U23</stp>
        <stp>LongDescription</stp>
        <stp/>
        <stp>T</stp>
        <tr r="D449" s="3"/>
      </tp>
      <tp t="s">
        <v>LME Aluminium, Sep 23</v>
        <stp/>
        <stp>ContractData</stp>
        <stp>AHDD20U23</stp>
        <stp>LongDescription</stp>
        <stp/>
        <stp>T</stp>
        <tr r="D173" s="1"/>
      </tp>
      <tp t="s">
        <v>LME Copper, Sep 22</v>
        <stp/>
        <stp>ContractData</stp>
        <stp>CADD19U22</stp>
        <stp>LongDescription</stp>
        <stp/>
        <stp>T</stp>
        <tr r="D188" s="3"/>
      </tp>
      <tp>
        <v>44791</v>
        <stp/>
        <stp>StudyData</stp>
        <stp>CADD23Q22</stp>
        <stp>Bar</stp>
        <stp/>
        <stp>Time</stp>
        <stp>D</stp>
        <stp>-1</stp>
        <stp>ALL</stp>
        <stp/>
        <stp/>
        <stp>TRUE</stp>
        <stp>T</stp>
        <tr r="H169" s="3"/>
      </tp>
      <tp>
        <v>44791</v>
        <stp/>
        <stp>StudyData</stp>
        <stp>CADD22Q22</stp>
        <stp>Bar</stp>
        <stp/>
        <stp>Time</stp>
        <stp>D</stp>
        <stp>-1</stp>
        <stp>ALL</stp>
        <stp/>
        <stp/>
        <stp>TRUE</stp>
        <stp>T</stp>
        <tr r="H168" s="3"/>
      </tp>
      <tp>
        <v>44796</v>
        <stp/>
        <stp>StudyData</stp>
        <stp>CADD25Q22</stp>
        <stp>Bar</stp>
        <stp/>
        <stp>Time</stp>
        <stp>D</stp>
        <stp>-1</stp>
        <stp>ALL</stp>
        <stp/>
        <stp/>
        <stp>TRUE</stp>
        <stp>T</stp>
        <tr r="H171" s="3"/>
      </tp>
      <tp>
        <v>44795</v>
        <stp/>
        <stp>StudyData</stp>
        <stp>CADD24Q22</stp>
        <stp>Bar</stp>
        <stp/>
        <stp>Time</stp>
        <stp>D</stp>
        <stp>-1</stp>
        <stp>ALL</stp>
        <stp/>
        <stp/>
        <stp>TRUE</stp>
        <stp>T</stp>
        <tr r="H170" s="3"/>
      </tp>
      <tp>
        <v>44797</v>
        <stp/>
        <stp>StudyData</stp>
        <stp>CADD26Q22</stp>
        <stp>Bar</stp>
        <stp/>
        <stp>Time</stp>
        <stp>D</stp>
        <stp>-1</stp>
        <stp>ALL</stp>
        <stp/>
        <stp/>
        <stp>TRUE</stp>
        <stp>T</stp>
        <tr r="H172" s="3"/>
      </tp>
      <tp t="s">
        <v/>
        <stp/>
        <stp>StudyData</stp>
        <stp>CADD29Q22</stp>
        <stp>Bar</stp>
        <stp/>
        <stp>Time</stp>
        <stp>D</stp>
        <stp>-1</stp>
        <stp>ALL</stp>
        <stp/>
        <stp/>
        <stp>TRUE</stp>
        <stp>T</stp>
        <tr r="H173" s="3"/>
      </tp>
      <tp>
        <v>44798</v>
        <stp/>
        <stp>StudyData</stp>
        <stp>CADD31Q22</stp>
        <stp>Bar</stp>
        <stp/>
        <stp>Time</stp>
        <stp>D</stp>
        <stp>-1</stp>
        <stp>ALL</stp>
        <stp/>
        <stp/>
        <stp>TRUE</stp>
        <stp>T</stp>
        <tr r="H175" s="3"/>
      </tp>
      <tp>
        <v>44798</v>
        <stp/>
        <stp>StudyData</stp>
        <stp>CADD30Q22</stp>
        <stp>Bar</stp>
        <stp/>
        <stp>Time</stp>
        <stp>D</stp>
        <stp>-1</stp>
        <stp>ALL</stp>
        <stp/>
        <stp/>
        <stp>TRUE</stp>
        <stp>T</stp>
        <tr r="H174" s="3"/>
      </tp>
      <tp>
        <v>44770</v>
        <stp/>
        <stp>StudyData</stp>
        <stp>CADD01Q22</stp>
        <stp>Bar</stp>
        <stp/>
        <stp>Time</stp>
        <stp>D</stp>
        <stp>-1</stp>
        <stp>ALL</stp>
        <stp/>
        <stp/>
        <stp>TRUE</stp>
        <stp>T</stp>
        <tr r="H153" s="3"/>
      </tp>
      <tp>
        <v>44774</v>
        <stp/>
        <stp>StudyData</stp>
        <stp>CADD03Q22</stp>
        <stp>Bar</stp>
        <stp/>
        <stp>Time</stp>
        <stp>D</stp>
        <stp>-1</stp>
        <stp>ALL</stp>
        <stp/>
        <stp/>
        <stp>TRUE</stp>
        <stp>T</stp>
        <tr r="H155" s="3"/>
      </tp>
      <tp>
        <v>44770</v>
        <stp/>
        <stp>StudyData</stp>
        <stp>CADD02Q22</stp>
        <stp>Bar</stp>
        <stp/>
        <stp>Time</stp>
        <stp>D</stp>
        <stp>-1</stp>
        <stp>ALL</stp>
        <stp/>
        <stp/>
        <stp>TRUE</stp>
        <stp>T</stp>
        <tr r="H154" s="3"/>
      </tp>
      <tp>
        <v>44776</v>
        <stp/>
        <stp>StudyData</stp>
        <stp>CADD05Q22</stp>
        <stp>Bar</stp>
        <stp/>
        <stp>Time</stp>
        <stp>D</stp>
        <stp>-1</stp>
        <stp>ALL</stp>
        <stp/>
        <stp/>
        <stp>TRUE</stp>
        <stp>T</stp>
        <tr r="H157" s="3"/>
      </tp>
      <tp>
        <v>44775</v>
        <stp/>
        <stp>StudyData</stp>
        <stp>CADD04Q22</stp>
        <stp>Bar</stp>
        <stp/>
        <stp>Time</stp>
        <stp>D</stp>
        <stp>-1</stp>
        <stp>ALL</stp>
        <stp/>
        <stp/>
        <stp>TRUE</stp>
        <stp>T</stp>
        <tr r="H156" s="3"/>
      </tp>
      <tp>
        <v>44777</v>
        <stp/>
        <stp>StudyData</stp>
        <stp>CADD09Q22</stp>
        <stp>Bar</stp>
        <stp/>
        <stp>Time</stp>
        <stp>D</stp>
        <stp>-1</stp>
        <stp>ALL</stp>
        <stp/>
        <stp/>
        <stp>TRUE</stp>
        <stp>T</stp>
        <tr r="H159" s="3"/>
      </tp>
      <tp>
        <v>44777</v>
        <stp/>
        <stp>StudyData</stp>
        <stp>CADD08Q22</stp>
        <stp>Bar</stp>
        <stp/>
        <stp>Time</stp>
        <stp>D</stp>
        <stp>-1</stp>
        <stp>ALL</stp>
        <stp/>
        <stp/>
        <stp>TRUE</stp>
        <stp>T</stp>
        <tr r="H158" s="3"/>
      </tp>
      <tp>
        <v>44782</v>
        <stp/>
        <stp>StudyData</stp>
        <stp>CADD11Q22</stp>
        <stp>Bar</stp>
        <stp/>
        <stp>Time</stp>
        <stp>D</stp>
        <stp>-1</stp>
        <stp>ALL</stp>
        <stp/>
        <stp/>
        <stp>TRUE</stp>
        <stp>T</stp>
        <tr r="H161" s="3"/>
      </tp>
      <tp>
        <v>44781</v>
        <stp/>
        <stp>StudyData</stp>
        <stp>CADD10Q22</stp>
        <stp>Bar</stp>
        <stp/>
        <stp>Time</stp>
        <stp>D</stp>
        <stp>-1</stp>
        <stp>ALL</stp>
        <stp/>
        <stp/>
        <stp>TRUE</stp>
        <stp>T</stp>
        <tr r="H160" s="3"/>
      </tp>
      <tp>
        <v>44783</v>
        <stp/>
        <stp>StudyData</stp>
        <stp>CADD12Q22</stp>
        <stp>Bar</stp>
        <stp/>
        <stp>Time</stp>
        <stp>D</stp>
        <stp>-1</stp>
        <stp>ALL</stp>
        <stp/>
        <stp/>
        <stp>TRUE</stp>
        <stp>T</stp>
        <tr r="H162" s="3"/>
      </tp>
      <tp>
        <v>44784</v>
        <stp/>
        <stp>StudyData</stp>
        <stp>CADD15Q22</stp>
        <stp>Bar</stp>
        <stp/>
        <stp>Time</stp>
        <stp>D</stp>
        <stp>-1</stp>
        <stp>ALL</stp>
        <stp/>
        <stp/>
        <stp>TRUE</stp>
        <stp>T</stp>
        <tr r="H163" s="3"/>
      </tp>
      <tp>
        <v>44788</v>
        <stp/>
        <stp>StudyData</stp>
        <stp>CADD17Q22</stp>
        <stp>Bar</stp>
        <stp/>
        <stp>Time</stp>
        <stp>D</stp>
        <stp>-1</stp>
        <stp>ALL</stp>
        <stp/>
        <stp/>
        <stp>TRUE</stp>
        <stp>T</stp>
        <tr r="H165" s="3"/>
      </tp>
      <tp>
        <v>44784</v>
        <stp/>
        <stp>StudyData</stp>
        <stp>CADD16Q22</stp>
        <stp>Bar</stp>
        <stp/>
        <stp>Time</stp>
        <stp>D</stp>
        <stp>-1</stp>
        <stp>ALL</stp>
        <stp/>
        <stp/>
        <stp>TRUE</stp>
        <stp>T</stp>
        <tr r="H164" s="3"/>
      </tp>
      <tp>
        <v>44790</v>
        <stp/>
        <stp>StudyData</stp>
        <stp>CADD19Q22</stp>
        <stp>Bar</stp>
        <stp/>
        <stp>Time</stp>
        <stp>D</stp>
        <stp>-1</stp>
        <stp>ALL</stp>
        <stp/>
        <stp/>
        <stp>TRUE</stp>
        <stp>T</stp>
        <tr r="H167" s="3"/>
      </tp>
      <tp>
        <v>44789</v>
        <stp/>
        <stp>StudyData</stp>
        <stp>CADD18Q22</stp>
        <stp>Bar</stp>
        <stp/>
        <stp>Time</stp>
        <stp>D</stp>
        <stp>-1</stp>
        <stp>ALL</stp>
        <stp/>
        <stp/>
        <stp>TRUE</stp>
        <stp>T</stp>
        <tr r="H166" s="3"/>
      </tp>
      <tp t="s">
        <v>LME Copper, Apr 25</v>
        <stp/>
        <stp>ContractData</stp>
        <stp>CADD16J25</stp>
        <stp>LongDescription</stp>
        <stp/>
        <stp>T</stp>
        <tr r="D860" s="3"/>
      </tp>
      <tp t="s">
        <v>LME Copper, Apr 24</v>
        <stp/>
        <stp>ContractData</stp>
        <stp>CADD16J24</stp>
        <stp>LongDescription</stp>
        <stp/>
        <stp>T</stp>
        <tr r="D599" s="3"/>
      </tp>
      <tp t="s">
        <v>LME Copper, Apr 24</v>
        <stp/>
        <stp>ContractData</stp>
        <stp>CADD26J24</stp>
        <stp>LongDescription</stp>
        <stp/>
        <stp>T</stp>
        <tr r="D607" s="3"/>
      </tp>
      <tp t="s">
        <v>LME Copper, Apr 22</v>
        <stp/>
        <stp>ContractData</stp>
        <stp>CADD26J22</stp>
        <stp>LongDescription</stp>
        <stp/>
        <stp>T</stp>
        <tr r="D84" s="3"/>
      </tp>
      <tp t="s">
        <v>LME Copper, Apr 23</v>
        <stp/>
        <stp>ContractData</stp>
        <stp>CADD26J23</stp>
        <stp>LongDescription</stp>
        <stp/>
        <stp>T</stp>
        <tr r="D345" s="3"/>
      </tp>
      <tp t="s">
        <v>LME Copper, Apr 22</v>
        <stp/>
        <stp>ContractData</stp>
        <stp>CADD06J22</stp>
        <stp>LongDescription</stp>
        <stp/>
        <stp>T</stp>
        <tr r="D70" s="3"/>
      </tp>
      <tp t="s">
        <v>LME Copper, Apr 23</v>
        <stp/>
        <stp>ContractData</stp>
        <stp>CADD06J23</stp>
        <stp>LongDescription</stp>
        <stp/>
        <stp>T</stp>
        <tr r="D331" s="3"/>
      </tp>
      <tp t="s">
        <v>LME Copper, May 24</v>
        <stp/>
        <stp>ContractData</stp>
        <stp>CADD06K24</stp>
        <stp>LongDescription</stp>
        <stp/>
        <stp>T</stp>
        <tr r="D613" s="3"/>
      </tp>
      <tp t="s">
        <v>LME Copper, May 25</v>
        <stp/>
        <stp>ContractData</stp>
        <stp>CADD06K25</stp>
        <stp>LongDescription</stp>
        <stp/>
        <stp>T</stp>
        <tr r="D874" s="3"/>
      </tp>
      <tp t="s">
        <v>LME Copper, May 24</v>
        <stp/>
        <stp>ContractData</stp>
        <stp>CADD16K24</stp>
        <stp>LongDescription</stp>
        <stp/>
        <stp>T</stp>
        <tr r="D621" s="3"/>
      </tp>
      <tp t="s">
        <v>LME Copper, May 22</v>
        <stp/>
        <stp>ContractData</stp>
        <stp>CADD26K22</stp>
        <stp>LongDescription</stp>
        <stp/>
        <stp>T</stp>
        <tr r="D106" s="3"/>
      </tp>
      <tp t="s">
        <v>LME Copper, May 23</v>
        <stp/>
        <stp>ContractData</stp>
        <stp>CADD26K23</stp>
        <stp>LongDescription</stp>
        <stp/>
        <stp>T</stp>
        <tr r="D367" s="3"/>
      </tp>
      <tp t="s">
        <v>LME Copper, May 22</v>
        <stp/>
        <stp>ContractData</stp>
        <stp>CADD06K22</stp>
        <stp>LongDescription</stp>
        <stp/>
        <stp>T</stp>
        <tr r="D92" s="3"/>
      </tp>
      <tp t="s">
        <v>LME Copper, May 23</v>
        <stp/>
        <stp>ContractData</stp>
        <stp>CADD16K23</stp>
        <stp>LongDescription</stp>
        <stp/>
        <stp>T</stp>
        <tr r="D359" s="3"/>
      </tp>
      <tp t="s">
        <v>LME Copper, May 22</v>
        <stp/>
        <stp>ContractData</stp>
        <stp>CADD16K22</stp>
        <stp>LongDescription</stp>
        <stp/>
        <stp>T</stp>
        <tr r="D98" s="3"/>
      </tp>
      <tp t="s">
        <v>LME Copper, Mar 24</v>
        <stp/>
        <stp>ContractData</stp>
        <stp>CADD06H24</stp>
        <stp>LongDescription</stp>
        <stp/>
        <stp>T</stp>
        <tr r="D570" s="3"/>
      </tp>
      <tp t="s">
        <v>LME Copper, Mar 25</v>
        <stp/>
        <stp>ContractData</stp>
        <stp>CADD06H25</stp>
        <stp>LongDescription</stp>
        <stp/>
        <stp>T</stp>
        <tr r="D831" s="3"/>
      </tp>
      <tp t="s">
        <v>LME Copper, Mar 24</v>
        <stp/>
        <stp>ContractData</stp>
        <stp>CADD26H24</stp>
        <stp>LongDescription</stp>
        <stp/>
        <stp>T</stp>
        <tr r="D584" s="3"/>
      </tp>
      <tp t="s">
        <v>LME Copper, Mar 25</v>
        <stp/>
        <stp>ContractData</stp>
        <stp>CADD26H25</stp>
        <stp>LongDescription</stp>
        <stp/>
        <stp>T</stp>
        <tr r="D845" s="3"/>
      </tp>
      <tp t="s">
        <v>LME Copper, Mar 23</v>
        <stp/>
        <stp>ContractData</stp>
        <stp>CADD16H23</stp>
        <stp>LongDescription</stp>
        <stp/>
        <stp>T</stp>
        <tr r="D316" s="3"/>
      </tp>
      <tp t="s">
        <v>LME Copper, Mar 23</v>
        <stp/>
        <stp>ContractData</stp>
        <stp>CADD06H23</stp>
        <stp>LongDescription</stp>
        <stp/>
        <stp>T</stp>
        <tr r="D308" s="3"/>
      </tp>
      <tp t="s">
        <v>LME Copper, Mar 22</v>
        <stp/>
        <stp>ContractData</stp>
        <stp>CADD16H22</stp>
        <stp>LongDescription</stp>
        <stp/>
        <stp>T</stp>
        <tr r="D55" s="3"/>
      </tp>
      <tp t="s">
        <v>LME Copper, Jul 24</v>
        <stp/>
        <stp>ContractData</stp>
        <stp>CADD16N24</stp>
        <stp>LongDescription</stp>
        <stp/>
        <stp>T</stp>
        <tr r="D664" s="3"/>
      </tp>
      <tp t="s">
        <v>LME Copper, Jul 24</v>
        <stp/>
        <stp>ContractData</stp>
        <stp>CADD26N24</stp>
        <stp>LongDescription</stp>
        <stp/>
        <stp>T</stp>
        <tr r="D672" s="3"/>
      </tp>
      <tp t="s">
        <v>LME Copper, Jul 22</v>
        <stp/>
        <stp>ContractData</stp>
        <stp>CADD26N22</stp>
        <stp>LongDescription</stp>
        <stp/>
        <stp>T</stp>
        <tr r="D149" s="3"/>
      </tp>
      <tp t="s">
        <v>LME Copper, Jul 23</v>
        <stp/>
        <stp>ContractData</stp>
        <stp>CADD26N23</stp>
        <stp>LongDescription</stp>
        <stp/>
        <stp>T</stp>
        <tr r="D410" s="3"/>
      </tp>
      <tp t="s">
        <v>LME Copper, Jul 22</v>
        <stp/>
        <stp>ContractData</stp>
        <stp>CADD06N22</stp>
        <stp>LongDescription</stp>
        <stp/>
        <stp>T</stp>
        <tr r="D135" s="3"/>
      </tp>
      <tp t="s">
        <v>LME Copper, Jul 23</v>
        <stp/>
        <stp>ContractData</stp>
        <stp>CADD06N23</stp>
        <stp>LongDescription</stp>
        <stp/>
        <stp>T</stp>
        <tr r="D396" s="3"/>
      </tp>
      <tp t="s">
        <v>LME Copper, Jun 24</v>
        <stp/>
        <stp>ContractData</stp>
        <stp>CADD06M24</stp>
        <stp>LongDescription</stp>
        <stp/>
        <stp>T</stp>
        <tr r="D636" s="3"/>
      </tp>
      <tp t="s">
        <v>LME Copper, Jun 24</v>
        <stp/>
        <stp>ContractData</stp>
        <stp>CADD26M24</stp>
        <stp>LongDescription</stp>
        <stp/>
        <stp>T</stp>
        <tr r="D650" s="3"/>
      </tp>
      <tp t="s">
        <v>LME Copper, Jun 23</v>
        <stp/>
        <stp>ContractData</stp>
        <stp>CADD26M23</stp>
        <stp>LongDescription</stp>
        <stp/>
        <stp>T</stp>
        <tr r="D388" s="3"/>
      </tp>
      <tp t="s">
        <v>LME Copper, Jun 22</v>
        <stp/>
        <stp>ContractData</stp>
        <stp>CADD06M22</stp>
        <stp>LongDescription</stp>
        <stp/>
        <stp>T</stp>
        <tr r="D113" s="3"/>
      </tp>
      <tp t="s">
        <v>LME Copper, Jun 23</v>
        <stp/>
        <stp>ContractData</stp>
        <stp>CADD16M23</stp>
        <stp>LongDescription</stp>
        <stp/>
        <stp>T</stp>
        <tr r="D382" s="3"/>
      </tp>
      <tp t="s">
        <v>LME Copper, Jun 23</v>
        <stp/>
        <stp>ContractData</stp>
        <stp>CADD06M23</stp>
        <stp>LongDescription</stp>
        <stp/>
        <stp>T</stp>
        <tr r="D374" s="3"/>
      </tp>
      <tp t="s">
        <v>LME Copper, Jun 22</v>
        <stp/>
        <stp>ContractData</stp>
        <stp>CADD16M22</stp>
        <stp>LongDescription</stp>
        <stp/>
        <stp>T</stp>
        <tr r="D121" s="3"/>
      </tp>
      <tp t="s">
        <v>LME Copper, Jan 25</v>
        <stp/>
        <stp>ContractData</stp>
        <stp>CADD16F25</stp>
        <stp>LongDescription</stp>
        <stp/>
        <stp>T</stp>
        <tr r="D796" s="3"/>
      </tp>
      <tp t="s">
        <v>LME Copper, Jan 25</v>
        <stp/>
        <stp>ContractData</stp>
        <stp>CADD06F25</stp>
        <stp>LongDescription</stp>
        <stp/>
        <stp>T</stp>
        <tr r="D788" s="3"/>
      </tp>
      <tp t="s">
        <v>LME Copper, Jan 24</v>
        <stp/>
        <stp>ContractData</stp>
        <stp>CADD16F24</stp>
        <stp>LongDescription</stp>
        <stp/>
        <stp>T</stp>
        <tr r="D534" s="3"/>
      </tp>
      <tp t="s">
        <v>LME Copper, Jan 24</v>
        <stp/>
        <stp>ContractData</stp>
        <stp>CADD26F24</stp>
        <stp>LongDescription</stp>
        <stp/>
        <stp>T</stp>
        <tr r="D542" s="3"/>
      </tp>
      <tp t="s">
        <v>LME Copper, Jan 22</v>
        <stp/>
        <stp>ContractData</stp>
        <stp>CADD26F22</stp>
        <stp>LongDescription</stp>
        <stp/>
        <stp>T</stp>
        <tr r="D20" s="3"/>
      </tp>
      <tp t="s">
        <v>LME Copper, Jan 23</v>
        <stp/>
        <stp>ContractData</stp>
        <stp>CADD26F23</stp>
        <stp>LongDescription</stp>
        <stp/>
        <stp>T</stp>
        <tr r="D281" s="3"/>
      </tp>
      <tp t="s">
        <v>LME Copper, Jan 22</v>
        <stp/>
        <stp>ContractData</stp>
        <stp>CADD06F22</stp>
        <stp>LongDescription</stp>
        <stp/>
        <stp>T</stp>
        <tr r="D6" s="3"/>
      </tp>
      <tp t="s">
        <v>LME Copper, Jan 23</v>
        <stp/>
        <stp>ContractData</stp>
        <stp>CADD16F23</stp>
        <stp>LongDescription</stp>
        <stp/>
        <stp>T</stp>
        <tr r="D273" s="3"/>
      </tp>
      <tp t="s">
        <v>LME Copper, Jan 23</v>
        <stp/>
        <stp>ContractData</stp>
        <stp>CADD06F23</stp>
        <stp>LongDescription</stp>
        <stp/>
        <stp>T</stp>
        <tr r="D267" s="3"/>
      </tp>
      <tp t="s">
        <v>LME Copper, Feb 24</v>
        <stp/>
        <stp>ContractData</stp>
        <stp>CADD06G24</stp>
        <stp>LongDescription</stp>
        <stp/>
        <stp>T</stp>
        <tr r="D549" s="3"/>
      </tp>
      <tp t="s">
        <v>LME Copper, Feb 25</v>
        <stp/>
        <stp>ContractData</stp>
        <stp>CADD06G25</stp>
        <stp>LongDescription</stp>
        <stp/>
        <stp>T</stp>
        <tr r="D811" s="3"/>
      </tp>
      <tp t="s">
        <v>LME Copper, Feb 24</v>
        <stp/>
        <stp>ContractData</stp>
        <stp>CADD16G24</stp>
        <stp>LongDescription</stp>
        <stp/>
        <stp>T</stp>
        <tr r="D557" s="3"/>
      </tp>
      <tp t="s">
        <v>LME Copper, Feb 24</v>
        <stp/>
        <stp>ContractData</stp>
        <stp>CADD26G24</stp>
        <stp>LongDescription</stp>
        <stp/>
        <stp>T</stp>
        <tr r="D563" s="3"/>
      </tp>
      <tp t="s">
        <v>LME Copper, Feb 25</v>
        <stp/>
        <stp>ContractData</stp>
        <stp>CADD26G25</stp>
        <stp>LongDescription</stp>
        <stp/>
        <stp>T</stp>
        <tr r="D825" s="3"/>
      </tp>
      <tp t="s">
        <v>LME Copper, Feb 23</v>
        <stp/>
        <stp>ContractData</stp>
        <stp>CADD16G23</stp>
        <stp>LongDescription</stp>
        <stp/>
        <stp>T</stp>
        <tr r="D296" s="3"/>
      </tp>
      <tp t="s">
        <v>LME Copper, Feb 23</v>
        <stp/>
        <stp>ContractData</stp>
        <stp>CADD06G23</stp>
        <stp>LongDescription</stp>
        <stp/>
        <stp>T</stp>
        <tr r="D288" s="3"/>
      </tp>
      <tp t="s">
        <v>LME Copper, Feb 22</v>
        <stp/>
        <stp>ContractData</stp>
        <stp>CADD16G22</stp>
        <stp>LongDescription</stp>
        <stp/>
        <stp>T</stp>
        <tr r="D35" s="3"/>
      </tp>
      <tp t="s">
        <v>LME Copper, Dec 24</v>
        <stp/>
        <stp>ContractData</stp>
        <stp>CADD06Z24</stp>
        <stp>LongDescription</stp>
        <stp/>
        <stp>T</stp>
        <tr r="D767" s="3"/>
      </tp>
      <tp t="s">
        <v>LME Copper, Dec 24</v>
        <stp/>
        <stp>ContractData</stp>
        <stp>CADD16Z24</stp>
        <stp>LongDescription</stp>
        <stp/>
        <stp>T</stp>
        <tr r="D773" s="3"/>
      </tp>
      <tp t="s">
        <v>LME Copper, Dec 24</v>
        <stp/>
        <stp>ContractData</stp>
        <stp>CADD26Z24</stp>
        <stp>LongDescription</stp>
        <stp/>
        <stp>T</stp>
        <tr r="D781" s="3"/>
      </tp>
      <tp t="s">
        <v>LME Copper, Dec 22</v>
        <stp/>
        <stp>ContractData</stp>
        <stp>CADD26Z22</stp>
        <stp>LongDescription</stp>
        <stp/>
        <stp>T</stp>
        <tr r="D258" s="3"/>
      </tp>
      <tp t="s">
        <v>LME Copper, Dec 23</v>
        <stp/>
        <stp>ContractData</stp>
        <stp>CADD26Z23</stp>
        <stp>LongDescription</stp>
        <stp/>
        <stp>T</stp>
        <tr r="D519" s="3"/>
      </tp>
      <tp t="s">
        <v>LME Copper, Dec 22</v>
        <stp/>
        <stp>ContractData</stp>
        <stp>CADD06Z22</stp>
        <stp>LongDescription</stp>
        <stp/>
        <stp>T</stp>
        <tr r="D244" s="3"/>
      </tp>
      <tp t="s">
        <v>LME Copper, Dec 23</v>
        <stp/>
        <stp>ContractData</stp>
        <stp>CADD06Z23</stp>
        <stp>LongDescription</stp>
        <stp/>
        <stp>T</stp>
        <tr r="D505" s="3"/>
      </tp>
      <tp t="s">
        <v>LME Copper, Dec 22</v>
        <stp/>
        <stp>ContractData</stp>
        <stp>CADD16Z22</stp>
        <stp>LongDescription</stp>
        <stp/>
        <stp>T</stp>
        <tr r="D252" s="3"/>
      </tp>
      <tp t="s">
        <v>LME Copper, Nov 24</v>
        <stp/>
        <stp>ContractData</stp>
        <stp>CADD06X24</stp>
        <stp>LongDescription</stp>
        <stp/>
        <stp>T</stp>
        <tr r="D745" s="3"/>
      </tp>
      <tp t="s">
        <v>LME Copper, Nov 24</v>
        <stp/>
        <stp>ContractData</stp>
        <stp>CADD26X24</stp>
        <stp>LongDescription</stp>
        <stp/>
        <stp>T</stp>
        <tr r="D759" s="3"/>
      </tp>
      <tp t="s">
        <v>LME Copper, Nov 23</v>
        <stp/>
        <stp>ContractData</stp>
        <stp>CADD16X23</stp>
        <stp>LongDescription</stp>
        <stp/>
        <stp>T</stp>
        <tr r="D491" s="3"/>
      </tp>
      <tp t="s">
        <v>LME Copper, Nov 23</v>
        <stp/>
        <stp>ContractData</stp>
        <stp>CADD06X23</stp>
        <stp>LongDescription</stp>
        <stp/>
        <stp>T</stp>
        <tr r="D483" s="3"/>
      </tp>
      <tp t="s">
        <v>LME Copper, Nov 22</v>
        <stp/>
        <stp>ContractData</stp>
        <stp>CADD16X22</stp>
        <stp>LongDescription</stp>
        <stp/>
        <stp>T</stp>
        <tr r="D230" s="3"/>
      </tp>
      <tp t="s">
        <v>LME Copper, Aug 24</v>
        <stp/>
        <stp>ContractData</stp>
        <stp>CADD06Q24</stp>
        <stp>LongDescription</stp>
        <stp/>
        <stp>T</stp>
        <tr r="D679" s="3"/>
      </tp>
      <tp t="s">
        <v>LME Copper, Aug 24</v>
        <stp/>
        <stp>ContractData</stp>
        <stp>CADD16Q24</stp>
        <stp>LongDescription</stp>
        <stp/>
        <stp>T</stp>
        <tr r="D687" s="3"/>
      </tp>
      <tp t="s">
        <v>LME Copper, Aug 24</v>
        <stp/>
        <stp>ContractData</stp>
        <stp>CADD26Q24</stp>
        <stp>LongDescription</stp>
        <stp/>
        <stp>T</stp>
        <tr r="D693" s="3"/>
      </tp>
      <tp t="s">
        <v>LME Copper, Aug 22</v>
        <stp/>
        <stp>ContractData</stp>
        <stp>CADD26Q22</stp>
        <stp>LongDescription</stp>
        <stp/>
        <stp>T</stp>
        <tr r="D172" s="3"/>
      </tp>
      <tp t="s">
        <v>LME Copper, Aug 23</v>
        <stp/>
        <stp>ContractData</stp>
        <stp>CADD16Q23</stp>
        <stp>LongDescription</stp>
        <stp/>
        <stp>T</stp>
        <tr r="D425" s="3"/>
      </tp>
      <tp t="s">
        <v>LME Copper, Aug 22</v>
        <stp/>
        <stp>ContractData</stp>
        <stp>CADD16Q22</stp>
        <stp>LongDescription</stp>
        <stp/>
        <stp>T</stp>
        <tr r="D164" s="3"/>
      </tp>
      <tp t="s">
        <v>LME Copper, Oct 24</v>
        <stp/>
        <stp>ContractData</stp>
        <stp>CADD16V24</stp>
        <stp>LongDescription</stp>
        <stp/>
        <stp>T</stp>
        <tr r="D730" s="3"/>
      </tp>
      <tp t="s">
        <v>LME Copper, Oct 22</v>
        <stp/>
        <stp>ContractData</stp>
        <stp>CADD26V22</stp>
        <stp>LongDescription</stp>
        <stp/>
        <stp>T</stp>
        <tr r="D215" s="3"/>
      </tp>
      <tp t="s">
        <v>LME Copper, Oct 23</v>
        <stp/>
        <stp>ContractData</stp>
        <stp>CADD26V23</stp>
        <stp>LongDescription</stp>
        <stp/>
        <stp>T</stp>
        <tr r="D476" s="3"/>
      </tp>
      <tp t="s">
        <v>LME Copper, Oct 22</v>
        <stp/>
        <stp>ContractData</stp>
        <stp>CADD06V22</stp>
        <stp>LongDescription</stp>
        <stp/>
        <stp>T</stp>
        <tr r="D201" s="3"/>
      </tp>
      <tp t="s">
        <v>LME Copper, Oct 23</v>
        <stp/>
        <stp>ContractData</stp>
        <stp>CADD16V23</stp>
        <stp>LongDescription</stp>
        <stp/>
        <stp>T</stp>
        <tr r="D468" s="3"/>
      </tp>
      <tp t="s">
        <v>LME Copper, Oct 23</v>
        <stp/>
        <stp>ContractData</stp>
        <stp>CADD06V23</stp>
        <stp>LongDescription</stp>
        <stp/>
        <stp>T</stp>
        <tr r="D462" s="3"/>
      </tp>
      <tp t="s">
        <v>LME Copper, Sep 24</v>
        <stp/>
        <stp>ContractData</stp>
        <stp>CADD06U24</stp>
        <stp>LongDescription</stp>
        <stp/>
        <stp>T</stp>
        <tr r="D702" s="3"/>
      </tp>
      <tp t="s">
        <v>LME Copper, Sep 24</v>
        <stp/>
        <stp>ContractData</stp>
        <stp>CADD16U24</stp>
        <stp>LongDescription</stp>
        <stp/>
        <stp>T</stp>
        <tr r="D708" s="3"/>
      </tp>
      <tp t="s">
        <v>LME Copper, Sep 24</v>
        <stp/>
        <stp>ContractData</stp>
        <stp>CADD26U24</stp>
        <stp>LongDescription</stp>
        <stp/>
        <stp>T</stp>
        <tr r="D716" s="3"/>
      </tp>
      <tp t="s">
        <v>LME Copper, Sep 22</v>
        <stp/>
        <stp>ContractData</stp>
        <stp>CADD26U22</stp>
        <stp>LongDescription</stp>
        <stp/>
        <stp>T</stp>
        <tr r="D193" s="3"/>
      </tp>
      <tp t="s">
        <v>LME Copper, Sep 23</v>
        <stp/>
        <stp>ContractData</stp>
        <stp>CADD26U23</stp>
        <stp>LongDescription</stp>
        <stp/>
        <stp>T</stp>
        <tr r="D454" s="3"/>
      </tp>
      <tp t="s">
        <v>LME Copper, Sep 22</v>
        <stp/>
        <stp>ContractData</stp>
        <stp>CADD06U22</stp>
        <stp>LongDescription</stp>
        <stp/>
        <stp>T</stp>
        <tr r="D179" s="3"/>
      </tp>
      <tp t="s">
        <v>LME Copper, Sep 23</v>
        <stp/>
        <stp>ContractData</stp>
        <stp>CADD06U23</stp>
        <stp>LongDescription</stp>
        <stp/>
        <stp>T</stp>
        <tr r="D440" s="3"/>
      </tp>
      <tp t="s">
        <v>LME Copper, Sep 22</v>
        <stp/>
        <stp>ContractData</stp>
        <stp>CADD16U22</stp>
        <stp>LongDescription</stp>
        <stp/>
        <stp>T</stp>
        <tr r="D187" s="3"/>
      </tp>
      <tp t="s">
        <v>LME Copper, Apr 25</v>
        <stp/>
        <stp>ContractData</stp>
        <stp>CADD17J25</stp>
        <stp>LongDescription</stp>
        <stp/>
        <stp>T</stp>
        <tr r="D861" s="3"/>
      </tp>
      <tp t="s">
        <v>LME Copper, Apr 25</v>
        <stp/>
        <stp>ContractData</stp>
        <stp>CADD07J25</stp>
        <stp>LongDescription</stp>
        <stp/>
        <stp>T</stp>
        <tr r="D853" s="3"/>
      </tp>
      <tp t="s">
        <v>LME Copper, Apr 24</v>
        <stp/>
        <stp>ContractData</stp>
        <stp>CADD17J24</stp>
        <stp>LongDescription</stp>
        <stp/>
        <stp>T</stp>
        <tr r="D600" s="3"/>
      </tp>
      <tp t="s">
        <v>LME Copper, Apr 22</v>
        <stp/>
        <stp>ContractData</stp>
        <stp>CADD27J22</stp>
        <stp>LongDescription</stp>
        <stp/>
        <stp>T</stp>
        <tr r="D85" s="3"/>
      </tp>
      <tp t="s">
        <v>LME Copper, Apr 23</v>
        <stp/>
        <stp>ContractData</stp>
        <stp>CADD27J23</stp>
        <stp>LongDescription</stp>
        <stp/>
        <stp>T</stp>
        <tr r="D346" s="3"/>
      </tp>
      <tp t="s">
        <v>LME Copper, Apr 22</v>
        <stp/>
        <stp>ContractData</stp>
        <stp>CADD07J22</stp>
        <stp>LongDescription</stp>
        <stp/>
        <stp>T</stp>
        <tr r="D71" s="3"/>
      </tp>
      <tp t="s">
        <v>LME Copper, Apr 23</v>
        <stp/>
        <stp>ContractData</stp>
        <stp>CADD17J23</stp>
        <stp>LongDescription</stp>
        <stp/>
        <stp>T</stp>
        <tr r="D338" s="3"/>
      </tp>
      <tp t="s">
        <v>LME Copper, Apr 23</v>
        <stp/>
        <stp>ContractData</stp>
        <stp>CADD07J23</stp>
        <stp>LongDescription</stp>
        <stp/>
        <stp>T</stp>
        <tr r="D332" s="3"/>
      </tp>
      <tp t="s">
        <v>LME Copper, May 24</v>
        <stp/>
        <stp>ContractData</stp>
        <stp>CADD07K24</stp>
        <stp>LongDescription</stp>
        <stp/>
        <stp>T</stp>
        <tr r="D614" s="3"/>
      </tp>
      <tp t="s">
        <v>LME Copper, May 25</v>
        <stp/>
        <stp>ContractData</stp>
        <stp>CADD07K25</stp>
        <stp>LongDescription</stp>
        <stp/>
        <stp>T</stp>
        <tr r="D875" s="3"/>
      </tp>
      <tp t="s">
        <v>LME Copper, May 24</v>
        <stp/>
        <stp>ContractData</stp>
        <stp>CADD17K24</stp>
        <stp>LongDescription</stp>
        <stp/>
        <stp>T</stp>
        <tr r="D622" s="3"/>
      </tp>
      <tp t="s">
        <v>LME Copper, May 24</v>
        <stp/>
        <stp>ContractData</stp>
        <stp>CADD27K24</stp>
        <stp>LongDescription</stp>
        <stp/>
        <stp>T</stp>
        <tr r="D628" s="3"/>
      </tp>
      <tp t="s">
        <v>LME Copper, May 22</v>
        <stp/>
        <stp>ContractData</stp>
        <stp>CADD27K22</stp>
        <stp>LongDescription</stp>
        <stp/>
        <stp>T</stp>
        <tr r="D107" s="3"/>
      </tp>
      <tp t="s">
        <v>LME Copper, May 23</v>
        <stp/>
        <stp>ContractData</stp>
        <stp>CADD17K23</stp>
        <stp>LongDescription</stp>
        <stp/>
        <stp>T</stp>
        <tr r="D360" s="3"/>
      </tp>
      <tp t="s">
        <v>LME Copper, May 22</v>
        <stp/>
        <stp>ContractData</stp>
        <stp>CADD17K22</stp>
        <stp>LongDescription</stp>
        <stp/>
        <stp>T</stp>
        <tr r="D99" s="3"/>
      </tp>
      <tp t="s">
        <v>LME Copper, Mar 24</v>
        <stp/>
        <stp>ContractData</stp>
        <stp>CADD07H24</stp>
        <stp>LongDescription</stp>
        <stp/>
        <stp>T</stp>
        <tr r="D571" s="3"/>
      </tp>
      <tp t="s">
        <v>LME Copper, Mar 25</v>
        <stp/>
        <stp>ContractData</stp>
        <stp>CADD17H25</stp>
        <stp>LongDescription</stp>
        <stp/>
        <stp>T</stp>
        <tr r="D838" s="3"/>
      </tp>
      <tp t="s">
        <v>LME Copper, Mar 25</v>
        <stp/>
        <stp>ContractData</stp>
        <stp>CADD07H25</stp>
        <stp>LongDescription</stp>
        <stp/>
        <stp>T</stp>
        <tr r="D832" s="3"/>
      </tp>
      <tp t="s">
        <v>LME Copper, Mar 24</v>
        <stp/>
        <stp>ContractData</stp>
        <stp>CADD27H24</stp>
        <stp>LongDescription</stp>
        <stp/>
        <stp>T</stp>
        <tr r="D585" s="3"/>
      </tp>
      <tp t="s">
        <v>LME Copper, Mar 25</v>
        <stp/>
        <stp>ContractData</stp>
        <stp>CADD27H25</stp>
        <stp>LongDescription</stp>
        <stp/>
        <stp>T</stp>
        <tr r="D846" s="3"/>
      </tp>
      <tp t="s">
        <v>LME Copper, Mar 23</v>
        <stp/>
        <stp>ContractData</stp>
        <stp>CADD27H23</stp>
        <stp>LongDescription</stp>
        <stp/>
        <stp>T</stp>
        <tr r="D323" s="3"/>
      </tp>
      <tp t="s">
        <v>LME Copper, Mar 22</v>
        <stp/>
        <stp>ContractData</stp>
        <stp>CADD07H22</stp>
        <stp>LongDescription</stp>
        <stp/>
        <stp>T</stp>
        <tr r="D48" s="3"/>
      </tp>
      <tp t="s">
        <v>LME Copper, Mar 23</v>
        <stp/>
        <stp>ContractData</stp>
        <stp>CADD17H23</stp>
        <stp>LongDescription</stp>
        <stp/>
        <stp>T</stp>
        <tr r="D317" s="3"/>
      </tp>
      <tp t="s">
        <v>LME Copper, Mar 23</v>
        <stp/>
        <stp>ContractData</stp>
        <stp>CADD07H23</stp>
        <stp>LongDescription</stp>
        <stp/>
        <stp>T</stp>
        <tr r="D309" s="3"/>
      </tp>
      <tp t="s">
        <v>LME Copper, Mar 22</v>
        <stp/>
        <stp>ContractData</stp>
        <stp>CADD17H22</stp>
        <stp>LongDescription</stp>
        <stp/>
        <stp>T</stp>
        <tr r="D56" s="3"/>
      </tp>
      <tp t="s">
        <v>LME Copper, Jul 24</v>
        <stp/>
        <stp>ContractData</stp>
        <stp>CADD17N24</stp>
        <stp>LongDescription</stp>
        <stp/>
        <stp>T</stp>
        <tr r="D665" s="3"/>
      </tp>
      <tp t="s">
        <v>LME Copper, Jul 22</v>
        <stp/>
        <stp>ContractData</stp>
        <stp>CADD27N22</stp>
        <stp>LongDescription</stp>
        <stp/>
        <stp>T</stp>
        <tr r="D150" s="3"/>
      </tp>
      <tp t="s">
        <v>LME Copper, Jul 23</v>
        <stp/>
        <stp>ContractData</stp>
        <stp>CADD27N23</stp>
        <stp>LongDescription</stp>
        <stp/>
        <stp>T</stp>
        <tr r="D411" s="3"/>
      </tp>
      <tp t="s">
        <v>LME Copper, Jul 22</v>
        <stp/>
        <stp>ContractData</stp>
        <stp>CADD07N22</stp>
        <stp>LongDescription</stp>
        <stp/>
        <stp>T</stp>
        <tr r="D136" s="3"/>
      </tp>
      <tp t="s">
        <v>LME Copper, Jul 23</v>
        <stp/>
        <stp>ContractData</stp>
        <stp>CADD17N23</stp>
        <stp>LongDescription</stp>
        <stp/>
        <stp>T</stp>
        <tr r="D403" s="3"/>
      </tp>
      <tp t="s">
        <v>LME Copper, Jul 23</v>
        <stp/>
        <stp>ContractData</stp>
        <stp>CADD07N23</stp>
        <stp>LongDescription</stp>
        <stp/>
        <stp>T</stp>
        <tr r="D397" s="3"/>
      </tp>
      <tp t="s">
        <v>LME Copper, Jun 24</v>
        <stp/>
        <stp>ContractData</stp>
        <stp>CADD07M24</stp>
        <stp>LongDescription</stp>
        <stp/>
        <stp>T</stp>
        <tr r="D637" s="3"/>
      </tp>
      <tp t="s">
        <v>LME Copper, Jun 24</v>
        <stp/>
        <stp>ContractData</stp>
        <stp>CADD17M24</stp>
        <stp>LongDescription</stp>
        <stp/>
        <stp>T</stp>
        <tr r="D643" s="3"/>
      </tp>
      <tp t="s">
        <v>LME Copper, Jun 24</v>
        <stp/>
        <stp>ContractData</stp>
        <stp>CADD27M24</stp>
        <stp>LongDescription</stp>
        <stp/>
        <stp>T</stp>
        <tr r="D651" s="3"/>
      </tp>
      <tp t="s">
        <v>LME Copper, Jun 22</v>
        <stp/>
        <stp>ContractData</stp>
        <stp>CADD27M22</stp>
        <stp>LongDescription</stp>
        <stp/>
        <stp>T</stp>
        <tr r="D128" s="3"/>
      </tp>
      <tp t="s">
        <v>LME Copper, Jun 23</v>
        <stp/>
        <stp>ContractData</stp>
        <stp>CADD27M23</stp>
        <stp>LongDescription</stp>
        <stp/>
        <stp>T</stp>
        <tr r="D389" s="3"/>
      </tp>
      <tp t="s">
        <v>LME Copper, Jun 22</v>
        <stp/>
        <stp>ContractData</stp>
        <stp>CADD07M22</stp>
        <stp>LongDescription</stp>
        <stp/>
        <stp>T</stp>
        <tr r="D114" s="3"/>
      </tp>
      <tp t="s">
        <v>LME Copper, Jun 23</v>
        <stp/>
        <stp>ContractData</stp>
        <stp>CADD07M23</stp>
        <stp>LongDescription</stp>
        <stp/>
        <stp>T</stp>
        <tr r="D375" s="3"/>
      </tp>
      <tp t="s">
        <v>LME Copper, Jun 22</v>
        <stp/>
        <stp>ContractData</stp>
        <stp>CADD17M22</stp>
        <stp>LongDescription</stp>
        <stp/>
        <stp>T</stp>
        <tr r="D122" s="3"/>
      </tp>
      <tp t="s">
        <v>LME Copper, Jan 25</v>
        <stp/>
        <stp>ContractData</stp>
        <stp>CADD17F25</stp>
        <stp>LongDescription</stp>
        <stp/>
        <stp>T</stp>
        <tr r="D797" s="3"/>
      </tp>
      <tp t="s">
        <v>LME Copper, Jan 25</v>
        <stp/>
        <stp>ContractData</stp>
        <stp>CADD07F25</stp>
        <stp>LongDescription</stp>
        <stp/>
        <stp>T</stp>
        <tr r="D789" s="3"/>
      </tp>
      <tp t="s">
        <v>LME Copper, Jan 24</v>
        <stp/>
        <stp>ContractData</stp>
        <stp>CADD17F24</stp>
        <stp>LongDescription</stp>
        <stp/>
        <stp>T</stp>
        <tr r="D535" s="3"/>
      </tp>
      <tp t="s">
        <v>LME Copper, Jan 25</v>
        <stp/>
        <stp>ContractData</stp>
        <stp>CADD27F25</stp>
        <stp>LongDescription</stp>
        <stp/>
        <stp>T</stp>
        <tr r="D803" s="3"/>
      </tp>
      <tp t="s">
        <v>LME Copper, Jan 22</v>
        <stp/>
        <stp>ContractData</stp>
        <stp>CADD27F22</stp>
        <stp>LongDescription</stp>
        <stp/>
        <stp>T</stp>
        <tr r="D21" s="3"/>
      </tp>
      <tp t="s">
        <v>LME Copper, Jan 23</v>
        <stp/>
        <stp>ContractData</stp>
        <stp>CADD27F23</stp>
        <stp>LongDescription</stp>
        <stp/>
        <stp>T</stp>
        <tr r="D282" s="3"/>
      </tp>
      <tp t="s">
        <v>LME Copper, Jan 22</v>
        <stp/>
        <stp>ContractData</stp>
        <stp>CADD07F22</stp>
        <stp>LongDescription</stp>
        <stp/>
        <stp>T</stp>
        <tr r="D7" s="3"/>
      </tp>
      <tp t="s">
        <v>LME Copper, Jan 23</v>
        <stp/>
        <stp>ContractData</stp>
        <stp>CADD17F23</stp>
        <stp>LongDescription</stp>
        <stp/>
        <stp>T</stp>
        <tr r="D274" s="3"/>
      </tp>
      <tp t="s">
        <v>LME Copper, Jan 22</v>
        <stp/>
        <stp>ContractData</stp>
        <stp>CADD17F22</stp>
        <stp>LongDescription</stp>
        <stp/>
        <stp>T</stp>
        <tr r="D13" s="3"/>
      </tp>
      <tp t="s">
        <v>LME Copper, Feb 24</v>
        <stp/>
        <stp>ContractData</stp>
        <stp>CADD07G24</stp>
        <stp>LongDescription</stp>
        <stp/>
        <stp>T</stp>
        <tr r="D550" s="3"/>
      </tp>
      <tp t="s">
        <v>LME Copper, Feb 25</v>
        <stp/>
        <stp>ContractData</stp>
        <stp>CADD17G25</stp>
        <stp>LongDescription</stp>
        <stp/>
        <stp>T</stp>
        <tr r="D818" s="3"/>
      </tp>
      <tp t="s">
        <v>LME Copper, Feb 25</v>
        <stp/>
        <stp>ContractData</stp>
        <stp>CADD07G25</stp>
        <stp>LongDescription</stp>
        <stp/>
        <stp>T</stp>
        <tr r="D812" s="3"/>
      </tp>
      <tp t="s">
        <v>LME Copper, Feb 24</v>
        <stp/>
        <stp>ContractData</stp>
        <stp>CADD27G24</stp>
        <stp>LongDescription</stp>
        <stp/>
        <stp>T</stp>
        <tr r="D564" s="3"/>
      </tp>
      <tp t="s">
        <v>LME Copper, Feb 25</v>
        <stp/>
        <stp>ContractData</stp>
        <stp>CADD27G25</stp>
        <stp>LongDescription</stp>
        <stp/>
        <stp>T</stp>
        <tr r="D826" s="3"/>
      </tp>
      <tp t="s">
        <v>LME Copper, Feb 23</v>
        <stp/>
        <stp>ContractData</stp>
        <stp>CADD27G23</stp>
        <stp>LongDescription</stp>
        <stp/>
        <stp>T</stp>
        <tr r="D303" s="3"/>
      </tp>
      <tp t="s">
        <v>LME Copper, Feb 22</v>
        <stp/>
        <stp>ContractData</stp>
        <stp>CADD07G22</stp>
        <stp>LongDescription</stp>
        <stp/>
        <stp>T</stp>
        <tr r="D28" s="3"/>
      </tp>
      <tp t="s">
        <v>LME Copper, Feb 23</v>
        <stp/>
        <stp>ContractData</stp>
        <stp>CADD17G23</stp>
        <stp>LongDescription</stp>
        <stp/>
        <stp>T</stp>
        <tr r="D297" s="3"/>
      </tp>
      <tp t="s">
        <v>LME Copper, Feb 23</v>
        <stp/>
        <stp>ContractData</stp>
        <stp>CADD07G23</stp>
        <stp>LongDescription</stp>
        <stp/>
        <stp>T</stp>
        <tr r="D289" s="3"/>
      </tp>
      <tp t="s">
        <v>LME Copper, Feb 22</v>
        <stp/>
        <stp>ContractData</stp>
        <stp>CADD17G22</stp>
        <stp>LongDescription</stp>
        <stp/>
        <stp>T</stp>
        <tr r="D36" s="3"/>
      </tp>
      <tp t="s">
        <v>LME Copper, Dec 24</v>
        <stp/>
        <stp>ContractData</stp>
        <stp>CADD17Z24</stp>
        <stp>LongDescription</stp>
        <stp/>
        <stp>T</stp>
        <tr r="D774" s="3"/>
      </tp>
      <tp t="s">
        <v>LME Copper, Dec 24</v>
        <stp/>
        <stp>ContractData</stp>
        <stp>CADD27Z24</stp>
        <stp>LongDescription</stp>
        <stp/>
        <stp>T</stp>
        <tr r="D782" s="3"/>
      </tp>
      <tp t="s">
        <v>LME Copper, Dec 22</v>
        <stp/>
        <stp>ContractData</stp>
        <stp>CADD27Z22</stp>
        <stp>LongDescription</stp>
        <stp/>
        <stp>T</stp>
        <tr r="D259" s="3"/>
      </tp>
      <tp t="s">
        <v>LME Copper, Dec 23</v>
        <stp/>
        <stp>ContractData</stp>
        <stp>CADD27Z23</stp>
        <stp>LongDescription</stp>
        <stp/>
        <stp>T</stp>
        <tr r="D520" s="3"/>
      </tp>
      <tp t="s">
        <v>LME Copper, Dec 22</v>
        <stp/>
        <stp>ContractData</stp>
        <stp>CADD07Z22</stp>
        <stp>LongDescription</stp>
        <stp/>
        <stp>T</stp>
        <tr r="D245" s="3"/>
      </tp>
      <tp t="s">
        <v>LME Copper, Dec 23</v>
        <stp/>
        <stp>ContractData</stp>
        <stp>CADD07Z23</stp>
        <stp>LongDescription</stp>
        <stp/>
        <stp>T</stp>
        <tr r="D506" s="3"/>
      </tp>
      <tp t="s">
        <v>LME Copper, Nov 24</v>
        <stp/>
        <stp>ContractData</stp>
        <stp>CADD07X24</stp>
        <stp>LongDescription</stp>
        <stp/>
        <stp>T</stp>
        <tr r="D746" s="3"/>
      </tp>
      <tp t="s">
        <v>LME Copper, Nov 24</v>
        <stp/>
        <stp>ContractData</stp>
        <stp>CADD27X24</stp>
        <stp>LongDescription</stp>
        <stp/>
        <stp>T</stp>
        <tr r="D760" s="3"/>
      </tp>
      <tp t="s">
        <v>LME Copper, Nov 23</v>
        <stp/>
        <stp>ContractData</stp>
        <stp>CADD27X23</stp>
        <stp>LongDescription</stp>
        <stp/>
        <stp>T</stp>
        <tr r="D498" s="3"/>
      </tp>
      <tp t="s">
        <v>LME Copper, Nov 22</v>
        <stp/>
        <stp>ContractData</stp>
        <stp>CADD07X22</stp>
        <stp>LongDescription</stp>
        <stp/>
        <stp>T</stp>
        <tr r="D223" s="3"/>
      </tp>
      <tp t="s">
        <v>LME Copper, Nov 23</v>
        <stp/>
        <stp>ContractData</stp>
        <stp>CADD17X23</stp>
        <stp>LongDescription</stp>
        <stp/>
        <stp>T</stp>
        <tr r="D492" s="3"/>
      </tp>
      <tp t="s">
        <v>LME Copper, Nov 23</v>
        <stp/>
        <stp>ContractData</stp>
        <stp>CADD07X23</stp>
        <stp>LongDescription</stp>
        <stp/>
        <stp>T</stp>
        <tr r="D484" s="3"/>
      </tp>
      <tp t="s">
        <v>LME Copper, Nov 22</v>
        <stp/>
        <stp>ContractData</stp>
        <stp>CADD17X22</stp>
        <stp>LongDescription</stp>
        <stp/>
        <stp>T</stp>
        <tr r="D231" s="3"/>
      </tp>
      <tp t="s">
        <v>LME Copper, Aug 24</v>
        <stp/>
        <stp>ContractData</stp>
        <stp>CADD07Q24</stp>
        <stp>LongDescription</stp>
        <stp/>
        <stp>T</stp>
        <tr r="D680" s="3"/>
      </tp>
      <tp t="s">
        <v>LME Copper, Aug 24</v>
        <stp/>
        <stp>ContractData</stp>
        <stp>CADD27Q24</stp>
        <stp>LongDescription</stp>
        <stp/>
        <stp>T</stp>
        <tr r="D694" s="3"/>
      </tp>
      <tp t="s">
        <v>LME Copper, Aug 23</v>
        <stp/>
        <stp>ContractData</stp>
        <stp>CADD17Q23</stp>
        <stp>LongDescription</stp>
        <stp/>
        <stp>T</stp>
        <tr r="D426" s="3"/>
      </tp>
      <tp t="s">
        <v>LME Copper, Aug 23</v>
        <stp/>
        <stp>ContractData</stp>
        <stp>CADD07Q23</stp>
        <stp>LongDescription</stp>
        <stp/>
        <stp>T</stp>
        <tr r="D418" s="3"/>
      </tp>
      <tp t="s">
        <v>LME Copper, Aug 22</v>
        <stp/>
        <stp>ContractData</stp>
        <stp>CADD17Q22</stp>
        <stp>LongDescription</stp>
        <stp/>
        <stp>T</stp>
        <tr r="D165" s="3"/>
      </tp>
      <tp t="s">
        <v>LME Copper, Oct 24</v>
        <stp/>
        <stp>ContractData</stp>
        <stp>CADD07V24</stp>
        <stp>LongDescription</stp>
        <stp/>
        <stp>T</stp>
        <tr r="D723" s="3"/>
      </tp>
      <tp t="s">
        <v>LME Copper, Oct 24</v>
        <stp/>
        <stp>ContractData</stp>
        <stp>CADD17V24</stp>
        <stp>LongDescription</stp>
        <stp/>
        <stp>T</stp>
        <tr r="D731" s="3"/>
      </tp>
      <tp t="s">
        <v>LME Copper, Oct 22</v>
        <stp/>
        <stp>ContractData</stp>
        <stp>CADD27V22</stp>
        <stp>LongDescription</stp>
        <stp/>
        <stp>T</stp>
        <tr r="D216" s="3"/>
      </tp>
      <tp t="s">
        <v>LME Copper, Oct 23</v>
        <stp/>
        <stp>ContractData</stp>
        <stp>CADD27V23</stp>
        <stp>LongDescription</stp>
        <stp/>
        <stp>T</stp>
        <tr r="D477" s="3"/>
      </tp>
      <tp t="s">
        <v>LME Copper, Oct 22</v>
        <stp/>
        <stp>ContractData</stp>
        <stp>CADD07V22</stp>
        <stp>LongDescription</stp>
        <stp/>
        <stp>T</stp>
        <tr r="D202" s="3"/>
      </tp>
      <tp t="s">
        <v>LME Copper, Oct 23</v>
        <stp/>
        <stp>ContractData</stp>
        <stp>CADD17V23</stp>
        <stp>LongDescription</stp>
        <stp/>
        <stp>T</stp>
        <tr r="D469" s="3"/>
      </tp>
      <tp t="s">
        <v>LME Copper, Oct 22</v>
        <stp/>
        <stp>ContractData</stp>
        <stp>CADD17V22</stp>
        <stp>LongDescription</stp>
        <stp/>
        <stp>T</stp>
        <tr r="D208" s="3"/>
      </tp>
      <tp t="s">
        <v>LME Copper, Sep 24</v>
        <stp/>
        <stp>ContractData</stp>
        <stp>CADD17U24</stp>
        <stp>LongDescription</stp>
        <stp/>
        <stp>T</stp>
        <tr r="D709" s="3"/>
      </tp>
      <tp t="s">
        <v>LME Copper, Sep 24</v>
        <stp/>
        <stp>ContractData</stp>
        <stp>CADD27U24</stp>
        <stp>LongDescription</stp>
        <stp/>
        <stp>T</stp>
        <tr r="D717" s="3"/>
      </tp>
      <tp t="s">
        <v>LME Copper, Sep 22</v>
        <stp/>
        <stp>ContractData</stp>
        <stp>CADD27U22</stp>
        <stp>LongDescription</stp>
        <stp/>
        <stp>T</stp>
        <tr r="D194" s="3"/>
      </tp>
      <tp t="s">
        <v>LME Copper, Sep 23</v>
        <stp/>
        <stp>ContractData</stp>
        <stp>CADD27U23</stp>
        <stp>LongDescription</stp>
        <stp/>
        <stp>T</stp>
        <tr r="D455" s="3"/>
      </tp>
      <tp t="s">
        <v>LME Copper, Sep 22</v>
        <stp/>
        <stp>ContractData</stp>
        <stp>CADD07U22</stp>
        <stp>LongDescription</stp>
        <stp/>
        <stp>T</stp>
        <tr r="D180" s="3"/>
      </tp>
      <tp t="s">
        <v>LME Copper, Sep 23</v>
        <stp/>
        <stp>ContractData</stp>
        <stp>CADD07U23</stp>
        <stp>LongDescription</stp>
        <stp/>
        <stp>T</stp>
        <tr r="D441" s="3"/>
      </tp>
      <tp t="s">
        <v>LME Copper, Apr 24</v>
        <stp/>
        <stp>ContractData</stp>
        <stp>CADD04J24</stp>
        <stp>LongDescription</stp>
        <stp/>
        <stp>T</stp>
        <tr r="D591" s="3"/>
      </tp>
      <tp t="s">
        <v>LME Copper, Apr 25</v>
        <stp/>
        <stp>ContractData</stp>
        <stp>CADD14J25</stp>
        <stp>LongDescription</stp>
        <stp/>
        <stp>T</stp>
        <tr r="D858" s="3"/>
      </tp>
      <tp t="s">
        <v>LME Copper, Apr 25</v>
        <stp/>
        <stp>ContractData</stp>
        <stp>CADD04J25</stp>
        <stp>LongDescription</stp>
        <stp/>
        <stp>T</stp>
        <tr r="D852" s="3"/>
      </tp>
      <tp t="s">
        <v>LME Copper, Apr 24</v>
        <stp/>
        <stp>ContractData</stp>
        <stp>CADD24J24</stp>
        <stp>LongDescription</stp>
        <stp/>
        <stp>T</stp>
        <tr r="D605" s="3"/>
      </tp>
      <tp t="s">
        <v>LME Copper, Apr 25</v>
        <stp/>
        <stp>ContractData</stp>
        <stp>CADD24J25</stp>
        <stp>LongDescription</stp>
        <stp/>
        <stp>T</stp>
        <tr r="D866" s="3"/>
      </tp>
      <tp t="s">
        <v>LME Copper, Apr 23</v>
        <stp/>
        <stp>ContractData</stp>
        <stp>CADD24J23</stp>
        <stp>LongDescription</stp>
        <stp/>
        <stp>T</stp>
        <tr r="D343" s="3"/>
      </tp>
      <tp t="s">
        <v>LME Copper, Apr 22</v>
        <stp/>
        <stp>ContractData</stp>
        <stp>CADD04J22</stp>
        <stp>LongDescription</stp>
        <stp/>
        <stp>T</stp>
        <tr r="D68" s="3"/>
      </tp>
      <tp t="s">
        <v>LME Copper, Apr 23</v>
        <stp/>
        <stp>ContractData</stp>
        <stp>CADD14J23</stp>
        <stp>LongDescription</stp>
        <stp/>
        <stp>T</stp>
        <tr r="D337" s="3"/>
      </tp>
      <tp t="s">
        <v>LME Copper, Apr 23</v>
        <stp/>
        <stp>ContractData</stp>
        <stp>CADD04J23</stp>
        <stp>LongDescription</stp>
        <stp/>
        <stp>T</stp>
        <tr r="D329" s="3"/>
      </tp>
      <tp t="s">
        <v>LME Copper, Apr 22</v>
        <stp/>
        <stp>ContractData</stp>
        <stp>CADD14J22</stp>
        <stp>LongDescription</stp>
        <stp/>
        <stp>T</stp>
        <tr r="D76" s="3"/>
      </tp>
      <tp t="s">
        <v>LME Copper, May 24</v>
        <stp/>
        <stp>ContractData</stp>
        <stp>CADD14K24</stp>
        <stp>LongDescription</stp>
        <stp/>
        <stp>T</stp>
        <tr r="D619" s="3"/>
      </tp>
      <tp t="s">
        <v>LME Copper, May 24</v>
        <stp/>
        <stp>ContractData</stp>
        <stp>CADD24K24</stp>
        <stp>LongDescription</stp>
        <stp/>
        <stp>T</stp>
        <tr r="D627" s="3"/>
      </tp>
      <tp t="s">
        <v>LME Copper, May 22</v>
        <stp/>
        <stp>ContractData</stp>
        <stp>CADD24K22</stp>
        <stp>LongDescription</stp>
        <stp/>
        <stp>T</stp>
        <tr r="D104" s="3"/>
      </tp>
      <tp t="s">
        <v>LME Copper, May 23</v>
        <stp/>
        <stp>ContractData</stp>
        <stp>CADD24K23</stp>
        <stp>LongDescription</stp>
        <stp/>
        <stp>T</stp>
        <tr r="D365" s="3"/>
      </tp>
      <tp t="s">
        <v>LME Copper, May 22</v>
        <stp/>
        <stp>ContractData</stp>
        <stp>CADD04K22</stp>
        <stp>LongDescription</stp>
        <stp/>
        <stp>T</stp>
        <tr r="D90" s="3"/>
      </tp>
      <tp t="s">
        <v>LME Copper, May 23</v>
        <stp/>
        <stp>ContractData</stp>
        <stp>CADD04K23</stp>
        <stp>LongDescription</stp>
        <stp/>
        <stp>T</stp>
        <tr r="D351" s="3"/>
      </tp>
      <tp t="s">
        <v>LME Copper, Mar 24</v>
        <stp/>
        <stp>ContractData</stp>
        <stp>CADD04H24</stp>
        <stp>LongDescription</stp>
        <stp/>
        <stp>T</stp>
        <tr r="D568" s="3"/>
      </tp>
      <tp t="s">
        <v>LME Copper, Mar 25</v>
        <stp/>
        <stp>ContractData</stp>
        <stp>CADD14H25</stp>
        <stp>LongDescription</stp>
        <stp/>
        <stp>T</stp>
        <tr r="D837" s="3"/>
      </tp>
      <tp t="s">
        <v>LME Copper, Mar 25</v>
        <stp/>
        <stp>ContractData</stp>
        <stp>CADD04H25</stp>
        <stp>LongDescription</stp>
        <stp/>
        <stp>T</stp>
        <tr r="D829" s="3"/>
      </tp>
      <tp t="s">
        <v>LME Copper, Mar 24</v>
        <stp/>
        <stp>ContractData</stp>
        <stp>CADD14H24</stp>
        <stp>LongDescription</stp>
        <stp/>
        <stp>T</stp>
        <tr r="D576" s="3"/>
      </tp>
      <tp t="s">
        <v>LME Copper, Mar 25</v>
        <stp/>
        <stp>ContractData</stp>
        <stp>CADD24H25</stp>
        <stp>LongDescription</stp>
        <stp/>
        <stp>T</stp>
        <tr r="D843" s="3"/>
      </tp>
      <tp t="s">
        <v>LME Copper, Mar 22</v>
        <stp/>
        <stp>ContractData</stp>
        <stp>CADD24H22</stp>
        <stp>LongDescription</stp>
        <stp/>
        <stp>T</stp>
        <tr r="D61" s="3"/>
      </tp>
      <tp t="s">
        <v>LME Copper, Mar 23</v>
        <stp/>
        <stp>ContractData</stp>
        <stp>CADD24H23</stp>
        <stp>LongDescription</stp>
        <stp/>
        <stp>T</stp>
        <tr r="D322" s="3"/>
      </tp>
      <tp t="s">
        <v>LME Copper, Mar 22</v>
        <stp/>
        <stp>ContractData</stp>
        <stp>CADD04H22</stp>
        <stp>LongDescription</stp>
        <stp/>
        <stp>T</stp>
        <tr r="D47" s="3"/>
      </tp>
      <tp t="s">
        <v>LME Copper, Mar 23</v>
        <stp/>
        <stp>ContractData</stp>
        <stp>CADD14H23</stp>
        <stp>LongDescription</stp>
        <stp/>
        <stp>T</stp>
        <tr r="D314" s="3"/>
      </tp>
      <tp t="s">
        <v>LME Copper, Mar 22</v>
        <stp/>
        <stp>ContractData</stp>
        <stp>CADD14H22</stp>
        <stp>LongDescription</stp>
        <stp/>
        <stp>T</stp>
        <tr r="D53" s="3"/>
      </tp>
      <tp t="s">
        <v>LME Copper, Jul 24</v>
        <stp/>
        <stp>ContractData</stp>
        <stp>CADD04N24</stp>
        <stp>LongDescription</stp>
        <stp/>
        <stp>T</stp>
        <tr r="D656" s="3"/>
      </tp>
      <tp t="s">
        <v>LME Copper, Jul 24</v>
        <stp/>
        <stp>ContractData</stp>
        <stp>CADD24N24</stp>
        <stp>LongDescription</stp>
        <stp/>
        <stp>T</stp>
        <tr r="D670" s="3"/>
      </tp>
      <tp t="s">
        <v>LME Copper, Jul 23</v>
        <stp/>
        <stp>ContractData</stp>
        <stp>CADD24N23</stp>
        <stp>LongDescription</stp>
        <stp/>
        <stp>T</stp>
        <tr r="D408" s="3"/>
      </tp>
      <tp t="s">
        <v>LME Copper, Jul 22</v>
        <stp/>
        <stp>ContractData</stp>
        <stp>CADD04N22</stp>
        <stp>LongDescription</stp>
        <stp/>
        <stp>T</stp>
        <tr r="D133" s="3"/>
      </tp>
      <tp t="s">
        <v>LME Copper, Jul 23</v>
        <stp/>
        <stp>ContractData</stp>
        <stp>CADD14N23</stp>
        <stp>LongDescription</stp>
        <stp/>
        <stp>T</stp>
        <tr r="D402" s="3"/>
      </tp>
      <tp t="s">
        <v>LME Copper, Jul 23</v>
        <stp/>
        <stp>ContractData</stp>
        <stp>CADD04N23</stp>
        <stp>LongDescription</stp>
        <stp/>
        <stp>T</stp>
        <tr r="D394" s="3"/>
      </tp>
      <tp t="s">
        <v>LME Copper, Jul 22</v>
        <stp/>
        <stp>ContractData</stp>
        <stp>CADD14N22</stp>
        <stp>LongDescription</stp>
        <stp/>
        <stp>T</stp>
        <tr r="D141" s="3"/>
      </tp>
      <tp t="s">
        <v>LME Copper, Jun 24</v>
        <stp/>
        <stp>ContractData</stp>
        <stp>CADD04M24</stp>
        <stp>LongDescription</stp>
        <stp/>
        <stp>T</stp>
        <tr r="D634" s="3"/>
      </tp>
      <tp t="s">
        <v>LME Copper, Jun 24</v>
        <stp/>
        <stp>ContractData</stp>
        <stp>CADD14M24</stp>
        <stp>LongDescription</stp>
        <stp/>
        <stp>T</stp>
        <tr r="D642" s="3"/>
      </tp>
      <tp t="s">
        <v>LME Copper, Jun 24</v>
        <stp/>
        <stp>ContractData</stp>
        <stp>CADD24M24</stp>
        <stp>LongDescription</stp>
        <stp/>
        <stp>T</stp>
        <tr r="D648" s="3"/>
      </tp>
      <tp t="s">
        <v>LME Copper, Jun 22</v>
        <stp/>
        <stp>ContractData</stp>
        <stp>CADD24M22</stp>
        <stp>LongDescription</stp>
        <stp/>
        <stp>T</stp>
        <tr r="D127" s="3"/>
      </tp>
      <tp t="s">
        <v>LME Copper, Jun 23</v>
        <stp/>
        <stp>ContractData</stp>
        <stp>CADD14M23</stp>
        <stp>LongDescription</stp>
        <stp/>
        <stp>T</stp>
        <tr r="D380" s="3"/>
      </tp>
      <tp t="s">
        <v>LME Copper, Jun 22</v>
        <stp/>
        <stp>ContractData</stp>
        <stp>CADD14M22</stp>
        <stp>LongDescription</stp>
        <stp/>
        <stp>T</stp>
        <tr r="D119" s="3"/>
      </tp>
      <tp t="s">
        <v>LME Copper, Jan 24</v>
        <stp/>
        <stp>ContractData</stp>
        <stp>CADD04F24</stp>
        <stp>LongDescription</stp>
        <stp/>
        <stp>T</stp>
        <tr r="D526" s="3"/>
      </tp>
      <tp t="s">
        <v>LME Copper, Jan 25</v>
        <stp/>
        <stp>ContractData</stp>
        <stp>CADD14F25</stp>
        <stp>LongDescription</stp>
        <stp/>
        <stp>T</stp>
        <tr r="D794" s="3"/>
      </tp>
      <tp t="s">
        <v>LME Copper, Jan 24</v>
        <stp/>
        <stp>ContractData</stp>
        <stp>CADD24F24</stp>
        <stp>LongDescription</stp>
        <stp/>
        <stp>T</stp>
        <tr r="D540" s="3"/>
      </tp>
      <tp t="s">
        <v>LME Copper, Jan 25</v>
        <stp/>
        <stp>ContractData</stp>
        <stp>CADD24F25</stp>
        <stp>LongDescription</stp>
        <stp/>
        <stp>T</stp>
        <tr r="D802" s="3"/>
      </tp>
      <tp t="s">
        <v>LME Copper, Jan 22</v>
        <stp/>
        <stp>ContractData</stp>
        <stp>CADD24F22</stp>
        <stp>LongDescription</stp>
        <stp/>
        <stp>T</stp>
        <tr r="D18" s="3"/>
      </tp>
      <tp t="s">
        <v>LME Copper, Jan 23</v>
        <stp/>
        <stp>ContractData</stp>
        <stp>CADD24F23</stp>
        <stp>LongDescription</stp>
        <stp/>
        <stp>T</stp>
        <tr r="D279" s="3"/>
      </tp>
      <tp t="s">
        <v>LME Copper, Jan 23</v>
        <stp/>
        <stp>ContractData</stp>
        <stp>CADD04F23</stp>
        <stp>LongDescription</stp>
        <stp/>
        <stp>T</stp>
        <tr r="D265" s="3"/>
      </tp>
      <tp t="s">
        <v>LME Copper, Jan 22</v>
        <stp/>
        <stp>ContractData</stp>
        <stp>CADD14F22</stp>
        <stp>LongDescription</stp>
        <stp/>
        <stp>T</stp>
        <tr r="D12" s="3"/>
      </tp>
      <tp t="s">
        <v>LME Copper, Feb 25</v>
        <stp/>
        <stp>ContractData</stp>
        <stp>CADD14G25</stp>
        <stp>LongDescription</stp>
        <stp/>
        <stp>T</stp>
        <tr r="D817" s="3"/>
      </tp>
      <tp t="s">
        <v>LME Copper, Feb 25</v>
        <stp/>
        <stp>ContractData</stp>
        <stp>CADD04G25</stp>
        <stp>LongDescription</stp>
        <stp/>
        <stp>T</stp>
        <tr r="D809" s="3"/>
      </tp>
      <tp t="s">
        <v>LME Copper, Feb 24</v>
        <stp/>
        <stp>ContractData</stp>
        <stp>CADD14G24</stp>
        <stp>LongDescription</stp>
        <stp/>
        <stp>T</stp>
        <tr r="D555" s="3"/>
      </tp>
      <tp t="s">
        <v>LME Copper, Feb 25</v>
        <stp/>
        <stp>ContractData</stp>
        <stp>CADD24G25</stp>
        <stp>LongDescription</stp>
        <stp/>
        <stp>T</stp>
        <tr r="D823" s="3"/>
      </tp>
      <tp t="s">
        <v>LME Copper, Feb 22</v>
        <stp/>
        <stp>ContractData</stp>
        <stp>CADD24G22</stp>
        <stp>LongDescription</stp>
        <stp/>
        <stp>T</stp>
        <tr r="D41" s="3"/>
      </tp>
      <tp t="s">
        <v>LME Copper, Feb 23</v>
        <stp/>
        <stp>ContractData</stp>
        <stp>CADD24G23</stp>
        <stp>LongDescription</stp>
        <stp/>
        <stp>T</stp>
        <tr r="D302" s="3"/>
      </tp>
      <tp t="s">
        <v>LME Copper, Feb 22</v>
        <stp/>
        <stp>ContractData</stp>
        <stp>CADD04G22</stp>
        <stp>LongDescription</stp>
        <stp/>
        <stp>T</stp>
        <tr r="D27" s="3"/>
      </tp>
      <tp t="s">
        <v>LME Copper, Feb 23</v>
        <stp/>
        <stp>ContractData</stp>
        <stp>CADD14G23</stp>
        <stp>LongDescription</stp>
        <stp/>
        <stp>T</stp>
        <tr r="D294" s="3"/>
      </tp>
      <tp t="s">
        <v>LME Copper, Feb 22</v>
        <stp/>
        <stp>ContractData</stp>
        <stp>CADD14G22</stp>
        <stp>LongDescription</stp>
        <stp/>
        <stp>T</stp>
        <tr r="D33" s="3"/>
      </tp>
      <tp t="s">
        <v>LME Copper, Dec 24</v>
        <stp/>
        <stp>ContractData</stp>
        <stp>CADD04Z24</stp>
        <stp>LongDescription</stp>
        <stp/>
        <stp>T</stp>
        <tr r="D765" s="3"/>
      </tp>
      <tp t="s">
        <v>LME Copper, Dec 24</v>
        <stp/>
        <stp>ContractData</stp>
        <stp>CADD24Z24</stp>
        <stp>LongDescription</stp>
        <stp/>
        <stp>T</stp>
        <tr r="D779" s="3"/>
      </tp>
      <tp t="s">
        <v>LME Copper, Dec 23</v>
        <stp/>
        <stp>ContractData</stp>
        <stp>CADD14Z23</stp>
        <stp>LongDescription</stp>
        <stp/>
        <stp>T</stp>
        <tr r="D511" s="3"/>
      </tp>
      <tp t="s">
        <v>LME Copper, Dec 23</v>
        <stp/>
        <stp>ContractData</stp>
        <stp>CADD04Z23</stp>
        <stp>LongDescription</stp>
        <stp/>
        <stp>T</stp>
        <tr r="D503" s="3"/>
      </tp>
      <tp t="s">
        <v>LME Copper, Dec 22</v>
        <stp/>
        <stp>ContractData</stp>
        <stp>CADD14Z22</stp>
        <stp>LongDescription</stp>
        <stp/>
        <stp>T</stp>
        <tr r="D250" s="3"/>
      </tp>
      <tp t="s">
        <v>LME Copper, Nov 24</v>
        <stp/>
        <stp>ContractData</stp>
        <stp>CADD04X24</stp>
        <stp>LongDescription</stp>
        <stp/>
        <stp>T</stp>
        <tr r="D743" s="3"/>
      </tp>
      <tp t="s">
        <v>LME Copper, Nov 24</v>
        <stp/>
        <stp>ContractData</stp>
        <stp>CADD14X24</stp>
        <stp>LongDescription</stp>
        <stp/>
        <stp>T</stp>
        <tr r="D751" s="3"/>
      </tp>
      <tp t="s">
        <v>LME Copper, Nov 22</v>
        <stp/>
        <stp>ContractData</stp>
        <stp>CADD24X22</stp>
        <stp>LongDescription</stp>
        <stp/>
        <stp>T</stp>
        <tr r="D236" s="3"/>
      </tp>
      <tp t="s">
        <v>LME Copper, Nov 23</v>
        <stp/>
        <stp>ContractData</stp>
        <stp>CADD24X23</stp>
        <stp>LongDescription</stp>
        <stp/>
        <stp>T</stp>
        <tr r="D497" s="3"/>
      </tp>
      <tp t="s">
        <v>LME Copper, Nov 22</v>
        <stp/>
        <stp>ContractData</stp>
        <stp>CADD04X22</stp>
        <stp>LongDescription</stp>
        <stp/>
        <stp>T</stp>
        <tr r="D222" s="3"/>
      </tp>
      <tp t="s">
        <v>LME Copper, Nov 23</v>
        <stp/>
        <stp>ContractData</stp>
        <stp>CADD14X23</stp>
        <stp>LongDescription</stp>
        <stp/>
        <stp>T</stp>
        <tr r="D489" s="3"/>
      </tp>
      <tp t="s">
        <v>LME Copper, Nov 22</v>
        <stp/>
        <stp>ContractData</stp>
        <stp>CADD14X22</stp>
        <stp>LongDescription</stp>
        <stp/>
        <stp>T</stp>
        <tr r="D228" s="3"/>
      </tp>
      <tp t="s">
        <v>LME Copper, Aug 24</v>
        <stp/>
        <stp>ContractData</stp>
        <stp>CADD14Q24</stp>
        <stp>LongDescription</stp>
        <stp/>
        <stp>T</stp>
        <tr r="D685" s="3"/>
      </tp>
      <tp t="s">
        <v>LME Copper, Aug 22</v>
        <stp/>
        <stp>ContractData</stp>
        <stp>CADD24Q22</stp>
        <stp>LongDescription</stp>
        <stp/>
        <stp>T</stp>
        <tr r="D170" s="3"/>
      </tp>
      <tp t="s">
        <v>LME Copper, Aug 23</v>
        <stp/>
        <stp>ContractData</stp>
        <stp>CADD24Q23</stp>
        <stp>LongDescription</stp>
        <stp/>
        <stp>T</stp>
        <tr r="D431" s="3"/>
      </tp>
      <tp t="s">
        <v>LME Copper, Aug 22</v>
        <stp/>
        <stp>ContractData</stp>
        <stp>CADD04Q22</stp>
        <stp>LongDescription</stp>
        <stp/>
        <stp>T</stp>
        <tr r="D156" s="3"/>
      </tp>
      <tp t="s">
        <v>LME Copper, Aug 23</v>
        <stp/>
        <stp>ContractData</stp>
        <stp>CADD14Q23</stp>
        <stp>LongDescription</stp>
        <stp/>
        <stp>T</stp>
        <tr r="D423" s="3"/>
      </tp>
      <tp t="s">
        <v>LME Copper, Aug 23</v>
        <stp/>
        <stp>ContractData</stp>
        <stp>CADD04Q23</stp>
        <stp>LongDescription</stp>
        <stp/>
        <stp>T</stp>
        <tr r="D417" s="3"/>
      </tp>
      <tp t="s">
        <v>LME Copper, Oct 24</v>
        <stp/>
        <stp>ContractData</stp>
        <stp>CADD04V24</stp>
        <stp>LongDescription</stp>
        <stp/>
        <stp>T</stp>
        <tr r="D722" s="3"/>
      </tp>
      <tp t="s">
        <v>LME Copper, Oct 24</v>
        <stp/>
        <stp>ContractData</stp>
        <stp>CADD14V24</stp>
        <stp>LongDescription</stp>
        <stp/>
        <stp>T</stp>
        <tr r="D728" s="3"/>
      </tp>
      <tp t="s">
        <v>LME Copper, Oct 24</v>
        <stp/>
        <stp>ContractData</stp>
        <stp>CADD24V24</stp>
        <stp>LongDescription</stp>
        <stp/>
        <stp>T</stp>
        <tr r="D736" s="3"/>
      </tp>
      <tp t="s">
        <v>LME Copper, Oct 22</v>
        <stp/>
        <stp>ContractData</stp>
        <stp>CADD24V22</stp>
        <stp>LongDescription</stp>
        <stp/>
        <stp>T</stp>
        <tr r="D213" s="3"/>
      </tp>
      <tp t="s">
        <v>LME Copper, Oct 23</v>
        <stp/>
        <stp>ContractData</stp>
        <stp>CADD24V23</stp>
        <stp>LongDescription</stp>
        <stp/>
        <stp>T</stp>
        <tr r="D474" s="3"/>
      </tp>
      <tp t="s">
        <v>LME Copper, Oct 22</v>
        <stp/>
        <stp>ContractData</stp>
        <stp>CADD04V22</stp>
        <stp>LongDescription</stp>
        <stp/>
        <stp>T</stp>
        <tr r="D199" s="3"/>
      </tp>
      <tp t="s">
        <v>LME Copper, Oct 23</v>
        <stp/>
        <stp>ContractData</stp>
        <stp>CADD04V23</stp>
        <stp>LongDescription</stp>
        <stp/>
        <stp>T</stp>
        <tr r="D460" s="3"/>
      </tp>
      <tp t="s">
        <v>LME Copper, Oct 22</v>
        <stp/>
        <stp>ContractData</stp>
        <stp>CADD14V22</stp>
        <stp>LongDescription</stp>
        <stp/>
        <stp>T</stp>
        <tr r="D207" s="3"/>
      </tp>
      <tp t="s">
        <v>LME Copper, Sep 24</v>
        <stp/>
        <stp>ContractData</stp>
        <stp>CADD04U24</stp>
        <stp>LongDescription</stp>
        <stp/>
        <stp>T</stp>
        <tr r="D700" s="3"/>
      </tp>
      <tp t="s">
        <v>LME Copper, Sep 24</v>
        <stp/>
        <stp>ContractData</stp>
        <stp>CADD24U24</stp>
        <stp>LongDescription</stp>
        <stp/>
        <stp>T</stp>
        <tr r="D714" s="3"/>
      </tp>
      <tp t="s">
        <v>LME Copper, Sep 23</v>
        <stp/>
        <stp>ContractData</stp>
        <stp>CADD14U23</stp>
        <stp>LongDescription</stp>
        <stp/>
        <stp>T</stp>
        <tr r="D446" s="3"/>
      </tp>
      <tp t="s">
        <v>LME Copper, Sep 23</v>
        <stp/>
        <stp>ContractData</stp>
        <stp>CADD04U23</stp>
        <stp>LongDescription</stp>
        <stp/>
        <stp>T</stp>
        <tr r="D438" s="3"/>
      </tp>
      <tp t="s">
        <v>LME Copper, Sep 22</v>
        <stp/>
        <stp>ContractData</stp>
        <stp>CADD14U22</stp>
        <stp>LongDescription</stp>
        <stp/>
        <stp>T</stp>
        <tr r="D185" s="3"/>
      </tp>
      <tp t="s">
        <v>LME Copper, Apr 24</v>
        <stp/>
        <stp>ContractData</stp>
        <stp>CADD05J24</stp>
        <stp>LongDescription</stp>
        <stp/>
        <stp>T</stp>
        <tr r="D592" s="3"/>
      </tp>
      <tp t="s">
        <v>LME Copper, Apr 25</v>
        <stp/>
        <stp>ContractData</stp>
        <stp>CADD15J25</stp>
        <stp>LongDescription</stp>
        <stp/>
        <stp>T</stp>
        <tr r="D859" s="3"/>
      </tp>
      <tp t="s">
        <v>LME Copper, Apr 24</v>
        <stp/>
        <stp>ContractData</stp>
        <stp>CADD15J24</stp>
        <stp>LongDescription</stp>
        <stp/>
        <stp>T</stp>
        <tr r="D598" s="3"/>
      </tp>
      <tp t="s">
        <v>LME Copper, Apr 24</v>
        <stp/>
        <stp>ContractData</stp>
        <stp>CADD25J24</stp>
        <stp>LongDescription</stp>
        <stp/>
        <stp>T</stp>
        <tr r="D606" s="3"/>
      </tp>
      <tp t="s">
        <v>LME Copper, Apr 25</v>
        <stp/>
        <stp>ContractData</stp>
        <stp>CADD25J25</stp>
        <stp>LongDescription</stp>
        <stp/>
        <stp>T</stp>
        <tr r="D867" s="3"/>
      </tp>
      <tp t="s">
        <v>LME Copper, Apr 22</v>
        <stp/>
        <stp>ContractData</stp>
        <stp>CADD25J22</stp>
        <stp>LongDescription</stp>
        <stp/>
        <stp>T</stp>
        <tr r="D83" s="3"/>
      </tp>
      <tp t="s">
        <v>LME Copper, Apr 23</v>
        <stp/>
        <stp>ContractData</stp>
        <stp>CADD25J23</stp>
        <stp>LongDescription</stp>
        <stp/>
        <stp>T</stp>
        <tr r="D344" s="3"/>
      </tp>
      <tp t="s">
        <v>LME Copper, Apr 22</v>
        <stp/>
        <stp>ContractData</stp>
        <stp>CADD05J22</stp>
        <stp>LongDescription</stp>
        <stp/>
        <stp>T</stp>
        <tr r="D69" s="3"/>
      </tp>
      <tp t="s">
        <v>LME Copper, Apr 23</v>
        <stp/>
        <stp>ContractData</stp>
        <stp>CADD05J23</stp>
        <stp>LongDescription</stp>
        <stp/>
        <stp>T</stp>
        <tr r="D330" s="3"/>
      </tp>
      <tp t="s">
        <v>LME Copper, Apr 22</v>
        <stp/>
        <stp>ContractData</stp>
        <stp>CADD15J22</stp>
        <stp>LongDescription</stp>
        <stp/>
        <stp>T</stp>
        <tr r="D77" s="3"/>
      </tp>
      <tp t="s">
        <v>LME Copper, May 25</v>
        <stp/>
        <stp>ContractData</stp>
        <stp>CADD05K25</stp>
        <stp>LongDescription</stp>
        <stp/>
        <stp>T</stp>
        <tr r="D873" s="3"/>
      </tp>
      <tp t="s">
        <v>LME Copper, May 24</v>
        <stp/>
        <stp>ContractData</stp>
        <stp>CADD15K24</stp>
        <stp>LongDescription</stp>
        <stp/>
        <stp>T</stp>
        <tr r="D620" s="3"/>
      </tp>
      <tp t="s">
        <v>LME Copper, May 22</v>
        <stp/>
        <stp>ContractData</stp>
        <stp>CADD25K22</stp>
        <stp>LongDescription</stp>
        <stp/>
        <stp>T</stp>
        <tr r="D105" s="3"/>
      </tp>
      <tp t="s">
        <v>LME Copper, May 23</v>
        <stp/>
        <stp>ContractData</stp>
        <stp>CADD25K23</stp>
        <stp>LongDescription</stp>
        <stp/>
        <stp>T</stp>
        <tr r="D366" s="3"/>
      </tp>
      <tp t="s">
        <v>LME Copper, May 22</v>
        <stp/>
        <stp>ContractData</stp>
        <stp>CADD05K22</stp>
        <stp>LongDescription</stp>
        <stp/>
        <stp>T</stp>
        <tr r="D91" s="3"/>
      </tp>
      <tp t="s">
        <v>LME Copper, May 23</v>
        <stp/>
        <stp>ContractData</stp>
        <stp>CADD15K23</stp>
        <stp>LongDescription</stp>
        <stp/>
        <stp>T</stp>
        <tr r="D358" s="3"/>
      </tp>
      <tp t="s">
        <v>LME Copper, May 23</v>
        <stp/>
        <stp>ContractData</stp>
        <stp>CADD05K23</stp>
        <stp>LongDescription</stp>
        <stp/>
        <stp>T</stp>
        <tr r="D352" s="3"/>
      </tp>
      <tp t="s">
        <v>LME Copper, Mar 24</v>
        <stp/>
        <stp>ContractData</stp>
        <stp>CADD05H24</stp>
        <stp>LongDescription</stp>
        <stp/>
        <stp>T</stp>
        <tr r="D569" s="3"/>
      </tp>
      <tp t="s">
        <v>LME Copper, Mar 25</v>
        <stp/>
        <stp>ContractData</stp>
        <stp>CADD05H25</stp>
        <stp>LongDescription</stp>
        <stp/>
        <stp>T</stp>
        <tr r="D830" s="3"/>
      </tp>
      <tp t="s">
        <v>LME Copper, Mar 24</v>
        <stp/>
        <stp>ContractData</stp>
        <stp>CADD15H24</stp>
        <stp>LongDescription</stp>
        <stp/>
        <stp>T</stp>
        <tr r="D577" s="3"/>
      </tp>
      <tp t="s">
        <v>LME Copper, Mar 24</v>
        <stp/>
        <stp>ContractData</stp>
        <stp>CADD25H24</stp>
        <stp>LongDescription</stp>
        <stp/>
        <stp>T</stp>
        <tr r="D583" s="3"/>
      </tp>
      <tp t="s">
        <v>LME Copper, Mar 25</v>
        <stp/>
        <stp>ContractData</stp>
        <stp>CADD25H25</stp>
        <stp>LongDescription</stp>
        <stp/>
        <stp>T</stp>
        <tr r="D844" s="3"/>
      </tp>
      <tp t="s">
        <v>LME Copper, Mar 22</v>
        <stp/>
        <stp>ContractData</stp>
        <stp>CADD25H22</stp>
        <stp>LongDescription</stp>
        <stp/>
        <stp>T</stp>
        <tr r="D62" s="3"/>
      </tp>
      <tp t="s">
        <v>LME Copper, Mar 23</v>
        <stp/>
        <stp>ContractData</stp>
        <stp>CADD15H23</stp>
        <stp>LongDescription</stp>
        <stp/>
        <stp>T</stp>
        <tr r="D315" s="3"/>
      </tp>
      <tp t="s">
        <v>LME Copper, Mar 22</v>
        <stp/>
        <stp>ContractData</stp>
        <stp>CADD15H22</stp>
        <stp>LongDescription</stp>
        <stp/>
        <stp>T</stp>
        <tr r="D54" s="3"/>
      </tp>
      <tp t="s">
        <v>LME Copper, Jul 24</v>
        <stp/>
        <stp>ContractData</stp>
        <stp>CADD05N24</stp>
        <stp>LongDescription</stp>
        <stp/>
        <stp>T</stp>
        <tr r="D657" s="3"/>
      </tp>
      <tp t="s">
        <v>LME Copper, Jul 24</v>
        <stp/>
        <stp>ContractData</stp>
        <stp>CADD15N24</stp>
        <stp>LongDescription</stp>
        <stp/>
        <stp>T</stp>
        <tr r="D663" s="3"/>
      </tp>
      <tp t="s">
        <v>LME Copper, Jul 24</v>
        <stp/>
        <stp>ContractData</stp>
        <stp>CADD25N24</stp>
        <stp>LongDescription</stp>
        <stp/>
        <stp>T</stp>
        <tr r="D671" s="3"/>
      </tp>
      <tp t="s">
        <v>LME Copper, Jul 22</v>
        <stp/>
        <stp>ContractData</stp>
        <stp>CADD25N22</stp>
        <stp>LongDescription</stp>
        <stp/>
        <stp>T</stp>
        <tr r="D148" s="3"/>
      </tp>
      <tp t="s">
        <v>LME Copper, Jul 23</v>
        <stp/>
        <stp>ContractData</stp>
        <stp>CADD25N23</stp>
        <stp>LongDescription</stp>
        <stp/>
        <stp>T</stp>
        <tr r="D409" s="3"/>
      </tp>
      <tp t="s">
        <v>LME Copper, Jul 22</v>
        <stp/>
        <stp>ContractData</stp>
        <stp>CADD05N22</stp>
        <stp>LongDescription</stp>
        <stp/>
        <stp>T</stp>
        <tr r="D134" s="3"/>
      </tp>
      <tp t="s">
        <v>LME Copper, Jul 23</v>
        <stp/>
        <stp>ContractData</stp>
        <stp>CADD05N23</stp>
        <stp>LongDescription</stp>
        <stp/>
        <stp>T</stp>
        <tr r="D395" s="3"/>
      </tp>
      <tp t="s">
        <v>LME Copper, Jul 22</v>
        <stp/>
        <stp>ContractData</stp>
        <stp>CADD15N22</stp>
        <stp>LongDescription</stp>
        <stp/>
        <stp>T</stp>
        <tr r="D142" s="3"/>
      </tp>
      <tp t="s">
        <v>LME Copper, Jun 24</v>
        <stp/>
        <stp>ContractData</stp>
        <stp>CADD05M24</stp>
        <stp>LongDescription</stp>
        <stp/>
        <stp>T</stp>
        <tr r="D635" s="3"/>
      </tp>
      <tp t="s">
        <v>LME Copper, Jun 24</v>
        <stp/>
        <stp>ContractData</stp>
        <stp>CADD25M24</stp>
        <stp>LongDescription</stp>
        <stp/>
        <stp>T</stp>
        <tr r="D649" s="3"/>
      </tp>
      <tp t="s">
        <v>LME Copper, Jun 23</v>
        <stp/>
        <stp>ContractData</stp>
        <stp>CADD15M23</stp>
        <stp>LongDescription</stp>
        <stp/>
        <stp>T</stp>
        <tr r="D381" s="3"/>
      </tp>
      <tp t="s">
        <v>LME Copper, Jun 23</v>
        <stp/>
        <stp>ContractData</stp>
        <stp>CADD05M23</stp>
        <stp>LongDescription</stp>
        <stp/>
        <stp>T</stp>
        <tr r="D373" s="3"/>
      </tp>
      <tp t="s">
        <v>LME Copper, Jun 22</v>
        <stp/>
        <stp>ContractData</stp>
        <stp>CADD15M22</stp>
        <stp>LongDescription</stp>
        <stp/>
        <stp>T</stp>
        <tr r="D120" s="3"/>
      </tp>
      <tp t="s">
        <v>LME Copper, Jan 24</v>
        <stp/>
        <stp>ContractData</stp>
        <stp>CADD05F24</stp>
        <stp>LongDescription</stp>
        <stp/>
        <stp>T</stp>
        <tr r="D527" s="3"/>
      </tp>
      <tp t="s">
        <v>LME Copper, Jan 25</v>
        <stp/>
        <stp>ContractData</stp>
        <stp>CADD15F25</stp>
        <stp>LongDescription</stp>
        <stp/>
        <stp>T</stp>
        <tr r="D795" s="3"/>
      </tp>
      <tp t="s">
        <v>LME Copper, Jan 24</v>
        <stp/>
        <stp>ContractData</stp>
        <stp>CADD15F24</stp>
        <stp>LongDescription</stp>
        <stp/>
        <stp>T</stp>
        <tr r="D533" s="3"/>
      </tp>
      <tp t="s">
        <v>LME Copper, Jan 24</v>
        <stp/>
        <stp>ContractData</stp>
        <stp>CADD25F24</stp>
        <stp>LongDescription</stp>
        <stp/>
        <stp>T</stp>
        <tr r="D541" s="3"/>
      </tp>
      <tp t="s">
        <v>LME Copper, Jan 22</v>
        <stp/>
        <stp>ContractData</stp>
        <stp>CADD25F22</stp>
        <stp>LongDescription</stp>
        <stp/>
        <stp>T</stp>
        <tr r="D19" s="3"/>
      </tp>
      <tp t="s">
        <v>LME Copper, Jan 23</v>
        <stp/>
        <stp>ContractData</stp>
        <stp>CADD25F23</stp>
        <stp>LongDescription</stp>
        <stp/>
        <stp>T</stp>
        <tr r="D280" s="3"/>
      </tp>
      <tp t="s">
        <v>LME Copper, Jan 22</v>
        <stp/>
        <stp>ContractData</stp>
        <stp>CADD05F22</stp>
        <stp>LongDescription</stp>
        <stp/>
        <stp>T</stp>
        <tr r="D5" s="3"/>
      </tp>
      <tp t="s">
        <v>LME Copper, Jan 23</v>
        <stp/>
        <stp>ContractData</stp>
        <stp>CADD05F23</stp>
        <stp>LongDescription</stp>
        <stp/>
        <stp>T</stp>
        <tr r="D266" s="3"/>
      </tp>
      <tp t="s">
        <v>LME Copper, Feb 24</v>
        <stp/>
        <stp>ContractData</stp>
        <stp>CADD05G24</stp>
        <stp>LongDescription</stp>
        <stp/>
        <stp>T</stp>
        <tr r="D548" s="3"/>
      </tp>
      <tp t="s">
        <v>LME Copper, Feb 25</v>
        <stp/>
        <stp>ContractData</stp>
        <stp>CADD05G25</stp>
        <stp>LongDescription</stp>
        <stp/>
        <stp>T</stp>
        <tr r="D810" s="3"/>
      </tp>
      <tp t="s">
        <v>LME Copper, Feb 24</v>
        <stp/>
        <stp>ContractData</stp>
        <stp>CADD15G24</stp>
        <stp>LongDescription</stp>
        <stp/>
        <stp>T</stp>
        <tr r="D556" s="3"/>
      </tp>
      <tp t="s">
        <v>LME Copper, Feb 25</v>
        <stp/>
        <stp>ContractData</stp>
        <stp>CADD25G25</stp>
        <stp>LongDescription</stp>
        <stp/>
        <stp>T</stp>
        <tr r="D824" s="3"/>
      </tp>
      <tp t="s">
        <v>LME Copper, Feb 22</v>
        <stp/>
        <stp>ContractData</stp>
        <stp>CADD25G22</stp>
        <stp>LongDescription</stp>
        <stp/>
        <stp>T</stp>
        <tr r="D42" s="3"/>
      </tp>
      <tp t="s">
        <v>LME Copper, Feb 23</v>
        <stp/>
        <stp>ContractData</stp>
        <stp>CADD15G23</stp>
        <stp>LongDescription</stp>
        <stp/>
        <stp>T</stp>
        <tr r="D295" s="3"/>
      </tp>
      <tp t="s">
        <v>LME Copper, Feb 22</v>
        <stp/>
        <stp>ContractData</stp>
        <stp>CADD15G22</stp>
        <stp>LongDescription</stp>
        <stp/>
        <stp>T</stp>
        <tr r="D34" s="3"/>
      </tp>
      <tp t="s">
        <v>LME Copper, Dec 24</v>
        <stp/>
        <stp>ContractData</stp>
        <stp>CADD05Z24</stp>
        <stp>LongDescription</stp>
        <stp/>
        <stp>T</stp>
        <tr r="D766" s="3"/>
      </tp>
      <tp t="s">
        <v>LME Copper, Dec 24</v>
        <stp/>
        <stp>ContractData</stp>
        <stp>CADD25Z24</stp>
        <stp>LongDescription</stp>
        <stp/>
        <stp>T</stp>
        <tr r="D780" s="3"/>
      </tp>
      <tp t="s">
        <v>LME Copper, Dec 23</v>
        <stp/>
        <stp>ContractData</stp>
        <stp>CADD25Z23</stp>
        <stp>LongDescription</stp>
        <stp/>
        <stp>T</stp>
        <tr r="D518" s="3"/>
      </tp>
      <tp t="s">
        <v>LME Copper, Dec 22</v>
        <stp/>
        <stp>ContractData</stp>
        <stp>CADD05Z22</stp>
        <stp>LongDescription</stp>
        <stp/>
        <stp>T</stp>
        <tr r="D243" s="3"/>
      </tp>
      <tp t="s">
        <v>LME Copper, Dec 23</v>
        <stp/>
        <stp>ContractData</stp>
        <stp>CADD15Z23</stp>
        <stp>LongDescription</stp>
        <stp/>
        <stp>T</stp>
        <tr r="D512" s="3"/>
      </tp>
      <tp t="s">
        <v>LME Copper, Dec 23</v>
        <stp/>
        <stp>ContractData</stp>
        <stp>CADD05Z23</stp>
        <stp>LongDescription</stp>
        <stp/>
        <stp>T</stp>
        <tr r="D504" s="3"/>
      </tp>
      <tp t="s">
        <v>LME Copper, Dec 22</v>
        <stp/>
        <stp>ContractData</stp>
        <stp>CADD15Z22</stp>
        <stp>LongDescription</stp>
        <stp/>
        <stp>T</stp>
        <tr r="D251" s="3"/>
      </tp>
      <tp t="s">
        <v>LME Copper, Nov 24</v>
        <stp/>
        <stp>ContractData</stp>
        <stp>CADD05X24</stp>
        <stp>LongDescription</stp>
        <stp/>
        <stp>T</stp>
        <tr r="D744" s="3"/>
      </tp>
      <tp t="s">
        <v>LME Copper, Nov 24</v>
        <stp/>
        <stp>ContractData</stp>
        <stp>CADD15X24</stp>
        <stp>LongDescription</stp>
        <stp/>
        <stp>T</stp>
        <tr r="D752" s="3"/>
      </tp>
      <tp t="s">
        <v>LME Copper, Nov 24</v>
        <stp/>
        <stp>ContractData</stp>
        <stp>CADD25X24</stp>
        <stp>LongDescription</stp>
        <stp/>
        <stp>T</stp>
        <tr r="D758" s="3"/>
      </tp>
      <tp t="s">
        <v>LME Copper, Nov 22</v>
        <stp/>
        <stp>ContractData</stp>
        <stp>CADD25X22</stp>
        <stp>LongDescription</stp>
        <stp/>
        <stp>T</stp>
        <tr r="D237" s="3"/>
      </tp>
      <tp t="s">
        <v>LME Copper, Nov 23</v>
        <stp/>
        <stp>ContractData</stp>
        <stp>CADD15X23</stp>
        <stp>LongDescription</stp>
        <stp/>
        <stp>T</stp>
        <tr r="D490" s="3"/>
      </tp>
      <tp t="s">
        <v>LME Copper, Nov 22</v>
        <stp/>
        <stp>ContractData</stp>
        <stp>CADD15X22</stp>
        <stp>LongDescription</stp>
        <stp/>
        <stp>T</stp>
        <tr r="D229" s="3"/>
      </tp>
      <tp t="s">
        <v>LME Copper, Aug 24</v>
        <stp/>
        <stp>ContractData</stp>
        <stp>CADD05Q24</stp>
        <stp>LongDescription</stp>
        <stp/>
        <stp>T</stp>
        <tr r="D678" s="3"/>
      </tp>
      <tp t="s">
        <v>LME Copper, Aug 24</v>
        <stp/>
        <stp>ContractData</stp>
        <stp>CADD15Q24</stp>
        <stp>LongDescription</stp>
        <stp/>
        <stp>T</stp>
        <tr r="D686" s="3"/>
      </tp>
      <tp t="s">
        <v>LME Copper, Aug 22</v>
        <stp/>
        <stp>ContractData</stp>
        <stp>CADD25Q22</stp>
        <stp>LongDescription</stp>
        <stp/>
        <stp>T</stp>
        <tr r="D171" s="3"/>
      </tp>
      <tp t="s">
        <v>LME Copper, Aug 23</v>
        <stp/>
        <stp>ContractData</stp>
        <stp>CADD25Q23</stp>
        <stp>LongDescription</stp>
        <stp/>
        <stp>T</stp>
        <tr r="D432" s="3"/>
      </tp>
      <tp t="s">
        <v>LME Copper, Aug 22</v>
        <stp/>
        <stp>ContractData</stp>
        <stp>CADD05Q22</stp>
        <stp>LongDescription</stp>
        <stp/>
        <stp>T</stp>
        <tr r="D157" s="3"/>
      </tp>
      <tp t="s">
        <v>LME Copper, Aug 23</v>
        <stp/>
        <stp>ContractData</stp>
        <stp>CADD15Q23</stp>
        <stp>LongDescription</stp>
        <stp/>
        <stp>T</stp>
        <tr r="D424" s="3"/>
      </tp>
      <tp t="s">
        <v>LME Copper, Aug 22</v>
        <stp/>
        <stp>ContractData</stp>
        <stp>CADD15Q22</stp>
        <stp>LongDescription</stp>
        <stp/>
        <stp>T</stp>
        <tr r="D163" s="3"/>
      </tp>
      <tp t="s">
        <v>LME Copper, Oct 24</v>
        <stp/>
        <stp>ContractData</stp>
        <stp>CADD15V24</stp>
        <stp>LongDescription</stp>
        <stp/>
        <stp>T</stp>
        <tr r="D729" s="3"/>
      </tp>
      <tp t="s">
        <v>LME Copper, Oct 24</v>
        <stp/>
        <stp>ContractData</stp>
        <stp>CADD25V24</stp>
        <stp>LongDescription</stp>
        <stp/>
        <stp>T</stp>
        <tr r="D737" s="3"/>
      </tp>
      <tp t="s">
        <v>LME Copper, Oct 22</v>
        <stp/>
        <stp>ContractData</stp>
        <stp>CADD25V22</stp>
        <stp>LongDescription</stp>
        <stp/>
        <stp>T</stp>
        <tr r="D214" s="3"/>
      </tp>
      <tp t="s">
        <v>LME Copper, Oct 23</v>
        <stp/>
        <stp>ContractData</stp>
        <stp>CADD25V23</stp>
        <stp>LongDescription</stp>
        <stp/>
        <stp>T</stp>
        <tr r="D475" s="3"/>
      </tp>
      <tp t="s">
        <v>LME Copper, Oct 22</v>
        <stp/>
        <stp>ContractData</stp>
        <stp>CADD05V22</stp>
        <stp>LongDescription</stp>
        <stp/>
        <stp>T</stp>
        <tr r="D200" s="3"/>
      </tp>
      <tp t="s">
        <v>LME Copper, Oct 23</v>
        <stp/>
        <stp>ContractData</stp>
        <stp>CADD05V23</stp>
        <stp>LongDescription</stp>
        <stp/>
        <stp>T</stp>
        <tr r="D461" s="3"/>
      </tp>
      <tp t="s">
        <v>LME Copper, Sep 24</v>
        <stp/>
        <stp>ContractData</stp>
        <stp>CADD05U24</stp>
        <stp>LongDescription</stp>
        <stp/>
        <stp>T</stp>
        <tr r="D701" s="3"/>
      </tp>
      <tp t="s">
        <v>LME Copper, Sep 24</v>
        <stp/>
        <stp>ContractData</stp>
        <stp>CADD25U24</stp>
        <stp>LongDescription</stp>
        <stp/>
        <stp>T</stp>
        <tr r="D715" s="3"/>
      </tp>
      <tp t="s">
        <v>LME Copper, Sep 23</v>
        <stp/>
        <stp>ContractData</stp>
        <stp>CADD25U23</stp>
        <stp>LongDescription</stp>
        <stp/>
        <stp>T</stp>
        <tr r="D453" s="3"/>
      </tp>
      <tp t="s">
        <v>LME Copper, Sep 22</v>
        <stp/>
        <stp>ContractData</stp>
        <stp>CADD05U22</stp>
        <stp>LongDescription</stp>
        <stp/>
        <stp>T</stp>
        <tr r="D178" s="3"/>
      </tp>
      <tp t="s">
        <v>LME Copper, Sep 23</v>
        <stp/>
        <stp>ContractData</stp>
        <stp>CADD15U23</stp>
        <stp>LongDescription</stp>
        <stp/>
        <stp>T</stp>
        <tr r="D447" s="3"/>
      </tp>
      <tp t="s">
        <v>LME Copper, Sep 23</v>
        <stp/>
        <stp>ContractData</stp>
        <stp>CADD05U23</stp>
        <stp>LongDescription</stp>
        <stp/>
        <stp>T</stp>
        <tr r="D439" s="3"/>
      </tp>
      <tp t="s">
        <v>LME Copper, Sep 22</v>
        <stp/>
        <stp>ContractData</stp>
        <stp>CADD15U22</stp>
        <stp>LongDescription</stp>
        <stp/>
        <stp>T</stp>
        <tr r="D186" s="3"/>
      </tp>
      <tp>
        <v>44823</v>
        <stp/>
        <stp>StudyData</stp>
        <stp>CADD21U22</stp>
        <stp>Bar</stp>
        <stp/>
        <stp>Time</stp>
        <stp>D</stp>
        <stp>-1</stp>
        <stp>ALL</stp>
        <stp/>
        <stp/>
        <stp>TRUE</stp>
        <stp>T</stp>
        <tr r="H190" s="3"/>
      </tp>
      <tp>
        <v>44819</v>
        <stp/>
        <stp>StudyData</stp>
        <stp>CADD20U22</stp>
        <stp>Bar</stp>
        <stp/>
        <stp>Time</stp>
        <stp>D</stp>
        <stp>-1</stp>
        <stp>ALL</stp>
        <stp/>
        <stp/>
        <stp>TRUE</stp>
        <stp>T</stp>
        <tr r="H189" s="3"/>
      </tp>
      <tp>
        <v>44825</v>
        <stp/>
        <stp>StudyData</stp>
        <stp>CADD23U22</stp>
        <stp>Bar</stp>
        <stp/>
        <stp>Time</stp>
        <stp>D</stp>
        <stp>-1</stp>
        <stp>ALL</stp>
        <stp/>
        <stp/>
        <stp>TRUE</stp>
        <stp>T</stp>
        <tr r="H192" s="3"/>
      </tp>
      <tp>
        <v>44824</v>
        <stp/>
        <stp>StudyData</stp>
        <stp>CADD22U22</stp>
        <stp>Bar</stp>
        <stp/>
        <stp>Time</stp>
        <stp>D</stp>
        <stp>-1</stp>
        <stp>ALL</stp>
        <stp/>
        <stp/>
        <stp>TRUE</stp>
        <stp>T</stp>
        <tr r="H191" s="3"/>
      </tp>
      <tp>
        <v>44826</v>
        <stp/>
        <stp>StudyData</stp>
        <stp>CADD27U22</stp>
        <stp>Bar</stp>
        <stp/>
        <stp>Time</stp>
        <stp>D</stp>
        <stp>-1</stp>
        <stp>ALL</stp>
        <stp/>
        <stp/>
        <stp>TRUE</stp>
        <stp>T</stp>
        <tr r="H194" s="3"/>
      </tp>
      <tp>
        <v>44826</v>
        <stp/>
        <stp>StudyData</stp>
        <stp>CADD26U22</stp>
        <stp>Bar</stp>
        <stp/>
        <stp>Time</stp>
        <stp>D</stp>
        <stp>-1</stp>
        <stp>ALL</stp>
        <stp/>
        <stp/>
        <stp>TRUE</stp>
        <stp>T</stp>
        <tr r="H193" s="3"/>
      </tp>
      <tp>
        <v>44831</v>
        <stp/>
        <stp>StudyData</stp>
        <stp>CADD29U22</stp>
        <stp>Bar</stp>
        <stp/>
        <stp>Time</stp>
        <stp>D</stp>
        <stp>-1</stp>
        <stp>ALL</stp>
        <stp/>
        <stp/>
        <stp>TRUE</stp>
        <stp>T</stp>
        <tr r="H196" s="3"/>
      </tp>
      <tp>
        <v>44830</v>
        <stp/>
        <stp>StudyData</stp>
        <stp>CADD28U22</stp>
        <stp>Bar</stp>
        <stp/>
        <stp>Time</stp>
        <stp>D</stp>
        <stp>-1</stp>
        <stp>ALL</stp>
        <stp/>
        <stp/>
        <stp>TRUE</stp>
        <stp>T</stp>
        <tr r="H195" s="3"/>
      </tp>
      <tp>
        <v>44832</v>
        <stp/>
        <stp>StudyData</stp>
        <stp>CADD30U22</stp>
        <stp>Bar</stp>
        <stp/>
        <stp>Time</stp>
        <stp>D</stp>
        <stp>-1</stp>
        <stp>ALL</stp>
        <stp/>
        <stp/>
        <stp>TRUE</stp>
        <stp>T</stp>
        <tr r="H197" s="3"/>
      </tp>
      <tp>
        <v>44803</v>
        <stp/>
        <stp>StudyData</stp>
        <stp>CADD01U22</stp>
        <stp>Bar</stp>
        <stp/>
        <stp>Time</stp>
        <stp>D</stp>
        <stp>-1</stp>
        <stp>ALL</stp>
        <stp/>
        <stp/>
        <stp>TRUE</stp>
        <stp>T</stp>
        <tr r="H176" s="3"/>
      </tp>
      <tp>
        <v>44804</v>
        <stp/>
        <stp>StudyData</stp>
        <stp>CADD02U22</stp>
        <stp>Bar</stp>
        <stp/>
        <stp>Time</stp>
        <stp>D</stp>
        <stp>-1</stp>
        <stp>ALL</stp>
        <stp/>
        <stp/>
        <stp>TRUE</stp>
        <stp>T</stp>
        <tr r="H177" s="3"/>
      </tp>
      <tp t="s">
        <v/>
        <stp/>
        <stp>StudyData</stp>
        <stp>CADD05U22</stp>
        <stp>Bar</stp>
        <stp/>
        <stp>Time</stp>
        <stp>D</stp>
        <stp>-1</stp>
        <stp>ALL</stp>
        <stp/>
        <stp/>
        <stp>TRUE</stp>
        <stp>T</stp>
        <tr r="H178" s="3"/>
      </tp>
      <tp>
        <v>44809</v>
        <stp/>
        <stp>StudyData</stp>
        <stp>CADD07U22</stp>
        <stp>Bar</stp>
        <stp/>
        <stp>Time</stp>
        <stp>D</stp>
        <stp>-1</stp>
        <stp>ALL</stp>
        <stp/>
        <stp/>
        <stp>TRUE</stp>
        <stp>T</stp>
        <tr r="H180" s="3"/>
      </tp>
      <tp>
        <v>44805</v>
        <stp/>
        <stp>StudyData</stp>
        <stp>CADD06U22</stp>
        <stp>Bar</stp>
        <stp/>
        <stp>Time</stp>
        <stp>D</stp>
        <stp>-1</stp>
        <stp>ALL</stp>
        <stp/>
        <stp/>
        <stp>TRUE</stp>
        <stp>T</stp>
        <tr r="H179" s="3"/>
      </tp>
      <tp>
        <v>44811</v>
        <stp/>
        <stp>StudyData</stp>
        <stp>CADD09U22</stp>
        <stp>Bar</stp>
        <stp/>
        <stp>Time</stp>
        <stp>D</stp>
        <stp>-1</stp>
        <stp>ALL</stp>
        <stp/>
        <stp/>
        <stp>TRUE</stp>
        <stp>T</stp>
        <tr r="H182" s="3"/>
      </tp>
      <tp>
        <v>44810</v>
        <stp/>
        <stp>StudyData</stp>
        <stp>CADD08U22</stp>
        <stp>Bar</stp>
        <stp/>
        <stp>Time</stp>
        <stp>D</stp>
        <stp>-1</stp>
        <stp>ALL</stp>
        <stp/>
        <stp/>
        <stp>TRUE</stp>
        <stp>T</stp>
        <tr r="H181" s="3"/>
      </tp>
      <tp>
        <v>44812</v>
        <stp/>
        <stp>StudyData</stp>
        <stp>CADD13U22</stp>
        <stp>Bar</stp>
        <stp/>
        <stp>Time</stp>
        <stp>D</stp>
        <stp>-1</stp>
        <stp>ALL</stp>
        <stp/>
        <stp/>
        <stp>TRUE</stp>
        <stp>T</stp>
        <tr r="H184" s="3"/>
      </tp>
      <tp>
        <v>44812</v>
        <stp/>
        <stp>StudyData</stp>
        <stp>CADD12U22</stp>
        <stp>Bar</stp>
        <stp/>
        <stp>Time</stp>
        <stp>D</stp>
        <stp>-1</stp>
        <stp>ALL</stp>
        <stp/>
        <stp/>
        <stp>TRUE</stp>
        <stp>T</stp>
        <tr r="H183" s="3"/>
      </tp>
      <tp>
        <v>44817</v>
        <stp/>
        <stp>StudyData</stp>
        <stp>CADD15U22</stp>
        <stp>Bar</stp>
        <stp/>
        <stp>Time</stp>
        <stp>D</stp>
        <stp>-1</stp>
        <stp>ALL</stp>
        <stp/>
        <stp/>
        <stp>TRUE</stp>
        <stp>T</stp>
        <tr r="H186" s="3"/>
      </tp>
      <tp>
        <v>44816</v>
        <stp/>
        <stp>StudyData</stp>
        <stp>CADD14U22</stp>
        <stp>Bar</stp>
        <stp/>
        <stp>Time</stp>
        <stp>D</stp>
        <stp>-1</stp>
        <stp>ALL</stp>
        <stp/>
        <stp/>
        <stp>TRUE</stp>
        <stp>T</stp>
        <tr r="H185" s="3"/>
      </tp>
      <tp>
        <v>44818</v>
        <stp/>
        <stp>StudyData</stp>
        <stp>CADD16U22</stp>
        <stp>Bar</stp>
        <stp/>
        <stp>Time</stp>
        <stp>D</stp>
        <stp>-1</stp>
        <stp>ALL</stp>
        <stp/>
        <stp/>
        <stp>TRUE</stp>
        <stp>T</stp>
        <tr r="H187" s="3"/>
      </tp>
      <tp>
        <v>44819</v>
        <stp/>
        <stp>StudyData</stp>
        <stp>CADD19U22</stp>
        <stp>Bar</stp>
        <stp/>
        <stp>Time</stp>
        <stp>D</stp>
        <stp>-1</stp>
        <stp>ALL</stp>
        <stp/>
        <stp/>
        <stp>TRUE</stp>
        <stp>T</stp>
        <tr r="H188" s="3"/>
      </tp>
      <tp t="s">
        <v>LME Copper, Apr 24</v>
        <stp/>
        <stp>ContractData</stp>
        <stp>CADD02J24</stp>
        <stp>LongDescription</stp>
        <stp/>
        <stp>T</stp>
        <tr r="D589" s="3"/>
      </tp>
      <tp t="s">
        <v>LME Copper, Apr 25</v>
        <stp/>
        <stp>ContractData</stp>
        <stp>CADD02J25</stp>
        <stp>LongDescription</stp>
        <stp/>
        <stp>T</stp>
        <tr r="D850" s="3"/>
      </tp>
      <tp t="s">
        <v>LME Copper, Apr 24</v>
        <stp/>
        <stp>ContractData</stp>
        <stp>CADD12J24</stp>
        <stp>LongDescription</stp>
        <stp/>
        <stp>T</stp>
        <tr r="D597" s="3"/>
      </tp>
      <tp t="s">
        <v>LME Copper, Apr 24</v>
        <stp/>
        <stp>ContractData</stp>
        <stp>CADD22J24</stp>
        <stp>LongDescription</stp>
        <stp/>
        <stp>T</stp>
        <tr r="D603" s="3"/>
      </tp>
      <tp t="s">
        <v>LME Copper, Apr 25</v>
        <stp/>
        <stp>ContractData</stp>
        <stp>CADD22J25</stp>
        <stp>LongDescription</stp>
        <stp/>
        <stp>T</stp>
        <tr r="D864" s="3"/>
      </tp>
      <tp t="s">
        <v>LME Copper, Apr 22</v>
        <stp/>
        <stp>ContractData</stp>
        <stp>CADD22J22</stp>
        <stp>LongDescription</stp>
        <stp/>
        <stp>T</stp>
        <tr r="D82" s="3"/>
      </tp>
      <tp t="s">
        <v>LME Copper, Apr 23</v>
        <stp/>
        <stp>ContractData</stp>
        <stp>CADD12J23</stp>
        <stp>LongDescription</stp>
        <stp/>
        <stp>T</stp>
        <tr r="D335" s="3"/>
      </tp>
      <tp t="s">
        <v>LME Copper, Apr 22</v>
        <stp/>
        <stp>ContractData</stp>
        <stp>CADD12J22</stp>
        <stp>LongDescription</stp>
        <stp/>
        <stp>T</stp>
        <tr r="D74" s="3"/>
      </tp>
      <tp t="s">
        <v>LME Copper, May 24</v>
        <stp/>
        <stp>ContractData</stp>
        <stp>CADD02K24</stp>
        <stp>LongDescription</stp>
        <stp/>
        <stp>T</stp>
        <tr r="D611" s="3"/>
      </tp>
      <tp t="s">
        <v>LME Copper, May 25</v>
        <stp/>
        <stp>ContractData</stp>
        <stp>CADD02K25</stp>
        <stp>LongDescription</stp>
        <stp/>
        <stp>T</stp>
        <tr r="D872" s="3"/>
      </tp>
      <tp t="s">
        <v>LME Copper, May 24</v>
        <stp/>
        <stp>ContractData</stp>
        <stp>CADD22K24</stp>
        <stp>LongDescription</stp>
        <stp/>
        <stp>T</stp>
        <tr r="D625" s="3"/>
      </tp>
      <tp t="s">
        <v>LME Copper, May 23</v>
        <stp/>
        <stp>ContractData</stp>
        <stp>CADD22K23</stp>
        <stp>LongDescription</stp>
        <stp/>
        <stp>T</stp>
        <tr r="D363" s="3"/>
      </tp>
      <tp t="s">
        <v>LME Copper, May 22</v>
        <stp/>
        <stp>ContractData</stp>
        <stp>CADD02K22</stp>
        <stp>LongDescription</stp>
        <stp/>
        <stp>T</stp>
        <tr r="D88" s="3"/>
      </tp>
      <tp t="s">
        <v>LME Copper, May 23</v>
        <stp/>
        <stp>ContractData</stp>
        <stp>CADD12K23</stp>
        <stp>LongDescription</stp>
        <stp/>
        <stp>T</stp>
        <tr r="D357" s="3"/>
      </tp>
      <tp t="s">
        <v>LME Copper, May 23</v>
        <stp/>
        <stp>ContractData</stp>
        <stp>CADD02K23</stp>
        <stp>LongDescription</stp>
        <stp/>
        <stp>T</stp>
        <tr r="D349" s="3"/>
      </tp>
      <tp t="s">
        <v>LME Copper, May 22</v>
        <stp/>
        <stp>ContractData</stp>
        <stp>CADD12K22</stp>
        <stp>LongDescription</stp>
        <stp/>
        <stp>T</stp>
        <tr r="D96" s="3"/>
      </tp>
      <tp t="s">
        <v>LME Copper, Mar 25</v>
        <stp/>
        <stp>ContractData</stp>
        <stp>CADD12H25</stp>
        <stp>LongDescription</stp>
        <stp/>
        <stp>T</stp>
        <tr r="D835" s="3"/>
      </tp>
      <tp t="s">
        <v>LME Copper, Mar 24</v>
        <stp/>
        <stp>ContractData</stp>
        <stp>CADD12H24</stp>
        <stp>LongDescription</stp>
        <stp/>
        <stp>T</stp>
        <tr r="D574" s="3"/>
      </tp>
      <tp t="s">
        <v>LME Copper, Mar 24</v>
        <stp/>
        <stp>ContractData</stp>
        <stp>CADD22H24</stp>
        <stp>LongDescription</stp>
        <stp/>
        <stp>T</stp>
        <tr r="D582" s="3"/>
      </tp>
      <tp t="s">
        <v>LME Copper, Mar 22</v>
        <stp/>
        <stp>ContractData</stp>
        <stp>CADD22H22</stp>
        <stp>LongDescription</stp>
        <stp/>
        <stp>T</stp>
        <tr r="D59" s="3"/>
      </tp>
      <tp t="s">
        <v>LME Copper, Mar 23</v>
        <stp/>
        <stp>ContractData</stp>
        <stp>CADD22H23</stp>
        <stp>LongDescription</stp>
        <stp/>
        <stp>T</stp>
        <tr r="D320" s="3"/>
      </tp>
      <tp t="s">
        <v>LME Copper, Mar 22</v>
        <stp/>
        <stp>ContractData</stp>
        <stp>CADD02H22</stp>
        <stp>LongDescription</stp>
        <stp/>
        <stp>T</stp>
        <tr r="D45" s="3"/>
      </tp>
      <tp t="s">
        <v>LME Copper, Mar 23</v>
        <stp/>
        <stp>ContractData</stp>
        <stp>CADD02H23</stp>
        <stp>LongDescription</stp>
        <stp/>
        <stp>T</stp>
        <tr r="D306" s="3"/>
      </tp>
      <tp t="s">
        <v>LME Copper, Jul 24</v>
        <stp/>
        <stp>ContractData</stp>
        <stp>CADD02N24</stp>
        <stp>LongDescription</stp>
        <stp/>
        <stp>T</stp>
        <tr r="D654" s="3"/>
      </tp>
      <tp t="s">
        <v>LME Copper, Jul 24</v>
        <stp/>
        <stp>ContractData</stp>
        <stp>CADD12N24</stp>
        <stp>LongDescription</stp>
        <stp/>
        <stp>T</stp>
        <tr r="D662" s="3"/>
      </tp>
      <tp t="s">
        <v>LME Copper, Jul 24</v>
        <stp/>
        <stp>ContractData</stp>
        <stp>CADD22N24</stp>
        <stp>LongDescription</stp>
        <stp/>
        <stp>T</stp>
        <tr r="D668" s="3"/>
      </tp>
      <tp t="s">
        <v>LME Copper, Jul 22</v>
        <stp/>
        <stp>ContractData</stp>
        <stp>CADD22N22</stp>
        <stp>LongDescription</stp>
        <stp/>
        <stp>T</stp>
        <tr r="D147" s="3"/>
      </tp>
      <tp t="s">
        <v>LME Copper, Jul 23</v>
        <stp/>
        <stp>ContractData</stp>
        <stp>CADD12N23</stp>
        <stp>LongDescription</stp>
        <stp/>
        <stp>T</stp>
        <tr r="D400" s="3"/>
      </tp>
      <tp t="s">
        <v>LME Copper, Jul 22</v>
        <stp/>
        <stp>ContractData</stp>
        <stp>CADD12N22</stp>
        <stp>LongDescription</stp>
        <stp/>
        <stp>T</stp>
        <tr r="D139" s="3"/>
      </tp>
      <tp t="s">
        <v>LME Copper, Jun 24</v>
        <stp/>
        <stp>ContractData</stp>
        <stp>CADD12M24</stp>
        <stp>LongDescription</stp>
        <stp/>
        <stp>T</stp>
        <tr r="D640" s="3"/>
      </tp>
      <tp t="s">
        <v>LME Copper, Jun 22</v>
        <stp/>
        <stp>ContractData</stp>
        <stp>CADD22M22</stp>
        <stp>LongDescription</stp>
        <stp/>
        <stp>T</stp>
        <tr r="D125" s="3"/>
      </tp>
      <tp t="s">
        <v>LME Copper, Jun 23</v>
        <stp/>
        <stp>ContractData</stp>
        <stp>CADD22M23</stp>
        <stp>LongDescription</stp>
        <stp/>
        <stp>T</stp>
        <tr r="D386" s="3"/>
      </tp>
      <tp t="s">
        <v>LME Copper, Jun 22</v>
        <stp/>
        <stp>ContractData</stp>
        <stp>CADD02M22</stp>
        <stp>LongDescription</stp>
        <stp/>
        <stp>T</stp>
        <tr r="D111" s="3"/>
      </tp>
      <tp t="s">
        <v>LME Copper, Jun 23</v>
        <stp/>
        <stp>ContractData</stp>
        <stp>CADD12M23</stp>
        <stp>LongDescription</stp>
        <stp/>
        <stp>T</stp>
        <tr r="D378" s="3"/>
      </tp>
      <tp t="s">
        <v>LME Copper, Jun 23</v>
        <stp/>
        <stp>ContractData</stp>
        <stp>CADD02M23</stp>
        <stp>LongDescription</stp>
        <stp/>
        <stp>T</stp>
        <tr r="D372" s="3"/>
      </tp>
      <tp t="s">
        <v>LME Copper, Jan 24</v>
        <stp/>
        <stp>ContractData</stp>
        <stp>CADD02F24</stp>
        <stp>LongDescription</stp>
        <stp/>
        <stp>T</stp>
        <tr r="D524" s="3"/>
      </tp>
      <tp t="s">
        <v>LME Copper, Jan 25</v>
        <stp/>
        <stp>ContractData</stp>
        <stp>CADD02F25</stp>
        <stp>LongDescription</stp>
        <stp/>
        <stp>T</stp>
        <tr r="D786" s="3"/>
      </tp>
      <tp t="s">
        <v>LME Copper, Jan 24</v>
        <stp/>
        <stp>ContractData</stp>
        <stp>CADD12F24</stp>
        <stp>LongDescription</stp>
        <stp/>
        <stp>T</stp>
        <tr r="D532" s="3"/>
      </tp>
      <tp t="s">
        <v>LME Copper, Jan 24</v>
        <stp/>
        <stp>ContractData</stp>
        <stp>CADD22F24</stp>
        <stp>LongDescription</stp>
        <stp/>
        <stp>T</stp>
        <tr r="D538" s="3"/>
      </tp>
      <tp t="s">
        <v>LME Copper, Jan 25</v>
        <stp/>
        <stp>ContractData</stp>
        <stp>CADD22F25</stp>
        <stp>LongDescription</stp>
        <stp/>
        <stp>T</stp>
        <tr r="D800" s="3"/>
      </tp>
      <tp t="s">
        <v>LME Copper, Jan 23</v>
        <stp/>
        <stp>ContractData</stp>
        <stp>CADD12F23</stp>
        <stp>LongDescription</stp>
        <stp/>
        <stp>T</stp>
        <tr r="D271" s="3"/>
      </tp>
      <tp t="s">
        <v>LME Copper, Jan 23</v>
        <stp/>
        <stp>ContractData</stp>
        <stp>CADD02F23</stp>
        <stp>LongDescription</stp>
        <stp/>
        <stp>T</stp>
        <tr r="D263" s="3"/>
      </tp>
      <tp t="s">
        <v>LME Copper, Jan 22</v>
        <stp/>
        <stp>ContractData</stp>
        <stp>CADD12F22</stp>
        <stp>LongDescription</stp>
        <stp/>
        <stp>T</stp>
        <tr r="D10" s="3"/>
      </tp>
      <tp t="s">
        <v>LME Copper, Feb 24</v>
        <stp/>
        <stp>ContractData</stp>
        <stp>CADD02G24</stp>
        <stp>LongDescription</stp>
        <stp/>
        <stp>T</stp>
        <tr r="D547" s="3"/>
      </tp>
      <tp t="s">
        <v>LME Copper, Feb 25</v>
        <stp/>
        <stp>ContractData</stp>
        <stp>CADD12G25</stp>
        <stp>LongDescription</stp>
        <stp/>
        <stp>T</stp>
        <tr r="D815" s="3"/>
      </tp>
      <tp t="s">
        <v>LME Copper, Feb 24</v>
        <stp/>
        <stp>ContractData</stp>
        <stp>CADD12G24</stp>
        <stp>LongDescription</stp>
        <stp/>
        <stp>T</stp>
        <tr r="D553" s="3"/>
      </tp>
      <tp t="s">
        <v>LME Copper, Feb 24</v>
        <stp/>
        <stp>ContractData</stp>
        <stp>CADD22G24</stp>
        <stp>LongDescription</stp>
        <stp/>
        <stp>T</stp>
        <tr r="D561" s="3"/>
      </tp>
      <tp t="s">
        <v>LME Copper, Feb 22</v>
        <stp/>
        <stp>ContractData</stp>
        <stp>CADD22G22</stp>
        <stp>LongDescription</stp>
        <stp/>
        <stp>T</stp>
        <tr r="D39" s="3"/>
      </tp>
      <tp t="s">
        <v>LME Copper, Feb 23</v>
        <stp/>
        <stp>ContractData</stp>
        <stp>CADD22G23</stp>
        <stp>LongDescription</stp>
        <stp/>
        <stp>T</stp>
        <tr r="D300" s="3"/>
      </tp>
      <tp t="s">
        <v>LME Copper, Feb 22</v>
        <stp/>
        <stp>ContractData</stp>
        <stp>CADD02G22</stp>
        <stp>LongDescription</stp>
        <stp/>
        <stp>T</stp>
        <tr r="D25" s="3"/>
      </tp>
      <tp t="s">
        <v>LME Copper, Feb 23</v>
        <stp/>
        <stp>ContractData</stp>
        <stp>CADD02G23</stp>
        <stp>LongDescription</stp>
        <stp/>
        <stp>T</stp>
        <tr r="D286" s="3"/>
      </tp>
      <tp t="s">
        <v>LME Copper, Dec 24</v>
        <stp/>
        <stp>ContractData</stp>
        <stp>CADD02Z24</stp>
        <stp>LongDescription</stp>
        <stp/>
        <stp>T</stp>
        <tr r="D763" s="3"/>
      </tp>
      <tp t="s">
        <v>LME Copper, Dec 24</v>
        <stp/>
        <stp>ContractData</stp>
        <stp>CADD12Z24</stp>
        <stp>LongDescription</stp>
        <stp/>
        <stp>T</stp>
        <tr r="D771" s="3"/>
      </tp>
      <tp t="s">
        <v>LME Copper, Dec 22</v>
        <stp/>
        <stp>ContractData</stp>
        <stp>CADD22Z22</stp>
        <stp>LongDescription</stp>
        <stp/>
        <stp>T</stp>
        <tr r="D256" s="3"/>
      </tp>
      <tp t="s">
        <v>LME Copper, Dec 23</v>
        <stp/>
        <stp>ContractData</stp>
        <stp>CADD22Z23</stp>
        <stp>LongDescription</stp>
        <stp/>
        <stp>T</stp>
        <tr r="D517" s="3"/>
      </tp>
      <tp t="s">
        <v>LME Copper, Dec 22</v>
        <stp/>
        <stp>ContractData</stp>
        <stp>CADD02Z22</stp>
        <stp>LongDescription</stp>
        <stp/>
        <stp>T</stp>
        <tr r="D242" s="3"/>
      </tp>
      <tp t="s">
        <v>LME Copper, Dec 23</v>
        <stp/>
        <stp>ContractData</stp>
        <stp>CADD12Z23</stp>
        <stp>LongDescription</stp>
        <stp/>
        <stp>T</stp>
        <tr r="D509" s="3"/>
      </tp>
      <tp t="s">
        <v>LME Copper, Dec 22</v>
        <stp/>
        <stp>ContractData</stp>
        <stp>CADD12Z22</stp>
        <stp>LongDescription</stp>
        <stp/>
        <stp>T</stp>
        <tr r="D248" s="3"/>
      </tp>
      <tp t="s">
        <v>LME Copper, Nov 24</v>
        <stp/>
        <stp>ContractData</stp>
        <stp>CADD12X24</stp>
        <stp>LongDescription</stp>
        <stp/>
        <stp>T</stp>
        <tr r="D749" s="3"/>
      </tp>
      <tp t="s">
        <v>LME Copper, Nov 24</v>
        <stp/>
        <stp>ContractData</stp>
        <stp>CADD22X24</stp>
        <stp>LongDescription</stp>
        <stp/>
        <stp>T</stp>
        <tr r="D757" s="3"/>
      </tp>
      <tp t="s">
        <v>LME Copper, Nov 22</v>
        <stp/>
        <stp>ContractData</stp>
        <stp>CADD22X22</stp>
        <stp>LongDescription</stp>
        <stp/>
        <stp>T</stp>
        <tr r="D234" s="3"/>
      </tp>
      <tp t="s">
        <v>LME Copper, Nov 23</v>
        <stp/>
        <stp>ContractData</stp>
        <stp>CADD22X23</stp>
        <stp>LongDescription</stp>
        <stp/>
        <stp>T</stp>
        <tr r="D495" s="3"/>
      </tp>
      <tp t="s">
        <v>LME Copper, Nov 22</v>
        <stp/>
        <stp>ContractData</stp>
        <stp>CADD02X22</stp>
        <stp>LongDescription</stp>
        <stp/>
        <stp>T</stp>
        <tr r="D220" s="3"/>
      </tp>
      <tp t="s">
        <v>LME Copper, Nov 23</v>
        <stp/>
        <stp>ContractData</stp>
        <stp>CADD02X23</stp>
        <stp>LongDescription</stp>
        <stp/>
        <stp>T</stp>
        <tr r="D481" s="3"/>
      </tp>
      <tp t="s">
        <v>LME Copper, Aug 24</v>
        <stp/>
        <stp>ContractData</stp>
        <stp>CADD02Q24</stp>
        <stp>LongDescription</stp>
        <stp/>
        <stp>T</stp>
        <tr r="D677" s="3"/>
      </tp>
      <tp t="s">
        <v>LME Copper, Aug 24</v>
        <stp/>
        <stp>ContractData</stp>
        <stp>CADD12Q24</stp>
        <stp>LongDescription</stp>
        <stp/>
        <stp>T</stp>
        <tr r="D683" s="3"/>
      </tp>
      <tp t="s">
        <v>LME Copper, Aug 24</v>
        <stp/>
        <stp>ContractData</stp>
        <stp>CADD22Q24</stp>
        <stp>LongDescription</stp>
        <stp/>
        <stp>T</stp>
        <tr r="D691" s="3"/>
      </tp>
      <tp t="s">
        <v>LME Copper, Aug 22</v>
        <stp/>
        <stp>ContractData</stp>
        <stp>CADD22Q22</stp>
        <stp>LongDescription</stp>
        <stp/>
        <stp>T</stp>
        <tr r="D168" s="3"/>
      </tp>
      <tp t="s">
        <v>LME Copper, Aug 23</v>
        <stp/>
        <stp>ContractData</stp>
        <stp>CADD22Q23</stp>
        <stp>LongDescription</stp>
        <stp/>
        <stp>T</stp>
        <tr r="D429" s="3"/>
      </tp>
      <tp t="s">
        <v>LME Copper, Aug 22</v>
        <stp/>
        <stp>ContractData</stp>
        <stp>CADD02Q22</stp>
        <stp>LongDescription</stp>
        <stp/>
        <stp>T</stp>
        <tr r="D154" s="3"/>
      </tp>
      <tp t="s">
        <v>LME Copper, Aug 23</v>
        <stp/>
        <stp>ContractData</stp>
        <stp>CADD02Q23</stp>
        <stp>LongDescription</stp>
        <stp/>
        <stp>T</stp>
        <tr r="D415" s="3"/>
      </tp>
      <tp t="s">
        <v>LME Copper, Aug 22</v>
        <stp/>
        <stp>ContractData</stp>
        <stp>CADD12Q22</stp>
        <stp>LongDescription</stp>
        <stp/>
        <stp>T</stp>
        <tr r="D162" s="3"/>
      </tp>
      <tp t="s">
        <v>LME Copper, Oct 24</v>
        <stp/>
        <stp>ContractData</stp>
        <stp>CADD02V24</stp>
        <stp>LongDescription</stp>
        <stp/>
        <stp>T</stp>
        <tr r="D720" s="3"/>
      </tp>
      <tp t="s">
        <v>LME Copper, Oct 24</v>
        <stp/>
        <stp>ContractData</stp>
        <stp>CADD22V24</stp>
        <stp>LongDescription</stp>
        <stp/>
        <stp>T</stp>
        <tr r="D734" s="3"/>
      </tp>
      <tp t="s">
        <v>LME Copper, Oct 23</v>
        <stp/>
        <stp>ContractData</stp>
        <stp>CADD12V23</stp>
        <stp>LongDescription</stp>
        <stp/>
        <stp>T</stp>
        <tr r="D466" s="3"/>
      </tp>
      <tp t="s">
        <v>LME Copper, Oct 23</v>
        <stp/>
        <stp>ContractData</stp>
        <stp>CADD02V23</stp>
        <stp>LongDescription</stp>
        <stp/>
        <stp>T</stp>
        <tr r="D458" s="3"/>
      </tp>
      <tp t="s">
        <v>LME Copper, Oct 22</v>
        <stp/>
        <stp>ContractData</stp>
        <stp>CADD12V22</stp>
        <stp>LongDescription</stp>
        <stp/>
        <stp>T</stp>
        <tr r="D205" s="3"/>
      </tp>
      <tp t="s">
        <v>LME Copper, Sep 24</v>
        <stp/>
        <stp>ContractData</stp>
        <stp>CADD02U24</stp>
        <stp>LongDescription</stp>
        <stp/>
        <stp>T</stp>
        <tr r="D698" s="3"/>
      </tp>
      <tp t="s">
        <v>LME Copper, Sep 24</v>
        <stp/>
        <stp>ContractData</stp>
        <stp>CADD12U24</stp>
        <stp>LongDescription</stp>
        <stp/>
        <stp>T</stp>
        <tr r="D706" s="3"/>
      </tp>
      <tp t="s">
        <v>LME Copper, Sep 22</v>
        <stp/>
        <stp>ContractData</stp>
        <stp>CADD22U22</stp>
        <stp>LongDescription</stp>
        <stp/>
        <stp>T</stp>
        <tr r="D191" s="3"/>
      </tp>
      <tp t="s">
        <v>LME Copper, Sep 23</v>
        <stp/>
        <stp>ContractData</stp>
        <stp>CADD22U23</stp>
        <stp>LongDescription</stp>
        <stp/>
        <stp>T</stp>
        <tr r="D452" s="3"/>
      </tp>
      <tp t="s">
        <v>LME Copper, Sep 22</v>
        <stp/>
        <stp>ContractData</stp>
        <stp>CADD02U22</stp>
        <stp>LongDescription</stp>
        <stp/>
        <stp>T</stp>
        <tr r="D177" s="3"/>
      </tp>
      <tp t="s">
        <v>LME Copper, Sep 23</v>
        <stp/>
        <stp>ContractData</stp>
        <stp>CADD12U23</stp>
        <stp>LongDescription</stp>
        <stp/>
        <stp>T</stp>
        <tr r="D444" s="3"/>
      </tp>
      <tp t="s">
        <v>LME Copper, Sep 22</v>
        <stp/>
        <stp>ContractData</stp>
        <stp>CADD12U22</stp>
        <stp>LongDescription</stp>
        <stp/>
        <stp>T</stp>
        <tr r="D183" s="3"/>
      </tp>
      <tp t="s">
        <v>LME Copper, Apr 24</v>
        <stp/>
        <stp>ContractData</stp>
        <stp>CADD03J24</stp>
        <stp>LongDescription</stp>
        <stp/>
        <stp>T</stp>
        <tr r="D590" s="3"/>
      </tp>
      <tp t="s">
        <v>LME Copper, Apr 25</v>
        <stp/>
        <stp>ContractData</stp>
        <stp>CADD03J25</stp>
        <stp>LongDescription</stp>
        <stp/>
        <stp>T</stp>
        <tr r="D851" s="3"/>
      </tp>
      <tp t="s">
        <v>LME Copper, Apr 24</v>
        <stp/>
        <stp>ContractData</stp>
        <stp>CADD23J24</stp>
        <stp>LongDescription</stp>
        <stp/>
        <stp>T</stp>
        <tr r="D604" s="3"/>
      </tp>
      <tp t="s">
        <v>LME Copper, Apr 25</v>
        <stp/>
        <stp>ContractData</stp>
        <stp>CADD23J25</stp>
        <stp>LongDescription</stp>
        <stp/>
        <stp>T</stp>
        <tr r="D865" s="3"/>
      </tp>
      <tp t="s">
        <v>LME Copper, Apr 23</v>
        <stp/>
        <stp>ContractData</stp>
        <stp>CADD13J23</stp>
        <stp>LongDescription</stp>
        <stp/>
        <stp>T</stp>
        <tr r="D336" s="3"/>
      </tp>
      <tp t="s">
        <v>LME Copper, Apr 23</v>
        <stp/>
        <stp>ContractData</stp>
        <stp>CADD03J23</stp>
        <stp>LongDescription</stp>
        <stp/>
        <stp>T</stp>
        <tr r="D328" s="3"/>
      </tp>
      <tp t="s">
        <v>LME Copper, Apr 22</v>
        <stp/>
        <stp>ContractData</stp>
        <stp>CADD13J22</stp>
        <stp>LongDescription</stp>
        <stp/>
        <stp>T</stp>
        <tr r="D75" s="3"/>
      </tp>
      <tp t="s">
        <v>LME Copper, May 24</v>
        <stp/>
        <stp>ContractData</stp>
        <stp>CADD03K24</stp>
        <stp>LongDescription</stp>
        <stp/>
        <stp>T</stp>
        <tr r="D612" s="3"/>
      </tp>
      <tp t="s">
        <v>LME Copper, May 24</v>
        <stp/>
        <stp>ContractData</stp>
        <stp>CADD13K24</stp>
        <stp>LongDescription</stp>
        <stp/>
        <stp>T</stp>
        <tr r="D618" s="3"/>
      </tp>
      <tp t="s">
        <v>LME Copper, May 24</v>
        <stp/>
        <stp>ContractData</stp>
        <stp>CADD23K24</stp>
        <stp>LongDescription</stp>
        <stp/>
        <stp>T</stp>
        <tr r="D626" s="3"/>
      </tp>
      <tp t="s">
        <v>LME Copper, May 22</v>
        <stp/>
        <stp>ContractData</stp>
        <stp>CADD23K22</stp>
        <stp>LongDescription</stp>
        <stp/>
        <stp>T</stp>
        <tr r="D103" s="3"/>
      </tp>
      <tp t="s">
        <v>LME Copper, May 23</v>
        <stp/>
        <stp>ContractData</stp>
        <stp>CADD23K23</stp>
        <stp>LongDescription</stp>
        <stp/>
        <stp>T</stp>
        <tr r="D364" s="3"/>
      </tp>
      <tp t="s">
        <v>LME Copper, May 22</v>
        <stp/>
        <stp>ContractData</stp>
        <stp>CADD03K22</stp>
        <stp>LongDescription</stp>
        <stp/>
        <stp>T</stp>
        <tr r="D89" s="3"/>
      </tp>
      <tp t="s">
        <v>LME Copper, May 23</v>
        <stp/>
        <stp>ContractData</stp>
        <stp>CADD03K23</stp>
        <stp>LongDescription</stp>
        <stp/>
        <stp>T</stp>
        <tr r="D350" s="3"/>
      </tp>
      <tp t="s">
        <v>LME Copper, May 22</v>
        <stp/>
        <stp>ContractData</stp>
        <stp>CADD13K22</stp>
        <stp>LongDescription</stp>
        <stp/>
        <stp>T</stp>
        <tr r="D97" s="3"/>
      </tp>
      <tp t="s">
        <v>LME Copper, Mar 25</v>
        <stp/>
        <stp>ContractData</stp>
        <stp>CADD13H25</stp>
        <stp>LongDescription</stp>
        <stp/>
        <stp>T</stp>
        <tr r="D836" s="3"/>
      </tp>
      <tp t="s">
        <v>LME Copper, Mar 25</v>
        <stp/>
        <stp>ContractData</stp>
        <stp>CADD03H25</stp>
        <stp>LongDescription</stp>
        <stp/>
        <stp>T</stp>
        <tr r="D828" s="3"/>
      </tp>
      <tp t="s">
        <v>LME Copper, Mar 24</v>
        <stp/>
        <stp>ContractData</stp>
        <stp>CADD13H24</stp>
        <stp>LongDescription</stp>
        <stp/>
        <stp>T</stp>
        <tr r="D575" s="3"/>
      </tp>
      <tp t="s">
        <v>LME Copper, Mar 22</v>
        <stp/>
        <stp>ContractData</stp>
        <stp>CADD23H22</stp>
        <stp>LongDescription</stp>
        <stp/>
        <stp>T</stp>
        <tr r="D60" s="3"/>
      </tp>
      <tp t="s">
        <v>LME Copper, Mar 23</v>
        <stp/>
        <stp>ContractData</stp>
        <stp>CADD23H23</stp>
        <stp>LongDescription</stp>
        <stp/>
        <stp>T</stp>
        <tr r="D321" s="3"/>
      </tp>
      <tp t="s">
        <v>LME Copper, Mar 22</v>
        <stp/>
        <stp>ContractData</stp>
        <stp>CADD03H22</stp>
        <stp>LongDescription</stp>
        <stp/>
        <stp>T</stp>
        <tr r="D46" s="3"/>
      </tp>
      <tp t="s">
        <v>LME Copper, Mar 23</v>
        <stp/>
        <stp>ContractData</stp>
        <stp>CADD13H23</stp>
        <stp>LongDescription</stp>
        <stp/>
        <stp>T</stp>
        <tr r="D313" s="3"/>
      </tp>
      <tp t="s">
        <v>LME Copper, Mar 23</v>
        <stp/>
        <stp>ContractData</stp>
        <stp>CADD03H23</stp>
        <stp>LongDescription</stp>
        <stp/>
        <stp>T</stp>
        <tr r="D307" s="3"/>
      </tp>
      <tp t="s">
        <v>LME Copper, Jul 24</v>
        <stp/>
        <stp>ContractData</stp>
        <stp>CADD03N24</stp>
        <stp>LongDescription</stp>
        <stp/>
        <stp>T</stp>
        <tr r="D655" s="3"/>
      </tp>
      <tp t="s">
        <v>LME Copper, Jul 24</v>
        <stp/>
        <stp>ContractData</stp>
        <stp>CADD23N24</stp>
        <stp>LongDescription</stp>
        <stp/>
        <stp>T</stp>
        <tr r="D669" s="3"/>
      </tp>
      <tp t="s">
        <v>LME Copper, Jul 23</v>
        <stp/>
        <stp>ContractData</stp>
        <stp>CADD13N23</stp>
        <stp>LongDescription</stp>
        <stp/>
        <stp>T</stp>
        <tr r="D401" s="3"/>
      </tp>
      <tp t="s">
        <v>LME Copper, Jul 23</v>
        <stp/>
        <stp>ContractData</stp>
        <stp>CADD03N23</stp>
        <stp>LongDescription</stp>
        <stp/>
        <stp>T</stp>
        <tr r="D393" s="3"/>
      </tp>
      <tp t="s">
        <v>LME Copper, Jul 22</v>
        <stp/>
        <stp>ContractData</stp>
        <stp>CADD13N22</stp>
        <stp>LongDescription</stp>
        <stp/>
        <stp>T</stp>
        <tr r="D140" s="3"/>
      </tp>
      <tp t="s">
        <v>LME Copper, Jun 24</v>
        <stp/>
        <stp>ContractData</stp>
        <stp>CADD03M24</stp>
        <stp>LongDescription</stp>
        <stp/>
        <stp>T</stp>
        <tr r="D633" s="3"/>
      </tp>
      <tp t="s">
        <v>LME Copper, Jun 24</v>
        <stp/>
        <stp>ContractData</stp>
        <stp>CADD13M24</stp>
        <stp>LongDescription</stp>
        <stp/>
        <stp>T</stp>
        <tr r="D641" s="3"/>
      </tp>
      <tp t="s">
        <v>LME Copper, Jun 22</v>
        <stp/>
        <stp>ContractData</stp>
        <stp>CADD23M22</stp>
        <stp>LongDescription</stp>
        <stp/>
        <stp>T</stp>
        <tr r="D126" s="3"/>
      </tp>
      <tp t="s">
        <v>LME Copper, Jun 23</v>
        <stp/>
        <stp>ContractData</stp>
        <stp>CADD23M23</stp>
        <stp>LongDescription</stp>
        <stp/>
        <stp>T</stp>
        <tr r="D387" s="3"/>
      </tp>
      <tp t="s">
        <v>LME Copper, Jun 22</v>
        <stp/>
        <stp>ContractData</stp>
        <stp>CADD03M22</stp>
        <stp>LongDescription</stp>
        <stp/>
        <stp>T</stp>
        <tr r="D112" s="3"/>
      </tp>
      <tp t="s">
        <v>LME Copper, Jun 23</v>
        <stp/>
        <stp>ContractData</stp>
        <stp>CADD13M23</stp>
        <stp>LongDescription</stp>
        <stp/>
        <stp>T</stp>
        <tr r="D379" s="3"/>
      </tp>
      <tp t="s">
        <v>LME Copper, Jun 22</v>
        <stp/>
        <stp>ContractData</stp>
        <stp>CADD13M22</stp>
        <stp>LongDescription</stp>
        <stp/>
        <stp>T</stp>
        <tr r="D118" s="3"/>
      </tp>
      <tp t="s">
        <v>LME Copper, Jan 24</v>
        <stp/>
        <stp>ContractData</stp>
        <stp>CADD03F24</stp>
        <stp>LongDescription</stp>
        <stp/>
        <stp>T</stp>
        <tr r="D525" s="3"/>
      </tp>
      <tp t="s">
        <v>LME Copper, Jan 25</v>
        <stp/>
        <stp>ContractData</stp>
        <stp>CADD13F25</stp>
        <stp>LongDescription</stp>
        <stp/>
        <stp>T</stp>
        <tr r="D793" s="3"/>
      </tp>
      <tp t="s">
        <v>LME Copper, Jan 25</v>
        <stp/>
        <stp>ContractData</stp>
        <stp>CADD03F25</stp>
        <stp>LongDescription</stp>
        <stp/>
        <stp>T</stp>
        <tr r="D787" s="3"/>
      </tp>
      <tp t="s">
        <v>LME Copper, Jan 24</v>
        <stp/>
        <stp>ContractData</stp>
        <stp>CADD23F24</stp>
        <stp>LongDescription</stp>
        <stp/>
        <stp>T</stp>
        <tr r="D539" s="3"/>
      </tp>
      <tp t="s">
        <v>LME Copper, Jan 25</v>
        <stp/>
        <stp>ContractData</stp>
        <stp>CADD23F25</stp>
        <stp>LongDescription</stp>
        <stp/>
        <stp>T</stp>
        <tr r="D801" s="3"/>
      </tp>
      <tp t="s">
        <v>LME Copper, Jan 23</v>
        <stp/>
        <stp>ContractData</stp>
        <stp>CADD23F23</stp>
        <stp>LongDescription</stp>
        <stp/>
        <stp>T</stp>
        <tr r="D278" s="3"/>
      </tp>
      <tp t="s">
        <v>LME Copper, Jan 23</v>
        <stp/>
        <stp>ContractData</stp>
        <stp>CADD13F23</stp>
        <stp>LongDescription</stp>
        <stp/>
        <stp>T</stp>
        <tr r="D272" s="3"/>
      </tp>
      <tp t="s">
        <v>LME Copper, Jan 23</v>
        <stp/>
        <stp>ContractData</stp>
        <stp>CADD03F23</stp>
        <stp>LongDescription</stp>
        <stp/>
        <stp>T</stp>
        <tr r="D264" s="3"/>
      </tp>
      <tp t="s">
        <v>LME Copper, Jan 22</v>
        <stp/>
        <stp>ContractData</stp>
        <stp>CADD13F22</stp>
        <stp>LongDescription</stp>
        <stp/>
        <stp>T</stp>
        <tr r="D11" s="3"/>
      </tp>
      <tp t="s">
        <v>LME Copper, Feb 25</v>
        <stp/>
        <stp>ContractData</stp>
        <stp>CADD13G25</stp>
        <stp>LongDescription</stp>
        <stp/>
        <stp>T</stp>
        <tr r="D816" s="3"/>
      </tp>
      <tp t="s">
        <v>LME Copper, Feb 25</v>
        <stp/>
        <stp>ContractData</stp>
        <stp>CADD03G25</stp>
        <stp>LongDescription</stp>
        <stp/>
        <stp>T</stp>
        <tr r="D808" s="3"/>
      </tp>
      <tp t="s">
        <v>LME Copper, Feb 24</v>
        <stp/>
        <stp>ContractData</stp>
        <stp>CADD13G24</stp>
        <stp>LongDescription</stp>
        <stp/>
        <stp>T</stp>
        <tr r="D554" s="3"/>
      </tp>
      <tp t="s">
        <v>LME Copper, Feb 24</v>
        <stp/>
        <stp>ContractData</stp>
        <stp>CADD23G24</stp>
        <stp>LongDescription</stp>
        <stp/>
        <stp>T</stp>
        <tr r="D562" s="3"/>
      </tp>
      <tp t="s">
        <v>LME Copper, Feb 22</v>
        <stp/>
        <stp>ContractData</stp>
        <stp>CADD23G22</stp>
        <stp>LongDescription</stp>
        <stp/>
        <stp>T</stp>
        <tr r="D40" s="3"/>
      </tp>
      <tp t="s">
        <v>LME Copper, Feb 23</v>
        <stp/>
        <stp>ContractData</stp>
        <stp>CADD23G23</stp>
        <stp>LongDescription</stp>
        <stp/>
        <stp>T</stp>
        <tr r="D301" s="3"/>
      </tp>
      <tp t="s">
        <v>LME Copper, Feb 22</v>
        <stp/>
        <stp>ContractData</stp>
        <stp>CADD03G22</stp>
        <stp>LongDescription</stp>
        <stp/>
        <stp>T</stp>
        <tr r="D26" s="3"/>
      </tp>
      <tp t="s">
        <v>LME Copper, Feb 23</v>
        <stp/>
        <stp>ContractData</stp>
        <stp>CADD13G23</stp>
        <stp>LongDescription</stp>
        <stp/>
        <stp>T</stp>
        <tr r="D293" s="3"/>
      </tp>
      <tp t="s">
        <v>LME Copper, Feb 23</v>
        <stp/>
        <stp>ContractData</stp>
        <stp>CADD03G23</stp>
        <stp>LongDescription</stp>
        <stp/>
        <stp>T</stp>
        <tr r="D287" s="3"/>
      </tp>
      <tp t="s">
        <v>LME Copper, Dec 24</v>
        <stp/>
        <stp>ContractData</stp>
        <stp>CADD03Z24</stp>
        <stp>LongDescription</stp>
        <stp/>
        <stp>T</stp>
        <tr r="D764" s="3"/>
      </tp>
      <tp t="s">
        <v>LME Copper, Dec 24</v>
        <stp/>
        <stp>ContractData</stp>
        <stp>CADD13Z24</stp>
        <stp>LongDescription</stp>
        <stp/>
        <stp>T</stp>
        <tr r="D772" s="3"/>
      </tp>
      <tp t="s">
        <v>LME Copper, Dec 24</v>
        <stp/>
        <stp>ContractData</stp>
        <stp>CADD23Z24</stp>
        <stp>LongDescription</stp>
        <stp/>
        <stp>T</stp>
        <tr r="D778" s="3"/>
      </tp>
      <tp t="s">
        <v>LME Copper, Dec 22</v>
        <stp/>
        <stp>ContractData</stp>
        <stp>CADD23Z22</stp>
        <stp>LongDescription</stp>
        <stp/>
        <stp>T</stp>
        <tr r="D257" s="3"/>
      </tp>
      <tp t="s">
        <v>LME Copper, Dec 23</v>
        <stp/>
        <stp>ContractData</stp>
        <stp>CADD13Z23</stp>
        <stp>LongDescription</stp>
        <stp/>
        <stp>T</stp>
        <tr r="D510" s="3"/>
      </tp>
      <tp t="s">
        <v>LME Copper, Dec 22</v>
        <stp/>
        <stp>ContractData</stp>
        <stp>CADD13Z22</stp>
        <stp>LongDescription</stp>
        <stp/>
        <stp>T</stp>
        <tr r="D249" s="3"/>
      </tp>
      <tp t="s">
        <v>LME Copper, Nov 24</v>
        <stp/>
        <stp>ContractData</stp>
        <stp>CADD13X24</stp>
        <stp>LongDescription</stp>
        <stp/>
        <stp>T</stp>
        <tr r="D750" s="3"/>
      </tp>
      <tp t="s">
        <v>LME Copper, Nov 22</v>
        <stp/>
        <stp>ContractData</stp>
        <stp>CADD23X22</stp>
        <stp>LongDescription</stp>
        <stp/>
        <stp>T</stp>
        <tr r="D235" s="3"/>
      </tp>
      <tp t="s">
        <v>LME Copper, Nov 23</v>
        <stp/>
        <stp>ContractData</stp>
        <stp>CADD23X23</stp>
        <stp>LongDescription</stp>
        <stp/>
        <stp>T</stp>
        <tr r="D496" s="3"/>
      </tp>
      <tp t="s">
        <v>LME Copper, Nov 22</v>
        <stp/>
        <stp>ContractData</stp>
        <stp>CADD03X22</stp>
        <stp>LongDescription</stp>
        <stp/>
        <stp>T</stp>
        <tr r="D221" s="3"/>
      </tp>
      <tp t="s">
        <v>LME Copper, Nov 23</v>
        <stp/>
        <stp>ContractData</stp>
        <stp>CADD13X23</stp>
        <stp>LongDescription</stp>
        <stp/>
        <stp>T</stp>
        <tr r="D488" s="3"/>
      </tp>
      <tp t="s">
        <v>LME Copper, Nov 23</v>
        <stp/>
        <stp>ContractData</stp>
        <stp>CADD03X23</stp>
        <stp>LongDescription</stp>
        <stp/>
        <stp>T</stp>
        <tr r="D482" s="3"/>
      </tp>
      <tp t="s">
        <v>LME Copper, Aug 24</v>
        <stp/>
        <stp>ContractData</stp>
        <stp>CADD13Q24</stp>
        <stp>LongDescription</stp>
        <stp/>
        <stp>T</stp>
        <tr r="D684" s="3"/>
      </tp>
      <tp t="s">
        <v>LME Copper, Aug 24</v>
        <stp/>
        <stp>ContractData</stp>
        <stp>CADD23Q24</stp>
        <stp>LongDescription</stp>
        <stp/>
        <stp>T</stp>
        <tr r="D692" s="3"/>
      </tp>
      <tp t="s">
        <v>LME Copper, Aug 22</v>
        <stp/>
        <stp>ContractData</stp>
        <stp>CADD23Q22</stp>
        <stp>LongDescription</stp>
        <stp/>
        <stp>T</stp>
        <tr r="D169" s="3"/>
      </tp>
      <tp t="s">
        <v>LME Copper, Aug 23</v>
        <stp/>
        <stp>ContractData</stp>
        <stp>CADD23Q23</stp>
        <stp>LongDescription</stp>
        <stp/>
        <stp>T</stp>
        <tr r="D430" s="3"/>
      </tp>
      <tp t="s">
        <v>LME Copper, Aug 22</v>
        <stp/>
        <stp>ContractData</stp>
        <stp>CADD03Q22</stp>
        <stp>LongDescription</stp>
        <stp/>
        <stp>T</stp>
        <tr r="D155" s="3"/>
      </tp>
      <tp t="s">
        <v>LME Copper, Aug 23</v>
        <stp/>
        <stp>ContractData</stp>
        <stp>CADD03Q23</stp>
        <stp>LongDescription</stp>
        <stp/>
        <stp>T</stp>
        <tr r="D416" s="3"/>
      </tp>
      <tp t="s">
        <v>LME Copper, Oct 24</v>
        <stp/>
        <stp>ContractData</stp>
        <stp>CADD03V24</stp>
        <stp>LongDescription</stp>
        <stp/>
        <stp>T</stp>
        <tr r="D721" s="3"/>
      </tp>
      <tp t="s">
        <v>LME Copper, Oct 24</v>
        <stp/>
        <stp>ContractData</stp>
        <stp>CADD23V24</stp>
        <stp>LongDescription</stp>
        <stp/>
        <stp>T</stp>
        <tr r="D735" s="3"/>
      </tp>
      <tp t="s">
        <v>LME Copper, Oct 23</v>
        <stp/>
        <stp>ContractData</stp>
        <stp>CADD23V23</stp>
        <stp>LongDescription</stp>
        <stp/>
        <stp>T</stp>
        <tr r="D473" s="3"/>
      </tp>
      <tp t="s">
        <v>LME Copper, Oct 22</v>
        <stp/>
        <stp>ContractData</stp>
        <stp>CADD03V22</stp>
        <stp>LongDescription</stp>
        <stp/>
        <stp>T</stp>
        <tr r="D198" s="3"/>
      </tp>
      <tp t="s">
        <v>LME Copper, Oct 23</v>
        <stp/>
        <stp>ContractData</stp>
        <stp>CADD13V23</stp>
        <stp>LongDescription</stp>
        <stp/>
        <stp>T</stp>
        <tr r="D467" s="3"/>
      </tp>
      <tp t="s">
        <v>LME Copper, Oct 23</v>
        <stp/>
        <stp>ContractData</stp>
        <stp>CADD03V23</stp>
        <stp>LongDescription</stp>
        <stp/>
        <stp>T</stp>
        <tr r="D459" s="3"/>
      </tp>
      <tp t="s">
        <v>LME Copper, Oct 22</v>
        <stp/>
        <stp>ContractData</stp>
        <stp>CADD13V22</stp>
        <stp>LongDescription</stp>
        <stp/>
        <stp>T</stp>
        <tr r="D206" s="3"/>
      </tp>
      <tp t="s">
        <v>LME Copper, Sep 24</v>
        <stp/>
        <stp>ContractData</stp>
        <stp>CADD03U24</stp>
        <stp>LongDescription</stp>
        <stp/>
        <stp>T</stp>
        <tr r="D699" s="3"/>
      </tp>
      <tp t="s">
        <v>LME Copper, Sep 24</v>
        <stp/>
        <stp>ContractData</stp>
        <stp>CADD13U24</stp>
        <stp>LongDescription</stp>
        <stp/>
        <stp>T</stp>
        <tr r="D707" s="3"/>
      </tp>
      <tp t="s">
        <v>LME Copper, Sep 24</v>
        <stp/>
        <stp>ContractData</stp>
        <stp>CADD23U24</stp>
        <stp>LongDescription</stp>
        <stp/>
        <stp>T</stp>
        <tr r="D713" s="3"/>
      </tp>
      <tp t="s">
        <v>LME Copper, Sep 22</v>
        <stp/>
        <stp>ContractData</stp>
        <stp>CADD23U22</stp>
        <stp>LongDescription</stp>
        <stp/>
        <stp>T</stp>
        <tr r="D192" s="3"/>
      </tp>
      <tp t="s">
        <v>LME Copper, Sep 23</v>
        <stp/>
        <stp>ContractData</stp>
        <stp>CADD13U23</stp>
        <stp>LongDescription</stp>
        <stp/>
        <stp>T</stp>
        <tr r="D445" s="3"/>
      </tp>
      <tp t="s">
        <v>LME Copper, Sep 22</v>
        <stp/>
        <stp>ContractData</stp>
        <stp>CADD13U22</stp>
        <stp>LongDescription</stp>
        <stp/>
        <stp>T</stp>
        <tr r="D184" s="3"/>
      </tp>
      <tp t="s">
        <v>LME Copper, Apr 25</v>
        <stp/>
        <stp>ContractData</stp>
        <stp>CADD10J25</stp>
        <stp>LongDescription</stp>
        <stp/>
        <stp>T</stp>
        <tr r="D856" s="3"/>
      </tp>
      <tp t="s">
        <v>LME Copper, Apr 24</v>
        <stp/>
        <stp>ContractData</stp>
        <stp>CADD10J24</stp>
        <stp>LongDescription</stp>
        <stp/>
        <stp>T</stp>
        <tr r="D595" s="3"/>
      </tp>
      <tp t="s">
        <v>LME Copper, Apr 25</v>
        <stp/>
        <stp>ContractData</stp>
        <stp>CADD30J25</stp>
        <stp>LongDescription</stp>
        <stp/>
        <stp>T</stp>
        <tr r="D870" s="3"/>
      </tp>
      <tp t="s">
        <v>LME Copper, Apr 24</v>
        <stp/>
        <stp>ContractData</stp>
        <stp>CADD30J24</stp>
        <stp>LongDescription</stp>
        <stp/>
        <stp>T</stp>
        <tr r="D609" s="3"/>
      </tp>
      <tp t="s">
        <v>LME Aluminium, Apr 23</v>
        <stp/>
        <stp>ContractData</stp>
        <stp>AHDD19J23</stp>
        <stp>LongDescription</stp>
        <stp/>
        <stp>T</stp>
        <tr r="D63" s="1"/>
      </tp>
      <tp t="s">
        <v>LME Copper, Apr 22</v>
        <stp/>
        <stp>ContractData</stp>
        <stp>CADD20J22</stp>
        <stp>LongDescription</stp>
        <stp/>
        <stp>T</stp>
        <tr r="D80" s="3"/>
      </tp>
      <tp t="s">
        <v>LME Copper, Apr 23</v>
        <stp/>
        <stp>ContractData</stp>
        <stp>CADD20J23</stp>
        <stp>LongDescription</stp>
        <stp/>
        <stp>T</stp>
        <tr r="D341" s="3"/>
      </tp>
      <tp t="s">
        <v>LME Copper, Apr 23</v>
        <stp/>
        <stp>ContractData</stp>
        <stp>CADD10J23</stp>
        <stp>LongDescription</stp>
        <stp/>
        <stp>T</stp>
        <tr r="D333" s="3"/>
      </tp>
      <tp t="s">
        <v>LME Copper, May 24</v>
        <stp/>
        <stp>ContractData</stp>
        <stp>CADD10K24</stp>
        <stp>LongDescription</stp>
        <stp/>
        <stp>T</stp>
        <tr r="D617" s="3"/>
      </tp>
      <tp t="s">
        <v>LME Copper, May 24</v>
        <stp/>
        <stp>ContractData</stp>
        <stp>CADD20K24</stp>
        <stp>LongDescription</stp>
        <stp/>
        <stp>T</stp>
        <tr r="D623" s="3"/>
      </tp>
      <tp t="s">
        <v>LME Copper, May 24</v>
        <stp/>
        <stp>ContractData</stp>
        <stp>CADD30K24</stp>
        <stp>LongDescription</stp>
        <stp/>
        <stp>T</stp>
        <tr r="D631" s="3"/>
      </tp>
      <tp t="s">
        <v>LME Aluminium, May 23</v>
        <stp/>
        <stp>ContractData</stp>
        <stp>AHDD19K23</stp>
        <stp>LongDescription</stp>
        <stp/>
        <stp>T</stp>
        <tr r="D85" s="1"/>
      </tp>
      <tp t="s">
        <v>LME Copper, May 22</v>
        <stp/>
        <stp>ContractData</stp>
        <stp>CADD20K22</stp>
        <stp>LongDescription</stp>
        <stp/>
        <stp>T</stp>
        <tr r="D102" s="3"/>
      </tp>
      <tp t="s">
        <v>LME Copper, May 23</v>
        <stp/>
        <stp>ContractData</stp>
        <stp>CADD30K23</stp>
        <stp>LongDescription</stp>
        <stp/>
        <stp>T</stp>
        <tr r="D369" s="3"/>
      </tp>
      <tp t="s">
        <v>LME Aluminium, May 23</v>
        <stp/>
        <stp>ContractData</stp>
        <stp>AHDD09K23</stp>
        <stp>LongDescription</stp>
        <stp/>
        <stp>T</stp>
        <tr r="D77" s="1"/>
      </tp>
      <tp t="s">
        <v>LME Copper, May 22</v>
        <stp/>
        <stp>ContractData</stp>
        <stp>CADD30K22</stp>
        <stp>LongDescription</stp>
        <stp/>
        <stp>T</stp>
        <tr r="D108" s="3"/>
      </tp>
      <tp t="s">
        <v>LME Copper, May 23</v>
        <stp/>
        <stp>ContractData</stp>
        <stp>CADD10K23</stp>
        <stp>LongDescription</stp>
        <stp/>
        <stp>T</stp>
        <tr r="D355" s="3"/>
      </tp>
      <tp t="s">
        <v>LME Aluminium, May 23</v>
        <stp/>
        <stp>ContractData</stp>
        <stp>AHDD29K23</stp>
        <stp>LongDescription</stp>
        <stp/>
        <stp>T</stp>
        <tr r="D91" s="1"/>
      </tp>
      <tp t="s">
        <v>LME Copper, May 22</v>
        <stp/>
        <stp>ContractData</stp>
        <stp>CADD10K22</stp>
        <stp>LongDescription</stp>
        <stp/>
        <stp>T</stp>
        <tr r="D94" s="3"/>
      </tp>
      <tp t="s">
        <v>LME Copper, Mar 25</v>
        <stp/>
        <stp>ContractData</stp>
        <stp>CADD10H25</stp>
        <stp>LongDescription</stp>
        <stp/>
        <stp>T</stp>
        <tr r="D833" s="3"/>
      </tp>
      <tp t="s">
        <v>LME Copper, Mar 24</v>
        <stp/>
        <stp>ContractData</stp>
        <stp>CADD20H24</stp>
        <stp>LongDescription</stp>
        <stp/>
        <stp>T</stp>
        <tr r="D580" s="3"/>
      </tp>
      <tp t="s">
        <v>LME Copper, Mar 25</v>
        <stp/>
        <stp>ContractData</stp>
        <stp>CADD20H25</stp>
        <stp>LongDescription</stp>
        <stp/>
        <stp>T</stp>
        <tr r="D841" s="3"/>
      </tp>
      <tp t="s">
        <v>LME Copper, Mar 23</v>
        <stp/>
        <stp>ContractData</stp>
        <stp>CADD30H23</stp>
        <stp>LongDescription</stp>
        <stp/>
        <stp>T</stp>
        <tr r="D326" s="3"/>
      </tp>
      <tp t="s">
        <v>LME Aluminium, Mar 23</v>
        <stp/>
        <stp>ContractData</stp>
        <stp>AHDD09H23</stp>
        <stp>LongDescription</stp>
        <stp/>
        <stp>T</stp>
        <tr r="D34" s="1"/>
      </tp>
      <tp t="s">
        <v>LME Copper, Mar 23</v>
        <stp/>
        <stp>ContractData</stp>
        <stp>CADD20H23</stp>
        <stp>LongDescription</stp>
        <stp/>
        <stp>T</stp>
        <tr r="D318" s="3"/>
      </tp>
      <tp t="s">
        <v>LME Copper, Mar 22</v>
        <stp/>
        <stp>ContractData</stp>
        <stp>CADD30H22</stp>
        <stp>LongDescription</stp>
        <stp/>
        <stp>T</stp>
        <tr r="D65" s="3"/>
      </tp>
      <tp t="s">
        <v>LME Copper, Mar 23</v>
        <stp/>
        <stp>ContractData</stp>
        <stp>CADD10H23</stp>
        <stp>LongDescription</stp>
        <stp/>
        <stp>T</stp>
        <tr r="D312" s="3"/>
      </tp>
      <tp t="s">
        <v>LME Aluminium, Mar 23</v>
        <stp/>
        <stp>ContractData</stp>
        <stp>AHDD29H23</stp>
        <stp>LongDescription</stp>
        <stp/>
        <stp>T</stp>
        <tr r="D48" s="1"/>
      </tp>
      <tp t="s">
        <v>LME Copper, Mar 22</v>
        <stp/>
        <stp>ContractData</stp>
        <stp>CADD10H22</stp>
        <stp>LongDescription</stp>
        <stp/>
        <stp>T</stp>
        <tr r="D51" s="3"/>
      </tp>
      <tp t="s">
        <v>LME Copper, Jul 24</v>
        <stp/>
        <stp>ContractData</stp>
        <stp>CADD10N24</stp>
        <stp>LongDescription</stp>
        <stp/>
        <stp>T</stp>
        <tr r="D660" s="3"/>
      </tp>
      <tp t="s">
        <v>LME Copper, Jul 24</v>
        <stp/>
        <stp>ContractData</stp>
        <stp>CADD30N24</stp>
        <stp>LongDescription</stp>
        <stp/>
        <stp>T</stp>
        <tr r="D674" s="3"/>
      </tp>
      <tp t="s">
        <v>LME Aluminium, Jul 23</v>
        <stp/>
        <stp>ContractData</stp>
        <stp>AHDD19N23</stp>
        <stp>LongDescription</stp>
        <stp/>
        <stp>T</stp>
        <tr r="D128" s="1"/>
      </tp>
      <tp t="s">
        <v>LME Copper, Jul 22</v>
        <stp/>
        <stp>ContractData</stp>
        <stp>CADD20N22</stp>
        <stp>LongDescription</stp>
        <stp/>
        <stp>T</stp>
        <tr r="D145" s="3"/>
      </tp>
      <tp t="s">
        <v>LME Copper, Jul 23</v>
        <stp/>
        <stp>ContractData</stp>
        <stp>CADD20N23</stp>
        <stp>LongDescription</stp>
        <stp/>
        <stp>T</stp>
        <tr r="D406" s="3"/>
      </tp>
      <tp t="s">
        <v>LME Copper, Jul 23</v>
        <stp/>
        <stp>ContractData</stp>
        <stp>CADD10N23</stp>
        <stp>LongDescription</stp>
        <stp/>
        <stp>T</stp>
        <tr r="D398" s="3"/>
      </tp>
      <tp t="s">
        <v>LME Copper, Jun 24</v>
        <stp/>
        <stp>ContractData</stp>
        <stp>CADD10M24</stp>
        <stp>LongDescription</stp>
        <stp/>
        <stp>T</stp>
        <tr r="D638" s="3"/>
      </tp>
      <tp t="s">
        <v>LME Copper, Jun 24</v>
        <stp/>
        <stp>ContractData</stp>
        <stp>CADD20M24</stp>
        <stp>LongDescription</stp>
        <stp/>
        <stp>T</stp>
        <tr r="D646" s="3"/>
      </tp>
      <tp t="s">
        <v>LME Aluminium, Jun 23</v>
        <stp/>
        <stp>ContractData</stp>
        <stp>AHDD19M23</stp>
        <stp>LongDescription</stp>
        <stp/>
        <stp>T</stp>
        <tr r="D106" s="1"/>
      </tp>
      <tp t="s">
        <v>LME Copper, Jun 22</v>
        <stp/>
        <stp>ContractData</stp>
        <stp>CADD20M22</stp>
        <stp>LongDescription</stp>
        <stp/>
        <stp>T</stp>
        <tr r="D123" s="3"/>
      </tp>
      <tp t="s">
        <v>LME Copper, Jun 23</v>
        <stp/>
        <stp>ContractData</stp>
        <stp>CADD30M23</stp>
        <stp>LongDescription</stp>
        <stp/>
        <stp>T</stp>
        <tr r="D392" s="3"/>
      </tp>
      <tp t="s">
        <v>LME Aluminium, Jun 23</v>
        <stp/>
        <stp>ContractData</stp>
        <stp>AHDD09M23</stp>
        <stp>LongDescription</stp>
        <stp/>
        <stp>T</stp>
        <tr r="D100" s="1"/>
      </tp>
      <tp t="s">
        <v>LME Copper, Jun 23</v>
        <stp/>
        <stp>ContractData</stp>
        <stp>CADD20M23</stp>
        <stp>LongDescription</stp>
        <stp/>
        <stp>T</stp>
        <tr r="D384" s="3"/>
      </tp>
      <tp t="s">
        <v>LME Copper, Jun 22</v>
        <stp/>
        <stp>ContractData</stp>
        <stp>CADD30M22</stp>
        <stp>LongDescription</stp>
        <stp/>
        <stp>T</stp>
        <tr r="D131" s="3"/>
      </tp>
      <tp t="s">
        <v>LME Aluminium, Jun 23</v>
        <stp/>
        <stp>ContractData</stp>
        <stp>AHDD29M23</stp>
        <stp>LongDescription</stp>
        <stp/>
        <stp>T</stp>
        <tr r="D114" s="1"/>
      </tp>
      <tp t="s">
        <v>LME Copper, Jun 22</v>
        <stp/>
        <stp>ContractData</stp>
        <stp>CADD10M22</stp>
        <stp>LongDescription</stp>
        <stp/>
        <stp>T</stp>
        <tr r="D117" s="3"/>
      </tp>
      <tp t="s">
        <v>LME Aluminium, Jan 24</v>
        <stp/>
        <stp>ContractData</stp>
        <stp>AHDD29F24</stp>
        <stp>LongDescription</stp>
        <stp/>
        <stp>T</stp>
        <tr r="D266" s="1"/>
      </tp>
      <tp t="s">
        <v>LME Copper, Jan 25</v>
        <stp/>
        <stp>ContractData</stp>
        <stp>CADD10F25</stp>
        <stp>LongDescription</stp>
        <stp/>
        <stp>T</stp>
        <tr r="D792" s="3"/>
      </tp>
      <tp t="s">
        <v>LME Copper, Jan 24</v>
        <stp/>
        <stp>ContractData</stp>
        <stp>CADD10F24</stp>
        <stp>LongDescription</stp>
        <stp/>
        <stp>T</stp>
        <tr r="D530" s="3"/>
      </tp>
      <tp t="s">
        <v>LME Aluminium, Jan 24</v>
        <stp/>
        <stp>ContractData</stp>
        <stp>AHDD09F24</stp>
        <stp>LongDescription</stp>
        <stp/>
        <stp>T</stp>
        <tr r="D252" s="1"/>
      </tp>
      <tp t="s">
        <v>LME Copper, Jan 25</v>
        <stp/>
        <stp>ContractData</stp>
        <stp>CADD30F25</stp>
        <stp>LongDescription</stp>
        <stp/>
        <stp>T</stp>
        <tr r="D806" s="3"/>
      </tp>
      <tp t="s">
        <v>LME Aluminium, Jan 24</v>
        <stp/>
        <stp>ContractData</stp>
        <stp>AHDD19F24</stp>
        <stp>LongDescription</stp>
        <stp/>
        <stp>T</stp>
        <tr r="D260" s="1"/>
      </tp>
      <tp t="s">
        <v>LME Copper, Jan 25</v>
        <stp/>
        <stp>ContractData</stp>
        <stp>CADD20F25</stp>
        <stp>LongDescription</stp>
        <stp/>
        <stp>T</stp>
        <tr r="D798" s="3"/>
      </tp>
      <tp t="s">
        <v>LME Copper, Jan 24</v>
        <stp/>
        <stp>ContractData</stp>
        <stp>CADD30F24</stp>
        <stp>LongDescription</stp>
        <stp/>
        <stp>T</stp>
        <tr r="D544" s="3"/>
      </tp>
      <tp t="s">
        <v>LME Copper, Jan 22</v>
        <stp/>
        <stp>ContractData</stp>
        <stp>CADD20F22</stp>
        <stp>LongDescription</stp>
        <stp/>
        <stp>T</stp>
        <tr r="D16" s="3"/>
      </tp>
      <tp t="s">
        <v>LME Copper, Jan 23</v>
        <stp/>
        <stp>ContractData</stp>
        <stp>CADD30F23</stp>
        <stp>LongDescription</stp>
        <stp/>
        <stp>T</stp>
        <tr r="D283" s="3"/>
      </tp>
      <tp t="s">
        <v>LME Copper, Jan 23</v>
        <stp/>
        <stp>ContractData</stp>
        <stp>CADD20F23</stp>
        <stp>LongDescription</stp>
        <stp/>
        <stp>T</stp>
        <tr r="D277" s="3"/>
      </tp>
      <tp t="s">
        <v>LME Copper, Jan 23</v>
        <stp/>
        <stp>ContractData</stp>
        <stp>CADD10F23</stp>
        <stp>LongDescription</stp>
        <stp/>
        <stp>T</stp>
        <tr r="D269" s="3"/>
      </tp>
      <tp t="s">
        <v>LME Copper, Jan 22</v>
        <stp/>
        <stp>ContractData</stp>
        <stp>CADD10F22</stp>
        <stp>LongDescription</stp>
        <stp/>
        <stp>T</stp>
        <tr r="D8" s="3"/>
      </tp>
      <tp t="s">
        <v>LME Copper, Feb 25</v>
        <stp/>
        <stp>ContractData</stp>
        <stp>CADD10G25</stp>
        <stp>LongDescription</stp>
        <stp/>
        <stp>T</stp>
        <tr r="D813" s="3"/>
      </tp>
      <tp t="s">
        <v>LME Copper, Feb 24</v>
        <stp/>
        <stp>ContractData</stp>
        <stp>CADD20G24</stp>
        <stp>LongDescription</stp>
        <stp/>
        <stp>T</stp>
        <tr r="D559" s="3"/>
      </tp>
      <tp t="s">
        <v>LME Copper, Feb 25</v>
        <stp/>
        <stp>ContractData</stp>
        <stp>CADD20G25</stp>
        <stp>LongDescription</stp>
        <stp/>
        <stp>T</stp>
        <tr r="D821" s="3"/>
      </tp>
      <tp t="s">
        <v>LME Aluminium, Feb 23</v>
        <stp/>
        <stp>ContractData</stp>
        <stp>AHDD09G23</stp>
        <stp>LongDescription</stp>
        <stp/>
        <stp>T</stp>
        <tr r="D14" s="1"/>
      </tp>
      <tp t="s">
        <v>LME Copper, Feb 23</v>
        <stp/>
        <stp>ContractData</stp>
        <stp>CADD20G23</stp>
        <stp>LongDescription</stp>
        <stp/>
        <stp>T</stp>
        <tr r="D298" s="3"/>
      </tp>
      <tp t="s">
        <v>LME Copper, Feb 23</v>
        <stp/>
        <stp>ContractData</stp>
        <stp>CADD10G23</stp>
        <stp>LongDescription</stp>
        <stp/>
        <stp>T</stp>
        <tr r="D292" s="3"/>
      </tp>
      <tp t="s">
        <v>LME Copper, Feb 22</v>
        <stp/>
        <stp>ContractData</stp>
        <stp>CADD10G22</stp>
        <stp>LongDescription</stp>
        <stp/>
        <stp>T</stp>
        <tr r="D31" s="3"/>
      </tp>
      <tp t="s">
        <v>LME Copper, Dec 24</v>
        <stp/>
        <stp>ContractData</stp>
        <stp>CADD10Z24</stp>
        <stp>LongDescription</stp>
        <stp/>
        <stp>T</stp>
        <tr r="D769" s="3"/>
      </tp>
      <tp t="s">
        <v>LME Copper, Dec 24</v>
        <stp/>
        <stp>ContractData</stp>
        <stp>CADD20Z24</stp>
        <stp>LongDescription</stp>
        <stp/>
        <stp>T</stp>
        <tr r="D777" s="3"/>
      </tp>
      <tp t="s">
        <v>LME Copper, Dec 24</v>
        <stp/>
        <stp>ContractData</stp>
        <stp>CADD30Z24</stp>
        <stp>LongDescription</stp>
        <stp/>
        <stp>T</stp>
        <tr r="D783" s="3"/>
      </tp>
      <tp t="s">
        <v>LME Aluminium, Dec 23</v>
        <stp/>
        <stp>ContractData</stp>
        <stp>AHDD19Z23</stp>
        <stp>LongDescription</stp>
        <stp/>
        <stp>T</stp>
        <tr r="D237" s="1"/>
      </tp>
      <tp t="s">
        <v>LME Copper, Dec 22</v>
        <stp/>
        <stp>ContractData</stp>
        <stp>CADD20Z22</stp>
        <stp>LongDescription</stp>
        <stp/>
        <stp>T</stp>
        <tr r="D254" s="3"/>
      </tp>
      <tp t="s">
        <v>LME Copper, Dec 23</v>
        <stp/>
        <stp>ContractData</stp>
        <stp>CADD20Z23</stp>
        <stp>LongDescription</stp>
        <stp/>
        <stp>T</stp>
        <tr r="D515" s="3"/>
      </tp>
      <tp t="s">
        <v>LME Copper, Dec 22</v>
        <stp/>
        <stp>ContractData</stp>
        <stp>CADD30Z22</stp>
        <stp>LongDescription</stp>
        <stp/>
        <stp>T</stp>
        <tr r="D262" s="3"/>
      </tp>
      <tp t="s">
        <v>LME Aluminium, Dec 23</v>
        <stp/>
        <stp>ContractData</stp>
        <stp>AHDD29Z23</stp>
        <stp>LongDescription</stp>
        <stp/>
        <stp>T</stp>
        <tr r="D245" s="1"/>
      </tp>
      <tp t="s">
        <v>LME Copper, Nov 24</v>
        <stp/>
        <stp>ContractData</stp>
        <stp>CADD20X24</stp>
        <stp>LongDescription</stp>
        <stp/>
        <stp>T</stp>
        <tr r="D755" s="3"/>
      </tp>
      <tp t="s">
        <v>LME Copper, Nov 23</v>
        <stp/>
        <stp>ContractData</stp>
        <stp>CADD30X23</stp>
        <stp>LongDescription</stp>
        <stp/>
        <stp>T</stp>
        <tr r="D501" s="3"/>
      </tp>
      <tp t="s">
        <v>LME Aluminium, Nov 23</v>
        <stp/>
        <stp>ContractData</stp>
        <stp>AHDD09X23</stp>
        <stp>LongDescription</stp>
        <stp/>
        <stp>T</stp>
        <tr r="D209" s="1"/>
      </tp>
      <tp t="s">
        <v>LME Copper, Nov 23</v>
        <stp/>
        <stp>ContractData</stp>
        <stp>CADD20X23</stp>
        <stp>LongDescription</stp>
        <stp/>
        <stp>T</stp>
        <tr r="D493" s="3"/>
      </tp>
      <tp t="s">
        <v>LME Copper, Nov 22</v>
        <stp/>
        <stp>ContractData</stp>
        <stp>CADD30X22</stp>
        <stp>LongDescription</stp>
        <stp/>
        <stp>T</stp>
        <tr r="D240" s="3"/>
      </tp>
      <tp t="s">
        <v>LME Copper, Nov 23</v>
        <stp/>
        <stp>ContractData</stp>
        <stp>CADD10X23</stp>
        <stp>LongDescription</stp>
        <stp/>
        <stp>T</stp>
        <tr r="D487" s="3"/>
      </tp>
      <tp t="s">
        <v>LME Aluminium, Nov 23</v>
        <stp/>
        <stp>ContractData</stp>
        <stp>AHDD29X23</stp>
        <stp>LongDescription</stp>
        <stp/>
        <stp>T</stp>
        <tr r="D223" s="1"/>
      </tp>
      <tp t="s">
        <v>LME Copper, Nov 22</v>
        <stp/>
        <stp>ContractData</stp>
        <stp>CADD10X22</stp>
        <stp>LongDescription</stp>
        <stp/>
        <stp>T</stp>
        <tr r="D226" s="3"/>
      </tp>
      <tp t="s">
        <v>LME Copper, Aug 24</v>
        <stp/>
        <stp>ContractData</stp>
        <stp>CADD20Q24</stp>
        <stp>LongDescription</stp>
        <stp/>
        <stp>T</stp>
        <tr r="D689" s="3"/>
      </tp>
      <tp t="s">
        <v>LME Copper, Aug 24</v>
        <stp/>
        <stp>ContractData</stp>
        <stp>CADD30Q24</stp>
        <stp>LongDescription</stp>
        <stp/>
        <stp>T</stp>
        <tr r="D697" s="3"/>
      </tp>
      <tp t="s">
        <v>LME Copper, Aug 23</v>
        <stp/>
        <stp>ContractData</stp>
        <stp>CADD30Q23</stp>
        <stp>LongDescription</stp>
        <stp/>
        <stp>T</stp>
        <tr r="D435" s="3"/>
      </tp>
      <tp t="s">
        <v>LME Aluminium, Aug 23</v>
        <stp/>
        <stp>ContractData</stp>
        <stp>AHDD09Q23</stp>
        <stp>LongDescription</stp>
        <stp/>
        <stp>T</stp>
        <tr r="D143" s="1"/>
      </tp>
      <tp t="s">
        <v>LME Copper, Aug 22</v>
        <stp/>
        <stp>ContractData</stp>
        <stp>CADD30Q22</stp>
        <stp>LongDescription</stp>
        <stp/>
        <stp>T</stp>
        <tr r="D174" s="3"/>
      </tp>
      <tp t="s">
        <v>LME Copper, Aug 23</v>
        <stp/>
        <stp>ContractData</stp>
        <stp>CADD10Q23</stp>
        <stp>LongDescription</stp>
        <stp/>
        <stp>T</stp>
        <tr r="D421" s="3"/>
      </tp>
      <tp t="s">
        <v>LME Aluminium, Aug 23</v>
        <stp/>
        <stp>ContractData</stp>
        <stp>AHDD29Q23</stp>
        <stp>LongDescription</stp>
        <stp/>
        <stp>T</stp>
        <tr r="D157" s="1"/>
      </tp>
      <tp t="s">
        <v>LME Copper, Aug 22</v>
        <stp/>
        <stp>ContractData</stp>
        <stp>CADD10Q22</stp>
        <stp>LongDescription</stp>
        <stp/>
        <stp>T</stp>
        <tr r="D160" s="3"/>
      </tp>
      <tp t="s">
        <v>LME Copper, Oct 24</v>
        <stp/>
        <stp>ContractData</stp>
        <stp>CADD10V24</stp>
        <stp>LongDescription</stp>
        <stp/>
        <stp>T</stp>
        <tr r="D726" s="3"/>
      </tp>
      <tp t="s">
        <v>LME Copper, Oct 24</v>
        <stp/>
        <stp>ContractData</stp>
        <stp>CADD30V24</stp>
        <stp>LongDescription</stp>
        <stp/>
        <stp>T</stp>
        <tr r="D740" s="3"/>
      </tp>
      <tp t="s">
        <v>LME Aluminium, Oct 23</v>
        <stp/>
        <stp>ContractData</stp>
        <stp>AHDD19V23</stp>
        <stp>LongDescription</stp>
        <stp/>
        <stp>T</stp>
        <tr r="D194" s="1"/>
      </tp>
      <tp t="s">
        <v>LME Copper, Oct 22</v>
        <stp/>
        <stp>ContractData</stp>
        <stp>CADD20V22</stp>
        <stp>LongDescription</stp>
        <stp/>
        <stp>T</stp>
        <tr r="D211" s="3"/>
      </tp>
      <tp t="s">
        <v>LME Copper, Oct 23</v>
        <stp/>
        <stp>ContractData</stp>
        <stp>CADD30V23</stp>
        <stp>LongDescription</stp>
        <stp/>
        <stp>T</stp>
        <tr r="D478" s="3"/>
      </tp>
      <tp t="s">
        <v>LME Aluminium, Oct 23</v>
        <stp/>
        <stp>ContractData</stp>
        <stp>AHDD09V23</stp>
        <stp>LongDescription</stp>
        <stp/>
        <stp>T</stp>
        <tr r="D186" s="1"/>
      </tp>
      <tp t="s">
        <v>LME Copper, Oct 23</v>
        <stp/>
        <stp>ContractData</stp>
        <stp>CADD20V23</stp>
        <stp>LongDescription</stp>
        <stp/>
        <stp>T</stp>
        <tr r="D472" s="3"/>
      </tp>
      <tp t="s">
        <v>LME Copper, Oct 23</v>
        <stp/>
        <stp>ContractData</stp>
        <stp>CADD10V23</stp>
        <stp>LongDescription</stp>
        <stp/>
        <stp>T</stp>
        <tr r="D464" s="3"/>
      </tp>
      <tp t="s">
        <v>LME Copper, Oct 22</v>
        <stp/>
        <stp>ContractData</stp>
        <stp>CADD10V22</stp>
        <stp>LongDescription</stp>
        <stp/>
        <stp>T</stp>
        <tr r="D203" s="3"/>
      </tp>
      <tp t="s">
        <v>LME Copper, Sep 24</v>
        <stp/>
        <stp>ContractData</stp>
        <stp>CADD10U24</stp>
        <stp>LongDescription</stp>
        <stp/>
        <stp>T</stp>
        <tr r="D704" s="3"/>
      </tp>
      <tp t="s">
        <v>LME Copper, Sep 24</v>
        <stp/>
        <stp>ContractData</stp>
        <stp>CADD20U24</stp>
        <stp>LongDescription</stp>
        <stp/>
        <stp>T</stp>
        <tr r="D712" s="3"/>
      </tp>
      <tp t="s">
        <v>LME Copper, Sep 24</v>
        <stp/>
        <stp>ContractData</stp>
        <stp>CADD30U24</stp>
        <stp>LongDescription</stp>
        <stp/>
        <stp>T</stp>
        <tr r="D718" s="3"/>
      </tp>
      <tp t="s">
        <v>LME Aluminium, Sep 23</v>
        <stp/>
        <stp>ContractData</stp>
        <stp>AHDD19U23</stp>
        <stp>LongDescription</stp>
        <stp/>
        <stp>T</stp>
        <tr r="D172" s="1"/>
      </tp>
      <tp t="s">
        <v>LME Copper, Sep 22</v>
        <stp/>
        <stp>ContractData</stp>
        <stp>CADD20U22</stp>
        <stp>LongDescription</stp>
        <stp/>
        <stp>T</stp>
        <tr r="D189" s="3"/>
      </tp>
      <tp t="s">
        <v>LME Copper, Sep 23</v>
        <stp/>
        <stp>ContractData</stp>
        <stp>CADD20U23</stp>
        <stp>LongDescription</stp>
        <stp/>
        <stp>T</stp>
        <tr r="D450" s="3"/>
      </tp>
      <tp t="s">
        <v>LME Copper, Sep 22</v>
        <stp/>
        <stp>ContractData</stp>
        <stp>CADD30U22</stp>
        <stp>LongDescription</stp>
        <stp/>
        <stp>T</stp>
        <tr r="D197" s="3"/>
      </tp>
      <tp t="s">
        <v>LME Aluminium, Sep 23</v>
        <stp/>
        <stp>ContractData</stp>
        <stp>AHDD29U23</stp>
        <stp>LongDescription</stp>
        <stp/>
        <stp>T</stp>
        <tr r="D180" s="1"/>
      </tp>
      <tp>
        <v>44853</v>
        <stp/>
        <stp>StudyData</stp>
        <stp>CADD21V22</stp>
        <stp>Bar</stp>
        <stp/>
        <stp>Time</stp>
        <stp>D</stp>
        <stp>-1</stp>
        <stp>ALL</stp>
        <stp/>
        <stp/>
        <stp>TRUE</stp>
        <stp>T</stp>
        <tr r="H212" s="3"/>
      </tp>
      <tp>
        <v>44852</v>
        <stp/>
        <stp>StudyData</stp>
        <stp>CADD20V22</stp>
        <stp>Bar</stp>
        <stp/>
        <stp>Time</stp>
        <stp>D</stp>
        <stp>-1</stp>
        <stp>ALL</stp>
        <stp/>
        <stp/>
        <stp>TRUE</stp>
        <stp>T</stp>
        <tr r="H211" s="3"/>
      </tp>
      <tp>
        <v>44854</v>
        <stp/>
        <stp>StudyData</stp>
        <stp>CADD25V22</stp>
        <stp>Bar</stp>
        <stp/>
        <stp>Time</stp>
        <stp>D</stp>
        <stp>-1</stp>
        <stp>ALL</stp>
        <stp/>
        <stp/>
        <stp>TRUE</stp>
        <stp>T</stp>
        <tr r="H214" s="3"/>
      </tp>
      <tp>
        <v>44854</v>
        <stp/>
        <stp>StudyData</stp>
        <stp>CADD24V22</stp>
        <stp>Bar</stp>
        <stp/>
        <stp>Time</stp>
        <stp>D</stp>
        <stp>-1</stp>
        <stp>ALL</stp>
        <stp/>
        <stp/>
        <stp>TRUE</stp>
        <stp>T</stp>
        <tr r="H213" s="3"/>
      </tp>
      <tp>
        <v>44859</v>
        <stp/>
        <stp>StudyData</stp>
        <stp>CADD27V22</stp>
        <stp>Bar</stp>
        <stp/>
        <stp>Time</stp>
        <stp>D</stp>
        <stp>-1</stp>
        <stp>ALL</stp>
        <stp/>
        <stp/>
        <stp>TRUE</stp>
        <stp>T</stp>
        <tr r="H216" s="3"/>
      </tp>
      <tp>
        <v>44858</v>
        <stp/>
        <stp>StudyData</stp>
        <stp>CADD26V22</stp>
        <stp>Bar</stp>
        <stp/>
        <stp>Time</stp>
        <stp>D</stp>
        <stp>-1</stp>
        <stp>ALL</stp>
        <stp/>
        <stp/>
        <stp>TRUE</stp>
        <stp>T</stp>
        <tr r="H215" s="3"/>
      </tp>
      <tp>
        <v>44860</v>
        <stp/>
        <stp>StudyData</stp>
        <stp>CADD28V22</stp>
        <stp>Bar</stp>
        <stp/>
        <stp>Time</stp>
        <stp>D</stp>
        <stp>-1</stp>
        <stp>ALL</stp>
        <stp/>
        <stp/>
        <stp>TRUE</stp>
        <stp>T</stp>
        <tr r="H217" s="3"/>
      </tp>
      <tp>
        <v>44861</v>
        <stp/>
        <stp>StudyData</stp>
        <stp>CADD31V22</stp>
        <stp>Bar</stp>
        <stp/>
        <stp>Time</stp>
        <stp>D</stp>
        <stp>-1</stp>
        <stp>ALL</stp>
        <stp/>
        <stp/>
        <stp>TRUE</stp>
        <stp>T</stp>
        <tr r="H218" s="3"/>
      </tp>
      <tp>
        <v>44833</v>
        <stp/>
        <stp>StudyData</stp>
        <stp>CADD03V22</stp>
        <stp>Bar</stp>
        <stp/>
        <stp>Time</stp>
        <stp>D</stp>
        <stp>-1</stp>
        <stp>ALL</stp>
        <stp/>
        <stp/>
        <stp>TRUE</stp>
        <stp>T</stp>
        <tr r="H198" s="3"/>
      </tp>
      <tp>
        <v>44837</v>
        <stp/>
        <stp>StudyData</stp>
        <stp>CADD05V22</stp>
        <stp>Bar</stp>
        <stp/>
        <stp>Time</stp>
        <stp>D</stp>
        <stp>-1</stp>
        <stp>ALL</stp>
        <stp/>
        <stp/>
        <stp>TRUE</stp>
        <stp>T</stp>
        <tr r="H200" s="3"/>
      </tp>
      <tp>
        <v>44833</v>
        <stp/>
        <stp>StudyData</stp>
        <stp>CADD04V22</stp>
        <stp>Bar</stp>
        <stp/>
        <stp>Time</stp>
        <stp>D</stp>
        <stp>-1</stp>
        <stp>ALL</stp>
        <stp/>
        <stp/>
        <stp>TRUE</stp>
        <stp>T</stp>
        <tr r="H199" s="3"/>
      </tp>
      <tp>
        <v>44839</v>
        <stp/>
        <stp>StudyData</stp>
        <stp>CADD07V22</stp>
        <stp>Bar</stp>
        <stp/>
        <stp>Time</stp>
        <stp>D</stp>
        <stp>-1</stp>
        <stp>ALL</stp>
        <stp/>
        <stp/>
        <stp>TRUE</stp>
        <stp>T</stp>
        <tr r="H202" s="3"/>
      </tp>
      <tp>
        <v>44838</v>
        <stp/>
        <stp>StudyData</stp>
        <stp>CADD06V22</stp>
        <stp>Bar</stp>
        <stp/>
        <stp>Time</stp>
        <stp>D</stp>
        <stp>-1</stp>
        <stp>ALL</stp>
        <stp/>
        <stp/>
        <stp>TRUE</stp>
        <stp>T</stp>
        <tr r="H201" s="3"/>
      </tp>
      <tp>
        <v>44840</v>
        <stp/>
        <stp>StudyData</stp>
        <stp>CADD11V22</stp>
        <stp>Bar</stp>
        <stp/>
        <stp>Time</stp>
        <stp>D</stp>
        <stp>-1</stp>
        <stp>ALL</stp>
        <stp/>
        <stp/>
        <stp>TRUE</stp>
        <stp>T</stp>
        <tr r="H204" s="3"/>
      </tp>
      <tp t="s">
        <v/>
        <stp/>
        <stp>StudyData</stp>
        <stp>CADD10V22</stp>
        <stp>Bar</stp>
        <stp/>
        <stp>Time</stp>
        <stp>D</stp>
        <stp>-1</stp>
        <stp>ALL</stp>
        <stp/>
        <stp/>
        <stp>TRUE</stp>
        <stp>T</stp>
        <tr r="H203" s="3"/>
      </tp>
      <tp>
        <v>44845</v>
        <stp/>
        <stp>StudyData</stp>
        <stp>CADD13V22</stp>
        <stp>Bar</stp>
        <stp/>
        <stp>Time</stp>
        <stp>D</stp>
        <stp>-1</stp>
        <stp>ALL</stp>
        <stp/>
        <stp/>
        <stp>TRUE</stp>
        <stp>T</stp>
        <tr r="H206" s="3"/>
      </tp>
      <tp>
        <v>44844</v>
        <stp/>
        <stp>StudyData</stp>
        <stp>CADD12V22</stp>
        <stp>Bar</stp>
        <stp/>
        <stp>Time</stp>
        <stp>D</stp>
        <stp>-1</stp>
        <stp>ALL</stp>
        <stp/>
        <stp/>
        <stp>TRUE</stp>
        <stp>T</stp>
        <tr r="H205" s="3"/>
      </tp>
      <tp>
        <v>44846</v>
        <stp/>
        <stp>StudyData</stp>
        <stp>CADD14V22</stp>
        <stp>Bar</stp>
        <stp/>
        <stp>Time</stp>
        <stp>D</stp>
        <stp>-1</stp>
        <stp>ALL</stp>
        <stp/>
        <stp/>
        <stp>TRUE</stp>
        <stp>T</stp>
        <tr r="H207" s="3"/>
      </tp>
      <tp>
        <v>44847</v>
        <stp/>
        <stp>StudyData</stp>
        <stp>CADD17V22</stp>
        <stp>Bar</stp>
        <stp/>
        <stp>Time</stp>
        <stp>D</stp>
        <stp>-1</stp>
        <stp>ALL</stp>
        <stp/>
        <stp/>
        <stp>TRUE</stp>
        <stp>T</stp>
        <tr r="H208" s="3"/>
      </tp>
      <tp>
        <v>44851</v>
        <stp/>
        <stp>StudyData</stp>
        <stp>CADD19V22</stp>
        <stp>Bar</stp>
        <stp/>
        <stp>Time</stp>
        <stp>D</stp>
        <stp>-1</stp>
        <stp>ALL</stp>
        <stp/>
        <stp/>
        <stp>TRUE</stp>
        <stp>T</stp>
        <tr r="H210" s="3"/>
      </tp>
      <tp>
        <v>44847</v>
        <stp/>
        <stp>StudyData</stp>
        <stp>CADD18V22</stp>
        <stp>Bar</stp>
        <stp/>
        <stp>Time</stp>
        <stp>D</stp>
        <stp>-1</stp>
        <stp>ALL</stp>
        <stp/>
        <stp/>
        <stp>TRUE</stp>
        <stp>T</stp>
        <tr r="H209" s="3"/>
      </tp>
      <tp t="s">
        <v>LME Copper, Apr 24</v>
        <stp/>
        <stp>ContractData</stp>
        <stp>CADD01J24</stp>
        <stp>LongDescription</stp>
        <stp/>
        <stp>T</stp>
        <tr r="D588" s="3"/>
      </tp>
      <tp t="s">
        <v>LME Copper, Apr 25</v>
        <stp/>
        <stp>ContractData</stp>
        <stp>CADD11J25</stp>
        <stp>LongDescription</stp>
        <stp/>
        <stp>T</stp>
        <tr r="D857" s="3"/>
      </tp>
      <tp t="s">
        <v>LME Copper, Apr 25</v>
        <stp/>
        <stp>ContractData</stp>
        <stp>CADD01J25</stp>
        <stp>LongDescription</stp>
        <stp/>
        <stp>T</stp>
        <tr r="D849" s="3"/>
      </tp>
      <tp t="s">
        <v>LME Copper, Apr 24</v>
        <stp/>
        <stp>ContractData</stp>
        <stp>CADD11J24</stp>
        <stp>LongDescription</stp>
        <stp/>
        <stp>T</stp>
        <tr r="D596" s="3"/>
      </tp>
      <tp t="s">
        <v>LME Copper, Apr 25</v>
        <stp/>
        <stp>ContractData</stp>
        <stp>CADD21J25</stp>
        <stp>LongDescription</stp>
        <stp/>
        <stp>T</stp>
        <tr r="D863" s="3"/>
      </tp>
      <tp t="s">
        <v>LME Aluminium, Apr 23</v>
        <stp/>
        <stp>ContractData</stp>
        <stp>AHDD18J23</stp>
        <stp>LongDescription</stp>
        <stp/>
        <stp>T</stp>
        <tr r="D62" s="1"/>
      </tp>
      <tp t="s">
        <v>LME Copper, Apr 22</v>
        <stp/>
        <stp>ContractData</stp>
        <stp>CADD21J22</stp>
        <stp>LongDescription</stp>
        <stp/>
        <stp>T</stp>
        <tr r="D81" s="3"/>
      </tp>
      <tp t="s">
        <v>LME Copper, Apr 23</v>
        <stp/>
        <stp>ContractData</stp>
        <stp>CADD21J23</stp>
        <stp>LongDescription</stp>
        <stp/>
        <stp>T</stp>
        <tr r="D342" s="3"/>
      </tp>
      <tp t="s">
        <v>LME Copper, Apr 22</v>
        <stp/>
        <stp>ContractData</stp>
        <stp>CADD01J22</stp>
        <stp>LongDescription</stp>
        <stp/>
        <stp>T</stp>
        <tr r="D67" s="3"/>
      </tp>
      <tp t="s">
        <v>LME Copper, Apr 23</v>
        <stp/>
        <stp>ContractData</stp>
        <stp>CADD11J23</stp>
        <stp>LongDescription</stp>
        <stp/>
        <stp>T</stp>
        <tr r="D334" s="3"/>
      </tp>
      <tp t="s">
        <v>LME Aluminium, Apr 23</v>
        <stp/>
        <stp>ContractData</stp>
        <stp>AHDD28J23</stp>
        <stp>LongDescription</stp>
        <stp/>
        <stp>T</stp>
        <tr r="D70" s="1"/>
      </tp>
      <tp t="s">
        <v>LME Copper, Apr 22</v>
        <stp/>
        <stp>ContractData</stp>
        <stp>CADD11J22</stp>
        <stp>LongDescription</stp>
        <stp/>
        <stp>T</stp>
        <tr r="D73" s="3"/>
      </tp>
      <tp t="s">
        <v>LME Copper, May 24</v>
        <stp/>
        <stp>ContractData</stp>
        <stp>CADD01K24</stp>
        <stp>LongDescription</stp>
        <stp/>
        <stp>T</stp>
        <tr r="D610" s="3"/>
      </tp>
      <tp t="s">
        <v>LME Copper, May 25</v>
        <stp/>
        <stp>ContractData</stp>
        <stp>CADD01K25</stp>
        <stp>LongDescription</stp>
        <stp/>
        <stp>T</stp>
        <tr r="D871" s="3"/>
      </tp>
      <tp t="s">
        <v>LME Copper, May 24</v>
        <stp/>
        <stp>ContractData</stp>
        <stp>CADD21K24</stp>
        <stp>LongDescription</stp>
        <stp/>
        <stp>T</stp>
        <tr r="D624" s="3"/>
      </tp>
      <tp t="s">
        <v>LME Copper, May 24</v>
        <stp/>
        <stp>ContractData</stp>
        <stp>CADD31K24</stp>
        <stp>LongDescription</stp>
        <stp/>
        <stp>T</stp>
        <tr r="D632" s="3"/>
      </tp>
      <tp t="s">
        <v>LME Aluminium, May 23</v>
        <stp/>
        <stp>ContractData</stp>
        <stp>AHDD18K23</stp>
        <stp>LongDescription</stp>
        <stp/>
        <stp>T</stp>
        <tr r="D84" s="1"/>
      </tp>
      <tp t="s">
        <v>LME Copper, May 23</v>
        <stp/>
        <stp>ContractData</stp>
        <stp>CADD31K23</stp>
        <stp>LongDescription</stp>
        <stp/>
        <stp>T</stp>
        <tr r="D370" s="3"/>
      </tp>
      <tp t="s">
        <v>LME Aluminium, May 23</v>
        <stp/>
        <stp>ContractData</stp>
        <stp>AHDD08K23</stp>
        <stp>LongDescription</stp>
        <stp/>
        <stp>T</stp>
        <tr r="D76" s="1"/>
      </tp>
      <tp t="s">
        <v>LME Copper, May 22</v>
        <stp/>
        <stp>ContractData</stp>
        <stp>CADD31K22</stp>
        <stp>LongDescription</stp>
        <stp/>
        <stp>T</stp>
        <tr r="D109" s="3"/>
      </tp>
      <tp t="s">
        <v>LME Copper, May 23</v>
        <stp/>
        <stp>ContractData</stp>
        <stp>CADD11K23</stp>
        <stp>LongDescription</stp>
        <stp/>
        <stp>T</stp>
        <tr r="D356" s="3"/>
      </tp>
      <tp t="s">
        <v>LME Copper, May 23</v>
        <stp/>
        <stp>ContractData</stp>
        <stp>CADD01K23</stp>
        <stp>LongDescription</stp>
        <stp/>
        <stp>T</stp>
        <tr r="D348" s="3"/>
      </tp>
      <tp t="s">
        <v>LME Copper, May 22</v>
        <stp/>
        <stp>ContractData</stp>
        <stp>CADD11K22</stp>
        <stp>LongDescription</stp>
        <stp/>
        <stp>T</stp>
        <tr r="D95" s="3"/>
      </tp>
      <tp t="s">
        <v>LME Copper, Mar 24</v>
        <stp/>
        <stp>ContractData</stp>
        <stp>CADD01H24</stp>
        <stp>LongDescription</stp>
        <stp/>
        <stp>T</stp>
        <tr r="D567" s="3"/>
      </tp>
      <tp t="s">
        <v>LME Copper, Mar 25</v>
        <stp/>
        <stp>ContractData</stp>
        <stp>CADD11H25</stp>
        <stp>LongDescription</stp>
        <stp/>
        <stp>T</stp>
        <tr r="D834" s="3"/>
      </tp>
      <tp t="s">
        <v>LME Copper, Mar 24</v>
        <stp/>
        <stp>ContractData</stp>
        <stp>CADD11H24</stp>
        <stp>LongDescription</stp>
        <stp/>
        <stp>T</stp>
        <tr r="D573" s="3"/>
      </tp>
      <tp t="s">
        <v>LME Copper, Mar 24</v>
        <stp/>
        <stp>ContractData</stp>
        <stp>CADD21H24</stp>
        <stp>LongDescription</stp>
        <stp/>
        <stp>T</stp>
        <tr r="D581" s="3"/>
      </tp>
      <tp t="s">
        <v>LME Copper, Mar 25</v>
        <stp/>
        <stp>ContractData</stp>
        <stp>CADD31H25</stp>
        <stp>LongDescription</stp>
        <stp/>
        <stp>T</stp>
        <tr r="D848" s="3"/>
      </tp>
      <tp t="s">
        <v>LME Copper, Mar 25</v>
        <stp/>
        <stp>ContractData</stp>
        <stp>CADD21H25</stp>
        <stp>LongDescription</stp>
        <stp/>
        <stp>T</stp>
        <tr r="D842" s="3"/>
      </tp>
      <tp t="s">
        <v>LME Copper, Mar 22</v>
        <stp/>
        <stp>ContractData</stp>
        <stp>CADD21H22</stp>
        <stp>LongDescription</stp>
        <stp/>
        <stp>T</stp>
        <tr r="D58" s="3"/>
      </tp>
      <tp t="s">
        <v>LME Copper, Mar 23</v>
        <stp/>
        <stp>ContractData</stp>
        <stp>CADD31H23</stp>
        <stp>LongDescription</stp>
        <stp/>
        <stp>T</stp>
        <tr r="D327" s="3"/>
      </tp>
      <tp t="s">
        <v>LME Aluminium, Mar 23</v>
        <stp/>
        <stp>ContractData</stp>
        <stp>AHDD08H23</stp>
        <stp>LongDescription</stp>
        <stp/>
        <stp>T</stp>
        <tr r="D33" s="1"/>
      </tp>
      <tp t="s">
        <v>LME Copper, Mar 23</v>
        <stp/>
        <stp>ContractData</stp>
        <stp>CADD21H23</stp>
        <stp>LongDescription</stp>
        <stp/>
        <stp>T</stp>
        <tr r="D319" s="3"/>
      </tp>
      <tp t="s">
        <v>LME Copper, Mar 22</v>
        <stp/>
        <stp>ContractData</stp>
        <stp>CADD31H22</stp>
        <stp>LongDescription</stp>
        <stp/>
        <stp>T</stp>
        <tr r="D66" s="3"/>
      </tp>
      <tp t="s">
        <v>LME Copper, Mar 22</v>
        <stp/>
        <stp>ContractData</stp>
        <stp>CADD01H22</stp>
        <stp>LongDescription</stp>
        <stp/>
        <stp>T</stp>
        <tr r="D44" s="3"/>
      </tp>
      <tp t="s">
        <v>LME Aluminium, Mar 23</v>
        <stp/>
        <stp>ContractData</stp>
        <stp>AHDD28H23</stp>
        <stp>LongDescription</stp>
        <stp/>
        <stp>T</stp>
        <tr r="D47" s="1"/>
      </tp>
      <tp t="s">
        <v>LME Copper, Mar 23</v>
        <stp/>
        <stp>ContractData</stp>
        <stp>CADD01H23</stp>
        <stp>LongDescription</stp>
        <stp/>
        <stp>T</stp>
        <tr r="D305" s="3"/>
      </tp>
      <tp t="s">
        <v>LME Copper, Mar 22</v>
        <stp/>
        <stp>ContractData</stp>
        <stp>CADD11H22</stp>
        <stp>LongDescription</stp>
        <stp/>
        <stp>T</stp>
        <tr r="D52" s="3"/>
      </tp>
      <tp t="s">
        <v>LME Copper, Jul 24</v>
        <stp/>
        <stp>ContractData</stp>
        <stp>CADD01N24</stp>
        <stp>LongDescription</stp>
        <stp/>
        <stp>T</stp>
        <tr r="D653" s="3"/>
      </tp>
      <tp t="s">
        <v>LME Copper, Jul 24</v>
        <stp/>
        <stp>ContractData</stp>
        <stp>CADD11N24</stp>
        <stp>LongDescription</stp>
        <stp/>
        <stp>T</stp>
        <tr r="D661" s="3"/>
      </tp>
      <tp t="s">
        <v>LME Copper, Jul 24</v>
        <stp/>
        <stp>ContractData</stp>
        <stp>CADD31N24</stp>
        <stp>LongDescription</stp>
        <stp/>
        <stp>T</stp>
        <tr r="D675" s="3"/>
      </tp>
      <tp t="s">
        <v>LME Aluminium, Jul 23</v>
        <stp/>
        <stp>ContractData</stp>
        <stp>AHDD18N23</stp>
        <stp>LongDescription</stp>
        <stp/>
        <stp>T</stp>
        <tr r="D127" s="1"/>
      </tp>
      <tp t="s">
        <v>LME Copper, Jul 22</v>
        <stp/>
        <stp>ContractData</stp>
        <stp>CADD21N22</stp>
        <stp>LongDescription</stp>
        <stp/>
        <stp>T</stp>
        <tr r="D146" s="3"/>
      </tp>
      <tp t="s">
        <v>LME Copper, Jul 23</v>
        <stp/>
        <stp>ContractData</stp>
        <stp>CADD31N23</stp>
        <stp>LongDescription</stp>
        <stp/>
        <stp>T</stp>
        <tr r="D413" s="3"/>
      </tp>
      <tp t="s">
        <v>LME Copper, Jul 23</v>
        <stp/>
        <stp>ContractData</stp>
        <stp>CADD21N23</stp>
        <stp>LongDescription</stp>
        <stp/>
        <stp>T</stp>
        <tr r="D407" s="3"/>
      </tp>
      <tp t="s">
        <v>LME Copper, Jul 22</v>
        <stp/>
        <stp>ContractData</stp>
        <stp>CADD01N22</stp>
        <stp>LongDescription</stp>
        <stp/>
        <stp>T</stp>
        <tr r="D132" s="3"/>
      </tp>
      <tp t="s">
        <v>LME Copper, Jul 23</v>
        <stp/>
        <stp>ContractData</stp>
        <stp>CADD11N23</stp>
        <stp>LongDescription</stp>
        <stp/>
        <stp>T</stp>
        <tr r="D399" s="3"/>
      </tp>
      <tp t="s">
        <v>LME Aluminium, Jul 23</v>
        <stp/>
        <stp>ContractData</stp>
        <stp>AHDD28N23</stp>
        <stp>LongDescription</stp>
        <stp/>
        <stp>T</stp>
        <tr r="D135" s="1"/>
      </tp>
      <tp t="s">
        <v>LME Copper, Jul 22</v>
        <stp/>
        <stp>ContractData</stp>
        <stp>CADD11N22</stp>
        <stp>LongDescription</stp>
        <stp/>
        <stp>T</stp>
        <tr r="D138" s="3"/>
      </tp>
      <tp t="s">
        <v>LME Copper, Jun 24</v>
        <stp/>
        <stp>ContractData</stp>
        <stp>CADD11M24</stp>
        <stp>LongDescription</stp>
        <stp/>
        <stp>T</stp>
        <tr r="D639" s="3"/>
      </tp>
      <tp t="s">
        <v>LME Copper, Jun 24</v>
        <stp/>
        <stp>ContractData</stp>
        <stp>CADD21M24</stp>
        <stp>LongDescription</stp>
        <stp/>
        <stp>T</stp>
        <tr r="D647" s="3"/>
      </tp>
      <tp t="s">
        <v>LME Copper, Jun 22</v>
        <stp/>
        <stp>ContractData</stp>
        <stp>CADD21M22</stp>
        <stp>LongDescription</stp>
        <stp/>
        <stp>T</stp>
        <tr r="D124" s="3"/>
      </tp>
      <tp t="s">
        <v>LME Aluminium, Jun 23</v>
        <stp/>
        <stp>ContractData</stp>
        <stp>AHDD08M23</stp>
        <stp>LongDescription</stp>
        <stp/>
        <stp>T</stp>
        <tr r="D99" s="1"/>
      </tp>
      <tp t="s">
        <v>LME Copper, Jun 23</v>
        <stp/>
        <stp>ContractData</stp>
        <stp>CADD21M23</stp>
        <stp>LongDescription</stp>
        <stp/>
        <stp>T</stp>
        <tr r="D385" s="3"/>
      </tp>
      <tp t="s">
        <v>LME Copper, Jun 22</v>
        <stp/>
        <stp>ContractData</stp>
        <stp>CADD01M22</stp>
        <stp>LongDescription</stp>
        <stp/>
        <stp>T</stp>
        <tr r="D110" s="3"/>
      </tp>
      <tp t="s">
        <v>LME Aluminium, Jun 23</v>
        <stp/>
        <stp>ContractData</stp>
        <stp>AHDD28M23</stp>
        <stp>LongDescription</stp>
        <stp/>
        <stp>T</stp>
        <tr r="D113" s="1"/>
      </tp>
      <tp t="s">
        <v>LME Copper, Jun 23</v>
        <stp/>
        <stp>ContractData</stp>
        <stp>CADD01M23</stp>
        <stp>LongDescription</stp>
        <stp/>
        <stp>T</stp>
        <tr r="D371" s="3"/>
      </tp>
      <tp t="s">
        <v>LME Copper, Jan 24</v>
        <stp/>
        <stp>ContractData</stp>
        <stp>CADD01F24</stp>
        <stp>LongDescription</stp>
        <stp/>
        <stp>T</stp>
        <tr r="D523" s="3"/>
      </tp>
      <tp t="s">
        <v>LME Copper, Jan 25</v>
        <stp/>
        <stp>ContractData</stp>
        <stp>CADD01F25</stp>
        <stp>LongDescription</stp>
        <stp/>
        <stp>T</stp>
        <tr r="D785" s="3"/>
      </tp>
      <tp t="s">
        <v>LME Copper, Jan 24</v>
        <stp/>
        <stp>ContractData</stp>
        <stp>CADD11F24</stp>
        <stp>LongDescription</stp>
        <stp/>
        <stp>T</stp>
        <tr r="D531" s="3"/>
      </tp>
      <tp t="s">
        <v>LME Aluminium, Jan 24</v>
        <stp/>
        <stp>ContractData</stp>
        <stp>AHDD08F24</stp>
        <stp>LongDescription</stp>
        <stp/>
        <stp>T</stp>
        <tr r="D251" s="1"/>
      </tp>
      <tp t="s">
        <v>LME Copper, Jan 25</v>
        <stp/>
        <stp>ContractData</stp>
        <stp>CADD31F25</stp>
        <stp>LongDescription</stp>
        <stp/>
        <stp>T</stp>
        <tr r="D807" s="3"/>
      </tp>
      <tp t="s">
        <v>LME Aluminium, Jan 24</v>
        <stp/>
        <stp>ContractData</stp>
        <stp>AHDD18F24</stp>
        <stp>LongDescription</stp>
        <stp/>
        <stp>T</stp>
        <tr r="D259" s="1"/>
      </tp>
      <tp t="s">
        <v>LME Copper, Jan 25</v>
        <stp/>
        <stp>ContractData</stp>
        <stp>CADD21F25</stp>
        <stp>LongDescription</stp>
        <stp/>
        <stp>T</stp>
        <tr r="D799" s="3"/>
      </tp>
      <tp t="s">
        <v>LME Copper, Jan 24</v>
        <stp/>
        <stp>ContractData</stp>
        <stp>CADD31F24</stp>
        <stp>LongDescription</stp>
        <stp/>
        <stp>T</stp>
        <tr r="D545" s="3"/>
      </tp>
      <tp t="s">
        <v>LME Copper, Jan 22</v>
        <stp/>
        <stp>ContractData</stp>
        <stp>CADD21F22</stp>
        <stp>LongDescription</stp>
        <stp/>
        <stp>T</stp>
        <tr r="D17" s="3"/>
      </tp>
      <tp t="s">
        <v>LME Copper, Jan 23</v>
        <stp/>
        <stp>ContractData</stp>
        <stp>CADD31F23</stp>
        <stp>LongDescription</stp>
        <stp/>
        <stp>T</stp>
        <tr r="D284" s="3"/>
      </tp>
      <tp t="s">
        <v>LME Copper, Jan 22</v>
        <stp/>
        <stp>ContractData</stp>
        <stp>CADD31F22</stp>
        <stp>LongDescription</stp>
        <stp/>
        <stp>T</stp>
        <tr r="D23" s="3"/>
      </tp>
      <tp t="s">
        <v>LME Copper, Jan 23</v>
        <stp/>
        <stp>ContractData</stp>
        <stp>CADD11F23</stp>
        <stp>LongDescription</stp>
        <stp/>
        <stp>T</stp>
        <tr r="D270" s="3"/>
      </tp>
      <tp t="s">
        <v>LME Copper, Jan 22</v>
        <stp/>
        <stp>ContractData</stp>
        <stp>CADD11F22</stp>
        <stp>LongDescription</stp>
        <stp/>
        <stp>T</stp>
        <tr r="D9" s="3"/>
      </tp>
      <tp t="s">
        <v>LME Copper, Feb 24</v>
        <stp/>
        <stp>ContractData</stp>
        <stp>CADD01G24</stp>
        <stp>LongDescription</stp>
        <stp/>
        <stp>T</stp>
        <tr r="D546" s="3"/>
      </tp>
      <tp t="s">
        <v>LME Copper, Feb 25</v>
        <stp/>
        <stp>ContractData</stp>
        <stp>CADD11G25</stp>
        <stp>LongDescription</stp>
        <stp/>
        <stp>T</stp>
        <tr r="D814" s="3"/>
      </tp>
      <tp t="s">
        <v>LME Copper, Feb 24</v>
        <stp/>
        <stp>ContractData</stp>
        <stp>CADD21G24</stp>
        <stp>LongDescription</stp>
        <stp/>
        <stp>T</stp>
        <tr r="D560" s="3"/>
      </tp>
      <tp t="s">
        <v>LME Copper, Feb 25</v>
        <stp/>
        <stp>ContractData</stp>
        <stp>CADD21G25</stp>
        <stp>LongDescription</stp>
        <stp/>
        <stp>T</stp>
        <tr r="D822" s="3"/>
      </tp>
      <tp t="s">
        <v>LME Copper, Feb 22</v>
        <stp/>
        <stp>ContractData</stp>
        <stp>CADD21G22</stp>
        <stp>LongDescription</stp>
        <stp/>
        <stp>T</stp>
        <tr r="D38" s="3"/>
      </tp>
      <tp t="s">
        <v>LME Aluminium, Feb 23</v>
        <stp/>
        <stp>ContractData</stp>
        <stp>AHDD08G23</stp>
        <stp>LongDescription</stp>
        <stp/>
        <stp>T</stp>
        <tr r="D13" s="1"/>
      </tp>
      <tp t="s">
        <v>LME Copper, Feb 23</v>
        <stp/>
        <stp>ContractData</stp>
        <stp>CADD21G23</stp>
        <stp>LongDescription</stp>
        <stp/>
        <stp>T</stp>
        <tr r="D299" s="3"/>
      </tp>
      <tp t="s">
        <v>LME Copper, Feb 22</v>
        <stp/>
        <stp>ContractData</stp>
        <stp>CADD01G22</stp>
        <stp>LongDescription</stp>
        <stp/>
        <stp>T</stp>
        <tr r="D24" s="3"/>
      </tp>
      <tp t="s">
        <v>LME Aluminium, Feb 23</v>
        <stp/>
        <stp>ContractData</stp>
        <stp>AHDD28G23</stp>
        <stp>LongDescription</stp>
        <stp/>
        <stp>T</stp>
        <tr r="D27" s="1"/>
      </tp>
      <tp t="s">
        <v>LME Copper, Feb 23</v>
        <stp/>
        <stp>ContractData</stp>
        <stp>CADD01G23</stp>
        <stp>LongDescription</stp>
        <stp/>
        <stp>T</stp>
        <tr r="D285" s="3"/>
      </tp>
      <tp t="s">
        <v>LME Copper, Feb 22</v>
        <stp/>
        <stp>ContractData</stp>
        <stp>CADD11G22</stp>
        <stp>LongDescription</stp>
        <stp/>
        <stp>T</stp>
        <tr r="D32" s="3"/>
      </tp>
      <tp t="s">
        <v>LME Copper, Dec 24</v>
        <stp/>
        <stp>ContractData</stp>
        <stp>CADD11Z24</stp>
        <stp>LongDescription</stp>
        <stp/>
        <stp>T</stp>
        <tr r="D770" s="3"/>
      </tp>
      <tp t="s">
        <v>LME Copper, Dec 24</v>
        <stp/>
        <stp>ContractData</stp>
        <stp>CADD31Z24</stp>
        <stp>LongDescription</stp>
        <stp/>
        <stp>T</stp>
        <tr r="D784" s="3"/>
      </tp>
      <tp t="s">
        <v>LME Aluminium, Dec 23</v>
        <stp/>
        <stp>ContractData</stp>
        <stp>AHDD18Z23</stp>
        <stp>LongDescription</stp>
        <stp/>
        <stp>T</stp>
        <tr r="D236" s="1"/>
      </tp>
      <tp t="s">
        <v>LME Copper, Dec 22</v>
        <stp/>
        <stp>ContractData</stp>
        <stp>CADD21Z22</stp>
        <stp>LongDescription</stp>
        <stp/>
        <stp>T</stp>
        <tr r="D255" s="3"/>
      </tp>
      <tp t="s">
        <v>LME Aluminium, Dec 23</v>
        <stp/>
        <stp>ContractData</stp>
        <stp>AHDD08Z23</stp>
        <stp>LongDescription</stp>
        <stp/>
        <stp>T</stp>
        <tr r="D230" s="1"/>
      </tp>
      <tp t="s">
        <v>LME Copper, Dec 23</v>
        <stp/>
        <stp>ContractData</stp>
        <stp>CADD21Z23</stp>
        <stp>LongDescription</stp>
        <stp/>
        <stp>T</stp>
        <tr r="D516" s="3"/>
      </tp>
      <tp t="s">
        <v>LME Copper, Dec 22</v>
        <stp/>
        <stp>ContractData</stp>
        <stp>CADD01Z22</stp>
        <stp>LongDescription</stp>
        <stp/>
        <stp>T</stp>
        <tr r="D241" s="3"/>
      </tp>
      <tp t="s">
        <v>LME Copper, Dec 23</v>
        <stp/>
        <stp>ContractData</stp>
        <stp>CADD11Z23</stp>
        <stp>LongDescription</stp>
        <stp/>
        <stp>T</stp>
        <tr r="D508" s="3"/>
      </tp>
      <tp t="s">
        <v>LME Aluminium, Dec 23</v>
        <stp/>
        <stp>ContractData</stp>
        <stp>AHDD28Z23</stp>
        <stp>LongDescription</stp>
        <stp/>
        <stp>T</stp>
        <tr r="D244" s="1"/>
      </tp>
      <tp t="s">
        <v>LME Copper, Dec 23</v>
        <stp/>
        <stp>ContractData</stp>
        <stp>CADD01Z23</stp>
        <stp>LongDescription</stp>
        <stp/>
        <stp>T</stp>
        <tr r="D502" s="3"/>
      </tp>
      <tp t="s">
        <v>LME Copper, Nov 24</v>
        <stp/>
        <stp>ContractData</stp>
        <stp>CADD01X24</stp>
        <stp>LongDescription</stp>
        <stp/>
        <stp>T</stp>
        <tr r="D742" s="3"/>
      </tp>
      <tp t="s">
        <v>LME Copper, Nov 24</v>
        <stp/>
        <stp>ContractData</stp>
        <stp>CADD11X24</stp>
        <stp>LongDescription</stp>
        <stp/>
        <stp>T</stp>
        <tr r="D748" s="3"/>
      </tp>
      <tp t="s">
        <v>LME Copper, Nov 24</v>
        <stp/>
        <stp>ContractData</stp>
        <stp>CADD21X24</stp>
        <stp>LongDescription</stp>
        <stp/>
        <stp>T</stp>
        <tr r="D756" s="3"/>
      </tp>
      <tp t="s">
        <v>LME Copper, Nov 22</v>
        <stp/>
        <stp>ContractData</stp>
        <stp>CADD21X22</stp>
        <stp>LongDescription</stp>
        <stp/>
        <stp>T</stp>
        <tr r="D233" s="3"/>
      </tp>
      <tp t="s">
        <v>LME Aluminium, Nov 23</v>
        <stp/>
        <stp>ContractData</stp>
        <stp>AHDD08X23</stp>
        <stp>LongDescription</stp>
        <stp/>
        <stp>T</stp>
        <tr r="D208" s="1"/>
      </tp>
      <tp t="s">
        <v>LME Copper, Nov 23</v>
        <stp/>
        <stp>ContractData</stp>
        <stp>CADD21X23</stp>
        <stp>LongDescription</stp>
        <stp/>
        <stp>T</stp>
        <tr r="D494" s="3"/>
      </tp>
      <tp t="s">
        <v>LME Copper, Nov 22</v>
        <stp/>
        <stp>ContractData</stp>
        <stp>CADD01X22</stp>
        <stp>LongDescription</stp>
        <stp/>
        <stp>T</stp>
        <tr r="D219" s="3"/>
      </tp>
      <tp t="s">
        <v>LME Aluminium, Nov 23</v>
        <stp/>
        <stp>ContractData</stp>
        <stp>AHDD28X23</stp>
        <stp>LongDescription</stp>
        <stp/>
        <stp>T</stp>
        <tr r="D222" s="1"/>
      </tp>
      <tp t="s">
        <v>LME Copper, Nov 23</v>
        <stp/>
        <stp>ContractData</stp>
        <stp>CADD01X23</stp>
        <stp>LongDescription</stp>
        <stp/>
        <stp>T</stp>
        <tr r="D480" s="3"/>
      </tp>
      <tp t="s">
        <v>LME Copper, Nov 22</v>
        <stp/>
        <stp>ContractData</stp>
        <stp>CADD11X22</stp>
        <stp>LongDescription</stp>
        <stp/>
        <stp>T</stp>
        <tr r="D227" s="3"/>
      </tp>
      <tp t="s">
        <v>LME Copper, Aug 24</v>
        <stp/>
        <stp>ContractData</stp>
        <stp>CADD01Q24</stp>
        <stp>LongDescription</stp>
        <stp/>
        <stp>T</stp>
        <tr r="D676" s="3"/>
      </tp>
      <tp t="s">
        <v>LME Copper, Aug 24</v>
        <stp/>
        <stp>ContractData</stp>
        <stp>CADD21Q24</stp>
        <stp>LongDescription</stp>
        <stp/>
        <stp>T</stp>
        <tr r="D690" s="3"/>
      </tp>
      <tp t="s">
        <v>LME Aluminium, Aug 23</v>
        <stp/>
        <stp>ContractData</stp>
        <stp>AHDD18Q23</stp>
        <stp>LongDescription</stp>
        <stp/>
        <stp>T</stp>
        <tr r="D150" s="1"/>
      </tp>
      <tp t="s">
        <v>LME Copper, Aug 23</v>
        <stp/>
        <stp>ContractData</stp>
        <stp>CADD31Q23</stp>
        <stp>LongDescription</stp>
        <stp/>
        <stp>T</stp>
        <tr r="D436" s="3"/>
      </tp>
      <tp t="s">
        <v>LME Aluminium, Aug 23</v>
        <stp/>
        <stp>ContractData</stp>
        <stp>AHDD08Q23</stp>
        <stp>LongDescription</stp>
        <stp/>
        <stp>T</stp>
        <tr r="D142" s="1"/>
      </tp>
      <tp t="s">
        <v>LME Copper, Aug 23</v>
        <stp/>
        <stp>ContractData</stp>
        <stp>CADD21Q23</stp>
        <stp>LongDescription</stp>
        <stp/>
        <stp>T</stp>
        <tr r="D428" s="3"/>
      </tp>
      <tp t="s">
        <v>LME Copper, Aug 22</v>
        <stp/>
        <stp>ContractData</stp>
        <stp>CADD31Q22</stp>
        <stp>LongDescription</stp>
        <stp/>
        <stp>T</stp>
        <tr r="D175" s="3"/>
      </tp>
      <tp t="s">
        <v>LME Copper, Aug 22</v>
        <stp/>
        <stp>ContractData</stp>
        <stp>CADD01Q22</stp>
        <stp>LongDescription</stp>
        <stp/>
        <stp>T</stp>
        <tr r="D153" s="3"/>
      </tp>
      <tp t="s">
        <v>LME Copper, Aug 23</v>
        <stp/>
        <stp>ContractData</stp>
        <stp>CADD11Q23</stp>
        <stp>LongDescription</stp>
        <stp/>
        <stp>T</stp>
        <tr r="D422" s="3"/>
      </tp>
      <tp t="s">
        <v>LME Aluminium, Aug 23</v>
        <stp/>
        <stp>ContractData</stp>
        <stp>AHDD28Q23</stp>
        <stp>LongDescription</stp>
        <stp/>
        <stp>T</stp>
        <tr r="D156" s="1"/>
      </tp>
      <tp t="s">
        <v>LME Copper, Aug 23</v>
        <stp/>
        <stp>ContractData</stp>
        <stp>CADD01Q23</stp>
        <stp>LongDescription</stp>
        <stp/>
        <stp>T</stp>
        <tr r="D414" s="3"/>
      </tp>
      <tp t="s">
        <v>LME Copper, Aug 22</v>
        <stp/>
        <stp>ContractData</stp>
        <stp>CADD11Q22</stp>
        <stp>LongDescription</stp>
        <stp/>
        <stp>T</stp>
        <tr r="D161" s="3"/>
      </tp>
      <tp t="s">
        <v>LME Copper, Oct 24</v>
        <stp/>
        <stp>ContractData</stp>
        <stp>CADD01V24</stp>
        <stp>LongDescription</stp>
        <stp/>
        <stp>T</stp>
        <tr r="D719" s="3"/>
      </tp>
      <tp t="s">
        <v>LME Copper, Oct 24</v>
        <stp/>
        <stp>ContractData</stp>
        <stp>CADD11V24</stp>
        <stp>LongDescription</stp>
        <stp/>
        <stp>T</stp>
        <tr r="D727" s="3"/>
      </tp>
      <tp t="s">
        <v>LME Copper, Oct 24</v>
        <stp/>
        <stp>ContractData</stp>
        <stp>CADD21V24</stp>
        <stp>LongDescription</stp>
        <stp/>
        <stp>T</stp>
        <tr r="D733" s="3"/>
      </tp>
      <tp t="s">
        <v>LME Copper, Oct 24</v>
        <stp/>
        <stp>ContractData</stp>
        <stp>CADD31V24</stp>
        <stp>LongDescription</stp>
        <stp/>
        <stp>T</stp>
        <tr r="D741" s="3"/>
      </tp>
      <tp t="s">
        <v>LME Aluminium, Oct 23</v>
        <stp/>
        <stp>ContractData</stp>
        <stp>AHDD18V23</stp>
        <stp>LongDescription</stp>
        <stp/>
        <stp>T</stp>
        <tr r="D193" s="1"/>
      </tp>
      <tp t="s">
        <v>LME Copper, Oct 22</v>
        <stp/>
        <stp>ContractData</stp>
        <stp>CADD21V22</stp>
        <stp>LongDescription</stp>
        <stp/>
        <stp>T</stp>
        <tr r="D212" s="3"/>
      </tp>
      <tp t="s">
        <v>LME Copper, Oct 23</v>
        <stp/>
        <stp>ContractData</stp>
        <stp>CADD31V23</stp>
        <stp>LongDescription</stp>
        <stp/>
        <stp>T</stp>
        <tr r="D479" s="3"/>
      </tp>
      <tp t="s">
        <v>LME Copper, Oct 22</v>
        <stp/>
        <stp>ContractData</stp>
        <stp>CADD31V22</stp>
        <stp>LongDescription</stp>
        <stp/>
        <stp>T</stp>
        <tr r="D218" s="3"/>
      </tp>
      <tp t="s">
        <v>LME Copper, Oct 23</v>
        <stp/>
        <stp>ContractData</stp>
        <stp>CADD11V23</stp>
        <stp>LongDescription</stp>
        <stp/>
        <stp>T</stp>
        <tr r="D465" s="3"/>
      </tp>
      <tp t="s">
        <v>LME Copper, Oct 22</v>
        <stp/>
        <stp>ContractData</stp>
        <stp>CADD11V22</stp>
        <stp>LongDescription</stp>
        <stp/>
        <stp>T</stp>
        <tr r="D204" s="3"/>
      </tp>
      <tp t="s">
        <v>LME Copper, Sep 24</v>
        <stp/>
        <stp>ContractData</stp>
        <stp>CADD11U24</stp>
        <stp>LongDescription</stp>
        <stp/>
        <stp>T</stp>
        <tr r="D705" s="3"/>
      </tp>
      <tp t="s">
        <v>LME Aluminium, Sep 23</v>
        <stp/>
        <stp>ContractData</stp>
        <stp>AHDD18U23</stp>
        <stp>LongDescription</stp>
        <stp/>
        <stp>T</stp>
        <tr r="D171" s="1"/>
      </tp>
      <tp t="s">
        <v>LME Copper, Sep 22</v>
        <stp/>
        <stp>ContractData</stp>
        <stp>CADD21U22</stp>
        <stp>LongDescription</stp>
        <stp/>
        <stp>T</stp>
        <tr r="D190" s="3"/>
      </tp>
      <tp t="s">
        <v>LME Aluminium, Sep 23</v>
        <stp/>
        <stp>ContractData</stp>
        <stp>AHDD08U23</stp>
        <stp>LongDescription</stp>
        <stp/>
        <stp>T</stp>
        <tr r="D165" s="1"/>
      </tp>
      <tp t="s">
        <v>LME Copper, Sep 23</v>
        <stp/>
        <stp>ContractData</stp>
        <stp>CADD21U23</stp>
        <stp>LongDescription</stp>
        <stp/>
        <stp>T</stp>
        <tr r="D451" s="3"/>
      </tp>
      <tp t="s">
        <v>LME Copper, Sep 22</v>
        <stp/>
        <stp>ContractData</stp>
        <stp>CADD01U22</stp>
        <stp>LongDescription</stp>
        <stp/>
        <stp>T</stp>
        <tr r="D176" s="3"/>
      </tp>
      <tp t="s">
        <v>LME Copper, Sep 23</v>
        <stp/>
        <stp>ContractData</stp>
        <stp>CADD11U23</stp>
        <stp>LongDescription</stp>
        <stp/>
        <stp>T</stp>
        <tr r="D443" s="3"/>
      </tp>
      <tp t="s">
        <v>LME Aluminium, Sep 23</v>
        <stp/>
        <stp>ContractData</stp>
        <stp>AHDD28U23</stp>
        <stp>LongDescription</stp>
        <stp/>
        <stp>T</stp>
        <tr r="D179" s="1"/>
      </tp>
      <tp t="s">
        <v>LME Copper, Sep 23</v>
        <stp/>
        <stp>ContractData</stp>
        <stp>CADD01U23</stp>
        <stp>LongDescription</stp>
        <stp/>
        <stp>T</stp>
        <tr r="D437" s="3"/>
      </tp>
      <tp t="s">
        <v>LME Aluminium, May 19</v>
        <stp/>
        <stp>ContractData</stp>
        <stp>AHDD15K19</stp>
        <stp>LongDescription</stp>
        <tr r="D44" s="2"/>
      </tp>
      <tp t="s">
        <v>LME Aluminium, May 18</v>
        <stp/>
        <stp>ContractData</stp>
        <stp>AHDD16K18</stp>
        <stp>LongDescription</stp>
        <tr r="D32" s="2"/>
      </tp>
      <tp t="s">
        <v>LME Aluminium, May 17</v>
        <stp/>
        <stp>ContractData</stp>
        <stp>AHDD17K17</stp>
        <stp>LongDescription</stp>
        <tr r="D20" s="2"/>
      </tp>
      <tp t="s">
        <v>LME Aluminium, May 16</v>
        <stp/>
        <stp>ContractData</stp>
        <stp>AHDD18K16</stp>
        <stp>LongDescription</stp>
        <tr r="D8" s="2"/>
      </tp>
      <tp t="s">
        <v>LME Aluminium, May 25</v>
        <stp/>
        <stp>ContractData</stp>
        <stp>AHDD21K25</stp>
        <stp>LongDescription</stp>
        <tr r="D116" s="2"/>
      </tp>
      <tp t="s">
        <v>LME Aluminium, May 26</v>
        <stp/>
        <stp>ContractData</stp>
        <stp>AHDD20K26</stp>
        <stp>LongDescription</stp>
        <tr r="D128" s="2"/>
      </tp>
      <tp t="s">
        <v>LME Aluminium, May 24</v>
        <stp/>
        <stp>ContractData</stp>
        <stp>AHDD15K24</stp>
        <stp>LongDescription</stp>
        <tr r="D104" s="2"/>
      </tp>
      <tp t="s">
        <v>LME Aluminium, May 23</v>
        <stp/>
        <stp>ContractData</stp>
        <stp>AHDD17K23</stp>
        <stp>LongDescription</stp>
        <tr r="D92" s="2"/>
      </tp>
      <tp t="s">
        <v>LME Aluminium, May 20</v>
        <stp/>
        <stp>ContractData</stp>
        <stp>AHDD20K20</stp>
        <stp>LongDescription</stp>
        <tr r="D56" s="2"/>
      </tp>
      <tp t="s">
        <v>LME Aluminium, May 22</v>
        <stp/>
        <stp>ContractData</stp>
        <stp>AHDD18K22</stp>
        <stp>LongDescription</stp>
        <tr r="D80" s="2"/>
      </tp>
      <tp t="s">
        <v>LME Aluminium, May 21</v>
        <stp/>
        <stp>ContractData</stp>
        <stp>AHDD19K21</stp>
        <stp>LongDescription</stp>
        <tr r="D68" s="2"/>
      </tp>
      <tp t="s">
        <v/>
        <stp/>
        <stp>ContractData</stp>
        <stp>AHDD03N23</stp>
        <stp>Y_CLose</stp>
        <stp/>
        <stp>T</stp>
        <tr r="I116" s="1"/>
      </tp>
      <tp t="s">
        <v/>
        <stp/>
        <stp>ContractData</stp>
        <stp>AHDD13N23</stp>
        <stp>Y_CLose</stp>
        <stp/>
        <stp>T</stp>
        <tr r="I124" s="1"/>
      </tp>
      <tp t="s">
        <v/>
        <stp/>
        <stp>ContractData</stp>
        <stp>AHDD13M23</stp>
        <stp>Y_CLose</stp>
        <stp/>
        <stp>T</stp>
        <tr r="I102" s="1"/>
      </tp>
      <tp t="s">
        <v/>
        <stp/>
        <stp>ContractData</stp>
        <stp>AHDD23M23</stp>
        <stp>Y_CLose</stp>
        <stp/>
        <stp>T</stp>
        <tr r="I110" s="1"/>
      </tp>
      <tp>
        <v>2661.9500000000003</v>
        <stp/>
        <stp>ContractData</stp>
        <stp>AHDD03K23</stp>
        <stp>Y_CLose</stp>
        <stp/>
        <stp>T</stp>
        <tr r="I73" s="1"/>
      </tp>
      <tp t="s">
        <v/>
        <stp/>
        <stp>ContractData</stp>
        <stp>AHDD23K23</stp>
        <stp>Y_CLose</stp>
        <stp/>
        <stp>T</stp>
        <tr r="I87" s="1"/>
      </tp>
      <tp>
        <v>2654.5</v>
        <stp/>
        <stp>ContractData</stp>
        <stp>AHDD03J23</stp>
        <stp>Y_CLose</stp>
        <stp/>
        <stp>T</stp>
        <tr r="I51" s="1"/>
      </tp>
      <tp>
        <v>2657</v>
        <stp/>
        <stp>ContractData</stp>
        <stp>AHDD13J23</stp>
        <stp>Y_CLose</stp>
        <stp/>
        <stp>T</stp>
        <tr r="I59" s="1"/>
      </tp>
      <tp>
        <v>2640.21</v>
        <stp/>
        <stp>ContractData</stp>
        <stp>AHDD03H23</stp>
        <stp>Y_CLose</stp>
        <stp/>
        <stp>T</stp>
        <tr r="I30" s="1"/>
      </tp>
      <tp>
        <v>2643.79</v>
        <stp/>
        <stp>ContractData</stp>
        <stp>AHDD13H23</stp>
        <stp>Y_CLose</stp>
        <stp/>
        <stp>T</stp>
        <tr r="I36" s="1"/>
      </tp>
      <tp>
        <v>2648.39</v>
        <stp/>
        <stp>ContractData</stp>
        <stp>AHDD23H23</stp>
        <stp>Y_CLose</stp>
        <stp/>
        <stp>T</stp>
        <tr r="I44" s="1"/>
      </tp>
      <tp>
        <v>2628.25</v>
        <stp/>
        <stp>ContractData</stp>
        <stp>AHDD03G23</stp>
        <stp>Y_CLose</stp>
        <stp/>
        <stp>T</stp>
        <tr r="I10" s="1"/>
      </tp>
      <tp>
        <v>2634</v>
        <stp/>
        <stp>ContractData</stp>
        <stp>AHDD13G23</stp>
        <stp>Y_CLose</stp>
        <stp/>
        <stp>T</stp>
        <tr r="I16" s="1"/>
      </tp>
      <tp>
        <v>2636.64</v>
        <stp/>
        <stp>ContractData</stp>
        <stp>AHDD23G23</stp>
        <stp>Y_CLose</stp>
        <stp/>
        <stp>T</stp>
        <tr r="I24" s="1"/>
      </tp>
      <tp t="s">
        <v/>
        <stp/>
        <stp>ContractData</stp>
        <stp>AHDD23F24</stp>
        <stp>Y_CLose</stp>
        <stp/>
        <stp>T</stp>
        <tr r="I262" s="1"/>
      </tp>
      <tp>
        <v>2725.25</v>
        <stp/>
        <stp>ContractData</stp>
        <stp>AHDD03F24</stp>
        <stp>Y_CLose</stp>
        <stp/>
        <stp>T</stp>
        <tr r="I248" s="1"/>
      </tp>
      <tp t="s">
        <v/>
        <stp/>
        <stp>ContractData</stp>
        <stp>AHDD13Z23</stp>
        <stp>Y_CLose</stp>
        <stp/>
        <stp>T</stp>
        <tr r="I233" s="1"/>
      </tp>
      <tp t="s">
        <v/>
        <stp/>
        <stp>ContractData</stp>
        <stp>AHDD03X23</stp>
        <stp>Y_CLose</stp>
        <stp/>
        <stp>T</stp>
        <tr r="I205" s="1"/>
      </tp>
      <tp t="s">
        <v/>
        <stp/>
        <stp>ContractData</stp>
        <stp>AHDD13X23</stp>
        <stp>Y_CLose</stp>
        <stp/>
        <stp>T</stp>
        <tr r="I211" s="1"/>
      </tp>
      <tp t="s">
        <v/>
        <stp/>
        <stp>ContractData</stp>
        <stp>AHDD23X23</stp>
        <stp>Y_CLose</stp>
        <stp/>
        <stp>T</stp>
        <tr r="I219" s="1"/>
      </tp>
      <tp>
        <v>2707.54</v>
        <stp/>
        <stp>ContractData</stp>
        <stp>AHDD03V23</stp>
        <stp>Y_CLose</stp>
        <stp/>
        <stp>T</stp>
        <tr r="I182" s="1"/>
      </tp>
      <tp t="s">
        <v/>
        <stp/>
        <stp>ContractData</stp>
        <stp>AHDD13V23</stp>
        <stp>Y_CLose</stp>
        <stp/>
        <stp>T</stp>
        <tr r="I190" s="1"/>
      </tp>
      <tp t="s">
        <v/>
        <stp/>
        <stp>ContractData</stp>
        <stp>AHDD23V23</stp>
        <stp>Y_CLose</stp>
        <stp/>
        <stp>T</stp>
        <tr r="I196" s="1"/>
      </tp>
      <tp t="s">
        <v/>
        <stp/>
        <stp>ContractData</stp>
        <stp>AHDD13U23</stp>
        <stp>Y_CLose</stp>
        <stp/>
        <stp>T</stp>
        <tr r="I168" s="1"/>
      </tp>
      <tp t="s">
        <v/>
        <stp/>
        <stp>ContractData</stp>
        <stp>AHDD03Q23</stp>
        <stp>Y_CLose</stp>
        <stp/>
        <stp>T</stp>
        <tr r="I139" s="1"/>
      </tp>
      <tp t="s">
        <v/>
        <stp/>
        <stp>ContractData</stp>
        <stp>AHDD23Q23</stp>
        <stp>Y_CLose</stp>
        <stp/>
        <stp>T</stp>
        <tr r="I153" s="1"/>
      </tp>
      <tp t="s">
        <v>LME Aluminium, Apr 19</v>
        <stp/>
        <stp>ContractData</stp>
        <stp>AHDD17J19</stp>
        <stp>LongDescription</stp>
        <tr r="D43" s="2"/>
      </tp>
      <tp t="s">
        <v>LME Aluminium, Apr 18</v>
        <stp/>
        <stp>ContractData</stp>
        <stp>AHDD18J18</stp>
        <stp>LongDescription</stp>
        <tr r="D31" s="2"/>
      </tp>
      <tp t="s">
        <v>LME Aluminium, Apr 17</v>
        <stp/>
        <stp>ContractData</stp>
        <stp>AHDD19J17</stp>
        <stp>LongDescription</stp>
        <tr r="D19" s="2"/>
      </tp>
      <tp t="s">
        <v>LME Aluminium, Apr 16</v>
        <stp/>
        <stp>ContractData</stp>
        <stp>AHDD20J16</stp>
        <stp>LongDescription</stp>
        <tr r="D7" s="2"/>
      </tp>
      <tp t="s">
        <v>LME Aluminium, Apr 26</v>
        <stp/>
        <stp>ContractData</stp>
        <stp>AHDD15J26</stp>
        <stp>LongDescription</stp>
        <tr r="D127" s="2"/>
      </tp>
      <tp t="s">
        <v>LME Aluminium, Apr 25</v>
        <stp/>
        <stp>ContractData</stp>
        <stp>AHDD16J25</stp>
        <stp>LongDescription</stp>
        <tr r="D115" s="2"/>
      </tp>
      <tp t="s">
        <v>LME Aluminium, Apr 24</v>
        <stp/>
        <stp>ContractData</stp>
        <stp>AHDD17J24</stp>
        <stp>LongDescription</stp>
        <tr r="D103" s="2"/>
      </tp>
      <tp t="s">
        <v>LME Aluminium, Apr 23</v>
        <stp/>
        <stp>ContractData</stp>
        <stp>AHDD19J23</stp>
        <stp>LongDescription</stp>
        <tr r="D91" s="2"/>
      </tp>
      <tp t="s">
        <v>LME Aluminium, Apr 21</v>
        <stp/>
        <stp>ContractData</stp>
        <stp>AHDD21J21</stp>
        <stp>LongDescription</stp>
        <tr r="D67" s="2"/>
      </tp>
      <tp t="s">
        <v>LME Aluminium, Apr 22</v>
        <stp/>
        <stp>ContractData</stp>
        <stp>AHDD20J22</stp>
        <stp>LongDescription</stp>
        <tr r="D79" s="2"/>
      </tp>
      <tp t="s">
        <v>LME Aluminium, Apr 20</v>
        <stp/>
        <stp>ContractData</stp>
        <stp>AHDD15J20</stp>
        <stp>LongDescription</stp>
        <tr r="D55" s="2"/>
      </tp>
      <tp>
        <v>2686.06</v>
        <stp/>
        <stp>ContractData</stp>
        <stp>AHDD12N23</stp>
        <stp>Y_CLose</stp>
        <stp/>
        <stp>T</stp>
        <tr r="I123" s="1"/>
      </tp>
      <tp>
        <v>2673.6</v>
        <stp/>
        <stp>ContractData</stp>
        <stp>AHDD02M23</stp>
        <stp>Y_CLose</stp>
        <stp/>
        <stp>T</stp>
        <tr r="I95" s="1"/>
      </tp>
      <tp t="s">
        <v/>
        <stp/>
        <stp>ContractData</stp>
        <stp>AHDD12M23</stp>
        <stp>Y_CLose</stp>
        <stp/>
        <stp>T</stp>
        <tr r="I101" s="1"/>
      </tp>
      <tp t="s">
        <v/>
        <stp/>
        <stp>ContractData</stp>
        <stp>AHDD22M23</stp>
        <stp>Y_CLose</stp>
        <stp/>
        <stp>T</stp>
        <tr r="I109" s="1"/>
      </tp>
      <tp t="s">
        <v/>
        <stp/>
        <stp>ContractData</stp>
        <stp>AHDD02K23</stp>
        <stp>Y_CLose</stp>
        <stp/>
        <stp>T</stp>
        <tr r="I72" s="1"/>
      </tp>
      <tp t="s">
        <v/>
        <stp/>
        <stp>ContractData</stp>
        <stp>AHDD12K23</stp>
        <stp>Y_CLose</stp>
        <stp/>
        <stp>T</stp>
        <tr r="I80" s="1"/>
      </tp>
      <tp t="s">
        <v/>
        <stp/>
        <stp>ContractData</stp>
        <stp>AHDD22K23</stp>
        <stp>Y_CLose</stp>
        <stp/>
        <stp>T</stp>
        <tr r="I86" s="1"/>
      </tp>
      <tp>
        <v>2657</v>
        <stp/>
        <stp>ContractData</stp>
        <stp>AHDD12J23</stp>
        <stp>Y_CLose</stp>
        <stp/>
        <stp>T</stp>
        <tr r="I58" s="1"/>
      </tp>
      <tp>
        <v>2639.86</v>
        <stp/>
        <stp>ContractData</stp>
        <stp>AHDD02H23</stp>
        <stp>Y_CLose</stp>
        <stp/>
        <stp>T</stp>
        <tr r="I29" s="1"/>
      </tp>
      <tp>
        <v>2647.83</v>
        <stp/>
        <stp>ContractData</stp>
        <stp>AHDD22H23</stp>
        <stp>Y_CLose</stp>
        <stp/>
        <stp>T</stp>
        <tr r="I43" s="1"/>
      </tp>
      <tp>
        <v>2628</v>
        <stp/>
        <stp>ContractData</stp>
        <stp>AHDD02G23</stp>
        <stp>Y_CLose</stp>
        <stp/>
        <stp>T</stp>
        <tr r="I9" s="1"/>
      </tp>
      <tp>
        <v>2636.29</v>
        <stp/>
        <stp>ContractData</stp>
        <stp>AHDD22G23</stp>
        <stp>Y_CLose</stp>
        <stp/>
        <stp>T</stp>
        <tr r="I23" s="1"/>
      </tp>
      <tp>
        <v>2731.4500000000003</v>
        <stp/>
        <stp>ContractData</stp>
        <stp>AHDD02G24</stp>
        <stp>Y_CLose</stp>
        <stp/>
        <stp>T</stp>
        <tr r="I270" s="1"/>
      </tp>
      <tp t="s">
        <v/>
        <stp/>
        <stp>ContractData</stp>
        <stp>AHDD22F24</stp>
        <stp>Y_CLose</stp>
        <stp/>
        <stp>T</stp>
        <tr r="I261" s="1"/>
      </tp>
      <tp t="s">
        <v/>
        <stp/>
        <stp>ContractData</stp>
        <stp>AHDD12F24</stp>
        <stp>Y_CLose</stp>
        <stp/>
        <stp>T</stp>
        <tr r="I255" s="1"/>
      </tp>
      <tp t="s">
        <v/>
        <stp/>
        <stp>ContractData</stp>
        <stp>AHDD02F24</stp>
        <stp>Y_CLose</stp>
        <stp/>
        <stp>T</stp>
        <tr r="I247" s="1"/>
      </tp>
      <tp t="s">
        <v/>
        <stp/>
        <stp>ContractData</stp>
        <stp>AHDD12Z23</stp>
        <stp>Y_CLose</stp>
        <stp/>
        <stp>T</stp>
        <tr r="I232" s="1"/>
      </tp>
      <tp t="s">
        <v/>
        <stp/>
        <stp>ContractData</stp>
        <stp>AHDD22Z23</stp>
        <stp>Y_CLose</stp>
        <stp/>
        <stp>T</stp>
        <tr r="I240" s="1"/>
      </tp>
      <tp>
        <v>2713.43</v>
        <stp/>
        <stp>ContractData</stp>
        <stp>AHDD02X23</stp>
        <stp>Y_CLose</stp>
        <stp/>
        <stp>T</stp>
        <tr r="I204" s="1"/>
      </tp>
      <tp t="s">
        <v/>
        <stp/>
        <stp>ContractData</stp>
        <stp>AHDD22X23</stp>
        <stp>Y_CLose</stp>
        <stp/>
        <stp>T</stp>
        <tr r="I218" s="1"/>
      </tp>
      <tp t="s">
        <v/>
        <stp/>
        <stp>ContractData</stp>
        <stp>AHDD02V23</stp>
        <stp>Y_CLose</stp>
        <stp/>
        <stp>T</stp>
        <tr r="I181" s="1"/>
      </tp>
      <tp t="s">
        <v/>
        <stp/>
        <stp>ContractData</stp>
        <stp>AHDD12V23</stp>
        <stp>Y_CLose</stp>
        <stp/>
        <stp>T</stp>
        <tr r="I189" s="1"/>
      </tp>
      <tp t="s">
        <v/>
        <stp/>
        <stp>ContractData</stp>
        <stp>AHDD12U23</stp>
        <stp>Y_CLose</stp>
        <stp/>
        <stp>T</stp>
        <tr r="I167" s="1"/>
      </tp>
      <tp t="s">
        <v/>
        <stp/>
        <stp>ContractData</stp>
        <stp>AHDD22U23</stp>
        <stp>Y_CLose</stp>
        <stp/>
        <stp>T</stp>
        <tr r="I175" s="1"/>
      </tp>
      <tp>
        <v>2691.38</v>
        <stp/>
        <stp>ContractData</stp>
        <stp>AHDD02Q23</stp>
        <stp>Y_CLose</stp>
        <stp/>
        <stp>T</stp>
        <tr r="I138" s="1"/>
      </tp>
      <tp t="s">
        <v/>
        <stp/>
        <stp>ContractData</stp>
        <stp>AHDD22Q23</stp>
        <stp>Y_CLose</stp>
        <stp/>
        <stp>T</stp>
        <tr r="I152" s="1"/>
      </tp>
      <tp t="s">
        <v/>
        <stp/>
        <stp>ContractData</stp>
        <stp>AHDD11N23</stp>
        <stp>Y_CLose</stp>
        <stp/>
        <stp>T</stp>
        <tr r="I122" s="1"/>
      </tp>
      <tp t="s">
        <v/>
        <stp/>
        <stp>ContractData</stp>
        <stp>AHDD21N23</stp>
        <stp>Y_CLose</stp>
        <stp/>
        <stp>T</stp>
        <tr r="I130" s="1"/>
      </tp>
      <tp t="s">
        <v/>
        <stp/>
        <stp>ContractData</stp>
        <stp>AHDD31N23</stp>
        <stp>Y_CLose</stp>
        <stp/>
        <stp>T</stp>
        <tr r="I136" s="1"/>
      </tp>
      <tp t="s">
        <v/>
        <stp/>
        <stp>ContractData</stp>
        <stp>AHDD01M23</stp>
        <stp>Y_CLose</stp>
        <stp/>
        <stp>T</stp>
        <tr r="I94" s="1"/>
      </tp>
      <tp>
        <v>2680.25</v>
        <stp/>
        <stp>ContractData</stp>
        <stp>AHDD21M23</stp>
        <stp>Y_CLose</stp>
        <stp/>
        <stp>T</stp>
        <tr r="I108" s="1"/>
      </tp>
      <tp t="s">
        <v/>
        <stp/>
        <stp>ContractData</stp>
        <stp>AHDD01K23</stp>
        <stp>Y_CLose</stp>
        <stp/>
        <stp>T</stp>
        <tr r="I71" s="1"/>
      </tp>
      <tp t="s">
        <v/>
        <stp/>
        <stp>ContractData</stp>
        <stp>AHDD11K23</stp>
        <stp>Y_CLose</stp>
        <stp/>
        <stp>T</stp>
        <tr r="I79" s="1"/>
      </tp>
      <tp>
        <v>2672.9</v>
        <stp/>
        <stp>ContractData</stp>
        <stp>AHDD31K23</stp>
        <stp>Y_CLose</stp>
        <stp/>
        <stp>T</stp>
        <tr r="I93" s="1"/>
      </tp>
      <tp>
        <v>2656.73</v>
        <stp/>
        <stp>ContractData</stp>
        <stp>AHDD11J23</stp>
        <stp>Y_CLose</stp>
        <stp/>
        <stp>T</stp>
        <tr r="I57" s="1"/>
      </tp>
      <tp>
        <v>2656.5</v>
        <stp/>
        <stp>ContractData</stp>
        <stp>AHDD21J23</stp>
        <stp>Y_CLose</stp>
        <stp/>
        <stp>T</stp>
        <tr r="I65" s="1"/>
      </tp>
      <tp>
        <v>2639.5</v>
        <stp/>
        <stp>ContractData</stp>
        <stp>AHDD01H23</stp>
        <stp>Y_CLose</stp>
        <stp/>
        <stp>T</stp>
        <tr r="I28" s="1"/>
      </tp>
      <tp>
        <v>2647.28</v>
        <stp/>
        <stp>ContractData</stp>
        <stp>AHDD21H23</stp>
        <stp>Y_CLose</stp>
        <stp/>
        <stp>T</stp>
        <tr r="I42" s="1"/>
      </tp>
      <tp>
        <v>2652.83</v>
        <stp/>
        <stp>ContractData</stp>
        <stp>AHDD31H23</stp>
        <stp>Y_CLose</stp>
        <stp/>
        <stp>T</stp>
        <tr r="I50" s="1"/>
      </tp>
      <tp>
        <v>2627.42</v>
        <stp/>
        <stp>ContractData</stp>
        <stp>AHDD01G23</stp>
        <stp>Y_CLose</stp>
        <stp/>
        <stp>T</stp>
        <tr r="I8" s="1"/>
      </tp>
      <tp>
        <v>2635.93</v>
        <stp/>
        <stp>ContractData</stp>
        <stp>AHDD21G23</stp>
        <stp>Y_CLose</stp>
        <stp/>
        <stp>T</stp>
        <tr r="I22" s="1"/>
      </tp>
      <tp t="s">
        <v/>
        <stp/>
        <stp>ContractData</stp>
        <stp>AHDD01G24</stp>
        <stp>Y_CLose</stp>
        <stp/>
        <stp>T</stp>
        <tr r="I269" s="1"/>
      </tp>
      <tp>
        <v>2626.83</v>
        <stp/>
        <stp>ContractData</stp>
        <stp>AHDD31F23</stp>
        <stp>Y_CLose</stp>
        <stp/>
        <stp>T</stp>
        <tr r="I7" s="1"/>
      </tp>
      <tp t="s">
        <v/>
        <stp/>
        <stp>ContractData</stp>
        <stp>AHDD31F24</stp>
        <stp>Y_CLose</stp>
        <stp/>
        <stp>T</stp>
        <tr r="I268" s="1"/>
      </tp>
      <tp t="s">
        <v/>
        <stp/>
        <stp>ContractData</stp>
        <stp>AHDD11F24</stp>
        <stp>Y_CLose</stp>
        <stp/>
        <stp>T</stp>
        <tr r="I254" s="1"/>
      </tp>
      <tp t="s">
        <v/>
        <stp/>
        <stp>ContractData</stp>
        <stp>AHDD01F24</stp>
        <stp>Y_CLose</stp>
        <stp/>
        <stp>T</stp>
        <tr r="I246" s="1"/>
      </tp>
      <tp t="s">
        <v/>
        <stp/>
        <stp>ContractData</stp>
        <stp>AHDD01Z23</stp>
        <stp>Y_CLose</stp>
        <stp/>
        <stp>T</stp>
        <tr r="I225" s="1"/>
      </tp>
      <tp t="s">
        <v/>
        <stp/>
        <stp>ContractData</stp>
        <stp>AHDD11Z23</stp>
        <stp>Y_CLose</stp>
        <stp/>
        <stp>T</stp>
        <tr r="I231" s="1"/>
      </tp>
      <tp t="s">
        <v/>
        <stp/>
        <stp>ContractData</stp>
        <stp>AHDD21Z23</stp>
        <stp>Y_CLose</stp>
        <stp/>
        <stp>T</stp>
        <tr r="I239" s="1"/>
      </tp>
      <tp t="s">
        <v/>
        <stp/>
        <stp>ContractData</stp>
        <stp>AHDD01X23</stp>
        <stp>Y_CLose</stp>
        <stp/>
        <stp>T</stp>
        <tr r="I203" s="1"/>
      </tp>
      <tp t="s">
        <v/>
        <stp/>
        <stp>ContractData</stp>
        <stp>AHDD21X23</stp>
        <stp>Y_CLose</stp>
        <stp/>
        <stp>T</stp>
        <tr r="I217" s="1"/>
      </tp>
      <tp t="s">
        <v/>
        <stp/>
        <stp>ContractData</stp>
        <stp>AHDD11V23</stp>
        <stp>Y_CLose</stp>
        <stp/>
        <stp>T</stp>
        <tr r="I188" s="1"/>
      </tp>
      <tp t="s">
        <v/>
        <stp/>
        <stp>ContractData</stp>
        <stp>AHDD31V23</stp>
        <stp>Y_CLose</stp>
        <stp/>
        <stp>T</stp>
        <tr r="I202" s="1"/>
      </tp>
      <tp t="s">
        <v/>
        <stp/>
        <stp>ContractData</stp>
        <stp>AHDD01U23</stp>
        <stp>Y_CLose</stp>
        <stp/>
        <stp>T</stp>
        <tr r="I160" s="1"/>
      </tp>
      <tp t="s">
        <v/>
        <stp/>
        <stp>ContractData</stp>
        <stp>AHDD11U23</stp>
        <stp>Y_CLose</stp>
        <stp/>
        <stp>T</stp>
        <tr r="I166" s="1"/>
      </tp>
      <tp t="s">
        <v/>
        <stp/>
        <stp>ContractData</stp>
        <stp>AHDD21U23</stp>
        <stp>Y_CLose</stp>
        <stp/>
        <stp>T</stp>
        <tr r="I174" s="1"/>
      </tp>
      <tp t="s">
        <v/>
        <stp/>
        <stp>ContractData</stp>
        <stp>AHDD01Q23</stp>
        <stp>Y_CLose</stp>
        <stp/>
        <stp>T</stp>
        <tr r="I137" s="1"/>
      </tp>
      <tp t="s">
        <v/>
        <stp/>
        <stp>ContractData</stp>
        <stp>AHDD11Q23</stp>
        <stp>Y_CLose</stp>
        <stp/>
        <stp>T</stp>
        <tr r="I145" s="1"/>
      </tp>
      <tp t="s">
        <v/>
        <stp/>
        <stp>ContractData</stp>
        <stp>AHDD21Q23</stp>
        <stp>Y_CLose</stp>
        <stp/>
        <stp>T</stp>
        <tr r="I151" s="1"/>
      </tp>
      <tp t="s">
        <v/>
        <stp/>
        <stp>ContractData</stp>
        <stp>AHDD31Q23</stp>
        <stp>Y_CLose</stp>
        <stp/>
        <stp>T</stp>
        <tr r="I159" s="1"/>
      </tp>
      <tp t="s">
        <v>LME Aluminium, Mar 18</v>
        <stp/>
        <stp>ContractData</stp>
        <stp>AHDD21H18</stp>
        <stp>LongDescription</stp>
        <tr r="D30" s="2"/>
      </tp>
      <tp t="s">
        <v>LME Aluminium, Mar 19</v>
        <stp/>
        <stp>ContractData</stp>
        <stp>AHDD20H19</stp>
        <stp>LongDescription</stp>
        <tr r="D42" s="2"/>
      </tp>
      <tp t="s">
        <v>LME Aluminium, Mar 17</v>
        <stp/>
        <stp>ContractData</stp>
        <stp>AHDD15H17</stp>
        <stp>LongDescription</stp>
        <tr r="D18" s="2"/>
      </tp>
      <tp t="s">
        <v>LME Aluminium, Mar 16</v>
        <stp/>
        <stp>ContractData</stp>
        <stp>AHDD16H16</stp>
        <stp>LongDescription</stp>
        <tr r="D6" s="2"/>
      </tp>
      <tp t="s">
        <v>LME Aluminium, Mar 24</v>
        <stp/>
        <stp>ContractData</stp>
        <stp>AHDD20H24</stp>
        <stp>LongDescription</stp>
        <tr r="D102" s="2"/>
      </tp>
      <tp t="s">
        <v>LME Aluminium, Mar 26</v>
        <stp/>
        <stp>ContractData</stp>
        <stp>AHDD18H26</stp>
        <stp>LongDescription</stp>
        <tr r="D126" s="2"/>
      </tp>
      <tp t="s">
        <v>LME Aluminium, Mar 25</v>
        <stp/>
        <stp>ContractData</stp>
        <stp>AHDD19H25</stp>
        <stp>LongDescription</stp>
        <tr r="D114" s="2"/>
      </tp>
      <tp t="s">
        <v>LME Aluminium, Mar 23</v>
        <stp/>
        <stp>ContractData</stp>
        <stp>AHDD15H23</stp>
        <stp>LongDescription</stp>
        <tr r="D90" s="2"/>
      </tp>
      <tp t="s">
        <v>LME Aluminium, Mar 22</v>
        <stp/>
        <stp>ContractData</stp>
        <stp>AHDD16H22</stp>
        <stp>LongDescription</stp>
        <tr r="D78" s="2"/>
      </tp>
      <tp t="s">
        <v>LME Aluminium, Mar 21</v>
        <stp/>
        <stp>ContractData</stp>
        <stp>AHDD17H21</stp>
        <stp>LongDescription</stp>
        <tr r="D66" s="2"/>
      </tp>
      <tp t="s">
        <v>LME Aluminium, Mar 20</v>
        <stp/>
        <stp>ContractData</stp>
        <stp>AHDD18H20</stp>
        <stp>LongDescription</stp>
        <tr r="D54" s="2"/>
      </tp>
      <tp t="s">
        <v/>
        <stp/>
        <stp>ContractData</stp>
        <stp>AHDD10N23</stp>
        <stp>Y_CLose</stp>
        <stp/>
        <stp>T</stp>
        <tr r="I121" s="1"/>
      </tp>
      <tp t="s">
        <v/>
        <stp/>
        <stp>ContractData</stp>
        <stp>AHDD20N23</stp>
        <stp>Y_CLose</stp>
        <stp/>
        <stp>T</stp>
        <tr r="I129" s="1"/>
      </tp>
      <tp t="s">
        <v/>
        <stp/>
        <stp>ContractData</stp>
        <stp>AHDD20M23</stp>
        <stp>Y_CLose</stp>
        <stp/>
        <stp>T</stp>
        <tr r="I107" s="1"/>
      </tp>
      <tp t="s">
        <v/>
        <stp/>
        <stp>ContractData</stp>
        <stp>AHDD30M23</stp>
        <stp>Y_CLose</stp>
        <stp/>
        <stp>T</stp>
        <tr r="I115" s="1"/>
      </tp>
      <tp>
        <v>2664.98</v>
        <stp/>
        <stp>ContractData</stp>
        <stp>AHDD10K23</stp>
        <stp>Y_CLose</stp>
        <stp/>
        <stp>T</stp>
        <tr r="I78" s="1"/>
      </tp>
      <tp t="s">
        <v/>
        <stp/>
        <stp>ContractData</stp>
        <stp>AHDD30K23</stp>
        <stp>Y_CLose</stp>
        <stp/>
        <stp>T</stp>
        <tr r="I92" s="1"/>
      </tp>
      <tp t="s">
        <v/>
        <stp/>
        <stp>ContractData</stp>
        <stp>AHDD10J23</stp>
        <stp>Y_CLose</stp>
        <stp/>
        <stp>T</stp>
        <tr r="I56" s="1"/>
      </tp>
      <tp>
        <v>2656</v>
        <stp/>
        <stp>ContractData</stp>
        <stp>AHDD20J23</stp>
        <stp>Y_CLose</stp>
        <stp/>
        <stp>T</stp>
        <tr r="I64" s="1"/>
      </tp>
      <tp>
        <v>2642.71</v>
        <stp/>
        <stp>ContractData</stp>
        <stp>AHDD10H23</stp>
        <stp>Y_CLose</stp>
        <stp/>
        <stp>T</stp>
        <tr r="I35" s="1"/>
      </tp>
      <tp>
        <v>2646.7200000000003</v>
        <stp/>
        <stp>ContractData</stp>
        <stp>AHDD20H23</stp>
        <stp>Y_CLose</stp>
        <stp/>
        <stp>T</stp>
        <tr r="I41" s="1"/>
      </tp>
      <tp>
        <v>2652.28</v>
        <stp/>
        <stp>ContractData</stp>
        <stp>AHDD30H23</stp>
        <stp>Y_CLose</stp>
        <stp/>
        <stp>T</stp>
        <tr r="I49" s="1"/>
      </tp>
      <tp>
        <v>2633.25</v>
        <stp/>
        <stp>ContractData</stp>
        <stp>AHDD10G23</stp>
        <stp>Y_CLose</stp>
        <stp/>
        <stp>T</stp>
        <tr r="I15" s="1"/>
      </tp>
      <tp t="s">
        <v/>
        <stp/>
        <stp>ContractData</stp>
        <stp>AHDD20G23</stp>
        <stp>Y_CLose</stp>
        <stp/>
        <stp>T</stp>
        <tr r="I21" s="1"/>
      </tp>
      <tp>
        <v>2626.25</v>
        <stp/>
        <stp>ContractData</stp>
        <stp>AHDD30F23</stp>
        <stp>Y_CLose</stp>
        <stp/>
        <stp>T</stp>
        <tr r="I6" s="1"/>
      </tp>
      <tp t="s">
        <v/>
        <stp/>
        <stp>ContractData</stp>
        <stp>AHDD30F24</stp>
        <stp>Y_CLose</stp>
        <stp/>
        <stp>T</stp>
        <tr r="I267" s="1"/>
      </tp>
      <tp t="s">
        <v/>
        <stp/>
        <stp>ContractData</stp>
        <stp>AHDD10F24</stp>
        <stp>Y_CLose</stp>
        <stp/>
        <stp>T</stp>
        <tr r="I253" s="1"/>
      </tp>
      <tp>
        <v>2722.25</v>
        <stp/>
        <stp>ContractData</stp>
        <stp>AHDD20Z23</stp>
        <stp>Y_CLose</stp>
        <stp/>
        <stp>T</stp>
        <tr r="I238" s="1"/>
      </tp>
      <tp t="s">
        <v/>
        <stp/>
        <stp>ContractData</stp>
        <stp>AHDD10X23</stp>
        <stp>Y_CLose</stp>
        <stp/>
        <stp>T</stp>
        <tr r="I210" s="1"/>
      </tp>
      <tp t="s">
        <v/>
        <stp/>
        <stp>ContractData</stp>
        <stp>AHDD20X23</stp>
        <stp>Y_CLose</stp>
        <stp/>
        <stp>T</stp>
        <tr r="I216" s="1"/>
      </tp>
      <tp t="s">
        <v/>
        <stp/>
        <stp>ContractData</stp>
        <stp>AHDD30X23</stp>
        <stp>Y_CLose</stp>
        <stp/>
        <stp>T</stp>
        <tr r="I224" s="1"/>
      </tp>
      <tp t="s">
        <v/>
        <stp/>
        <stp>ContractData</stp>
        <stp>AHDD10V23</stp>
        <stp>Y_CLose</stp>
        <stp/>
        <stp>T</stp>
        <tr r="I187" s="1"/>
      </tp>
      <tp t="s">
        <v/>
        <stp/>
        <stp>ContractData</stp>
        <stp>AHDD20V23</stp>
        <stp>Y_CLose</stp>
        <stp/>
        <stp>T</stp>
        <tr r="I195" s="1"/>
      </tp>
      <tp t="s">
        <v/>
        <stp/>
        <stp>ContractData</stp>
        <stp>AHDD30V23</stp>
        <stp>Y_CLose</stp>
        <stp/>
        <stp>T</stp>
        <tr r="I201" s="1"/>
      </tp>
      <tp>
        <v>2704.75</v>
        <stp/>
        <stp>ContractData</stp>
        <stp>AHDD20U23</stp>
        <stp>Y_CLose</stp>
        <stp/>
        <stp>T</stp>
        <tr r="I173" s="1"/>
      </tp>
      <tp t="s">
        <v/>
        <stp/>
        <stp>ContractData</stp>
        <stp>AHDD10Q23</stp>
        <stp>Y_CLose</stp>
        <stp/>
        <stp>T</stp>
        <tr r="I144" s="1"/>
      </tp>
      <tp t="s">
        <v/>
        <stp/>
        <stp>ContractData</stp>
        <stp>AHDD30Q23</stp>
        <stp>Y_CLose</stp>
        <stp/>
        <stp>T</stp>
        <tr r="I158" s="1"/>
      </tp>
      <tp t="s">
        <v/>
        <stp/>
        <stp>ContractData</stp>
        <stp>AHDD07N23</stp>
        <stp>Y_CLose</stp>
        <stp/>
        <stp>T</stp>
        <tr r="I120" s="1"/>
      </tp>
      <tp t="s">
        <v/>
        <stp/>
        <stp>ContractData</stp>
        <stp>AHDD17N23</stp>
        <stp>Y_CLose</stp>
        <stp/>
        <stp>T</stp>
        <tr r="I126" s="1"/>
      </tp>
      <tp t="s">
        <v/>
        <stp/>
        <stp>ContractData</stp>
        <stp>AHDD27N23</stp>
        <stp>Y_CLose</stp>
        <stp/>
        <stp>T</stp>
        <tr r="I134" s="1"/>
      </tp>
      <tp>
        <v>2675.35</v>
        <stp/>
        <stp>ContractData</stp>
        <stp>AHDD07M23</stp>
        <stp>Y_CLose</stp>
        <stp/>
        <stp>T</stp>
        <tr r="I98" s="1"/>
      </tp>
      <tp t="s">
        <v/>
        <stp/>
        <stp>ContractData</stp>
        <stp>AHDD27M23</stp>
        <stp>Y_CLose</stp>
        <stp/>
        <stp>T</stp>
        <tr r="I112" s="1"/>
      </tp>
      <tp>
        <v>2668</v>
        <stp/>
        <stp>ContractData</stp>
        <stp>AHDD17K23</stp>
        <stp>Y_CLose</stp>
        <stp/>
        <stp>T</stp>
        <tr r="I83" s="1"/>
      </tp>
      <tp t="s">
        <v/>
        <stp/>
        <stp>ContractData</stp>
        <stp>AHDD07J23</stp>
        <stp>Y_CLose</stp>
        <stp/>
        <stp>T</stp>
        <tr r="I55" s="1"/>
      </tp>
      <tp>
        <v>2657</v>
        <stp/>
        <stp>ContractData</stp>
        <stp>AHDD17J23</stp>
        <stp>Y_CLose</stp>
        <stp/>
        <stp>T</stp>
        <tr r="I61" s="1"/>
      </tp>
      <tp t="s">
        <v/>
        <stp/>
        <stp>ContractData</stp>
        <stp>AHDD27J23</stp>
        <stp>Y_CLose</stp>
        <stp/>
        <stp>T</stp>
        <tr r="I69" s="1"/>
      </tp>
      <tp>
        <v>2641.64</v>
        <stp/>
        <stp>ContractData</stp>
        <stp>AHDD07H23</stp>
        <stp>Y_CLose</stp>
        <stp/>
        <stp>T</stp>
        <tr r="I32" s="1"/>
      </tp>
      <tp>
        <v>2645.06</v>
        <stp/>
        <stp>ContractData</stp>
        <stp>AHDD17H23</stp>
        <stp>Y_CLose</stp>
        <stp/>
        <stp>T</stp>
        <tr r="I40" s="1"/>
      </tp>
      <tp>
        <v>2650.61</v>
        <stp/>
        <stp>ContractData</stp>
        <stp>AHDD27H23</stp>
        <stp>Y_CLose</stp>
        <stp/>
        <stp>T</stp>
        <tr r="I46" s="1"/>
      </tp>
      <tp>
        <v>2631.11</v>
        <stp/>
        <stp>ContractData</stp>
        <stp>AHDD07G23</stp>
        <stp>Y_CLose</stp>
        <stp/>
        <stp>T</stp>
        <tr r="I12" s="1"/>
      </tp>
      <tp>
        <v>2634.5</v>
        <stp/>
        <stp>ContractData</stp>
        <stp>AHDD17G23</stp>
        <stp>Y_CLose</stp>
        <stp/>
        <stp>T</stp>
        <tr r="I20" s="1"/>
      </tp>
      <tp>
        <v>2638.5</v>
        <stp/>
        <stp>ContractData</stp>
        <stp>AHDD27G23</stp>
        <stp>Y_CLose</stp>
        <stp/>
        <stp>T</stp>
        <tr r="I26" s="1"/>
      </tp>
      <tp>
        <v>2624.25</v>
        <stp/>
        <stp>ContractData</stp>
        <stp>AHDD27F23</stp>
        <stp>Y_CLose</stp>
        <stp/>
        <stp>T</stp>
        <tr r="I5" s="1"/>
      </tp>
      <tp>
        <v>2728.25</v>
        <stp/>
        <stp>ContractData</stp>
        <stp>AHDD17F24</stp>
        <stp>Y_CLose</stp>
        <stp/>
        <stp>T</stp>
        <tr r="I258" s="1"/>
      </tp>
      <tp t="s">
        <v/>
        <stp/>
        <stp>ContractData</stp>
        <stp>AHDD07Z23</stp>
        <stp>Y_CLose</stp>
        <stp/>
        <stp>T</stp>
        <tr r="I229" s="1"/>
      </tp>
      <tp t="s">
        <v/>
        <stp/>
        <stp>ContractData</stp>
        <stp>AHDD27Z23</stp>
        <stp>Y_CLose</stp>
        <stp/>
        <stp>T</stp>
        <tr r="I243" s="1"/>
      </tp>
      <tp t="s">
        <v/>
        <stp/>
        <stp>ContractData</stp>
        <stp>AHDD07X23</stp>
        <stp>Y_CLose</stp>
        <stp/>
        <stp>T</stp>
        <tr r="I207" s="1"/>
      </tp>
      <tp t="s">
        <v/>
        <stp/>
        <stp>ContractData</stp>
        <stp>AHDD17X23</stp>
        <stp>Y_CLose</stp>
        <stp/>
        <stp>T</stp>
        <tr r="I215" s="1"/>
      </tp>
      <tp t="s">
        <v/>
        <stp/>
        <stp>ContractData</stp>
        <stp>AHDD27X23</stp>
        <stp>Y_CLose</stp>
        <stp/>
        <stp>T</stp>
        <tr r="I221" s="1"/>
      </tp>
      <tp t="s">
        <v/>
        <stp/>
        <stp>ContractData</stp>
        <stp>AHDD17V23</stp>
        <stp>Y_CLose</stp>
        <stp/>
        <stp>T</stp>
        <tr r="I192" s="1"/>
      </tp>
      <tp t="s">
        <v/>
        <stp/>
        <stp>ContractData</stp>
        <stp>AHDD27V23</stp>
        <stp>Y_CLose</stp>
        <stp/>
        <stp>T</stp>
        <tr r="I200" s="1"/>
      </tp>
      <tp t="s">
        <v/>
        <stp/>
        <stp>ContractData</stp>
        <stp>AHDD07U23</stp>
        <stp>Y_CLose</stp>
        <stp/>
        <stp>T</stp>
        <tr r="I164" s="1"/>
      </tp>
      <tp t="s">
        <v/>
        <stp/>
        <stp>ContractData</stp>
        <stp>AHDD27U23</stp>
        <stp>Y_CLose</stp>
        <stp/>
        <stp>T</stp>
        <tr r="I178" s="1"/>
      </tp>
      <tp t="s">
        <v/>
        <stp/>
        <stp>ContractData</stp>
        <stp>AHDD07Q23</stp>
        <stp>Y_CLose</stp>
        <stp/>
        <stp>T</stp>
        <tr r="I141" s="1"/>
      </tp>
      <tp t="s">
        <v/>
        <stp/>
        <stp>ContractData</stp>
        <stp>AHDD17Q23</stp>
        <stp>Y_CLose</stp>
        <stp/>
        <stp>T</stp>
        <tr r="I149" s="1"/>
      </tp>
      <tp t="s">
        <v>LME Aluminium, Jul 19</v>
        <stp/>
        <stp>ContractData</stp>
        <stp>AHDD17N19</stp>
        <stp>LongDescription</stp>
        <tr r="D46" s="2"/>
      </tp>
      <tp t="s">
        <v>LME Aluminium, Jul 18</v>
        <stp/>
        <stp>ContractData</stp>
        <stp>AHDD18N18</stp>
        <stp>LongDescription</stp>
        <tr r="D34" s="2"/>
      </tp>
      <tp t="s">
        <v>LME Aluminium, Jul 17</v>
        <stp/>
        <stp>ContractData</stp>
        <stp>AHDD19N17</stp>
        <stp>LongDescription</stp>
        <tr r="D22" s="2"/>
      </tp>
      <tp t="s">
        <v>LME Aluminium, Jul 16</v>
        <stp/>
        <stp>ContractData</stp>
        <stp>AHDD20N16</stp>
        <stp>LongDescription</stp>
        <tr r="D10" s="2"/>
      </tp>
      <tp t="s">
        <v>LME Aluminium, Jul 26</v>
        <stp/>
        <stp>ContractData</stp>
        <stp>AHDD15N26</stp>
        <stp>LongDescription</stp>
        <tr r="D130" s="2"/>
      </tp>
      <tp t="s">
        <v>LME Aluminium, Jul 25</v>
        <stp/>
        <stp>ContractData</stp>
        <stp>AHDD16N25</stp>
        <stp>LongDescription</stp>
        <tr r="D118" s="2"/>
      </tp>
      <tp t="s">
        <v>LME Aluminium, Jul 24</v>
        <stp/>
        <stp>ContractData</stp>
        <stp>AHDD17N24</stp>
        <stp>LongDescription</stp>
        <tr r="D106" s="2"/>
      </tp>
      <tp t="s">
        <v>LME Aluminium, Jul 23</v>
        <stp/>
        <stp>ContractData</stp>
        <stp>AHDD19N23</stp>
        <stp>LongDescription</stp>
        <tr r="D94" s="2"/>
      </tp>
      <tp t="s">
        <v>LME Aluminium, Jul 21</v>
        <stp/>
        <stp>ContractData</stp>
        <stp>AHDD21N21</stp>
        <stp>LongDescription</stp>
        <tr r="D70" s="2"/>
      </tp>
      <tp t="s">
        <v>LME Aluminium, Jul 22</v>
        <stp/>
        <stp>ContractData</stp>
        <stp>AHDD20N22</stp>
        <stp>LongDescription</stp>
        <tr r="D82" s="2"/>
      </tp>
      <tp t="s">
        <v>LME Aluminium, Jul 20</v>
        <stp/>
        <stp>ContractData</stp>
        <stp>AHDD15N20</stp>
        <stp>LongDescription</stp>
        <tr r="D58" s="2"/>
      </tp>
      <tp t="s">
        <v/>
        <stp/>
        <stp>ContractData</stp>
        <stp>AHDD06N23</stp>
        <stp>Y_CLose</stp>
        <stp/>
        <stp>T</stp>
        <tr r="I119" s="1"/>
      </tp>
      <tp>
        <v>2689.69</v>
        <stp/>
        <stp>ContractData</stp>
        <stp>AHDD26N23</stp>
        <stp>Y_CLose</stp>
        <stp/>
        <stp>T</stp>
        <tr r="I133" s="1"/>
      </tp>
      <tp t="s">
        <v/>
        <stp/>
        <stp>ContractData</stp>
        <stp>AHDD06M23</stp>
        <stp>Y_CLose</stp>
        <stp/>
        <stp>T</stp>
        <tr r="I97" s="1"/>
      </tp>
      <tp t="s">
        <v/>
        <stp/>
        <stp>ContractData</stp>
        <stp>AHDD16M23</stp>
        <stp>Y_CLose</stp>
        <stp/>
        <stp>T</stp>
        <tr r="I105" s="1"/>
      </tp>
      <tp t="s">
        <v/>
        <stp/>
        <stp>ContractData</stp>
        <stp>AHDD26M23</stp>
        <stp>Y_CLose</stp>
        <stp/>
        <stp>T</stp>
        <tr r="I111" s="1"/>
      </tp>
      <tp t="s">
        <v/>
        <stp/>
        <stp>ContractData</stp>
        <stp>AHDD16K23</stp>
        <stp>Y_CLose</stp>
        <stp/>
        <stp>T</stp>
        <tr r="I82" s="1"/>
      </tp>
      <tp t="s">
        <v/>
        <stp/>
        <stp>ContractData</stp>
        <stp>AHDD26K23</stp>
        <stp>Y_CLose</stp>
        <stp/>
        <stp>T</stp>
        <tr r="I90" s="1"/>
      </tp>
      <tp>
        <v>2655.5</v>
        <stp/>
        <stp>ContractData</stp>
        <stp>AHDD06J23</stp>
        <stp>Y_CLose</stp>
        <stp/>
        <stp>T</stp>
        <tr r="I54" s="1"/>
      </tp>
      <tp>
        <v>2658.93</v>
        <stp/>
        <stp>ContractData</stp>
        <stp>AHDD26J23</stp>
        <stp>Y_CLose</stp>
        <stp/>
        <stp>T</stp>
        <tr r="I68" s="1"/>
      </tp>
      <tp>
        <v>2641.29</v>
        <stp/>
        <stp>ContractData</stp>
        <stp>AHDD06H23</stp>
        <stp>Y_CLose</stp>
        <stp/>
        <stp>T</stp>
        <tr r="I31" s="1"/>
      </tp>
      <tp>
        <v>2644.5</v>
        <stp/>
        <stp>ContractData</stp>
        <stp>AHDD16H23</stp>
        <stp>Y_CLose</stp>
        <stp/>
        <stp>T</stp>
        <tr r="I39" s="1"/>
      </tp>
      <tp>
        <v>2630.39</v>
        <stp/>
        <stp>ContractData</stp>
        <stp>AHDD06G23</stp>
        <stp>Y_CLose</stp>
        <stp/>
        <stp>T</stp>
        <tr r="I11" s="1"/>
      </tp>
      <tp>
        <v>2634.13</v>
        <stp/>
        <stp>ContractData</stp>
        <stp>AHDD16G23</stp>
        <stp>Y_CLose</stp>
        <stp/>
        <stp>T</stp>
        <tr r="I19" s="1"/>
      </tp>
      <tp t="s">
        <v/>
        <stp/>
        <stp>ContractData</stp>
        <stp>AHDD26F23</stp>
        <stp>Y_CLose</stp>
        <stp/>
        <stp>T</stp>
        <tr r="I4" s="1"/>
      </tp>
      <tp t="s">
        <v/>
        <stp/>
        <stp>ContractData</stp>
        <stp>AHDD26F24</stp>
        <stp>Y_CLose</stp>
        <stp/>
        <stp>T</stp>
        <tr r="I265" s="1"/>
      </tp>
      <tp t="s">
        <v/>
        <stp/>
        <stp>ContractData</stp>
        <stp>AHDD16F24</stp>
        <stp>Y_CLose</stp>
        <stp/>
        <stp>T</stp>
        <tr r="I257" s="1"/>
      </tp>
      <tp t="s">
        <v/>
        <stp/>
        <stp>ContractData</stp>
        <stp>AHDD06Z23</stp>
        <stp>Y_CLose</stp>
        <stp/>
        <stp>T</stp>
        <tr r="I228" s="1"/>
      </tp>
      <tp t="s">
        <v/>
        <stp/>
        <stp>ContractData</stp>
        <stp>AHDD26Z23</stp>
        <stp>Y_CLose</stp>
        <stp/>
        <stp>T</stp>
        <tr r="I242" s="1"/>
      </tp>
      <tp t="s">
        <v/>
        <stp/>
        <stp>ContractData</stp>
        <stp>AHDD06X23</stp>
        <stp>Y_CLose</stp>
        <stp/>
        <stp>T</stp>
        <tr r="I206" s="1"/>
      </tp>
      <tp t="s">
        <v/>
        <stp/>
        <stp>ContractData</stp>
        <stp>AHDD16X23</stp>
        <stp>Y_CLose</stp>
        <stp/>
        <stp>T</stp>
        <tr r="I214" s="1"/>
      </tp>
      <tp t="s">
        <v/>
        <stp/>
        <stp>ContractData</stp>
        <stp>AHDD06V23</stp>
        <stp>Y_CLose</stp>
        <stp/>
        <stp>T</stp>
        <tr r="I185" s="1"/>
      </tp>
      <tp t="s">
        <v/>
        <stp/>
        <stp>ContractData</stp>
        <stp>AHDD16V23</stp>
        <stp>Y_CLose</stp>
        <stp/>
        <stp>T</stp>
        <tr r="I191" s="1"/>
      </tp>
      <tp t="s">
        <v/>
        <stp/>
        <stp>ContractData</stp>
        <stp>AHDD26V23</stp>
        <stp>Y_CLose</stp>
        <stp/>
        <stp>T</stp>
        <tr r="I199" s="1"/>
      </tp>
      <tp t="s">
        <v/>
        <stp/>
        <stp>ContractData</stp>
        <stp>AHDD06U23</stp>
        <stp>Y_CLose</stp>
        <stp/>
        <stp>T</stp>
        <tr r="I163" s="1"/>
      </tp>
      <tp t="s">
        <v/>
        <stp/>
        <stp>ContractData</stp>
        <stp>AHDD26U23</stp>
        <stp>Y_CLose</stp>
        <stp/>
        <stp>T</stp>
        <tr r="I177" s="1"/>
      </tp>
      <tp>
        <v>2694.75</v>
        <stp/>
        <stp>ContractData</stp>
        <stp>AHDD16Q23</stp>
        <stp>Y_CLose</stp>
        <stp/>
        <stp>T</stp>
        <tr r="I148" s="1"/>
      </tp>
      <tp t="s">
        <v>LME Aluminium, Jun 18</v>
        <stp/>
        <stp>ContractData</stp>
        <stp>AHDD20M18</stp>
        <stp>LongDescription</stp>
        <tr r="D33" s="2"/>
      </tp>
      <tp t="s">
        <v>LME Aluminium, Jun 19</v>
        <stp/>
        <stp>ContractData</stp>
        <stp>AHDD19M19</stp>
        <stp>LongDescription</stp>
        <tr r="D45" s="2"/>
      </tp>
      <tp t="s">
        <v>LME Aluminium, Jun 16</v>
        <stp/>
        <stp>ContractData</stp>
        <stp>AHDD15M16</stp>
        <stp>LongDescription</stp>
        <tr r="D9" s="2"/>
      </tp>
      <tp t="s">
        <v>LME Aluminium, Jun 17</v>
        <stp/>
        <stp>ContractData</stp>
        <stp>AHDD21M17</stp>
        <stp>LongDescription</stp>
        <tr r="D21" s="2"/>
      </tp>
      <tp t="s">
        <v>LME Aluminium, Jun 26</v>
        <stp/>
        <stp>ContractData</stp>
        <stp>AHDD17M26</stp>
        <stp>LongDescription</stp>
        <tr r="D129" s="2"/>
      </tp>
      <tp t="s">
        <v>LME Aluminium, Jun 25</v>
        <stp/>
        <stp>ContractData</stp>
        <stp>AHDD18M25</stp>
        <stp>LongDescription</stp>
        <tr r="D117" s="2"/>
      </tp>
      <tp t="s">
        <v>LME Aluminium, Jun 24</v>
        <stp/>
        <stp>ContractData</stp>
        <stp>AHDD19M24</stp>
        <stp>LongDescription</stp>
        <tr r="D105" s="2"/>
      </tp>
      <tp t="s">
        <v>LME Aluminium, Jun 22</v>
        <stp/>
        <stp>ContractData</stp>
        <stp>AHDD15M22</stp>
        <stp>LongDescription</stp>
        <tr r="D81" s="2"/>
      </tp>
      <tp t="s">
        <v>LME Aluminium, Jun 21</v>
        <stp/>
        <stp>ContractData</stp>
        <stp>AHDD16M21</stp>
        <stp>LongDescription</stp>
        <tr r="D69" s="2"/>
      </tp>
      <tp t="s">
        <v>LME Aluminium, Jun 20</v>
        <stp/>
        <stp>ContractData</stp>
        <stp>AHDD17M20</stp>
        <stp>LongDescription</stp>
        <tr r="D57" s="2"/>
      </tp>
      <tp t="s">
        <v>LME Aluminium, Jun 23</v>
        <stp/>
        <stp>ContractData</stp>
        <stp>AHDD21M23</stp>
        <stp>LongDescription</stp>
        <tr r="D93" s="2"/>
      </tp>
      <tp t="s">
        <v/>
        <stp/>
        <stp>ContractData</stp>
        <stp>CADD20G25</stp>
        <stp>T_SettlementTime</stp>
        <stp/>
        <stp>T</stp>
        <tr r="G821" s="3"/>
      </tp>
      <tp t="s">
        <v/>
        <stp/>
        <stp>ContractData</stp>
        <stp>CADD21G25</stp>
        <stp>T_SettlementTime</stp>
        <stp/>
        <stp>T</stp>
        <tr r="G822" s="3"/>
      </tp>
      <tp t="s">
        <v/>
        <stp/>
        <stp>ContractData</stp>
        <stp>CADD24G25</stp>
        <stp>T_SettlementTime</stp>
        <stp/>
        <stp>T</stp>
        <tr r="G823" s="3"/>
      </tp>
      <tp t="s">
        <v/>
        <stp/>
        <stp>ContractData</stp>
        <stp>CADD25G25</stp>
        <stp>T_SettlementTime</stp>
        <stp/>
        <stp>T</stp>
        <tr r="G824" s="3"/>
      </tp>
      <tp t="s">
        <v/>
        <stp/>
        <stp>ContractData</stp>
        <stp>CADD26G25</stp>
        <stp>T_SettlementTime</stp>
        <stp/>
        <stp>T</stp>
        <tr r="G825" s="3"/>
      </tp>
      <tp t="s">
        <v/>
        <stp/>
        <stp>ContractData</stp>
        <stp>CADD27G25</stp>
        <stp>T_SettlementTime</stp>
        <stp/>
        <stp>T</stp>
        <tr r="G826" s="3"/>
      </tp>
      <tp t="s">
        <v/>
        <stp/>
        <stp>ContractData</stp>
        <stp>CADD28G25</stp>
        <stp>T_SettlementTime</stp>
        <stp/>
        <stp>T</stp>
        <tr r="G827" s="3"/>
      </tp>
      <tp t="s">
        <v/>
        <stp/>
        <stp>ContractData</stp>
        <stp>CADD20G24</stp>
        <stp>T_SettlementTime</stp>
        <stp/>
        <stp>T</stp>
        <tr r="G559" s="3"/>
      </tp>
      <tp>
        <v>0.45833333333333331</v>
        <stp/>
        <stp>ContractData</stp>
        <stp>CADD21G24</stp>
        <stp>T_SettlementTime</stp>
        <stp/>
        <stp>T</stp>
        <tr r="G560" s="3"/>
      </tp>
      <tp t="s">
        <v/>
        <stp/>
        <stp>ContractData</stp>
        <stp>CADD22G24</stp>
        <stp>T_SettlementTime</stp>
        <stp/>
        <stp>T</stp>
        <tr r="G561" s="3"/>
      </tp>
      <tp t="s">
        <v/>
        <stp/>
        <stp>ContractData</stp>
        <stp>CADD23G24</stp>
        <stp>T_SettlementTime</stp>
        <stp/>
        <stp>T</stp>
        <tr r="G562" s="3"/>
      </tp>
      <tp t="s">
        <v/>
        <stp/>
        <stp>ContractData</stp>
        <stp>CADD26G24</stp>
        <stp>T_SettlementTime</stp>
        <stp/>
        <stp>T</stp>
        <tr r="G563" s="3"/>
      </tp>
      <tp t="s">
        <v/>
        <stp/>
        <stp>ContractData</stp>
        <stp>CADD27G24</stp>
        <stp>T_SettlementTime</stp>
        <stp/>
        <stp>T</stp>
        <tr r="G564" s="3"/>
      </tp>
      <tp t="s">
        <v/>
        <stp/>
        <stp>ContractData</stp>
        <stp>AHDD01G24</stp>
        <stp>T_SettlementTime</stp>
        <stp/>
        <stp>T</stp>
        <tr r="G269" s="1"/>
      </tp>
      <tp t="s">
        <v/>
        <stp/>
        <stp>ContractData</stp>
        <stp>CADD28G24</stp>
        <stp>T_SettlementTime</stp>
        <stp/>
        <stp>T</stp>
        <tr r="G565" s="3"/>
      </tp>
      <tp t="s">
        <v/>
        <stp/>
        <stp>ContractData</stp>
        <stp>CADD29G24</stp>
        <stp>T_SettlementTime</stp>
        <stp/>
        <stp>T</stp>
        <tr r="G566" s="3"/>
      </tp>
      <tp>
        <v>0.45277777777777778</v>
        <stp/>
        <stp>ContractData</stp>
        <stp>AHDD02G24</stp>
        <stp>T_SettlementTime</stp>
        <stp/>
        <stp>T</stp>
        <tr r="G270" s="1"/>
      </tp>
      <tp t="s">
        <v/>
        <stp/>
        <stp>ContractData</stp>
        <stp>AHDD05G24</stp>
        <stp>T_SettlementTime</stp>
        <stp/>
        <stp>T</stp>
        <tr r="G271" s="1"/>
      </tp>
      <tp t="s">
        <v/>
        <stp/>
        <stp>ContractData</stp>
        <stp>CADD12G24</stp>
        <stp>T_SettlementTime</stp>
        <stp/>
        <stp>T</stp>
        <tr r="G553" s="3"/>
      </tp>
      <tp t="s">
        <v/>
        <stp/>
        <stp>ContractData</stp>
        <stp>CADD03G25</stp>
        <stp>T_SettlementTime</stp>
        <stp/>
        <stp>T</stp>
        <tr r="G808" s="3"/>
      </tp>
      <tp t="s">
        <v/>
        <stp/>
        <stp>ContractData</stp>
        <stp>CADD13G24</stp>
        <stp>T_SettlementTime</stp>
        <stp/>
        <stp>T</stp>
        <tr r="G554" s="3"/>
      </tp>
      <tp t="s">
        <v/>
        <stp/>
        <stp>ContractData</stp>
        <stp>CADD04G25</stp>
        <stp>T_SettlementTime</stp>
        <stp/>
        <stp>T</stp>
        <tr r="G809" s="3"/>
      </tp>
      <tp t="s">
        <v/>
        <stp/>
        <stp>ContractData</stp>
        <stp>CADD14G24</stp>
        <stp>T_SettlementTime</stp>
        <stp/>
        <stp>T</stp>
        <tr r="G555" s="3"/>
      </tp>
      <tp t="s">
        <v/>
        <stp/>
        <stp>ContractData</stp>
        <stp>CADD05G25</stp>
        <stp>T_SettlementTime</stp>
        <stp/>
        <stp>T</stp>
        <tr r="G810" s="3"/>
      </tp>
      <tp t="s">
        <v/>
        <stp/>
        <stp>ContractData</stp>
        <stp>CADD15G24</stp>
        <stp>T_SettlementTime</stp>
        <stp/>
        <stp>T</stp>
        <tr r="G556" s="3"/>
      </tp>
      <tp t="s">
        <v/>
        <stp/>
        <stp>ContractData</stp>
        <stp>CADD06G25</stp>
        <stp>T_SettlementTime</stp>
        <stp/>
        <stp>T</stp>
        <tr r="G811" s="3"/>
      </tp>
      <tp t="s">
        <v/>
        <stp/>
        <stp>ContractData</stp>
        <stp>CADD16G24</stp>
        <stp>T_SettlementTime</stp>
        <stp/>
        <stp>T</stp>
        <tr r="G557" s="3"/>
      </tp>
      <tp t="s">
        <v/>
        <stp/>
        <stp>ContractData</stp>
        <stp>CADD07G25</stp>
        <stp>T_SettlementTime</stp>
        <stp/>
        <stp>T</stp>
        <tr r="G812" s="3"/>
      </tp>
      <tp t="s">
        <v/>
        <stp/>
        <stp>ContractData</stp>
        <stp>CADD19G24</stp>
        <stp>T_SettlementTime</stp>
        <stp/>
        <stp>T</stp>
        <tr r="G558" s="3"/>
      </tp>
      <tp t="s">
        <v/>
        <stp/>
        <stp>ContractData</stp>
        <stp>CADD10G25</stp>
        <stp>T_SettlementTime</stp>
        <stp/>
        <stp>T</stp>
        <tr r="G813" s="3"/>
      </tp>
      <tp t="s">
        <v/>
        <stp/>
        <stp>ContractData</stp>
        <stp>CADD01G24</stp>
        <stp>T_SettlementTime</stp>
        <stp/>
        <stp>T</stp>
        <tr r="G546" s="3"/>
      </tp>
      <tp t="s">
        <v/>
        <stp/>
        <stp>ContractData</stp>
        <stp>CADD11G25</stp>
        <stp>T_SettlementTime</stp>
        <stp/>
        <stp>T</stp>
        <tr r="G814" s="3"/>
      </tp>
      <tp>
        <v>0.45833333333333331</v>
        <stp/>
        <stp>ContractData</stp>
        <stp>CADD02G24</stp>
        <stp>T_SettlementTime</stp>
        <stp/>
        <stp>T</stp>
        <tr r="G547" s="3"/>
      </tp>
      <tp t="s">
        <v/>
        <stp/>
        <stp>ContractData</stp>
        <stp>CADD12G25</stp>
        <stp>T_SettlementTime</stp>
        <stp/>
        <stp>T</stp>
        <tr r="G815" s="3"/>
      </tp>
      <tp t="s">
        <v/>
        <stp/>
        <stp>ContractData</stp>
        <stp>CADD13G25</stp>
        <stp>T_SettlementTime</stp>
        <stp/>
        <stp>T</stp>
        <tr r="G816" s="3"/>
      </tp>
      <tp t="s">
        <v/>
        <stp/>
        <stp>ContractData</stp>
        <stp>CADD14G25</stp>
        <stp>T_SettlementTime</stp>
        <stp/>
        <stp>T</stp>
        <tr r="G817" s="3"/>
      </tp>
      <tp t="s">
        <v/>
        <stp/>
        <stp>ContractData</stp>
        <stp>CADD05G24</stp>
        <stp>T_SettlementTime</stp>
        <stp/>
        <stp>T</stp>
        <tr r="G548" s="3"/>
      </tp>
      <tp t="s">
        <v/>
        <stp/>
        <stp>ContractData</stp>
        <stp>CADD06G24</stp>
        <stp>T_SettlementTime</stp>
        <stp/>
        <stp>T</stp>
        <tr r="G549" s="3"/>
      </tp>
      <tp t="s">
        <v/>
        <stp/>
        <stp>ContractData</stp>
        <stp>CADD07G24</stp>
        <stp>T_SettlementTime</stp>
        <stp/>
        <stp>T</stp>
        <tr r="G550" s="3"/>
      </tp>
      <tp t="s">
        <v/>
        <stp/>
        <stp>ContractData</stp>
        <stp>CADD17G25</stp>
        <stp>T_SettlementTime</stp>
        <stp/>
        <stp>T</stp>
        <tr r="G818" s="3"/>
      </tp>
      <tp t="s">
        <v/>
        <stp/>
        <stp>ContractData</stp>
        <stp>CADD08G24</stp>
        <stp>T_SettlementTime</stp>
        <stp/>
        <stp>T</stp>
        <tr r="G551" s="3"/>
      </tp>
      <tp t="s">
        <v/>
        <stp/>
        <stp>ContractData</stp>
        <stp>CADD18G25</stp>
        <stp>T_SettlementTime</stp>
        <stp/>
        <stp>T</stp>
        <tr r="G819" s="3"/>
      </tp>
      <tp t="s">
        <v/>
        <stp/>
        <stp>ContractData</stp>
        <stp>CADD09G24</stp>
        <stp>T_SettlementTime</stp>
        <stp/>
        <stp>T</stp>
        <tr r="G552" s="3"/>
      </tp>
      <tp>
        <v>0.45833333333333331</v>
        <stp/>
        <stp>ContractData</stp>
        <stp>CADD19G25</stp>
        <stp>T_SettlementTime</stp>
        <stp/>
        <stp>T</stp>
        <tr r="G820" s="3"/>
      </tp>
      <tp>
        <v>0.45277777777777778</v>
        <stp/>
        <stp>ContractData</stp>
        <stp>AHDD28G23</stp>
        <stp>T_SettlementTime</stp>
        <stp/>
        <stp>T</stp>
        <tr r="G27" s="1"/>
      </tp>
      <tp>
        <v>0.45833333333333331</v>
        <stp/>
        <stp>ContractData</stp>
        <stp>CADD01G23</stp>
        <stp>T_SettlementTime</stp>
        <stp/>
        <stp>T</stp>
        <tr r="G285" s="3"/>
      </tp>
      <tp>
        <v>0.45833333333333331</v>
        <stp/>
        <stp>ContractData</stp>
        <stp>CADD02G23</stp>
        <stp>T_SettlementTime</stp>
        <stp/>
        <stp>T</stp>
        <tr r="G286" s="3"/>
      </tp>
      <tp>
        <v>0.45833333333333331</v>
        <stp/>
        <stp>ContractData</stp>
        <stp>CADD03G23</stp>
        <stp>T_SettlementTime</stp>
        <stp/>
        <stp>T</stp>
        <tr r="G287" s="3"/>
      </tp>
      <tp>
        <v>0.45833333333333331</v>
        <stp/>
        <stp>ContractData</stp>
        <stp>CADD06G23</stp>
        <stp>T_SettlementTime</stp>
        <stp/>
        <stp>T</stp>
        <tr r="G288" s="3"/>
      </tp>
      <tp>
        <v>0.45833333333333331</v>
        <stp/>
        <stp>ContractData</stp>
        <stp>CADD07G23</stp>
        <stp>T_SettlementTime</stp>
        <stp/>
        <stp>T</stp>
        <tr r="G289" s="3"/>
      </tp>
      <tp>
        <v>0.45277777777777778</v>
        <stp/>
        <stp>ContractData</stp>
        <stp>AHDD21G23</stp>
        <stp>T_SettlementTime</stp>
        <stp/>
        <stp>T</stp>
        <tr r="G22" s="1"/>
      </tp>
      <tp>
        <v>0.45833333333333331</v>
        <stp/>
        <stp>ContractData</stp>
        <stp>CADD08G23</stp>
        <stp>T_SettlementTime</stp>
        <stp/>
        <stp>T</stp>
        <tr r="G290" s="3"/>
      </tp>
      <tp t="s">
        <v/>
        <stp/>
        <stp>ContractData</stp>
        <stp>AHDD20G23</stp>
        <stp>T_SettlementTime</stp>
        <stp/>
        <stp>T</stp>
        <tr r="G21" s="1"/>
      </tp>
      <tp>
        <v>0.45833333333333331</v>
        <stp/>
        <stp>ContractData</stp>
        <stp>CADD09G23</stp>
        <stp>T_SettlementTime</stp>
        <stp/>
        <stp>T</stp>
        <tr r="G291" s="3"/>
      </tp>
      <tp>
        <v>0.45277777777777778</v>
        <stp/>
        <stp>ContractData</stp>
        <stp>AHDD23G23</stp>
        <stp>T_SettlementTime</stp>
        <stp/>
        <stp>T</stp>
        <tr r="G24" s="1"/>
      </tp>
      <tp>
        <v>0.45277777777777778</v>
        <stp/>
        <stp>ContractData</stp>
        <stp>AHDD22G23</stp>
        <stp>T_SettlementTime</stp>
        <stp/>
        <stp>T</stp>
        <tr r="G23" s="1"/>
      </tp>
      <tp>
        <v>0.45277777777777778</v>
        <stp/>
        <stp>ContractData</stp>
        <stp>AHDD24G23</stp>
        <stp>T_SettlementTime</stp>
        <stp/>
        <stp>T</stp>
        <tr r="G25" s="1"/>
      </tp>
      <tp>
        <v>0.45277777777777778</v>
        <stp/>
        <stp>ContractData</stp>
        <stp>AHDD27G23</stp>
        <stp>T_SettlementTime</stp>
        <stp/>
        <stp>T</stp>
        <tr r="G26" s="1"/>
      </tp>
      <tp>
        <v>0.45833333333333331</v>
        <stp/>
        <stp>ContractData</stp>
        <stp>CADD10G23</stp>
        <stp>T_SettlementTime</stp>
        <stp/>
        <stp>T</stp>
        <tr r="G292" s="3"/>
      </tp>
      <tp>
        <v>0.45833333333333331</v>
        <stp/>
        <stp>ContractData</stp>
        <stp>CADD13G23</stp>
        <stp>T_SettlementTime</stp>
        <stp/>
        <stp>T</stp>
        <tr r="G293" s="3"/>
      </tp>
      <tp>
        <v>0.45833333333333331</v>
        <stp/>
        <stp>ContractData</stp>
        <stp>CADD14G23</stp>
        <stp>T_SettlementTime</stp>
        <stp/>
        <stp>T</stp>
        <tr r="G294" s="3"/>
      </tp>
      <tp>
        <v>0.45833333333333331</v>
        <stp/>
        <stp>ContractData</stp>
        <stp>CADD15G23</stp>
        <stp>T_SettlementTime</stp>
        <stp/>
        <stp>T</stp>
        <tr r="G295" s="3"/>
      </tp>
      <tp>
        <v>0.45833333333333331</v>
        <stp/>
        <stp>ContractData</stp>
        <stp>CADD16G23</stp>
        <stp>T_SettlementTime</stp>
        <stp/>
        <stp>T</stp>
        <tr r="G296" s="3"/>
      </tp>
      <tp>
        <v>0.45833333333333331</v>
        <stp/>
        <stp>ContractData</stp>
        <stp>CADD17G23</stp>
        <stp>T_SettlementTime</stp>
        <stp/>
        <stp>T</stp>
        <tr r="G297" s="3"/>
      </tp>
      <tp>
        <v>0.45277777777777778</v>
        <stp/>
        <stp>ContractData</stp>
        <stp>AHDD09G23</stp>
        <stp>T_SettlementTime</stp>
        <stp/>
        <stp>T</stp>
        <tr r="G14" s="1"/>
      </tp>
      <tp t="s">
        <v/>
        <stp/>
        <stp>ContractData</stp>
        <stp>CADD20G23</stp>
        <stp>T_SettlementTime</stp>
        <stp/>
        <stp>T</stp>
        <tr r="G298" s="3"/>
      </tp>
      <tp>
        <v>0.45277777777777778</v>
        <stp/>
        <stp>ContractData</stp>
        <stp>AHDD08G23</stp>
        <stp>T_SettlementTime</stp>
        <stp/>
        <stp>T</stp>
        <tr r="G13" s="1"/>
      </tp>
      <tp>
        <v>0.45833333333333331</v>
        <stp/>
        <stp>ContractData</stp>
        <stp>CADD21G23</stp>
        <stp>T_SettlementTime</stp>
        <stp/>
        <stp>T</stp>
        <tr r="G299" s="3"/>
      </tp>
      <tp>
        <v>0.45833333333333331</v>
        <stp/>
        <stp>ContractData</stp>
        <stp>CADD22G23</stp>
        <stp>T_SettlementTime</stp>
        <stp/>
        <stp>T</stp>
        <tr r="G300" s="3"/>
      </tp>
      <tp>
        <v>0.45833333333333331</v>
        <stp/>
        <stp>ContractData</stp>
        <stp>CADD23G23</stp>
        <stp>T_SettlementTime</stp>
        <stp/>
        <stp>T</stp>
        <tr r="G301" s="3"/>
      </tp>
      <tp>
        <v>0.45833333333333331</v>
        <stp/>
        <stp>ContractData</stp>
        <stp>CADD24G23</stp>
        <stp>T_SettlementTime</stp>
        <stp/>
        <stp>T</stp>
        <tr r="G302" s="3"/>
      </tp>
      <tp>
        <v>0.45833333333333331</v>
        <stp/>
        <stp>ContractData</stp>
        <stp>CADD27G23</stp>
        <stp>T_SettlementTime</stp>
        <stp/>
        <stp>T</stp>
        <tr r="G303" s="3"/>
      </tp>
      <tp>
        <v>0.45277777777777778</v>
        <stp/>
        <stp>ContractData</stp>
        <stp>AHDD01G23</stp>
        <stp>T_SettlementTime</stp>
        <stp/>
        <stp>T</stp>
        <tr r="G8" s="1"/>
      </tp>
      <tp>
        <v>0.45833333333333331</v>
        <stp/>
        <stp>ContractData</stp>
        <stp>CADD28G23</stp>
        <stp>T_SettlementTime</stp>
        <stp/>
        <stp>T</stp>
        <tr r="G304" s="3"/>
      </tp>
      <tp>
        <v>0.45277777777777778</v>
        <stp/>
        <stp>ContractData</stp>
        <stp>AHDD03G23</stp>
        <stp>T_SettlementTime</stp>
        <stp/>
        <stp>T</stp>
        <tr r="G10" s="1"/>
      </tp>
      <tp>
        <v>0.45277777777777778</v>
        <stp/>
        <stp>ContractData</stp>
        <stp>AHDD02G23</stp>
        <stp>T_SettlementTime</stp>
        <stp/>
        <stp>T</stp>
        <tr r="G9" s="1"/>
      </tp>
      <tp>
        <v>0.45277777777777778</v>
        <stp/>
        <stp>ContractData</stp>
        <stp>AHDD07G23</stp>
        <stp>T_SettlementTime</stp>
        <stp/>
        <stp>T</stp>
        <tr r="G12" s="1"/>
      </tp>
      <tp>
        <v>0.45277777777777778</v>
        <stp/>
        <stp>ContractData</stp>
        <stp>AHDD06G23</stp>
        <stp>T_SettlementTime</stp>
        <stp/>
        <stp>T</stp>
        <tr r="G11" s="1"/>
      </tp>
      <tp>
        <v>0.45277777777777778</v>
        <stp/>
        <stp>ContractData</stp>
        <stp>AHDD10G23</stp>
        <stp>T_SettlementTime</stp>
        <stp/>
        <stp>T</stp>
        <tr r="G15" s="1"/>
      </tp>
      <tp>
        <v>0.45277777777777778</v>
        <stp/>
        <stp>ContractData</stp>
        <stp>AHDD13G23</stp>
        <stp>T_SettlementTime</stp>
        <stp/>
        <stp>T</stp>
        <tr r="G16" s="1"/>
      </tp>
      <tp>
        <v>0.45277777777777778</v>
        <stp/>
        <stp>ContractData</stp>
        <stp>AHDD15G23</stp>
        <stp>T_SettlementTime</stp>
        <stp/>
        <stp>T</stp>
        <tr r="G18" s="1"/>
      </tp>
      <tp>
        <v>0.45277777777777778</v>
        <stp/>
        <stp>ContractData</stp>
        <stp>AHDD14G23</stp>
        <stp>T_SettlementTime</stp>
        <stp/>
        <stp>T</stp>
        <tr r="G17" s="1"/>
      </tp>
      <tp>
        <v>0.45277777777777778</v>
        <stp/>
        <stp>ContractData</stp>
        <stp>AHDD17G23</stp>
        <stp>T_SettlementTime</stp>
        <stp/>
        <stp>T</stp>
        <tr r="G20" s="1"/>
      </tp>
      <tp>
        <v>0.45277777777777778</v>
        <stp/>
        <stp>ContractData</stp>
        <stp>AHDD16G23</stp>
        <stp>T_SettlementTime</stp>
        <stp/>
        <stp>T</stp>
        <tr r="G19" s="1"/>
      </tp>
      <tp>
        <v>2684.13</v>
        <stp/>
        <stp>ContractData</stp>
        <stp>AHDD05N23</stp>
        <stp>Y_CLose</stp>
        <stp/>
        <stp>T</stp>
        <tr r="I118" s="1"/>
      </tp>
      <tp t="s">
        <v/>
        <stp/>
        <stp>ContractData</stp>
        <stp>AHDD25N23</stp>
        <stp>Y_CLose</stp>
        <stp/>
        <stp>T</stp>
        <tr r="I132" s="1"/>
      </tp>
      <tp t="s">
        <v/>
        <stp/>
        <stp>ContractData</stp>
        <stp>AHDD05M23</stp>
        <stp>Y_CLose</stp>
        <stp/>
        <stp>T</stp>
        <tr r="I96" s="1"/>
      </tp>
      <tp t="s">
        <v/>
        <stp/>
        <stp>ContractData</stp>
        <stp>AHDD15M23</stp>
        <stp>Y_CLose</stp>
        <stp/>
        <stp>T</stp>
        <tr r="I104" s="1"/>
      </tp>
      <tp t="s">
        <v/>
        <stp/>
        <stp>ContractData</stp>
        <stp>AHDD05K23</stp>
        <stp>Y_CLose</stp>
        <stp/>
        <stp>T</stp>
        <tr r="I75" s="1"/>
      </tp>
      <tp t="s">
        <v/>
        <stp/>
        <stp>ContractData</stp>
        <stp>AHDD15K23</stp>
        <stp>Y_CLose</stp>
        <stp/>
        <stp>T</stp>
        <tr r="I81" s="1"/>
      </tp>
      <tp t="s">
        <v/>
        <stp/>
        <stp>ContractData</stp>
        <stp>AHDD25K23</stp>
        <stp>Y_CLose</stp>
        <stp/>
        <stp>T</stp>
        <tr r="I89" s="1"/>
      </tp>
      <tp>
        <v>2655.17</v>
        <stp/>
        <stp>ContractData</stp>
        <stp>AHDD05J23</stp>
        <stp>Y_CLose</stp>
        <stp/>
        <stp>T</stp>
        <tr r="I53" s="1"/>
      </tp>
      <tp>
        <v>2658.5</v>
        <stp/>
        <stp>ContractData</stp>
        <stp>AHDD25J23</stp>
        <stp>Y_CLose</stp>
        <stp/>
        <stp>T</stp>
        <tr r="I67" s="1"/>
      </tp>
      <tp>
        <v>2644.5</v>
        <stp/>
        <stp>ContractData</stp>
        <stp>AHDD15H23</stp>
        <stp>Y_CLose</stp>
        <stp/>
        <stp>T</stp>
        <tr r="I38" s="1"/>
      </tp>
      <tp>
        <v>2633.75</v>
        <stp/>
        <stp>ContractData</stp>
        <stp>AHDD15G23</stp>
        <stp>Y_CLose</stp>
        <stp/>
        <stp>T</stp>
        <tr r="I18" s="1"/>
      </tp>
      <tp t="s">
        <v/>
        <stp/>
        <stp>ContractData</stp>
        <stp>AHDD05G24</stp>
        <stp>Y_CLose</stp>
        <stp/>
        <stp>T</stp>
        <tr r="I271" s="1"/>
      </tp>
      <tp t="s">
        <v/>
        <stp/>
        <stp>ContractData</stp>
        <stp>AHDD25F24</stp>
        <stp>Y_CLose</stp>
        <stp/>
        <stp>T</stp>
        <tr r="I264" s="1"/>
      </tp>
      <tp t="s">
        <v/>
        <stp/>
        <stp>ContractData</stp>
        <stp>AHDD15F24</stp>
        <stp>Y_CLose</stp>
        <stp/>
        <stp>T</stp>
        <tr r="I256" s="1"/>
      </tp>
      <tp t="s">
        <v/>
        <stp/>
        <stp>ContractData</stp>
        <stp>AHDD05F24</stp>
        <stp>Y_CLose</stp>
        <stp/>
        <stp>T</stp>
        <tr r="I250" s="1"/>
      </tp>
      <tp t="s">
        <v/>
        <stp/>
        <stp>ContractData</stp>
        <stp>AHDD05Z23</stp>
        <stp>Y_CLose</stp>
        <stp/>
        <stp>T</stp>
        <tr r="I227" s="1"/>
      </tp>
      <tp t="s">
        <v/>
        <stp/>
        <stp>ContractData</stp>
        <stp>AHDD15Z23</stp>
        <stp>Y_CLose</stp>
        <stp/>
        <stp>T</stp>
        <tr r="I235" s="1"/>
      </tp>
      <tp t="s">
        <v/>
        <stp/>
        <stp>ContractData</stp>
        <stp>AHDD25Z23</stp>
        <stp>Y_CLose</stp>
        <stp/>
        <stp>T</stp>
        <tr r="I241" s="1"/>
      </tp>
      <tp>
        <v>2715.75</v>
        <stp/>
        <stp>ContractData</stp>
        <stp>AHDD15X23</stp>
        <stp>Y_CLose</stp>
        <stp/>
        <stp>T</stp>
        <tr r="I213" s="1"/>
      </tp>
      <tp t="s">
        <v/>
        <stp/>
        <stp>ContractData</stp>
        <stp>AHDD05V23</stp>
        <stp>Y_CLose</stp>
        <stp/>
        <stp>T</stp>
        <tr r="I184" s="1"/>
      </tp>
      <tp t="s">
        <v/>
        <stp/>
        <stp>ContractData</stp>
        <stp>AHDD25V23</stp>
        <stp>Y_CLose</stp>
        <stp/>
        <stp>T</stp>
        <tr r="I198" s="1"/>
      </tp>
      <tp>
        <v>2700.46</v>
        <stp/>
        <stp>ContractData</stp>
        <stp>AHDD05U23</stp>
        <stp>Y_CLose</stp>
        <stp/>
        <stp>T</stp>
        <tr r="I162" s="1"/>
      </tp>
      <tp t="s">
        <v/>
        <stp/>
        <stp>ContractData</stp>
        <stp>AHDD15U23</stp>
        <stp>Y_CLose</stp>
        <stp/>
        <stp>T</stp>
        <tr r="I170" s="1"/>
      </tp>
      <tp t="s">
        <v/>
        <stp/>
        <stp>ContractData</stp>
        <stp>AHDD25U23</stp>
        <stp>Y_CLose</stp>
        <stp/>
        <stp>T</stp>
        <tr r="I176" s="1"/>
      </tp>
      <tp t="s">
        <v/>
        <stp/>
        <stp>ContractData</stp>
        <stp>AHDD15Q23</stp>
        <stp>Y_CLose</stp>
        <stp/>
        <stp>T</stp>
        <tr r="I147" s="1"/>
      </tp>
      <tp t="s">
        <v/>
        <stp/>
        <stp>ContractData</stp>
        <stp>AHDD25Q23</stp>
        <stp>Y_CLose</stp>
        <stp/>
        <stp>T</stp>
        <tr r="I155" s="1"/>
      </tp>
      <tp t="s">
        <v/>
        <stp/>
        <stp>ContractData</stp>
        <stp>AHDD19F24</stp>
        <stp>T_SettlementTime</stp>
        <stp/>
        <stp>T</stp>
        <tr r="G260" s="1"/>
      </tp>
      <tp t="s">
        <v/>
        <stp/>
        <stp>ContractData</stp>
        <stp>CADD20F25</stp>
        <stp>T_SettlementTime</stp>
        <stp/>
        <stp>T</stp>
        <tr r="G798" s="3"/>
      </tp>
      <tp t="s">
        <v/>
        <stp/>
        <stp>ContractData</stp>
        <stp>CADD30F24</stp>
        <stp>T_SettlementTime</stp>
        <stp/>
        <stp>T</stp>
        <tr r="G544" s="3"/>
      </tp>
      <tp t="s">
        <v/>
        <stp/>
        <stp>ContractData</stp>
        <stp>AHDD18F24</stp>
        <stp>T_SettlementTime</stp>
        <stp/>
        <stp>T</stp>
        <tr r="G259" s="1"/>
      </tp>
      <tp t="s">
        <v/>
        <stp/>
        <stp>ContractData</stp>
        <stp>CADD21F25</stp>
        <stp>T_SettlementTime</stp>
        <stp/>
        <stp>T</stp>
        <tr r="G799" s="3"/>
      </tp>
      <tp t="s">
        <v/>
        <stp/>
        <stp>ContractData</stp>
        <stp>CADD31F24</stp>
        <stp>T_SettlementTime</stp>
        <stp/>
        <stp>T</stp>
        <tr r="G545" s="3"/>
      </tp>
      <tp t="s">
        <v/>
        <stp/>
        <stp>ContractData</stp>
        <stp>CADD22F25</stp>
        <stp>T_SettlementTime</stp>
        <stp/>
        <stp>T</stp>
        <tr r="G800" s="3"/>
      </tp>
      <tp t="s">
        <v/>
        <stp/>
        <stp>ContractData</stp>
        <stp>CADD23F25</stp>
        <stp>T_SettlementTime</stp>
        <stp/>
        <stp>T</stp>
        <tr r="G801" s="3"/>
      </tp>
      <tp t="s">
        <v/>
        <stp/>
        <stp>ContractData</stp>
        <stp>CADD24F25</stp>
        <stp>T_SettlementTime</stp>
        <stp/>
        <stp>T</stp>
        <tr r="G802" s="3"/>
      </tp>
      <tp t="s">
        <v/>
        <stp/>
        <stp>ContractData</stp>
        <stp>CADD27F25</stp>
        <stp>T_SettlementTime</stp>
        <stp/>
        <stp>T</stp>
        <tr r="G803" s="3"/>
      </tp>
      <tp t="s">
        <v/>
        <stp/>
        <stp>ContractData</stp>
        <stp>AHDD11F24</stp>
        <stp>T_SettlementTime</stp>
        <stp/>
        <stp>T</stp>
        <tr r="G254" s="1"/>
      </tp>
      <tp t="s">
        <v/>
        <stp/>
        <stp>ContractData</stp>
        <stp>CADD28F25</stp>
        <stp>T_SettlementTime</stp>
        <stp/>
        <stp>T</stp>
        <tr r="G804" s="3"/>
      </tp>
      <tp t="s">
        <v/>
        <stp/>
        <stp>ContractData</stp>
        <stp>AHDD10F24</stp>
        <stp>T_SettlementTime</stp>
        <stp/>
        <stp>T</stp>
        <tr r="G253" s="1"/>
      </tp>
      <tp t="s">
        <v/>
        <stp/>
        <stp>ContractData</stp>
        <stp>CADD29F25</stp>
        <stp>T_SettlementTime</stp>
        <stp/>
        <stp>T</stp>
        <tr r="G805" s="3"/>
      </tp>
      <tp t="s">
        <v/>
        <stp/>
        <stp>ContractData</stp>
        <stp>AHDD12F24</stp>
        <stp>T_SettlementTime</stp>
        <stp/>
        <stp>T</stp>
        <tr r="G255" s="1"/>
      </tp>
      <tp t="s">
        <v/>
        <stp/>
        <stp>ContractData</stp>
        <stp>AHDD15F24</stp>
        <stp>T_SettlementTime</stp>
        <stp/>
        <stp>T</stp>
        <tr r="G256" s="1"/>
      </tp>
      <tp>
        <v>0.45277777777777778</v>
        <stp/>
        <stp>ContractData</stp>
        <stp>AHDD17F24</stp>
        <stp>T_SettlementTime</stp>
        <stp/>
        <stp>T</stp>
        <tr r="G258" s="1"/>
      </tp>
      <tp t="s">
        <v/>
        <stp/>
        <stp>ContractData</stp>
        <stp>AHDD16F24</stp>
        <stp>T_SettlementTime</stp>
        <stp/>
        <stp>T</stp>
        <tr r="G257" s="1"/>
      </tp>
      <tp t="s">
        <v/>
        <stp/>
        <stp>ContractData</stp>
        <stp>AHDD09F24</stp>
        <stp>T_SettlementTime</stp>
        <stp/>
        <stp>T</stp>
        <tr r="G252" s="1"/>
      </tp>
      <tp t="s">
        <v/>
        <stp/>
        <stp>ContractData</stp>
        <stp>CADD30F25</stp>
        <stp>T_SettlementTime</stp>
        <stp/>
        <stp>T</stp>
        <tr r="G806" s="3"/>
      </tp>
      <tp t="s">
        <v/>
        <stp/>
        <stp>ContractData</stp>
        <stp>AHDD08F24</stp>
        <stp>T_SettlementTime</stp>
        <stp/>
        <stp>T</stp>
        <tr r="G251" s="1"/>
      </tp>
      <tp t="s">
        <v/>
        <stp/>
        <stp>ContractData</stp>
        <stp>CADD31F25</stp>
        <stp>T_SettlementTime</stp>
        <stp/>
        <stp>T</stp>
        <tr r="G807" s="3"/>
      </tp>
      <tp t="s">
        <v/>
        <stp/>
        <stp>ContractData</stp>
        <stp>CADD22F24</stp>
        <stp>T_SettlementTime</stp>
        <stp/>
        <stp>T</stp>
        <tr r="G538" s="3"/>
      </tp>
      <tp t="s">
        <v/>
        <stp/>
        <stp>ContractData</stp>
        <stp>CADD23F24</stp>
        <stp>T_SettlementTime</stp>
        <stp/>
        <stp>T</stp>
        <tr r="G539" s="3"/>
      </tp>
      <tp t="s">
        <v/>
        <stp/>
        <stp>ContractData</stp>
        <stp>CADD24F24</stp>
        <stp>T_SettlementTime</stp>
        <stp/>
        <stp>T</stp>
        <tr r="G540" s="3"/>
      </tp>
      <tp t="s">
        <v/>
        <stp/>
        <stp>ContractData</stp>
        <stp>CADD25F24</stp>
        <stp>T_SettlementTime</stp>
        <stp/>
        <stp>T</stp>
        <tr r="G541" s="3"/>
      </tp>
      <tp t="s">
        <v/>
        <stp/>
        <stp>ContractData</stp>
        <stp>CADD26F24</stp>
        <stp>T_SettlementTime</stp>
        <stp/>
        <stp>T</stp>
        <tr r="G542" s="3"/>
      </tp>
      <tp t="s">
        <v/>
        <stp/>
        <stp>ContractData</stp>
        <stp>AHDD01F24</stp>
        <stp>T_SettlementTime</stp>
        <stp/>
        <stp>T</stp>
        <tr r="G246" s="1"/>
      </tp>
      <tp t="s">
        <v/>
        <stp/>
        <stp>ContractData</stp>
        <stp>CADD29F24</stp>
        <stp>T_SettlementTime</stp>
        <stp/>
        <stp>T</stp>
        <tr r="G543" s="3"/>
      </tp>
      <tp>
        <v>0.45277777777777778</v>
        <stp/>
        <stp>ContractData</stp>
        <stp>AHDD03F24</stp>
        <stp>T_SettlementTime</stp>
        <stp/>
        <stp>T</stp>
        <tr r="G248" s="1"/>
      </tp>
      <tp t="s">
        <v/>
        <stp/>
        <stp>ContractData</stp>
        <stp>AHDD02F24</stp>
        <stp>T_SettlementTime</stp>
        <stp/>
        <stp>T</stp>
        <tr r="G247" s="1"/>
      </tp>
      <tp t="s">
        <v/>
        <stp/>
        <stp>ContractData</stp>
        <stp>AHDD05F24</stp>
        <stp>T_SettlementTime</stp>
        <stp/>
        <stp>T</stp>
        <tr r="G250" s="1"/>
      </tp>
      <tp t="s">
        <v/>
        <stp/>
        <stp>ContractData</stp>
        <stp>AHDD04F24</stp>
        <stp>T_SettlementTime</stp>
        <stp/>
        <stp>T</stp>
        <tr r="G249" s="1"/>
      </tp>
      <tp t="s">
        <v/>
        <stp/>
        <stp>ContractData</stp>
        <stp>CADD10F24</stp>
        <stp>T_SettlementTime</stp>
        <stp/>
        <stp>T</stp>
        <tr r="G530" s="3"/>
      </tp>
      <tp t="s">
        <v/>
        <stp/>
        <stp>ContractData</stp>
        <stp>CADD01F25</stp>
        <stp>T_SettlementTime</stp>
        <stp/>
        <stp>T</stp>
        <tr r="G785" s="3"/>
      </tp>
      <tp t="s">
        <v/>
        <stp/>
        <stp>ContractData</stp>
        <stp>CADD11F24</stp>
        <stp>T_SettlementTime</stp>
        <stp/>
        <stp>T</stp>
        <tr r="G531" s="3"/>
      </tp>
      <tp t="s">
        <v/>
        <stp/>
        <stp>ContractData</stp>
        <stp>CADD02F25</stp>
        <stp>T_SettlementTime</stp>
        <stp/>
        <stp>T</stp>
        <tr r="G786" s="3"/>
      </tp>
      <tp t="s">
        <v/>
        <stp/>
        <stp>ContractData</stp>
        <stp>CADD12F24</stp>
        <stp>T_SettlementTime</stp>
        <stp/>
        <stp>T</stp>
        <tr r="G532" s="3"/>
      </tp>
      <tp>
        <v>0.45833333333333331</v>
        <stp/>
        <stp>ContractData</stp>
        <stp>CADD03F25</stp>
        <stp>T_SettlementTime</stp>
        <stp/>
        <stp>T</stp>
        <tr r="G787" s="3"/>
      </tp>
      <tp t="s">
        <v/>
        <stp/>
        <stp>ContractData</stp>
        <stp>CADD15F24</stp>
        <stp>T_SettlementTime</stp>
        <stp/>
        <stp>T</stp>
        <tr r="G533" s="3"/>
      </tp>
      <tp t="s">
        <v/>
        <stp/>
        <stp>ContractData</stp>
        <stp>CADD06F25</stp>
        <stp>T_SettlementTime</stp>
        <stp/>
        <stp>T</stp>
        <tr r="G788" s="3"/>
      </tp>
      <tp t="s">
        <v/>
        <stp/>
        <stp>ContractData</stp>
        <stp>CADD16F24</stp>
        <stp>T_SettlementTime</stp>
        <stp/>
        <stp>T</stp>
        <tr r="G534" s="3"/>
      </tp>
      <tp t="s">
        <v/>
        <stp/>
        <stp>ContractData</stp>
        <stp>CADD07F25</stp>
        <stp>T_SettlementTime</stp>
        <stp/>
        <stp>T</stp>
        <tr r="G789" s="3"/>
      </tp>
      <tp>
        <v>0.45833333333333331</v>
        <stp/>
        <stp>ContractData</stp>
        <stp>CADD17F24</stp>
        <stp>T_SettlementTime</stp>
        <stp/>
        <stp>T</stp>
        <tr r="G535" s="3"/>
      </tp>
      <tp t="s">
        <v/>
        <stp/>
        <stp>ContractData</stp>
        <stp>AHDD31F24</stp>
        <stp>T_SettlementTime</stp>
        <stp/>
        <stp>T</stp>
        <tr r="G268" s="1"/>
      </tp>
      <tp t="s">
        <v/>
        <stp/>
        <stp>ContractData</stp>
        <stp>CADD08F25</stp>
        <stp>T_SettlementTime</stp>
        <stp/>
        <stp>T</stp>
        <tr r="G790" s="3"/>
      </tp>
      <tp t="s">
        <v/>
        <stp/>
        <stp>ContractData</stp>
        <stp>CADD18F24</stp>
        <stp>T_SettlementTime</stp>
        <stp/>
        <stp>T</stp>
        <tr r="G536" s="3"/>
      </tp>
      <tp t="s">
        <v/>
        <stp/>
        <stp>ContractData</stp>
        <stp>AHDD30F24</stp>
        <stp>T_SettlementTime</stp>
        <stp/>
        <stp>T</stp>
        <tr r="G267" s="1"/>
      </tp>
      <tp t="s">
        <v/>
        <stp/>
        <stp>ContractData</stp>
        <stp>CADD09F25</stp>
        <stp>T_SettlementTime</stp>
        <stp/>
        <stp>T</stp>
        <tr r="G791" s="3"/>
      </tp>
      <tp t="s">
        <v/>
        <stp/>
        <stp>ContractData</stp>
        <stp>CADD19F24</stp>
        <stp>T_SettlementTime</stp>
        <stp/>
        <stp>T</stp>
        <tr r="G537" s="3"/>
      </tp>
      <tp t="s">
        <v/>
        <stp/>
        <stp>ContractData</stp>
        <stp>AHDD29F24</stp>
        <stp>T_SettlementTime</stp>
        <stp/>
        <stp>T</stp>
        <tr r="G266" s="1"/>
      </tp>
      <tp t="s">
        <v/>
        <stp/>
        <stp>ContractData</stp>
        <stp>CADD10F25</stp>
        <stp>T_SettlementTime</stp>
        <stp/>
        <stp>T</stp>
        <tr r="G792" s="3"/>
      </tp>
      <tp t="s">
        <v/>
        <stp/>
        <stp>ContractData</stp>
        <stp>CADD01F24</stp>
        <stp>T_SettlementTime</stp>
        <stp/>
        <stp>T</stp>
        <tr r="G523" s="3"/>
      </tp>
      <tp t="s">
        <v/>
        <stp/>
        <stp>ContractData</stp>
        <stp>CADD02F24</stp>
        <stp>T_SettlementTime</stp>
        <stp/>
        <stp>T</stp>
        <tr r="G524" s="3"/>
      </tp>
      <tp>
        <v>0.45833333333333331</v>
        <stp/>
        <stp>ContractData</stp>
        <stp>CADD03F24</stp>
        <stp>T_SettlementTime</stp>
        <stp/>
        <stp>T</stp>
        <tr r="G525" s="3"/>
      </tp>
      <tp t="s">
        <v/>
        <stp/>
        <stp>ContractData</stp>
        <stp>CADD13F25</stp>
        <stp>T_SettlementTime</stp>
        <stp/>
        <stp>T</stp>
        <tr r="G793" s="3"/>
      </tp>
      <tp t="s">
        <v/>
        <stp/>
        <stp>ContractData</stp>
        <stp>CADD04F24</stp>
        <stp>T_SettlementTime</stp>
        <stp/>
        <stp>T</stp>
        <tr r="G526" s="3"/>
      </tp>
      <tp t="s">
        <v/>
        <stp/>
        <stp>ContractData</stp>
        <stp>CADD14F25</stp>
        <stp>T_SettlementTime</stp>
        <stp/>
        <stp>T</stp>
        <tr r="G794" s="3"/>
      </tp>
      <tp t="s">
        <v/>
        <stp/>
        <stp>ContractData</stp>
        <stp>CADD05F24</stp>
        <stp>T_SettlementTime</stp>
        <stp/>
        <stp>T</stp>
        <tr r="G527" s="3"/>
      </tp>
      <tp>
        <v>0.45833333333333331</v>
        <stp/>
        <stp>ContractData</stp>
        <stp>CADD15F25</stp>
        <stp>T_SettlementTime</stp>
        <stp/>
        <stp>T</stp>
        <tr r="G795" s="3"/>
      </tp>
      <tp t="s">
        <v/>
        <stp/>
        <stp>ContractData</stp>
        <stp>CADD16F25</stp>
        <stp>T_SettlementTime</stp>
        <stp/>
        <stp>T</stp>
        <tr r="G796" s="3"/>
      </tp>
      <tp t="s">
        <v/>
        <stp/>
        <stp>ContractData</stp>
        <stp>CADD17F25</stp>
        <stp>T_SettlementTime</stp>
        <stp/>
        <stp>T</stp>
        <tr r="G797" s="3"/>
      </tp>
      <tp t="s">
        <v/>
        <stp/>
        <stp>ContractData</stp>
        <stp>CADD08F24</stp>
        <stp>T_SettlementTime</stp>
        <stp/>
        <stp>T</stp>
        <tr r="G528" s="3"/>
      </tp>
      <tp t="s">
        <v/>
        <stp/>
        <stp>ContractData</stp>
        <stp>CADD09F24</stp>
        <stp>T_SettlementTime</stp>
        <stp/>
        <stp>T</stp>
        <tr r="G529" s="3"/>
      </tp>
      <tp t="s">
        <v/>
        <stp/>
        <stp>ContractData</stp>
        <stp>AHDD23F24</stp>
        <stp>T_SettlementTime</stp>
        <stp/>
        <stp>T</stp>
        <tr r="G262" s="1"/>
      </tp>
      <tp t="s">
        <v/>
        <stp/>
        <stp>ContractData</stp>
        <stp>AHDD22F24</stp>
        <stp>T_SettlementTime</stp>
        <stp/>
        <stp>T</stp>
        <tr r="G261" s="1"/>
      </tp>
      <tp t="s">
        <v/>
        <stp/>
        <stp>ContractData</stp>
        <stp>AHDD25F24</stp>
        <stp>T_SettlementTime</stp>
        <stp/>
        <stp>T</stp>
        <tr r="G264" s="1"/>
      </tp>
      <tp t="s">
        <v/>
        <stp/>
        <stp>ContractData</stp>
        <stp>AHDD24F24</stp>
        <stp>T_SettlementTime</stp>
        <stp/>
        <stp>T</stp>
        <tr r="G263" s="1"/>
      </tp>
      <tp t="s">
        <v/>
        <stp/>
        <stp>ContractData</stp>
        <stp>AHDD26F24</stp>
        <stp>T_SettlementTime</stp>
        <stp/>
        <stp>T</stp>
        <tr r="G265" s="1"/>
      </tp>
      <tp t="s">
        <v/>
        <stp/>
        <stp>ContractData</stp>
        <stp>AHDD27F23</stp>
        <stp>T_SettlementTime</stp>
        <stp/>
        <stp>T</stp>
        <tr r="G5" s="1"/>
      </tp>
      <tp t="s">
        <v/>
        <stp/>
        <stp>ContractData</stp>
        <stp>AHDD26F23</stp>
        <stp>T_SettlementTime</stp>
        <stp/>
        <stp>T</stp>
        <tr r="G4" s="1"/>
      </tp>
      <tp>
        <v>0.45277777777777778</v>
        <stp/>
        <stp>ContractData</stp>
        <stp>AHDD31F23</stp>
        <stp>T_SettlementTime</stp>
        <stp/>
        <stp>T</stp>
        <tr r="G7" s="1"/>
      </tp>
      <tp>
        <v>0.45277777777777778</v>
        <stp/>
        <stp>ContractData</stp>
        <stp>AHDD30F23</stp>
        <stp>T_SettlementTime</stp>
        <stp/>
        <stp>T</stp>
        <tr r="G6" s="1"/>
      </tp>
      <tp t="s">
        <v/>
        <stp/>
        <stp>ContractData</stp>
        <stp>CADD26F23</stp>
        <stp>T_SettlementTime</stp>
        <stp/>
        <stp>T</stp>
        <tr r="G281" s="3"/>
      </tp>
      <tp t="s">
        <v/>
        <stp/>
        <stp>ContractData</stp>
        <stp>CADD27F23</stp>
        <stp>T_SettlementTime</stp>
        <stp/>
        <stp>T</stp>
        <tr r="G282" s="3"/>
      </tp>
      <tp>
        <v>0.45833333333333331</v>
        <stp/>
        <stp>ContractData</stp>
        <stp>CADD30F23</stp>
        <stp>T_SettlementTime</stp>
        <stp/>
        <stp>T</stp>
        <tr r="G283" s="3"/>
      </tp>
      <tp>
        <v>0.45833333333333331</v>
        <stp/>
        <stp>ContractData</stp>
        <stp>CADD31F23</stp>
        <stp>T_SettlementTime</stp>
        <stp/>
        <stp>T</stp>
        <tr r="G284" s="3"/>
      </tp>
      <tp t="s">
        <v/>
        <stp/>
        <stp>ContractData</stp>
        <stp>AHDD04N23</stp>
        <stp>Y_CLose</stp>
        <stp/>
        <stp>T</stp>
        <tr r="I117" s="1"/>
      </tp>
      <tp t="s">
        <v/>
        <stp/>
        <stp>ContractData</stp>
        <stp>AHDD14N23</stp>
        <stp>Y_CLose</stp>
        <stp/>
        <stp>T</stp>
        <tr r="I125" s="1"/>
      </tp>
      <tp t="s">
        <v/>
        <stp/>
        <stp>ContractData</stp>
        <stp>AHDD24N23</stp>
        <stp>Y_CLose</stp>
        <stp/>
        <stp>T</stp>
        <tr r="I131" s="1"/>
      </tp>
      <tp>
        <v>2677.8</v>
        <stp/>
        <stp>ContractData</stp>
        <stp>AHDD14M23</stp>
        <stp>Y_CLose</stp>
        <stp/>
        <stp>T</stp>
        <tr r="I103" s="1"/>
      </tp>
      <tp t="s">
        <v/>
        <stp/>
        <stp>ContractData</stp>
        <stp>AHDD04K23</stp>
        <stp>Y_CLose</stp>
        <stp/>
        <stp>T</stp>
        <tr r="I74" s="1"/>
      </tp>
      <tp>
        <v>2670.4500000000003</v>
        <stp/>
        <stp>ContractData</stp>
        <stp>AHDD24K23</stp>
        <stp>Y_CLose</stp>
        <stp/>
        <stp>T</stp>
        <tr r="I88" s="1"/>
      </tp>
      <tp>
        <v>2654.83</v>
        <stp/>
        <stp>ContractData</stp>
        <stp>AHDD04J23</stp>
        <stp>Y_CLose</stp>
        <stp/>
        <stp>T</stp>
        <tr r="I52" s="1"/>
      </tp>
      <tp>
        <v>2657</v>
        <stp/>
        <stp>ContractData</stp>
        <stp>AHDD14J23</stp>
        <stp>Y_CLose</stp>
        <stp/>
        <stp>T</stp>
        <tr r="I60" s="1"/>
      </tp>
      <tp>
        <v>2658</v>
        <stp/>
        <stp>ContractData</stp>
        <stp>AHDD24J23</stp>
        <stp>Y_CLose</stp>
        <stp/>
        <stp>T</stp>
        <tr r="I66" s="1"/>
      </tp>
      <tp>
        <v>2644.14</v>
        <stp/>
        <stp>ContractData</stp>
        <stp>AHDD14H23</stp>
        <stp>Y_CLose</stp>
        <stp/>
        <stp>T</stp>
        <tr r="I37" s="1"/>
      </tp>
      <tp>
        <v>2648.94</v>
        <stp/>
        <stp>ContractData</stp>
        <stp>AHDD24H23</stp>
        <stp>Y_CLose</stp>
        <stp/>
        <stp>T</stp>
        <tr r="I45" s="1"/>
      </tp>
      <tp>
        <v>2634.25</v>
        <stp/>
        <stp>ContractData</stp>
        <stp>AHDD14G23</stp>
        <stp>Y_CLose</stp>
        <stp/>
        <stp>T</stp>
        <tr r="I17" s="1"/>
      </tp>
      <tp>
        <v>2637</v>
        <stp/>
        <stp>ContractData</stp>
        <stp>AHDD24G23</stp>
        <stp>Y_CLose</stp>
        <stp/>
        <stp>T</stp>
        <tr r="I25" s="1"/>
      </tp>
      <tp t="s">
        <v/>
        <stp/>
        <stp>ContractData</stp>
        <stp>AHDD24F24</stp>
        <stp>Y_CLose</stp>
        <stp/>
        <stp>T</stp>
        <tr r="I263" s="1"/>
      </tp>
      <tp t="s">
        <v/>
        <stp/>
        <stp>ContractData</stp>
        <stp>AHDD04F24</stp>
        <stp>Y_CLose</stp>
        <stp/>
        <stp>T</stp>
        <tr r="I249" s="1"/>
      </tp>
      <tp>
        <v>2719.28</v>
        <stp/>
        <stp>ContractData</stp>
        <stp>AHDD04Z23</stp>
        <stp>Y_CLose</stp>
        <stp/>
        <stp>T</stp>
        <tr r="I226" s="1"/>
      </tp>
      <tp t="s">
        <v/>
        <stp/>
        <stp>ContractData</stp>
        <stp>AHDD14Z23</stp>
        <stp>Y_CLose</stp>
        <stp/>
        <stp>T</stp>
        <tr r="I234" s="1"/>
      </tp>
      <tp t="s">
        <v/>
        <stp/>
        <stp>ContractData</stp>
        <stp>AHDD14X23</stp>
        <stp>Y_CLose</stp>
        <stp/>
        <stp>T</stp>
        <tr r="I212" s="1"/>
      </tp>
      <tp t="s">
        <v/>
        <stp/>
        <stp>ContractData</stp>
        <stp>AHDD24X23</stp>
        <stp>Y_CLose</stp>
        <stp/>
        <stp>T</stp>
        <tr r="I220" s="1"/>
      </tp>
      <tp t="s">
        <v/>
        <stp/>
        <stp>ContractData</stp>
        <stp>AHDD04V23</stp>
        <stp>Y_CLose</stp>
        <stp/>
        <stp>T</stp>
        <tr r="I183" s="1"/>
      </tp>
      <tp t="s">
        <v/>
        <stp/>
        <stp>ContractData</stp>
        <stp>AHDD24V23</stp>
        <stp>Y_CLose</stp>
        <stp/>
        <stp>T</stp>
        <tr r="I197" s="1"/>
      </tp>
      <tp t="s">
        <v/>
        <stp/>
        <stp>ContractData</stp>
        <stp>AHDD04U23</stp>
        <stp>Y_CLose</stp>
        <stp/>
        <stp>T</stp>
        <tr r="I161" s="1"/>
      </tp>
      <tp t="s">
        <v/>
        <stp/>
        <stp>ContractData</stp>
        <stp>AHDD14U23</stp>
        <stp>Y_CLose</stp>
        <stp/>
        <stp>T</stp>
        <tr r="I169" s="1"/>
      </tp>
      <tp t="s">
        <v/>
        <stp/>
        <stp>ContractData</stp>
        <stp>AHDD04Q23</stp>
        <stp>Y_CLose</stp>
        <stp/>
        <stp>T</stp>
        <tr r="I140" s="1"/>
      </tp>
      <tp t="s">
        <v/>
        <stp/>
        <stp>ContractData</stp>
        <stp>AHDD14Q23</stp>
        <stp>Y_CLose</stp>
        <stp/>
        <stp>T</stp>
        <tr r="I146" s="1"/>
      </tp>
      <tp t="s">
        <v/>
        <stp/>
        <stp>ContractData</stp>
        <stp>AHDD24Q23</stp>
        <stp>Y_CLose</stp>
        <stp/>
        <stp>T</stp>
        <tr r="I154" s="1"/>
      </tp>
      <tp>
        <v>44951</v>
        <stp/>
        <stp>ContractData</stp>
        <stp>CADD07G23</stp>
        <stp>Y_Date</stp>
        <stp/>
        <stp>T</stp>
        <tr r="J289" s="3"/>
      </tp>
      <tp>
        <v>44951</v>
        <stp/>
        <stp>ContractData</stp>
        <stp>CADD07H23</stp>
        <stp>Y_Date</stp>
        <stp/>
        <stp>T</stp>
        <tr r="J309" s="3"/>
      </tp>
      <tp>
        <v>44951</v>
        <stp/>
        <stp>ContractData</stp>
        <stp>CADD07J23</stp>
        <stp>Y_Date</stp>
        <stp/>
        <stp>T</stp>
        <tr r="J332" s="3"/>
      </tp>
      <tp>
        <v>44951</v>
        <stp/>
        <stp>ContractData</stp>
        <stp>CADD07M23</stp>
        <stp>Y_Date</stp>
        <stp/>
        <stp>T</stp>
        <tr r="J375" s="3"/>
      </tp>
      <tp>
        <v>44951</v>
        <stp/>
        <stp>ContractData</stp>
        <stp>CADD07N23</stp>
        <stp>Y_Date</stp>
        <stp/>
        <stp>T</stp>
        <tr r="J397" s="3"/>
      </tp>
      <tp>
        <v>44951</v>
        <stp/>
        <stp>ContractData</stp>
        <stp>CADD07Q23</stp>
        <stp>Y_Date</stp>
        <stp/>
        <stp>T</stp>
        <tr r="J418" s="3"/>
      </tp>
      <tp>
        <v>44951</v>
        <stp/>
        <stp>ContractData</stp>
        <stp>CADD07U23</stp>
        <stp>Y_Date</stp>
        <stp/>
        <stp>T</stp>
        <tr r="J441" s="3"/>
      </tp>
      <tp>
        <v>44951</v>
        <stp/>
        <stp>ContractData</stp>
        <stp>CADD07X23</stp>
        <stp>Y_Date</stp>
        <stp/>
        <stp>T</stp>
        <tr r="J484" s="3"/>
      </tp>
      <tp>
        <v>44951</v>
        <stp/>
        <stp>ContractData</stp>
        <stp>CADD07Z23</stp>
        <stp>Y_Date</stp>
        <stp/>
        <stp>T</stp>
        <tr r="J506" s="3"/>
      </tp>
      <tp>
        <v>44951</v>
        <stp/>
        <stp>ContractData</stp>
        <stp>CADD06G23</stp>
        <stp>Y_Date</stp>
        <stp/>
        <stp>T</stp>
        <tr r="J288" s="3"/>
      </tp>
      <tp>
        <v>44951</v>
        <stp/>
        <stp>ContractData</stp>
        <stp>CADD06H23</stp>
        <stp>Y_Date</stp>
        <stp/>
        <stp>T</stp>
        <tr r="J308" s="3"/>
      </tp>
      <tp>
        <v>44951</v>
        <stp/>
        <stp>ContractData</stp>
        <stp>CADD06J23</stp>
        <stp>Y_Date</stp>
        <stp/>
        <stp>T</stp>
        <tr r="J331" s="3"/>
      </tp>
      <tp>
        <v>44951</v>
        <stp/>
        <stp>ContractData</stp>
        <stp>CADD06M23</stp>
        <stp>Y_Date</stp>
        <stp/>
        <stp>T</stp>
        <tr r="J374" s="3"/>
      </tp>
      <tp>
        <v>44951</v>
        <stp/>
        <stp>ContractData</stp>
        <stp>CADD06N23</stp>
        <stp>Y_Date</stp>
        <stp/>
        <stp>T</stp>
        <tr r="J396" s="3"/>
      </tp>
      <tp>
        <v>44951</v>
        <stp/>
        <stp>ContractData</stp>
        <stp>CADD06U23</stp>
        <stp>Y_Date</stp>
        <stp/>
        <stp>T</stp>
        <tr r="J440" s="3"/>
      </tp>
      <tp>
        <v>44951</v>
        <stp/>
        <stp>ContractData</stp>
        <stp>CADD06V23</stp>
        <stp>Y_Date</stp>
        <stp/>
        <stp>T</stp>
        <tr r="J462" s="3"/>
      </tp>
      <tp>
        <v>44951</v>
        <stp/>
        <stp>ContractData</stp>
        <stp>CADD06X23</stp>
        <stp>Y_Date</stp>
        <stp/>
        <stp>T</stp>
        <tr r="J483" s="3"/>
      </tp>
      <tp>
        <v>44951</v>
        <stp/>
        <stp>ContractData</stp>
        <stp>CADD06Z23</stp>
        <stp>Y_Date</stp>
        <stp/>
        <stp>T</stp>
        <tr r="J505" s="3"/>
      </tp>
      <tp>
        <v>44951</v>
        <stp/>
        <stp>ContractData</stp>
        <stp>CADD05K23</stp>
        <stp>Y_Date</stp>
        <stp/>
        <stp>T</stp>
        <tr r="J352" s="3"/>
      </tp>
      <tp>
        <v>44951</v>
        <stp/>
        <stp>ContractData</stp>
        <stp>CADD05J23</stp>
        <stp>Y_Date</stp>
        <stp/>
        <stp>T</stp>
        <tr r="J330" s="3"/>
      </tp>
      <tp>
        <v>44951</v>
        <stp/>
        <stp>ContractData</stp>
        <stp>CADD05M23</stp>
        <stp>Y_Date</stp>
        <stp/>
        <stp>T</stp>
        <tr r="J373" s="3"/>
      </tp>
      <tp>
        <v>44951</v>
        <stp/>
        <stp>ContractData</stp>
        <stp>CADD05N23</stp>
        <stp>Y_Date</stp>
        <stp/>
        <stp>T</stp>
        <tr r="J395" s="3"/>
      </tp>
      <tp>
        <v>44951</v>
        <stp/>
        <stp>ContractData</stp>
        <stp>CADD05U23</stp>
        <stp>Y_Date</stp>
        <stp/>
        <stp>T</stp>
        <tr r="J439" s="3"/>
      </tp>
      <tp>
        <v>44951</v>
        <stp/>
        <stp>ContractData</stp>
        <stp>CADD05V23</stp>
        <stp>Y_Date</stp>
        <stp/>
        <stp>T</stp>
        <tr r="J461" s="3"/>
      </tp>
      <tp>
        <v>44951</v>
        <stp/>
        <stp>ContractData</stp>
        <stp>CADD05Z23</stp>
        <stp>Y_Date</stp>
        <stp/>
        <stp>T</stp>
        <tr r="J504" s="3"/>
      </tp>
      <tp>
        <v>44951</v>
        <stp/>
        <stp>ContractData</stp>
        <stp>CADD04K23</stp>
        <stp>Y_Date</stp>
        <stp/>
        <stp>T</stp>
        <tr r="J351" s="3"/>
      </tp>
      <tp>
        <v>44951</v>
        <stp/>
        <stp>ContractData</stp>
        <stp>CADD04J23</stp>
        <stp>Y_Date</stp>
        <stp/>
        <stp>T</stp>
        <tr r="J329" s="3"/>
      </tp>
      <tp>
        <v>44951</v>
        <stp/>
        <stp>ContractData</stp>
        <stp>CADD04N23</stp>
        <stp>Y_Date</stp>
        <stp/>
        <stp>T</stp>
        <tr r="J394" s="3"/>
      </tp>
      <tp>
        <v>44951</v>
        <stp/>
        <stp>ContractData</stp>
        <stp>CADD04Q23</stp>
        <stp>Y_Date</stp>
        <stp/>
        <stp>T</stp>
        <tr r="J417" s="3"/>
      </tp>
      <tp>
        <v>44951</v>
        <stp/>
        <stp>ContractData</stp>
        <stp>CADD04U23</stp>
        <stp>Y_Date</stp>
        <stp/>
        <stp>T</stp>
        <tr r="J438" s="3"/>
      </tp>
      <tp>
        <v>44951</v>
        <stp/>
        <stp>ContractData</stp>
        <stp>CADD04V23</stp>
        <stp>Y_Date</stp>
        <stp/>
        <stp>T</stp>
        <tr r="J460" s="3"/>
      </tp>
      <tp>
        <v>44951</v>
        <stp/>
        <stp>ContractData</stp>
        <stp>CADD04Z23</stp>
        <stp>Y_Date</stp>
        <stp/>
        <stp>T</stp>
        <tr r="J503" s="3"/>
      </tp>
      <tp>
        <v>44951</v>
        <stp/>
        <stp>ContractData</stp>
        <stp>CADD03G23</stp>
        <stp>Y_Date</stp>
        <stp/>
        <stp>T</stp>
        <tr r="J287" s="3"/>
      </tp>
      <tp>
        <v>44951</v>
        <stp/>
        <stp>ContractData</stp>
        <stp>CADD03H23</stp>
        <stp>Y_Date</stp>
        <stp/>
        <stp>T</stp>
        <tr r="J307" s="3"/>
      </tp>
      <tp>
        <v>44951</v>
        <stp/>
        <stp>ContractData</stp>
        <stp>CADD03K23</stp>
        <stp>Y_Date</stp>
        <stp/>
        <stp>T</stp>
        <tr r="J350" s="3"/>
      </tp>
      <tp>
        <v>44951</v>
        <stp/>
        <stp>ContractData</stp>
        <stp>CADD03J23</stp>
        <stp>Y_Date</stp>
        <stp/>
        <stp>T</stp>
        <tr r="J328" s="3"/>
      </tp>
      <tp>
        <v>44951</v>
        <stp/>
        <stp>ContractData</stp>
        <stp>CADD03N23</stp>
        <stp>Y_Date</stp>
        <stp/>
        <stp>T</stp>
        <tr r="J393" s="3"/>
      </tp>
      <tp>
        <v>44951</v>
        <stp/>
        <stp>ContractData</stp>
        <stp>CADD03Q23</stp>
        <stp>Y_Date</stp>
        <stp/>
        <stp>T</stp>
        <tr r="J416" s="3"/>
      </tp>
      <tp>
        <v>44951</v>
        <stp/>
        <stp>ContractData</stp>
        <stp>CADD03V23</stp>
        <stp>Y_Date</stp>
        <stp/>
        <stp>T</stp>
        <tr r="J459" s="3"/>
      </tp>
      <tp>
        <v>44951</v>
        <stp/>
        <stp>ContractData</stp>
        <stp>CADD03X23</stp>
        <stp>Y_Date</stp>
        <stp/>
        <stp>T</stp>
        <tr r="J482" s="3"/>
      </tp>
      <tp>
        <v>44951</v>
        <stp/>
        <stp>ContractData</stp>
        <stp>CADD02G23</stp>
        <stp>Y_Date</stp>
        <stp/>
        <stp>T</stp>
        <tr r="J286" s="3"/>
      </tp>
      <tp>
        <v>44951</v>
        <stp/>
        <stp>ContractData</stp>
        <stp>CADD02H23</stp>
        <stp>Y_Date</stp>
        <stp/>
        <stp>T</stp>
        <tr r="J306" s="3"/>
      </tp>
      <tp>
        <v>44951</v>
        <stp/>
        <stp>ContractData</stp>
        <stp>CADD02K23</stp>
        <stp>Y_Date</stp>
        <stp/>
        <stp>T</stp>
        <tr r="J349" s="3"/>
      </tp>
      <tp>
        <v>44951</v>
        <stp/>
        <stp>ContractData</stp>
        <stp>CADD02M23</stp>
        <stp>Y_Date</stp>
        <stp/>
        <stp>T</stp>
        <tr r="J372" s="3"/>
      </tp>
      <tp>
        <v>44951</v>
        <stp/>
        <stp>ContractData</stp>
        <stp>CADD02Q23</stp>
        <stp>Y_Date</stp>
        <stp/>
        <stp>T</stp>
        <tr r="J415" s="3"/>
      </tp>
      <tp>
        <v>44951</v>
        <stp/>
        <stp>ContractData</stp>
        <stp>CADD02V23</stp>
        <stp>Y_Date</stp>
        <stp/>
        <stp>T</stp>
        <tr r="J458" s="3"/>
      </tp>
      <tp>
        <v>44951</v>
        <stp/>
        <stp>ContractData</stp>
        <stp>CADD02X23</stp>
        <stp>Y_Date</stp>
        <stp/>
        <stp>T</stp>
        <tr r="J481" s="3"/>
      </tp>
      <tp>
        <v>44951</v>
        <stp/>
        <stp>ContractData</stp>
        <stp>AHDD28G23</stp>
        <stp>Y_Date</stp>
        <stp/>
        <stp>T</stp>
        <tr r="J27" s="1"/>
      </tp>
      <tp>
        <v>44951</v>
        <stp/>
        <stp>ContractData</stp>
        <stp>CADD01G23</stp>
        <stp>Y_Date</stp>
        <stp/>
        <stp>T</stp>
        <tr r="J285" s="3"/>
      </tp>
      <tp>
        <v>44951</v>
        <stp/>
        <stp>ContractData</stp>
        <stp>AHDD28H23</stp>
        <stp>Y_Date</stp>
        <stp/>
        <stp>T</stp>
        <tr r="J47" s="1"/>
      </tp>
      <tp>
        <v>44951</v>
        <stp/>
        <stp>ContractData</stp>
        <stp>CADD01H23</stp>
        <stp>Y_Date</stp>
        <stp/>
        <stp>T</stp>
        <tr r="J305" s="3"/>
      </tp>
      <tp>
        <v>44951</v>
        <stp/>
        <stp>ContractData</stp>
        <stp>CADD01K23</stp>
        <stp>Y_Date</stp>
        <stp/>
        <stp>T</stp>
        <tr r="J348" s="3"/>
      </tp>
      <tp>
        <v>44951</v>
        <stp/>
        <stp>ContractData</stp>
        <stp>AHDD28J23</stp>
        <stp>Y_Date</stp>
        <stp/>
        <stp>T</stp>
        <tr r="J70" s="1"/>
      </tp>
      <tp>
        <v>44951</v>
        <stp/>
        <stp>ContractData</stp>
        <stp>AHDD28M23</stp>
        <stp>Y_Date</stp>
        <stp/>
        <stp>T</stp>
        <tr r="J113" s="1"/>
      </tp>
      <tp>
        <v>44951</v>
        <stp/>
        <stp>ContractData</stp>
        <stp>CADD01M23</stp>
        <stp>Y_Date</stp>
        <stp/>
        <stp>T</stp>
        <tr r="J371" s="3"/>
      </tp>
      <tp>
        <v>44951</v>
        <stp/>
        <stp>ContractData</stp>
        <stp>AHDD28N23</stp>
        <stp>Y_Date</stp>
        <stp/>
        <stp>T</stp>
        <tr r="J135" s="1"/>
      </tp>
      <tp>
        <v>44951</v>
        <stp/>
        <stp>ContractData</stp>
        <stp>AHDD28Q23</stp>
        <stp>Y_Date</stp>
        <stp/>
        <stp>T</stp>
        <tr r="J156" s="1"/>
      </tp>
      <tp>
        <v>44951</v>
        <stp/>
        <stp>ContractData</stp>
        <stp>CADD01Q23</stp>
        <stp>Y_Date</stp>
        <stp/>
        <stp>T</stp>
        <tr r="J414" s="3"/>
      </tp>
      <tp>
        <v>44951</v>
        <stp/>
        <stp>ContractData</stp>
        <stp>AHDD28U23</stp>
        <stp>Y_Date</stp>
        <stp/>
        <stp>T</stp>
        <tr r="J179" s="1"/>
      </tp>
      <tp>
        <v>44951</v>
        <stp/>
        <stp>ContractData</stp>
        <stp>CADD01U23</stp>
        <stp>Y_Date</stp>
        <stp/>
        <stp>T</stp>
        <tr r="J437" s="3"/>
      </tp>
      <tp>
        <v>44951</v>
        <stp/>
        <stp>ContractData</stp>
        <stp>AHDD28X23</stp>
        <stp>Y_Date</stp>
        <stp/>
        <stp>T</stp>
        <tr r="J222" s="1"/>
      </tp>
      <tp>
        <v>44951</v>
        <stp/>
        <stp>ContractData</stp>
        <stp>CADD01X23</stp>
        <stp>Y_Date</stp>
        <stp/>
        <stp>T</stp>
        <tr r="J480" s="3"/>
      </tp>
      <tp>
        <v>44951</v>
        <stp/>
        <stp>ContractData</stp>
        <stp>AHDD28Z23</stp>
        <stp>Y_Date</stp>
        <stp/>
        <stp>T</stp>
        <tr r="J244" s="1"/>
      </tp>
      <tp>
        <v>44951</v>
        <stp/>
        <stp>ContractData</stp>
        <stp>CADD01Z23</stp>
        <stp>Y_Date</stp>
        <stp/>
        <stp>T</stp>
        <tr r="J502" s="3"/>
      </tp>
      <tp>
        <v>44951</v>
        <stp/>
        <stp>ContractData</stp>
        <stp>AHDD29H23</stp>
        <stp>Y_Date</stp>
        <stp/>
        <stp>T</stp>
        <tr r="J48" s="1"/>
      </tp>
      <tp>
        <v>44951</v>
        <stp/>
        <stp>ContractData</stp>
        <stp>AHDD29K23</stp>
        <stp>Y_Date</stp>
        <stp/>
        <stp>T</stp>
        <tr r="J91" s="1"/>
      </tp>
      <tp>
        <v>44951</v>
        <stp/>
        <stp>ContractData</stp>
        <stp>AHDD29M23</stp>
        <stp>Y_Date</stp>
        <stp/>
        <stp>T</stp>
        <tr r="J114" s="1"/>
      </tp>
      <tp>
        <v>44951</v>
        <stp/>
        <stp>ContractData</stp>
        <stp>AHDD29Q23</stp>
        <stp>Y_Date</stp>
        <stp/>
        <stp>T</stp>
        <tr r="J157" s="1"/>
      </tp>
      <tp>
        <v>44951</v>
        <stp/>
        <stp>ContractData</stp>
        <stp>AHDD29U23</stp>
        <stp>Y_Date</stp>
        <stp/>
        <stp>T</stp>
        <tr r="J180" s="1"/>
      </tp>
      <tp>
        <v>44951</v>
        <stp/>
        <stp>ContractData</stp>
        <stp>AHDD29X23</stp>
        <stp>Y_Date</stp>
        <stp/>
        <stp>T</stp>
        <tr r="J223" s="1"/>
      </tp>
      <tp>
        <v>44951</v>
        <stp/>
        <stp>ContractData</stp>
        <stp>AHDD29Z23</stp>
        <stp>Y_Date</stp>
        <stp/>
        <stp>T</stp>
        <tr r="J245" s="1"/>
      </tp>
      <tp>
        <v>44951</v>
        <stp/>
        <stp>ContractData</stp>
        <stp>AHDD26F23</stp>
        <stp>Y_Date</stp>
        <stp/>
        <stp>T</stp>
        <tr r="J4" s="1"/>
      </tp>
      <tp>
        <v>44951</v>
        <stp/>
        <stp>ContractData</stp>
        <stp>AHDD26K23</stp>
        <stp>Y_Date</stp>
        <stp/>
        <stp>T</stp>
        <tr r="J90" s="1"/>
      </tp>
      <tp>
        <v>44951</v>
        <stp/>
        <stp>ContractData</stp>
        <stp>AHDD26J23</stp>
        <stp>Y_Date</stp>
        <stp/>
        <stp>T</stp>
        <tr r="J68" s="1"/>
      </tp>
      <tp>
        <v>44951</v>
        <stp/>
        <stp>ContractData</stp>
        <stp>AHDD26M23</stp>
        <stp>Y_Date</stp>
        <stp/>
        <stp>T</stp>
        <tr r="J111" s="1"/>
      </tp>
      <tp>
        <v>44951</v>
        <stp/>
        <stp>ContractData</stp>
        <stp>AHDD26N23</stp>
        <stp>Y_Date</stp>
        <stp/>
        <stp>T</stp>
        <tr r="J133" s="1"/>
      </tp>
      <tp>
        <v>44951</v>
        <stp/>
        <stp>ContractData</stp>
        <stp>AHDD26U23</stp>
        <stp>Y_Date</stp>
        <stp/>
        <stp>T</stp>
        <tr r="J177" s="1"/>
      </tp>
      <tp>
        <v>44951</v>
        <stp/>
        <stp>ContractData</stp>
        <stp>AHDD26V23</stp>
        <stp>Y_Date</stp>
        <stp/>
        <stp>T</stp>
        <tr r="J199" s="1"/>
      </tp>
      <tp>
        <v>44951</v>
        <stp/>
        <stp>ContractData</stp>
        <stp>AHDD26Z23</stp>
        <stp>Y_Date</stp>
        <stp/>
        <stp>T</stp>
        <tr r="J242" s="1"/>
      </tp>
      <tp>
        <v>44951</v>
        <stp/>
        <stp>ContractData</stp>
        <stp>AHDD27G23</stp>
        <stp>Y_Date</stp>
        <stp/>
        <stp>T</stp>
        <tr r="J26" s="1"/>
      </tp>
      <tp>
        <v>44951</v>
        <stp/>
        <stp>ContractData</stp>
        <stp>AHDD27F23</stp>
        <stp>Y_Date</stp>
        <stp/>
        <stp>T</stp>
        <tr r="J5" s="1"/>
      </tp>
      <tp>
        <v>44951</v>
        <stp/>
        <stp>ContractData</stp>
        <stp>AHDD27H23</stp>
        <stp>Y_Date</stp>
        <stp/>
        <stp>T</stp>
        <tr r="J46" s="1"/>
      </tp>
      <tp>
        <v>44951</v>
        <stp/>
        <stp>ContractData</stp>
        <stp>AHDD27J23</stp>
        <stp>Y_Date</stp>
        <stp/>
        <stp>T</stp>
        <tr r="J69" s="1"/>
      </tp>
      <tp>
        <v>44951</v>
        <stp/>
        <stp>ContractData</stp>
        <stp>AHDD27M23</stp>
        <stp>Y_Date</stp>
        <stp/>
        <stp>T</stp>
        <tr r="J112" s="1"/>
      </tp>
      <tp>
        <v>44951</v>
        <stp/>
        <stp>ContractData</stp>
        <stp>AHDD27N23</stp>
        <stp>Y_Date</stp>
        <stp/>
        <stp>T</stp>
        <tr r="J134" s="1"/>
      </tp>
      <tp>
        <v>44951</v>
        <stp/>
        <stp>ContractData</stp>
        <stp>AHDD27U23</stp>
        <stp>Y_Date</stp>
        <stp/>
        <stp>T</stp>
        <tr r="J178" s="1"/>
      </tp>
      <tp>
        <v>44951</v>
        <stp/>
        <stp>ContractData</stp>
        <stp>AHDD27V23</stp>
        <stp>Y_Date</stp>
        <stp/>
        <stp>T</stp>
        <tr r="J200" s="1"/>
      </tp>
      <tp>
        <v>44951</v>
        <stp/>
        <stp>ContractData</stp>
        <stp>AHDD27X23</stp>
        <stp>Y_Date</stp>
        <stp/>
        <stp>T</stp>
        <tr r="J221" s="1"/>
      </tp>
      <tp>
        <v>44951</v>
        <stp/>
        <stp>ContractData</stp>
        <stp>AHDD27Z23</stp>
        <stp>Y_Date</stp>
        <stp/>
        <stp>T</stp>
        <tr r="J243" s="1"/>
      </tp>
      <tp>
        <v>44951</v>
        <stp/>
        <stp>ContractData</stp>
        <stp>AHDD24G23</stp>
        <stp>Y_Date</stp>
        <stp/>
        <stp>T</stp>
        <tr r="J25" s="1"/>
      </tp>
      <tp>
        <v>44951</v>
        <stp/>
        <stp>ContractData</stp>
        <stp>AHDD24H23</stp>
        <stp>Y_Date</stp>
        <stp/>
        <stp>T</stp>
        <tr r="J45" s="1"/>
      </tp>
      <tp>
        <v>44951</v>
        <stp/>
        <stp>ContractData</stp>
        <stp>AHDD24K23</stp>
        <stp>Y_Date</stp>
        <stp/>
        <stp>T</stp>
        <tr r="J88" s="1"/>
      </tp>
      <tp>
        <v>44951</v>
        <stp/>
        <stp>ContractData</stp>
        <stp>AHDD24J23</stp>
        <stp>Y_Date</stp>
        <stp/>
        <stp>T</stp>
        <tr r="J66" s="1"/>
      </tp>
      <tp>
        <v>44951</v>
        <stp/>
        <stp>ContractData</stp>
        <stp>AHDD24N23</stp>
        <stp>Y_Date</stp>
        <stp/>
        <stp>T</stp>
        <tr r="J131" s="1"/>
      </tp>
      <tp>
        <v>44951</v>
        <stp/>
        <stp>ContractData</stp>
        <stp>AHDD24Q23</stp>
        <stp>Y_Date</stp>
        <stp/>
        <stp>T</stp>
        <tr r="J154" s="1"/>
      </tp>
      <tp>
        <v>44951</v>
        <stp/>
        <stp>ContractData</stp>
        <stp>AHDD24V23</stp>
        <stp>Y_Date</stp>
        <stp/>
        <stp>T</stp>
        <tr r="J197" s="1"/>
      </tp>
      <tp>
        <v>44951</v>
        <stp/>
        <stp>ContractData</stp>
        <stp>AHDD24X23</stp>
        <stp>Y_Date</stp>
        <stp/>
        <stp>T</stp>
        <tr r="J220" s="1"/>
      </tp>
      <tp>
        <v>44951</v>
        <stp/>
        <stp>ContractData</stp>
        <stp>AHDD25K23</stp>
        <stp>Y_Date</stp>
        <stp/>
        <stp>T</stp>
        <tr r="J89" s="1"/>
      </tp>
      <tp>
        <v>44951</v>
        <stp/>
        <stp>ContractData</stp>
        <stp>AHDD25J23</stp>
        <stp>Y_Date</stp>
        <stp/>
        <stp>T</stp>
        <tr r="J67" s="1"/>
      </tp>
      <tp>
        <v>44951</v>
        <stp/>
        <stp>ContractData</stp>
        <stp>AHDD25N23</stp>
        <stp>Y_Date</stp>
        <stp/>
        <stp>T</stp>
        <tr r="J132" s="1"/>
      </tp>
      <tp>
        <v>44951</v>
        <stp/>
        <stp>ContractData</stp>
        <stp>AHDD25Q23</stp>
        <stp>Y_Date</stp>
        <stp/>
        <stp>T</stp>
        <tr r="J155" s="1"/>
      </tp>
      <tp>
        <v>44951</v>
        <stp/>
        <stp>ContractData</stp>
        <stp>AHDD25U23</stp>
        <stp>Y_Date</stp>
        <stp/>
        <stp>T</stp>
        <tr r="J176" s="1"/>
      </tp>
      <tp>
        <v>44951</v>
        <stp/>
        <stp>ContractData</stp>
        <stp>AHDD25V23</stp>
        <stp>Y_Date</stp>
        <stp/>
        <stp>T</stp>
        <tr r="J198" s="1"/>
      </tp>
      <tp>
        <v>44951</v>
        <stp/>
        <stp>ContractData</stp>
        <stp>AHDD25Z23</stp>
        <stp>Y_Date</stp>
        <stp/>
        <stp>T</stp>
        <tr r="J241" s="1"/>
      </tp>
      <tp>
        <v>44951</v>
        <stp/>
        <stp>ContractData</stp>
        <stp>AHDD22G23</stp>
        <stp>Y_Date</stp>
        <stp/>
        <stp>T</stp>
        <tr r="J23" s="1"/>
      </tp>
      <tp>
        <v>44951</v>
        <stp/>
        <stp>ContractData</stp>
        <stp>AHDD22H23</stp>
        <stp>Y_Date</stp>
        <stp/>
        <stp>T</stp>
        <tr r="J43" s="1"/>
      </tp>
      <tp>
        <v>44951</v>
        <stp/>
        <stp>ContractData</stp>
        <stp>AHDD22K23</stp>
        <stp>Y_Date</stp>
        <stp/>
        <stp>T</stp>
        <tr r="J86" s="1"/>
      </tp>
      <tp>
        <v>44951</v>
        <stp/>
        <stp>ContractData</stp>
        <stp>AHDD22M23</stp>
        <stp>Y_Date</stp>
        <stp/>
        <stp>T</stp>
        <tr r="J109" s="1"/>
      </tp>
      <tp>
        <v>44951</v>
        <stp/>
        <stp>ContractData</stp>
        <stp>AHDD22Q23</stp>
        <stp>Y_Date</stp>
        <stp/>
        <stp>T</stp>
        <tr r="J152" s="1"/>
      </tp>
      <tp>
        <v>44951</v>
        <stp/>
        <stp>ContractData</stp>
        <stp>AHDD22U23</stp>
        <stp>Y_Date</stp>
        <stp/>
        <stp>T</stp>
        <tr r="J175" s="1"/>
      </tp>
      <tp>
        <v>44951</v>
        <stp/>
        <stp>ContractData</stp>
        <stp>AHDD22X23</stp>
        <stp>Y_Date</stp>
        <stp/>
        <stp>T</stp>
        <tr r="J218" s="1"/>
      </tp>
      <tp>
        <v>44951</v>
        <stp/>
        <stp>ContractData</stp>
        <stp>AHDD22Z23</stp>
        <stp>Y_Date</stp>
        <stp/>
        <stp>T</stp>
        <tr r="J240" s="1"/>
      </tp>
      <tp>
        <v>44951</v>
        <stp/>
        <stp>ContractData</stp>
        <stp>AHDD23G23</stp>
        <stp>Y_Date</stp>
        <stp/>
        <stp>T</stp>
        <tr r="J24" s="1"/>
      </tp>
      <tp>
        <v>44951</v>
        <stp/>
        <stp>ContractData</stp>
        <stp>AHDD23H23</stp>
        <stp>Y_Date</stp>
        <stp/>
        <stp>T</stp>
        <tr r="J44" s="1"/>
      </tp>
      <tp>
        <v>44951</v>
        <stp/>
        <stp>ContractData</stp>
        <stp>AHDD23K23</stp>
        <stp>Y_Date</stp>
        <stp/>
        <stp>T</stp>
        <tr r="J87" s="1"/>
      </tp>
      <tp>
        <v>44951</v>
        <stp/>
        <stp>ContractData</stp>
        <stp>AHDD23M23</stp>
        <stp>Y_Date</stp>
        <stp/>
        <stp>T</stp>
        <tr r="J110" s="1"/>
      </tp>
      <tp>
        <v>44951</v>
        <stp/>
        <stp>ContractData</stp>
        <stp>AHDD23Q23</stp>
        <stp>Y_Date</stp>
        <stp/>
        <stp>T</stp>
        <tr r="J153" s="1"/>
      </tp>
      <tp>
        <v>44951</v>
        <stp/>
        <stp>ContractData</stp>
        <stp>AHDD23V23</stp>
        <stp>Y_Date</stp>
        <stp/>
        <stp>T</stp>
        <tr r="J196" s="1"/>
      </tp>
      <tp>
        <v>44951</v>
        <stp/>
        <stp>ContractData</stp>
        <stp>AHDD23X23</stp>
        <stp>Y_Date</stp>
        <stp/>
        <stp>T</stp>
        <tr r="J219" s="1"/>
      </tp>
      <tp>
        <v>44951</v>
        <stp/>
        <stp>ContractData</stp>
        <stp>AHDD20G23</stp>
        <stp>Y_Date</stp>
        <stp/>
        <stp>T</stp>
        <tr r="J21" s="1"/>
      </tp>
      <tp>
        <v>44951</v>
        <stp/>
        <stp>ContractData</stp>
        <stp>CADD09G23</stp>
        <stp>Y_Date</stp>
        <stp/>
        <stp>T</stp>
        <tr r="J291" s="3"/>
      </tp>
      <tp>
        <v>44951</v>
        <stp/>
        <stp>ContractData</stp>
        <stp>AHDD20H23</stp>
        <stp>Y_Date</stp>
        <stp/>
        <stp>T</stp>
        <tr r="J41" s="1"/>
      </tp>
      <tp>
        <v>44951</v>
        <stp/>
        <stp>ContractData</stp>
        <stp>CADD09H23</stp>
        <stp>Y_Date</stp>
        <stp/>
        <stp>T</stp>
        <tr r="J311" s="3"/>
      </tp>
      <tp>
        <v>44951</v>
        <stp/>
        <stp>ContractData</stp>
        <stp>CADD09K23</stp>
        <stp>Y_Date</stp>
        <stp/>
        <stp>T</stp>
        <tr r="J354" s="3"/>
      </tp>
      <tp>
        <v>44951</v>
        <stp/>
        <stp>ContractData</stp>
        <stp>AHDD20J23</stp>
        <stp>Y_Date</stp>
        <stp/>
        <stp>T</stp>
        <tr r="J64" s="1"/>
      </tp>
      <tp>
        <v>44951</v>
        <stp/>
        <stp>ContractData</stp>
        <stp>AHDD20M23</stp>
        <stp>Y_Date</stp>
        <stp/>
        <stp>T</stp>
        <tr r="J107" s="1"/>
      </tp>
      <tp>
        <v>44951</v>
        <stp/>
        <stp>ContractData</stp>
        <stp>CADD09M23</stp>
        <stp>Y_Date</stp>
        <stp/>
        <stp>T</stp>
        <tr r="J377" s="3"/>
      </tp>
      <tp>
        <v>44951</v>
        <stp/>
        <stp>ContractData</stp>
        <stp>AHDD20N23</stp>
        <stp>Y_Date</stp>
        <stp/>
        <stp>T</stp>
        <tr r="J129" s="1"/>
      </tp>
      <tp>
        <v>44951</v>
        <stp/>
        <stp>ContractData</stp>
        <stp>CADD09Q23</stp>
        <stp>Y_Date</stp>
        <stp/>
        <stp>T</stp>
        <tr r="J420" s="3"/>
      </tp>
      <tp>
        <v>44951</v>
        <stp/>
        <stp>ContractData</stp>
        <stp>AHDD20U23</stp>
        <stp>Y_Date</stp>
        <stp/>
        <stp>T</stp>
        <tr r="J173" s="1"/>
      </tp>
      <tp>
        <v>44951</v>
        <stp/>
        <stp>ContractData</stp>
        <stp>AHDD20V23</stp>
        <stp>Y_Date</stp>
        <stp/>
        <stp>T</stp>
        <tr r="J195" s="1"/>
      </tp>
      <tp>
        <v>44951</v>
        <stp/>
        <stp>ContractData</stp>
        <stp>CADD09V23</stp>
        <stp>Y_Date</stp>
        <stp/>
        <stp>T</stp>
        <tr r="J463" s="3"/>
      </tp>
      <tp>
        <v>44951</v>
        <stp/>
        <stp>ContractData</stp>
        <stp>AHDD20X23</stp>
        <stp>Y_Date</stp>
        <stp/>
        <stp>T</stp>
        <tr r="J216" s="1"/>
      </tp>
      <tp>
        <v>44951</v>
        <stp/>
        <stp>ContractData</stp>
        <stp>CADD09X23</stp>
        <stp>Y_Date</stp>
        <stp/>
        <stp>T</stp>
        <tr r="J486" s="3"/>
      </tp>
      <tp>
        <v>44951</v>
        <stp/>
        <stp>ContractData</stp>
        <stp>AHDD20Z23</stp>
        <stp>Y_Date</stp>
        <stp/>
        <stp>T</stp>
        <tr r="J238" s="1"/>
      </tp>
      <tp>
        <v>44951</v>
        <stp/>
        <stp>ContractData</stp>
        <stp>AHDD21G23</stp>
        <stp>Y_Date</stp>
        <stp/>
        <stp>T</stp>
        <tr r="J22" s="1"/>
      </tp>
      <tp>
        <v>44951</v>
        <stp/>
        <stp>ContractData</stp>
        <stp>CADD08G23</stp>
        <stp>Y_Date</stp>
        <stp/>
        <stp>T</stp>
        <tr r="J290" s="3"/>
      </tp>
      <tp>
        <v>44951</v>
        <stp/>
        <stp>ContractData</stp>
        <stp>AHDD21H23</stp>
        <stp>Y_Date</stp>
        <stp/>
        <stp>T</stp>
        <tr r="J42" s="1"/>
      </tp>
      <tp>
        <v>44951</v>
        <stp/>
        <stp>ContractData</stp>
        <stp>CADD08H23</stp>
        <stp>Y_Date</stp>
        <stp/>
        <stp>T</stp>
        <tr r="J310" s="3"/>
      </tp>
      <tp>
        <v>44951</v>
        <stp/>
        <stp>ContractData</stp>
        <stp>CADD08K23</stp>
        <stp>Y_Date</stp>
        <stp/>
        <stp>T</stp>
        <tr r="J353" s="3"/>
      </tp>
      <tp>
        <v>44951</v>
        <stp/>
        <stp>ContractData</stp>
        <stp>AHDD21J23</stp>
        <stp>Y_Date</stp>
        <stp/>
        <stp>T</stp>
        <tr r="J65" s="1"/>
      </tp>
      <tp>
        <v>44951</v>
        <stp/>
        <stp>ContractData</stp>
        <stp>AHDD21M23</stp>
        <stp>Y_Date</stp>
        <stp/>
        <stp>T</stp>
        <tr r="J108" s="1"/>
      </tp>
      <tp>
        <v>44951</v>
        <stp/>
        <stp>ContractData</stp>
        <stp>CADD08M23</stp>
        <stp>Y_Date</stp>
        <stp/>
        <stp>T</stp>
        <tr r="J376" s="3"/>
      </tp>
      <tp>
        <v>44951</v>
        <stp/>
        <stp>ContractData</stp>
        <stp>AHDD21N23</stp>
        <stp>Y_Date</stp>
        <stp/>
        <stp>T</stp>
        <tr r="J130" s="1"/>
      </tp>
      <tp>
        <v>44951</v>
        <stp/>
        <stp>ContractData</stp>
        <stp>AHDD21Q23</stp>
        <stp>Y_Date</stp>
        <stp/>
        <stp>T</stp>
        <tr r="J151" s="1"/>
      </tp>
      <tp>
        <v>44951</v>
        <stp/>
        <stp>ContractData</stp>
        <stp>CADD08Q23</stp>
        <stp>Y_Date</stp>
        <stp/>
        <stp>T</stp>
        <tr r="J419" s="3"/>
      </tp>
      <tp>
        <v>44951</v>
        <stp/>
        <stp>ContractData</stp>
        <stp>AHDD21U23</stp>
        <stp>Y_Date</stp>
        <stp/>
        <stp>T</stp>
        <tr r="J174" s="1"/>
      </tp>
      <tp>
        <v>44951</v>
        <stp/>
        <stp>ContractData</stp>
        <stp>CADD08U23</stp>
        <stp>Y_Date</stp>
        <stp/>
        <stp>T</stp>
        <tr r="J442" s="3"/>
      </tp>
      <tp>
        <v>44951</v>
        <stp/>
        <stp>ContractData</stp>
        <stp>AHDD21X23</stp>
        <stp>Y_Date</stp>
        <stp/>
        <stp>T</stp>
        <tr r="J217" s="1"/>
      </tp>
      <tp>
        <v>44951</v>
        <stp/>
        <stp>ContractData</stp>
        <stp>CADD08X23</stp>
        <stp>Y_Date</stp>
        <stp/>
        <stp>T</stp>
        <tr r="J485" s="3"/>
      </tp>
      <tp>
        <v>44951</v>
        <stp/>
        <stp>ContractData</stp>
        <stp>AHDD21Z23</stp>
        <stp>Y_Date</stp>
        <stp/>
        <stp>T</stp>
        <tr r="J239" s="1"/>
      </tp>
      <tp>
        <v>44951</v>
        <stp/>
        <stp>ContractData</stp>
        <stp>CADD08Z23</stp>
        <stp>Y_Date</stp>
        <stp/>
        <stp>T</stp>
        <tr r="J507" s="3"/>
      </tp>
      <tp t="s">
        <v/>
        <stp/>
        <stp>ContractData</stp>
        <stp>CADD20H25</stp>
        <stp>T_SettlementTime</stp>
        <stp/>
        <stp>T</stp>
        <tr r="G841" s="3"/>
      </tp>
      <tp t="s">
        <v/>
        <stp/>
        <stp>ContractData</stp>
        <stp>CADD21H25</stp>
        <stp>T_SettlementTime</stp>
        <stp/>
        <stp>T</stp>
        <tr r="G842" s="3"/>
      </tp>
      <tp t="s">
        <v/>
        <stp/>
        <stp>ContractData</stp>
        <stp>CADD24H25</stp>
        <stp>T_SettlementTime</stp>
        <stp/>
        <stp>T</stp>
        <tr r="G843" s="3"/>
      </tp>
      <tp t="s">
        <v/>
        <stp/>
        <stp>ContractData</stp>
        <stp>CADD25H25</stp>
        <stp>T_SettlementTime</stp>
        <stp/>
        <stp>T</stp>
        <tr r="G844" s="3"/>
      </tp>
      <tp t="s">
        <v/>
        <stp/>
        <stp>ContractData</stp>
        <stp>CADD26H25</stp>
        <stp>T_SettlementTime</stp>
        <stp/>
        <stp>T</stp>
        <tr r="G845" s="3"/>
      </tp>
      <tp t="s">
        <v/>
        <stp/>
        <stp>ContractData</stp>
        <stp>CADD27H25</stp>
        <stp>T_SettlementTime</stp>
        <stp/>
        <stp>T</stp>
        <tr r="G846" s="3"/>
      </tp>
      <tp t="s">
        <v/>
        <stp/>
        <stp>ContractData</stp>
        <stp>CADD28H25</stp>
        <stp>T_SettlementTime</stp>
        <stp/>
        <stp>T</stp>
        <tr r="G847" s="3"/>
      </tp>
      <tp>
        <v>0.45833333333333331</v>
        <stp/>
        <stp>ContractData</stp>
        <stp>CADD20H24</stp>
        <stp>T_SettlementTime</stp>
        <stp/>
        <stp>T</stp>
        <tr r="G580" s="3"/>
      </tp>
      <tp t="s">
        <v/>
        <stp/>
        <stp>ContractData</stp>
        <stp>CADD21H24</stp>
        <stp>T_SettlementTime</stp>
        <stp/>
        <stp>T</stp>
        <tr r="G581" s="3"/>
      </tp>
      <tp t="s">
        <v/>
        <stp/>
        <stp>ContractData</stp>
        <stp>CADD31H25</stp>
        <stp>T_SettlementTime</stp>
        <stp/>
        <stp>T</stp>
        <tr r="G848" s="3"/>
      </tp>
      <tp t="s">
        <v/>
        <stp/>
        <stp>ContractData</stp>
        <stp>CADD22H24</stp>
        <stp>T_SettlementTime</stp>
        <stp/>
        <stp>T</stp>
        <tr r="G582" s="3"/>
      </tp>
      <tp t="s">
        <v/>
        <stp/>
        <stp>ContractData</stp>
        <stp>CADD25H24</stp>
        <stp>T_SettlementTime</stp>
        <stp/>
        <stp>T</stp>
        <tr r="G583" s="3"/>
      </tp>
      <tp t="s">
        <v/>
        <stp/>
        <stp>ContractData</stp>
        <stp>CADD26H24</stp>
        <stp>T_SettlementTime</stp>
        <stp/>
        <stp>T</stp>
        <tr r="G584" s="3"/>
      </tp>
      <tp t="s">
        <v/>
        <stp/>
        <stp>ContractData</stp>
        <stp>CADD27H24</stp>
        <stp>T_SettlementTime</stp>
        <stp/>
        <stp>T</stp>
        <tr r="G585" s="3"/>
      </tp>
      <tp t="s">
        <v/>
        <stp/>
        <stp>ContractData</stp>
        <stp>CADD28H24</stp>
        <stp>T_SettlementTime</stp>
        <stp/>
        <stp>T</stp>
        <tr r="G586" s="3"/>
      </tp>
      <tp t="s">
        <v/>
        <stp/>
        <stp>ContractData</stp>
        <stp>CADD29H24</stp>
        <stp>T_SettlementTime</stp>
        <stp/>
        <stp>T</stp>
        <tr r="G587" s="3"/>
      </tp>
      <tp t="s">
        <v/>
        <stp/>
        <stp>ContractData</stp>
        <stp>CADD11H24</stp>
        <stp>T_SettlementTime</stp>
        <stp/>
        <stp>T</stp>
        <tr r="G573" s="3"/>
      </tp>
      <tp t="s">
        <v/>
        <stp/>
        <stp>ContractData</stp>
        <stp>CADD12H24</stp>
        <stp>T_SettlementTime</stp>
        <stp/>
        <stp>T</stp>
        <tr r="G574" s="3"/>
      </tp>
      <tp t="s">
        <v/>
        <stp/>
        <stp>ContractData</stp>
        <stp>CADD03H25</stp>
        <stp>T_SettlementTime</stp>
        <stp/>
        <stp>T</stp>
        <tr r="G828" s="3"/>
      </tp>
      <tp t="s">
        <v/>
        <stp/>
        <stp>ContractData</stp>
        <stp>CADD13H24</stp>
        <stp>T_SettlementTime</stp>
        <stp/>
        <stp>T</stp>
        <tr r="G575" s="3"/>
      </tp>
      <tp t="s">
        <v/>
        <stp/>
        <stp>ContractData</stp>
        <stp>CADD04H25</stp>
        <stp>T_SettlementTime</stp>
        <stp/>
        <stp>T</stp>
        <tr r="G829" s="3"/>
      </tp>
      <tp t="s">
        <v/>
        <stp/>
        <stp>ContractData</stp>
        <stp>CADD14H24</stp>
        <stp>T_SettlementTime</stp>
        <stp/>
        <stp>T</stp>
        <tr r="G576" s="3"/>
      </tp>
      <tp t="s">
        <v/>
        <stp/>
        <stp>ContractData</stp>
        <stp>CADD05H25</stp>
        <stp>T_SettlementTime</stp>
        <stp/>
        <stp>T</stp>
        <tr r="G830" s="3"/>
      </tp>
      <tp t="s">
        <v/>
        <stp/>
        <stp>ContractData</stp>
        <stp>CADD15H24</stp>
        <stp>T_SettlementTime</stp>
        <stp/>
        <stp>T</stp>
        <tr r="G577" s="3"/>
      </tp>
      <tp t="s">
        <v/>
        <stp/>
        <stp>ContractData</stp>
        <stp>CADD06H25</stp>
        <stp>T_SettlementTime</stp>
        <stp/>
        <stp>T</stp>
        <tr r="G831" s="3"/>
      </tp>
      <tp t="s">
        <v/>
        <stp/>
        <stp>ContractData</stp>
        <stp>CADD07H25</stp>
        <stp>T_SettlementTime</stp>
        <stp/>
        <stp>T</stp>
        <tr r="G832" s="3"/>
      </tp>
      <tp t="s">
        <v/>
        <stp/>
        <stp>ContractData</stp>
        <stp>CADD18H24</stp>
        <stp>T_SettlementTime</stp>
        <stp/>
        <stp>T</stp>
        <tr r="G578" s="3"/>
      </tp>
      <tp t="s">
        <v/>
        <stp/>
        <stp>ContractData</stp>
        <stp>CADD19H24</stp>
        <stp>T_SettlementTime</stp>
        <stp/>
        <stp>T</stp>
        <tr r="G579" s="3"/>
      </tp>
      <tp t="s">
        <v/>
        <stp/>
        <stp>ContractData</stp>
        <stp>CADD10H25</stp>
        <stp>T_SettlementTime</stp>
        <stp/>
        <stp>T</stp>
        <tr r="G833" s="3"/>
      </tp>
      <tp t="s">
        <v/>
        <stp/>
        <stp>ContractData</stp>
        <stp>CADD01H24</stp>
        <stp>T_SettlementTime</stp>
        <stp/>
        <stp>T</stp>
        <tr r="G567" s="3"/>
      </tp>
      <tp t="s">
        <v/>
        <stp/>
        <stp>ContractData</stp>
        <stp>CADD11H25</stp>
        <stp>T_SettlementTime</stp>
        <stp/>
        <stp>T</stp>
        <tr r="G834" s="3"/>
      </tp>
      <tp t="s">
        <v/>
        <stp/>
        <stp>ContractData</stp>
        <stp>CADD12H25</stp>
        <stp>T_SettlementTime</stp>
        <stp/>
        <stp>T</stp>
        <tr r="G835" s="3"/>
      </tp>
      <tp t="s">
        <v/>
        <stp/>
        <stp>ContractData</stp>
        <stp>CADD13H25</stp>
        <stp>T_SettlementTime</stp>
        <stp/>
        <stp>T</stp>
        <tr r="G836" s="3"/>
      </tp>
      <tp>
        <v>0.45833333333333331</v>
        <stp/>
        <stp>ContractData</stp>
        <stp>CADD04H24</stp>
        <stp>T_SettlementTime</stp>
        <stp/>
        <stp>T</stp>
        <tr r="G568" s="3"/>
      </tp>
      <tp t="s">
        <v/>
        <stp/>
        <stp>ContractData</stp>
        <stp>CADD14H25</stp>
        <stp>T_SettlementTime</stp>
        <stp/>
        <stp>T</stp>
        <tr r="G837" s="3"/>
      </tp>
      <tp t="s">
        <v/>
        <stp/>
        <stp>ContractData</stp>
        <stp>CADD05H24</stp>
        <stp>T_SettlementTime</stp>
        <stp/>
        <stp>T</stp>
        <tr r="G569" s="3"/>
      </tp>
      <tp t="s">
        <v/>
        <stp/>
        <stp>ContractData</stp>
        <stp>CADD06H24</stp>
        <stp>T_SettlementTime</stp>
        <stp/>
        <stp>T</stp>
        <tr r="G570" s="3"/>
      </tp>
      <tp t="s">
        <v/>
        <stp/>
        <stp>ContractData</stp>
        <stp>CADD07H24</stp>
        <stp>T_SettlementTime</stp>
        <stp/>
        <stp>T</stp>
        <tr r="G571" s="3"/>
      </tp>
      <tp t="s">
        <v/>
        <stp/>
        <stp>ContractData</stp>
        <stp>CADD17H25</stp>
        <stp>T_SettlementTime</stp>
        <stp/>
        <stp>T</stp>
        <tr r="G838" s="3"/>
      </tp>
      <tp t="s">
        <v/>
        <stp/>
        <stp>ContractData</stp>
        <stp>CADD08H24</stp>
        <stp>T_SettlementTime</stp>
        <stp/>
        <stp>T</stp>
        <tr r="G572" s="3"/>
      </tp>
      <tp t="s">
        <v/>
        <stp/>
        <stp>ContractData</stp>
        <stp>CADD18H25</stp>
        <stp>T_SettlementTime</stp>
        <stp/>
        <stp>T</stp>
        <tr r="G839" s="3"/>
      </tp>
      <tp>
        <v>0.45833333333333331</v>
        <stp/>
        <stp>ContractData</stp>
        <stp>CADD19H25</stp>
        <stp>T_SettlementTime</stp>
        <stp/>
        <stp>T</stp>
        <tr r="G840" s="3"/>
      </tp>
      <tp>
        <v>0.45277777777777778</v>
        <stp/>
        <stp>ContractData</stp>
        <stp>AHDD29H23</stp>
        <stp>T_SettlementTime</stp>
        <stp/>
        <stp>T</stp>
        <tr r="G48" s="1"/>
      </tp>
      <tp>
        <v>0.45277777777777778</v>
        <stp/>
        <stp>ContractData</stp>
        <stp>AHDD28H23</stp>
        <stp>T_SettlementTime</stp>
        <stp/>
        <stp>T</stp>
        <tr r="G47" s="1"/>
      </tp>
      <tp>
        <v>0.45833333333333331</v>
        <stp/>
        <stp>ContractData</stp>
        <stp>CADD01H23</stp>
        <stp>T_SettlementTime</stp>
        <stp/>
        <stp>T</stp>
        <tr r="G305" s="3"/>
      </tp>
      <tp>
        <v>0.45833333333333331</v>
        <stp/>
        <stp>ContractData</stp>
        <stp>CADD02H23</stp>
        <stp>T_SettlementTime</stp>
        <stp/>
        <stp>T</stp>
        <tr r="G306" s="3"/>
      </tp>
      <tp>
        <v>0.45833333333333331</v>
        <stp/>
        <stp>ContractData</stp>
        <stp>CADD03H23</stp>
        <stp>T_SettlementTime</stp>
        <stp/>
        <stp>T</stp>
        <tr r="G307" s="3"/>
      </tp>
      <tp>
        <v>0.45833333333333331</v>
        <stp/>
        <stp>ContractData</stp>
        <stp>CADD06H23</stp>
        <stp>T_SettlementTime</stp>
        <stp/>
        <stp>T</stp>
        <tr r="G308" s="3"/>
      </tp>
      <tp>
        <v>0.45833333333333331</v>
        <stp/>
        <stp>ContractData</stp>
        <stp>CADD07H23</stp>
        <stp>T_SettlementTime</stp>
        <stp/>
        <stp>T</stp>
        <tr r="G309" s="3"/>
      </tp>
      <tp>
        <v>0.45277777777777778</v>
        <stp/>
        <stp>ContractData</stp>
        <stp>AHDD21H23</stp>
        <stp>T_SettlementTime</stp>
        <stp/>
        <stp>T</stp>
        <tr r="G42" s="1"/>
      </tp>
      <tp>
        <v>0.45833333333333331</v>
        <stp/>
        <stp>ContractData</stp>
        <stp>CADD08H23</stp>
        <stp>T_SettlementTime</stp>
        <stp/>
        <stp>T</stp>
        <tr r="G310" s="3"/>
      </tp>
      <tp>
        <v>0.45277777777777778</v>
        <stp/>
        <stp>ContractData</stp>
        <stp>AHDD20H23</stp>
        <stp>T_SettlementTime</stp>
        <stp/>
        <stp>T</stp>
        <tr r="G41" s="1"/>
      </tp>
      <tp>
        <v>0.45833333333333331</v>
        <stp/>
        <stp>ContractData</stp>
        <stp>CADD09H23</stp>
        <stp>T_SettlementTime</stp>
        <stp/>
        <stp>T</stp>
        <tr r="G311" s="3"/>
      </tp>
      <tp>
        <v>0.45277777777777778</v>
        <stp/>
        <stp>ContractData</stp>
        <stp>AHDD23H23</stp>
        <stp>T_SettlementTime</stp>
        <stp/>
        <stp>T</stp>
        <tr r="G44" s="1"/>
      </tp>
      <tp>
        <v>0.45277777777777778</v>
        <stp/>
        <stp>ContractData</stp>
        <stp>AHDD22H23</stp>
        <stp>T_SettlementTime</stp>
        <stp/>
        <stp>T</stp>
        <tr r="G43" s="1"/>
      </tp>
      <tp>
        <v>0.45277777777777778</v>
        <stp/>
        <stp>ContractData</stp>
        <stp>AHDD24H23</stp>
        <stp>T_SettlementTime</stp>
        <stp/>
        <stp>T</stp>
        <tr r="G45" s="1"/>
      </tp>
      <tp>
        <v>0.45277777777777778</v>
        <stp/>
        <stp>ContractData</stp>
        <stp>AHDD27H23</stp>
        <stp>T_SettlementTime</stp>
        <stp/>
        <stp>T</stp>
        <tr r="G46" s="1"/>
      </tp>
      <tp>
        <v>0.45833333333333331</v>
        <stp/>
        <stp>ContractData</stp>
        <stp>CADD10H23</stp>
        <stp>T_SettlementTime</stp>
        <stp/>
        <stp>T</stp>
        <tr r="G312" s="3"/>
      </tp>
      <tp>
        <v>0.45833333333333331</v>
        <stp/>
        <stp>ContractData</stp>
        <stp>CADD13H23</stp>
        <stp>T_SettlementTime</stp>
        <stp/>
        <stp>T</stp>
        <tr r="G313" s="3"/>
      </tp>
      <tp>
        <v>0.45833333333333331</v>
        <stp/>
        <stp>ContractData</stp>
        <stp>CADD14H23</stp>
        <stp>T_SettlementTime</stp>
        <stp/>
        <stp>T</stp>
        <tr r="G314" s="3"/>
      </tp>
      <tp>
        <v>0.45833333333333331</v>
        <stp/>
        <stp>ContractData</stp>
        <stp>CADD15H23</stp>
        <stp>T_SettlementTime</stp>
        <stp/>
        <stp>T</stp>
        <tr r="G315" s="3"/>
      </tp>
      <tp>
        <v>0.45833333333333331</v>
        <stp/>
        <stp>ContractData</stp>
        <stp>CADD16H23</stp>
        <stp>T_SettlementTime</stp>
        <stp/>
        <stp>T</stp>
        <tr r="G316" s="3"/>
      </tp>
      <tp>
        <v>0.45833333333333331</v>
        <stp/>
        <stp>ContractData</stp>
        <stp>CADD17H23</stp>
        <stp>T_SettlementTime</stp>
        <stp/>
        <stp>T</stp>
        <tr r="G317" s="3"/>
      </tp>
      <tp>
        <v>0.45277777777777778</v>
        <stp/>
        <stp>ContractData</stp>
        <stp>AHDD31H23</stp>
        <stp>T_SettlementTime</stp>
        <stp/>
        <stp>T</stp>
        <tr r="G50" s="1"/>
      </tp>
      <tp>
        <v>0.45277777777777778</v>
        <stp/>
        <stp>ContractData</stp>
        <stp>AHDD30H23</stp>
        <stp>T_SettlementTime</stp>
        <stp/>
        <stp>T</stp>
        <tr r="G49" s="1"/>
      </tp>
      <tp>
        <v>0.45277777777777778</v>
        <stp/>
        <stp>ContractData</stp>
        <stp>AHDD09H23</stp>
        <stp>T_SettlementTime</stp>
        <stp/>
        <stp>T</stp>
        <tr r="G34" s="1"/>
      </tp>
      <tp>
        <v>0.45833333333333331</v>
        <stp/>
        <stp>ContractData</stp>
        <stp>CADD20H23</stp>
        <stp>T_SettlementTime</stp>
        <stp/>
        <stp>T</stp>
        <tr r="G318" s="3"/>
      </tp>
      <tp>
        <v>0.45277777777777778</v>
        <stp/>
        <stp>ContractData</stp>
        <stp>AHDD08H23</stp>
        <stp>T_SettlementTime</stp>
        <stp/>
        <stp>T</stp>
        <tr r="G33" s="1"/>
      </tp>
      <tp>
        <v>0.45833333333333331</v>
        <stp/>
        <stp>ContractData</stp>
        <stp>CADD21H23</stp>
        <stp>T_SettlementTime</stp>
        <stp/>
        <stp>T</stp>
        <tr r="G319" s="3"/>
      </tp>
      <tp>
        <v>0.45833333333333331</v>
        <stp/>
        <stp>ContractData</stp>
        <stp>CADD22H23</stp>
        <stp>T_SettlementTime</stp>
        <stp/>
        <stp>T</stp>
        <tr r="G320" s="3"/>
      </tp>
      <tp>
        <v>0.45833333333333331</v>
        <stp/>
        <stp>ContractData</stp>
        <stp>CADD23H23</stp>
        <stp>T_SettlementTime</stp>
        <stp/>
        <stp>T</stp>
        <tr r="G321" s="3"/>
      </tp>
      <tp>
        <v>0.45833333333333331</v>
        <stp/>
        <stp>ContractData</stp>
        <stp>CADD24H23</stp>
        <stp>T_SettlementTime</stp>
        <stp/>
        <stp>T</stp>
        <tr r="G322" s="3"/>
      </tp>
      <tp>
        <v>0.45833333333333331</v>
        <stp/>
        <stp>ContractData</stp>
        <stp>CADD27H23</stp>
        <stp>T_SettlementTime</stp>
        <stp/>
        <stp>T</stp>
        <tr r="G323" s="3"/>
      </tp>
      <tp>
        <v>0.45277777777777778</v>
        <stp/>
        <stp>ContractData</stp>
        <stp>AHDD01H23</stp>
        <stp>T_SettlementTime</stp>
        <stp/>
        <stp>T</stp>
        <tr r="G28" s="1"/>
      </tp>
      <tp>
        <v>0.45833333333333331</v>
        <stp/>
        <stp>ContractData</stp>
        <stp>CADD28H23</stp>
        <stp>T_SettlementTime</stp>
        <stp/>
        <stp>T</stp>
        <tr r="G324" s="3"/>
      </tp>
      <tp>
        <v>0.45833333333333331</v>
        <stp/>
        <stp>ContractData</stp>
        <stp>CADD29H23</stp>
        <stp>T_SettlementTime</stp>
        <stp/>
        <stp>T</stp>
        <tr r="G325" s="3"/>
      </tp>
      <tp>
        <v>0.45277777777777778</v>
        <stp/>
        <stp>ContractData</stp>
        <stp>AHDD03H23</stp>
        <stp>T_SettlementTime</stp>
        <stp/>
        <stp>T</stp>
        <tr r="G30" s="1"/>
      </tp>
      <tp>
        <v>0.45277777777777778</v>
        <stp/>
        <stp>ContractData</stp>
        <stp>AHDD02H23</stp>
        <stp>T_SettlementTime</stp>
        <stp/>
        <stp>T</stp>
        <tr r="G29" s="1"/>
      </tp>
      <tp>
        <v>0.45277777777777778</v>
        <stp/>
        <stp>ContractData</stp>
        <stp>AHDD07H23</stp>
        <stp>T_SettlementTime</stp>
        <stp/>
        <stp>T</stp>
        <tr r="G32" s="1"/>
      </tp>
      <tp>
        <v>0.45277777777777778</v>
        <stp/>
        <stp>ContractData</stp>
        <stp>AHDD06H23</stp>
        <stp>T_SettlementTime</stp>
        <stp/>
        <stp>T</stp>
        <tr r="G31" s="1"/>
      </tp>
      <tp>
        <v>0.45833333333333331</v>
        <stp/>
        <stp>ContractData</stp>
        <stp>CADD30H23</stp>
        <stp>T_SettlementTime</stp>
        <stp/>
        <stp>T</stp>
        <tr r="G326" s="3"/>
      </tp>
      <tp>
        <v>0.45833333333333331</v>
        <stp/>
        <stp>ContractData</stp>
        <stp>CADD31H23</stp>
        <stp>T_SettlementTime</stp>
        <stp/>
        <stp>T</stp>
        <tr r="G327" s="3"/>
      </tp>
      <tp>
        <v>0.45277777777777778</v>
        <stp/>
        <stp>ContractData</stp>
        <stp>AHDD10H23</stp>
        <stp>T_SettlementTime</stp>
        <stp/>
        <stp>T</stp>
        <tr r="G35" s="1"/>
      </tp>
      <tp>
        <v>0.45277777777777778</v>
        <stp/>
        <stp>ContractData</stp>
        <stp>AHDD13H23</stp>
        <stp>T_SettlementTime</stp>
        <stp/>
        <stp>T</stp>
        <tr r="G36" s="1"/>
      </tp>
      <tp>
        <v>0.45277777777777778</v>
        <stp/>
        <stp>ContractData</stp>
        <stp>AHDD15H23</stp>
        <stp>T_SettlementTime</stp>
        <stp/>
        <stp>T</stp>
        <tr r="G38" s="1"/>
      </tp>
      <tp>
        <v>0.45277777777777778</v>
        <stp/>
        <stp>ContractData</stp>
        <stp>AHDD14H23</stp>
        <stp>T_SettlementTime</stp>
        <stp/>
        <stp>T</stp>
        <tr r="G37" s="1"/>
      </tp>
      <tp>
        <v>0.45277777777777778</v>
        <stp/>
        <stp>ContractData</stp>
        <stp>AHDD17H23</stp>
        <stp>T_SettlementTime</stp>
        <stp/>
        <stp>T</stp>
        <tr r="G40" s="1"/>
      </tp>
      <tp>
        <v>0.45277777777777778</v>
        <stp/>
        <stp>ContractData</stp>
        <stp>AHDD16H23</stp>
        <stp>T_SettlementTime</stp>
        <stp/>
        <stp>T</stp>
        <tr r="G39" s="1"/>
      </tp>
      <tp>
        <v>44951</v>
        <stp/>
        <stp>ContractData</stp>
        <stp>CADD17G23</stp>
        <stp>Y_Date</stp>
        <stp/>
        <stp>T</stp>
        <tr r="J297" s="3"/>
      </tp>
      <tp>
        <v>44951</v>
        <stp/>
        <stp>ContractData</stp>
        <stp>CADD17H23</stp>
        <stp>Y_Date</stp>
        <stp/>
        <stp>T</stp>
        <tr r="J317" s="3"/>
      </tp>
      <tp>
        <v>44951</v>
        <stp/>
        <stp>ContractData</stp>
        <stp>CADD17K23</stp>
        <stp>Y_Date</stp>
        <stp/>
        <stp>T</stp>
        <tr r="J360" s="3"/>
      </tp>
      <tp>
        <v>44951</v>
        <stp/>
        <stp>ContractData</stp>
        <stp>CADD17J23</stp>
        <stp>Y_Date</stp>
        <stp/>
        <stp>T</stp>
        <tr r="J338" s="3"/>
      </tp>
      <tp>
        <v>44951</v>
        <stp/>
        <stp>ContractData</stp>
        <stp>CADD17N23</stp>
        <stp>Y_Date</stp>
        <stp/>
        <stp>T</stp>
        <tr r="J403" s="3"/>
      </tp>
      <tp>
        <v>44951</v>
        <stp/>
        <stp>ContractData</stp>
        <stp>CADD17Q23</stp>
        <stp>Y_Date</stp>
        <stp/>
        <stp>T</stp>
        <tr r="J426" s="3"/>
      </tp>
      <tp>
        <v>44951</v>
        <stp/>
        <stp>ContractData</stp>
        <stp>CADD17V23</stp>
        <stp>Y_Date</stp>
        <stp/>
        <stp>T</stp>
        <tr r="J469" s="3"/>
      </tp>
      <tp>
        <v>44951</v>
        <stp/>
        <stp>ContractData</stp>
        <stp>CADD17X23</stp>
        <stp>Y_Date</stp>
        <stp/>
        <stp>T</stp>
        <tr r="J492" s="3"/>
      </tp>
      <tp>
        <v>44951</v>
        <stp/>
        <stp>ContractData</stp>
        <stp>CADD16G23</stp>
        <stp>Y_Date</stp>
        <stp/>
        <stp>T</stp>
        <tr r="J296" s="3"/>
      </tp>
      <tp>
        <v>44951</v>
        <stp/>
        <stp>ContractData</stp>
        <stp>CADD16H23</stp>
        <stp>Y_Date</stp>
        <stp/>
        <stp>T</stp>
        <tr r="J316" s="3"/>
      </tp>
      <tp>
        <v>44951</v>
        <stp/>
        <stp>ContractData</stp>
        <stp>CADD16K23</stp>
        <stp>Y_Date</stp>
        <stp/>
        <stp>T</stp>
        <tr r="J359" s="3"/>
      </tp>
      <tp>
        <v>44951</v>
        <stp/>
        <stp>ContractData</stp>
        <stp>CADD16M23</stp>
        <stp>Y_Date</stp>
        <stp/>
        <stp>T</stp>
        <tr r="J382" s="3"/>
      </tp>
      <tp>
        <v>44951</v>
        <stp/>
        <stp>ContractData</stp>
        <stp>CADD16Q23</stp>
        <stp>Y_Date</stp>
        <stp/>
        <stp>T</stp>
        <tr r="J425" s="3"/>
      </tp>
      <tp>
        <v>44951</v>
        <stp/>
        <stp>ContractData</stp>
        <stp>CADD16V23</stp>
        <stp>Y_Date</stp>
        <stp/>
        <stp>T</stp>
        <tr r="J468" s="3"/>
      </tp>
      <tp>
        <v>44951</v>
        <stp/>
        <stp>ContractData</stp>
        <stp>CADD16X23</stp>
        <stp>Y_Date</stp>
        <stp/>
        <stp>T</stp>
        <tr r="J491" s="3"/>
      </tp>
      <tp>
        <v>44951</v>
        <stp/>
        <stp>ContractData</stp>
        <stp>CADD15G23</stp>
        <stp>Y_Date</stp>
        <stp/>
        <stp>T</stp>
        <tr r="J295" s="3"/>
      </tp>
      <tp>
        <v>44951</v>
        <stp/>
        <stp>ContractData</stp>
        <stp>CADD15H23</stp>
        <stp>Y_Date</stp>
        <stp/>
        <stp>T</stp>
        <tr r="J315" s="3"/>
      </tp>
      <tp>
        <v>44951</v>
        <stp/>
        <stp>ContractData</stp>
        <stp>CADD15K23</stp>
        <stp>Y_Date</stp>
        <stp/>
        <stp>T</stp>
        <tr r="J358" s="3"/>
      </tp>
      <tp>
        <v>44951</v>
        <stp/>
        <stp>ContractData</stp>
        <stp>CADD15M23</stp>
        <stp>Y_Date</stp>
        <stp/>
        <stp>T</stp>
        <tr r="J381" s="3"/>
      </tp>
      <tp>
        <v>44951</v>
        <stp/>
        <stp>ContractData</stp>
        <stp>CADD15Q23</stp>
        <stp>Y_Date</stp>
        <stp/>
        <stp>T</stp>
        <tr r="J424" s="3"/>
      </tp>
      <tp>
        <v>44951</v>
        <stp/>
        <stp>ContractData</stp>
        <stp>CADD15U23</stp>
        <stp>Y_Date</stp>
        <stp/>
        <stp>T</stp>
        <tr r="J447" s="3"/>
      </tp>
      <tp>
        <v>44951</v>
        <stp/>
        <stp>ContractData</stp>
        <stp>CADD15X23</stp>
        <stp>Y_Date</stp>
        <stp/>
        <stp>T</stp>
        <tr r="J490" s="3"/>
      </tp>
      <tp>
        <v>44951</v>
        <stp/>
        <stp>ContractData</stp>
        <stp>CADD15Z23</stp>
        <stp>Y_Date</stp>
        <stp/>
        <stp>T</stp>
        <tr r="J512" s="3"/>
      </tp>
      <tp>
        <v>44951</v>
        <stp/>
        <stp>ContractData</stp>
        <stp>CADD14G23</stp>
        <stp>Y_Date</stp>
        <stp/>
        <stp>T</stp>
        <tr r="J294" s="3"/>
      </tp>
      <tp>
        <v>44951</v>
        <stp/>
        <stp>ContractData</stp>
        <stp>CADD14H23</stp>
        <stp>Y_Date</stp>
        <stp/>
        <stp>T</stp>
        <tr r="J314" s="3"/>
      </tp>
      <tp>
        <v>44951</v>
        <stp/>
        <stp>ContractData</stp>
        <stp>CADD14J23</stp>
        <stp>Y_Date</stp>
        <stp/>
        <stp>T</stp>
        <tr r="J337" s="3"/>
      </tp>
      <tp>
        <v>44951</v>
        <stp/>
        <stp>ContractData</stp>
        <stp>CADD14M23</stp>
        <stp>Y_Date</stp>
        <stp/>
        <stp>T</stp>
        <tr r="J380" s="3"/>
      </tp>
      <tp>
        <v>44951</v>
        <stp/>
        <stp>ContractData</stp>
        <stp>CADD14N23</stp>
        <stp>Y_Date</stp>
        <stp/>
        <stp>T</stp>
        <tr r="J402" s="3"/>
      </tp>
      <tp>
        <v>44951</v>
        <stp/>
        <stp>ContractData</stp>
        <stp>CADD14Q23</stp>
        <stp>Y_Date</stp>
        <stp/>
        <stp>T</stp>
        <tr r="J423" s="3"/>
      </tp>
      <tp>
        <v>44951</v>
        <stp/>
        <stp>ContractData</stp>
        <stp>CADD14U23</stp>
        <stp>Y_Date</stp>
        <stp/>
        <stp>T</stp>
        <tr r="J446" s="3"/>
      </tp>
      <tp>
        <v>44951</v>
        <stp/>
        <stp>ContractData</stp>
        <stp>CADD14X23</stp>
        <stp>Y_Date</stp>
        <stp/>
        <stp>T</stp>
        <tr r="J489" s="3"/>
      </tp>
      <tp>
        <v>44951</v>
        <stp/>
        <stp>ContractData</stp>
        <stp>CADD14Z23</stp>
        <stp>Y_Date</stp>
        <stp/>
        <stp>T</stp>
        <tr r="J511" s="3"/>
      </tp>
      <tp>
        <v>44951</v>
        <stp/>
        <stp>ContractData</stp>
        <stp>CADD13G23</stp>
        <stp>Y_Date</stp>
        <stp/>
        <stp>T</stp>
        <tr r="J293" s="3"/>
      </tp>
      <tp>
        <v>44951</v>
        <stp/>
        <stp>ContractData</stp>
        <stp>CADD13H23</stp>
        <stp>Y_Date</stp>
        <stp/>
        <stp>T</stp>
        <tr r="J313" s="3"/>
      </tp>
      <tp>
        <v>44951</v>
        <stp/>
        <stp>ContractData</stp>
        <stp>CADD13J23</stp>
        <stp>Y_Date</stp>
        <stp/>
        <stp>T</stp>
        <tr r="J336" s="3"/>
      </tp>
      <tp>
        <v>44951</v>
        <stp/>
        <stp>ContractData</stp>
        <stp>CADD13M23</stp>
        <stp>Y_Date</stp>
        <stp/>
        <stp>T</stp>
        <tr r="J379" s="3"/>
      </tp>
      <tp>
        <v>44951</v>
        <stp/>
        <stp>ContractData</stp>
        <stp>CADD13N23</stp>
        <stp>Y_Date</stp>
        <stp/>
        <stp>T</stp>
        <tr r="J401" s="3"/>
      </tp>
      <tp>
        <v>44951</v>
        <stp/>
        <stp>ContractData</stp>
        <stp>CADD13U23</stp>
        <stp>Y_Date</stp>
        <stp/>
        <stp>T</stp>
        <tr r="J445" s="3"/>
      </tp>
      <tp>
        <v>44951</v>
        <stp/>
        <stp>ContractData</stp>
        <stp>CADD13V23</stp>
        <stp>Y_Date</stp>
        <stp/>
        <stp>T</stp>
        <tr r="J467" s="3"/>
      </tp>
      <tp>
        <v>44951</v>
        <stp/>
        <stp>ContractData</stp>
        <stp>CADD13X23</stp>
        <stp>Y_Date</stp>
        <stp/>
        <stp>T</stp>
        <tr r="J488" s="3"/>
      </tp>
      <tp>
        <v>44951</v>
        <stp/>
        <stp>ContractData</stp>
        <stp>CADD13Z23</stp>
        <stp>Y_Date</stp>
        <stp/>
        <stp>T</stp>
        <tr r="J510" s="3"/>
      </tp>
      <tp>
        <v>44951</v>
        <stp/>
        <stp>ContractData</stp>
        <stp>CADD12K23</stp>
        <stp>Y_Date</stp>
        <stp/>
        <stp>T</stp>
        <tr r="J357" s="3"/>
      </tp>
      <tp>
        <v>44951</v>
        <stp/>
        <stp>ContractData</stp>
        <stp>CADD12J23</stp>
        <stp>Y_Date</stp>
        <stp/>
        <stp>T</stp>
        <tr r="J335" s="3"/>
      </tp>
      <tp>
        <v>44951</v>
        <stp/>
        <stp>ContractData</stp>
        <stp>CADD12M23</stp>
        <stp>Y_Date</stp>
        <stp/>
        <stp>T</stp>
        <tr r="J378" s="3"/>
      </tp>
      <tp>
        <v>44951</v>
        <stp/>
        <stp>ContractData</stp>
        <stp>CADD12N23</stp>
        <stp>Y_Date</stp>
        <stp/>
        <stp>T</stp>
        <tr r="J400" s="3"/>
      </tp>
      <tp>
        <v>44951</v>
        <stp/>
        <stp>ContractData</stp>
        <stp>CADD12U23</stp>
        <stp>Y_Date</stp>
        <stp/>
        <stp>T</stp>
        <tr r="J444" s="3"/>
      </tp>
      <tp>
        <v>44951</v>
        <stp/>
        <stp>ContractData</stp>
        <stp>CADD12V23</stp>
        <stp>Y_Date</stp>
        <stp/>
        <stp>T</stp>
        <tr r="J466" s="3"/>
      </tp>
      <tp>
        <v>44951</v>
        <stp/>
        <stp>ContractData</stp>
        <stp>CADD12Z23</stp>
        <stp>Y_Date</stp>
        <stp/>
        <stp>T</stp>
        <tr r="J509" s="3"/>
      </tp>
      <tp>
        <v>44951</v>
        <stp/>
        <stp>ContractData</stp>
        <stp>CADD11K23</stp>
        <stp>Y_Date</stp>
        <stp/>
        <stp>T</stp>
        <tr r="J356" s="3"/>
      </tp>
      <tp>
        <v>44951</v>
        <stp/>
        <stp>ContractData</stp>
        <stp>CADD11J23</stp>
        <stp>Y_Date</stp>
        <stp/>
        <stp>T</stp>
        <tr r="J334" s="3"/>
      </tp>
      <tp>
        <v>44951</v>
        <stp/>
        <stp>ContractData</stp>
        <stp>CADD11N23</stp>
        <stp>Y_Date</stp>
        <stp/>
        <stp>T</stp>
        <tr r="J399" s="3"/>
      </tp>
      <tp>
        <v>44951</v>
        <stp/>
        <stp>ContractData</stp>
        <stp>CADD11Q23</stp>
        <stp>Y_Date</stp>
        <stp/>
        <stp>T</stp>
        <tr r="J422" s="3"/>
      </tp>
      <tp>
        <v>44951</v>
        <stp/>
        <stp>ContractData</stp>
        <stp>CADD11U23</stp>
        <stp>Y_Date</stp>
        <stp/>
        <stp>T</stp>
        <tr r="J443" s="3"/>
      </tp>
      <tp>
        <v>44951</v>
        <stp/>
        <stp>ContractData</stp>
        <stp>CADD11V23</stp>
        <stp>Y_Date</stp>
        <stp/>
        <stp>T</stp>
        <tr r="J465" s="3"/>
      </tp>
      <tp>
        <v>44951</v>
        <stp/>
        <stp>ContractData</stp>
        <stp>CADD11Z23</stp>
        <stp>Y_Date</stp>
        <stp/>
        <stp>T</stp>
        <tr r="J508" s="3"/>
      </tp>
      <tp>
        <v>44951</v>
        <stp/>
        <stp>ContractData</stp>
        <stp>CADD10G23</stp>
        <stp>Y_Date</stp>
        <stp/>
        <stp>T</stp>
        <tr r="J292" s="3"/>
      </tp>
      <tp>
        <v>44951</v>
        <stp/>
        <stp>ContractData</stp>
        <stp>CADD10H23</stp>
        <stp>Y_Date</stp>
        <stp/>
        <stp>T</stp>
        <tr r="J312" s="3"/>
      </tp>
      <tp>
        <v>44951</v>
        <stp/>
        <stp>ContractData</stp>
        <stp>CADD10K23</stp>
        <stp>Y_Date</stp>
        <stp/>
        <stp>T</stp>
        <tr r="J355" s="3"/>
      </tp>
      <tp>
        <v>44951</v>
        <stp/>
        <stp>ContractData</stp>
        <stp>CADD10J23</stp>
        <stp>Y_Date</stp>
        <stp/>
        <stp>T</stp>
        <tr r="J333" s="3"/>
      </tp>
      <tp>
        <v>44951</v>
        <stp/>
        <stp>ContractData</stp>
        <stp>CADD10N23</stp>
        <stp>Y_Date</stp>
        <stp/>
        <stp>T</stp>
        <tr r="J398" s="3"/>
      </tp>
      <tp>
        <v>44951</v>
        <stp/>
        <stp>ContractData</stp>
        <stp>CADD10Q23</stp>
        <stp>Y_Date</stp>
        <stp/>
        <stp>T</stp>
        <tr r="J421" s="3"/>
      </tp>
      <tp>
        <v>44951</v>
        <stp/>
        <stp>ContractData</stp>
        <stp>CADD10V23</stp>
        <stp>Y_Date</stp>
        <stp/>
        <stp>T</stp>
        <tr r="J464" s="3"/>
      </tp>
      <tp>
        <v>44951</v>
        <stp/>
        <stp>ContractData</stp>
        <stp>CADD10X23</stp>
        <stp>Y_Date</stp>
        <stp/>
        <stp>T</stp>
        <tr r="J487" s="3"/>
      </tp>
      <tp>
        <v>44951</v>
        <stp/>
        <stp>ContractData</stp>
        <stp>AHDD30F23</stp>
        <stp>Y_Date</stp>
        <stp/>
        <stp>T</stp>
        <tr r="J6" s="1"/>
      </tp>
      <tp>
        <v>44951</v>
        <stp/>
        <stp>ContractData</stp>
        <stp>AHDD30H23</stp>
        <stp>Y_Date</stp>
        <stp/>
        <stp>T</stp>
        <tr r="J49" s="1"/>
      </tp>
      <tp>
        <v>44951</v>
        <stp/>
        <stp>ContractData</stp>
        <stp>AHDD30K23</stp>
        <stp>Y_Date</stp>
        <stp/>
        <stp>T</stp>
        <tr r="J92" s="1"/>
      </tp>
      <tp>
        <v>44951</v>
        <stp/>
        <stp>ContractData</stp>
        <stp>CADD19K23</stp>
        <stp>Y_Date</stp>
        <stp/>
        <stp>T</stp>
        <tr r="J362" s="3"/>
      </tp>
      <tp>
        <v>44951</v>
        <stp/>
        <stp>ContractData</stp>
        <stp>CADD19J23</stp>
        <stp>Y_Date</stp>
        <stp/>
        <stp>T</stp>
        <tr r="J340" s="3"/>
      </tp>
      <tp>
        <v>44951</v>
        <stp/>
        <stp>ContractData</stp>
        <stp>AHDD30M23</stp>
        <stp>Y_Date</stp>
        <stp/>
        <stp>T</stp>
        <tr r="J115" s="1"/>
      </tp>
      <tp>
        <v>44951</v>
        <stp/>
        <stp>ContractData</stp>
        <stp>CADD19M23</stp>
        <stp>Y_Date</stp>
        <stp/>
        <stp>T</stp>
        <tr r="J383" s="3"/>
      </tp>
      <tp>
        <v>44951</v>
        <stp/>
        <stp>ContractData</stp>
        <stp>CADD19N23</stp>
        <stp>Y_Date</stp>
        <stp/>
        <stp>T</stp>
        <tr r="J405" s="3"/>
      </tp>
      <tp>
        <v>44951</v>
        <stp/>
        <stp>ContractData</stp>
        <stp>AHDD30Q23</stp>
        <stp>Y_Date</stp>
        <stp/>
        <stp>T</stp>
        <tr r="J158" s="1"/>
      </tp>
      <tp>
        <v>44951</v>
        <stp/>
        <stp>ContractData</stp>
        <stp>CADD19U23</stp>
        <stp>Y_Date</stp>
        <stp/>
        <stp>T</stp>
        <tr r="J449" s="3"/>
      </tp>
      <tp>
        <v>44951</v>
        <stp/>
        <stp>ContractData</stp>
        <stp>AHDD30V23</stp>
        <stp>Y_Date</stp>
        <stp/>
        <stp>T</stp>
        <tr r="J201" s="1"/>
      </tp>
      <tp>
        <v>44951</v>
        <stp/>
        <stp>ContractData</stp>
        <stp>CADD19V23</stp>
        <stp>Y_Date</stp>
        <stp/>
        <stp>T</stp>
        <tr r="J471" s="3"/>
      </tp>
      <tp>
        <v>44951</v>
        <stp/>
        <stp>ContractData</stp>
        <stp>AHDD30X23</stp>
        <stp>Y_Date</stp>
        <stp/>
        <stp>T</stp>
        <tr r="J224" s="1"/>
      </tp>
      <tp>
        <v>44951</v>
        <stp/>
        <stp>ContractData</stp>
        <stp>CADD19Z23</stp>
        <stp>Y_Date</stp>
        <stp/>
        <stp>T</stp>
        <tr r="J514" s="3"/>
      </tp>
      <tp>
        <v>44951</v>
        <stp/>
        <stp>ContractData</stp>
        <stp>AHDD31F23</stp>
        <stp>Y_Date</stp>
        <stp/>
        <stp>T</stp>
        <tr r="J7" s="1"/>
      </tp>
      <tp>
        <v>44951</v>
        <stp/>
        <stp>ContractData</stp>
        <stp>AHDD31H23</stp>
        <stp>Y_Date</stp>
        <stp/>
        <stp>T</stp>
        <tr r="J50" s="1"/>
      </tp>
      <tp>
        <v>44951</v>
        <stp/>
        <stp>ContractData</stp>
        <stp>AHDD31K23</stp>
        <stp>Y_Date</stp>
        <stp/>
        <stp>T</stp>
        <tr r="J93" s="1"/>
      </tp>
      <tp>
        <v>44951</v>
        <stp/>
        <stp>ContractData</stp>
        <stp>CADD18K23</stp>
        <stp>Y_Date</stp>
        <stp/>
        <stp>T</stp>
        <tr r="J361" s="3"/>
      </tp>
      <tp>
        <v>44951</v>
        <stp/>
        <stp>ContractData</stp>
        <stp>CADD18J23</stp>
        <stp>Y_Date</stp>
        <stp/>
        <stp>T</stp>
        <tr r="J339" s="3"/>
      </tp>
      <tp>
        <v>44951</v>
        <stp/>
        <stp>ContractData</stp>
        <stp>AHDD31N23</stp>
        <stp>Y_Date</stp>
        <stp/>
        <stp>T</stp>
        <tr r="J136" s="1"/>
      </tp>
      <tp>
        <v>44951</v>
        <stp/>
        <stp>ContractData</stp>
        <stp>CADD18N23</stp>
        <stp>Y_Date</stp>
        <stp/>
        <stp>T</stp>
        <tr r="J404" s="3"/>
      </tp>
      <tp>
        <v>44951</v>
        <stp/>
        <stp>ContractData</stp>
        <stp>AHDD31Q23</stp>
        <stp>Y_Date</stp>
        <stp/>
        <stp>T</stp>
        <tr r="J159" s="1"/>
      </tp>
      <tp>
        <v>44951</v>
        <stp/>
        <stp>ContractData</stp>
        <stp>CADD18Q23</stp>
        <stp>Y_Date</stp>
        <stp/>
        <stp>T</stp>
        <tr r="J427" s="3"/>
      </tp>
      <tp>
        <v>44951</v>
        <stp/>
        <stp>ContractData</stp>
        <stp>CADD18U23</stp>
        <stp>Y_Date</stp>
        <stp/>
        <stp>T</stp>
        <tr r="J448" s="3"/>
      </tp>
      <tp>
        <v>44951</v>
        <stp/>
        <stp>ContractData</stp>
        <stp>AHDD31V23</stp>
        <stp>Y_Date</stp>
        <stp/>
        <stp>T</stp>
        <tr r="J202" s="1"/>
      </tp>
      <tp>
        <v>44951</v>
        <stp/>
        <stp>ContractData</stp>
        <stp>CADD18V23</stp>
        <stp>Y_Date</stp>
        <stp/>
        <stp>T</stp>
        <tr r="J470" s="3"/>
      </tp>
      <tp>
        <v>44951</v>
        <stp/>
        <stp>ContractData</stp>
        <stp>CADD18Z23</stp>
        <stp>Y_Date</stp>
        <stp/>
        <stp>T</stp>
        <tr r="J513" s="3"/>
      </tp>
      <tp t="s">
        <v/>
        <stp/>
        <stp>ContractData</stp>
        <stp>CADD30K24</stp>
        <stp>T_SettlementTime</stp>
        <stp/>
        <stp>T</stp>
        <tr r="G631" s="3"/>
      </tp>
      <tp t="s">
        <v/>
        <stp/>
        <stp>ContractData</stp>
        <stp>CADD31K24</stp>
        <stp>T_SettlementTime</stp>
        <stp/>
        <stp>T</stp>
        <tr r="G632" s="3"/>
      </tp>
      <tp t="s">
        <v/>
        <stp/>
        <stp>ContractData</stp>
        <stp>CADD20K24</stp>
        <stp>T_SettlementTime</stp>
        <stp/>
        <stp>T</stp>
        <tr r="G623" s="3"/>
      </tp>
      <tp t="s">
        <v/>
        <stp/>
        <stp>ContractData</stp>
        <stp>CADD21K24</stp>
        <stp>T_SettlementTime</stp>
        <stp/>
        <stp>T</stp>
        <tr r="G624" s="3"/>
      </tp>
      <tp t="s">
        <v/>
        <stp/>
        <stp>ContractData</stp>
        <stp>CADD22K24</stp>
        <stp>T_SettlementTime</stp>
        <stp/>
        <stp>T</stp>
        <tr r="G625" s="3"/>
      </tp>
      <tp t="s">
        <v/>
        <stp/>
        <stp>ContractData</stp>
        <stp>CADD23K24</stp>
        <stp>T_SettlementTime</stp>
        <stp/>
        <stp>T</stp>
        <tr r="G626" s="3"/>
      </tp>
      <tp t="s">
        <v/>
        <stp/>
        <stp>ContractData</stp>
        <stp>CADD24K24</stp>
        <stp>T_SettlementTime</stp>
        <stp/>
        <stp>T</stp>
        <tr r="G627" s="3"/>
      </tp>
      <tp t="s">
        <v/>
        <stp/>
        <stp>ContractData</stp>
        <stp>CADD27K24</stp>
        <stp>T_SettlementTime</stp>
        <stp/>
        <stp>T</stp>
        <tr r="G628" s="3"/>
      </tp>
      <tp t="s">
        <v/>
        <stp/>
        <stp>ContractData</stp>
        <stp>CADD28K24</stp>
        <stp>T_SettlementTime</stp>
        <stp/>
        <stp>T</stp>
        <tr r="G629" s="3"/>
      </tp>
      <tp t="s">
        <v/>
        <stp/>
        <stp>ContractData</stp>
        <stp>CADD29K24</stp>
        <stp>T_SettlementTime</stp>
        <stp/>
        <stp>T</stp>
        <tr r="G630" s="3"/>
      </tp>
      <tp t="s">
        <v/>
        <stp/>
        <stp>ContractData</stp>
        <stp>CADD10K24</stp>
        <stp>T_SettlementTime</stp>
        <stp/>
        <stp>T</stp>
        <tr r="G617" s="3"/>
      </tp>
      <tp t="s">
        <v/>
        <stp/>
        <stp>ContractData</stp>
        <stp>CADD01K25</stp>
        <stp>T_SettlementTime</stp>
        <stp/>
        <stp>T</stp>
        <tr r="G871" s="3"/>
      </tp>
      <tp t="s">
        <v/>
        <stp/>
        <stp>ContractData</stp>
        <stp>CADD02K25</stp>
        <stp>T_SettlementTime</stp>
        <stp/>
        <stp>T</stp>
        <tr r="G872" s="3"/>
      </tp>
      <tp t="s">
        <v/>
        <stp/>
        <stp>ContractData</stp>
        <stp>CADD13K24</stp>
        <stp>T_SettlementTime</stp>
        <stp/>
        <stp>T</stp>
        <tr r="G618" s="3"/>
      </tp>
      <tp t="s">
        <v/>
        <stp/>
        <stp>ContractData</stp>
        <stp>CADD14K24</stp>
        <stp>T_SettlementTime</stp>
        <stp/>
        <stp>T</stp>
        <tr r="G619" s="3"/>
      </tp>
      <tp t="s">
        <v/>
        <stp/>
        <stp>ContractData</stp>
        <stp>CADD05K25</stp>
        <stp>T_SettlementTime</stp>
        <stp/>
        <stp>T</stp>
        <tr r="G873" s="3"/>
      </tp>
      <tp>
        <v>0.45833333333333331</v>
        <stp/>
        <stp>ContractData</stp>
        <stp>CADD15K24</stp>
        <stp>T_SettlementTime</stp>
        <stp/>
        <stp>T</stp>
        <tr r="G620" s="3"/>
      </tp>
      <tp t="s">
        <v/>
        <stp/>
        <stp>ContractData</stp>
        <stp>CADD06K25</stp>
        <stp>T_SettlementTime</stp>
        <stp/>
        <stp>T</stp>
        <tr r="G874" s="3"/>
      </tp>
      <tp t="s">
        <v/>
        <stp/>
        <stp>ContractData</stp>
        <stp>CADD16K24</stp>
        <stp>T_SettlementTime</stp>
        <stp/>
        <stp>T</stp>
        <tr r="G621" s="3"/>
      </tp>
      <tp t="s">
        <v/>
        <stp/>
        <stp>ContractData</stp>
        <stp>CADD07K25</stp>
        <stp>T_SettlementTime</stp>
        <stp/>
        <stp>T</stp>
        <tr r="G875" s="3"/>
      </tp>
      <tp t="s">
        <v/>
        <stp/>
        <stp>ContractData</stp>
        <stp>CADD17K24</stp>
        <stp>T_SettlementTime</stp>
        <stp/>
        <stp>T</stp>
        <tr r="G622" s="3"/>
      </tp>
      <tp t="s">
        <v/>
        <stp/>
        <stp>ContractData</stp>
        <stp>CADD01K24</stp>
        <stp>T_SettlementTime</stp>
        <stp/>
        <stp>T</stp>
        <tr r="G610" s="3"/>
      </tp>
      <tp>
        <v>0.45833333333333331</v>
        <stp/>
        <stp>ContractData</stp>
        <stp>CADD02K24</stp>
        <stp>T_SettlementTime</stp>
        <stp/>
        <stp>T</stp>
        <tr r="G611" s="3"/>
      </tp>
      <tp t="s">
        <v/>
        <stp/>
        <stp>ContractData</stp>
        <stp>CADD03K24</stp>
        <stp>T_SettlementTime</stp>
        <stp/>
        <stp>T</stp>
        <tr r="G612" s="3"/>
      </tp>
      <tp t="s">
        <v/>
        <stp/>
        <stp>ContractData</stp>
        <stp>CADD06K24</stp>
        <stp>T_SettlementTime</stp>
        <stp/>
        <stp>T</stp>
        <tr r="G613" s="3"/>
      </tp>
      <tp t="s">
        <v/>
        <stp/>
        <stp>ContractData</stp>
        <stp>CADD07K24</stp>
        <stp>T_SettlementTime</stp>
        <stp/>
        <stp>T</stp>
        <tr r="G614" s="3"/>
      </tp>
      <tp t="s">
        <v/>
        <stp/>
        <stp>ContractData</stp>
        <stp>CADD08K24</stp>
        <stp>T_SettlementTime</stp>
        <stp/>
        <stp>T</stp>
        <tr r="G615" s="3"/>
      </tp>
      <tp t="s">
        <v/>
        <stp/>
        <stp>ContractData</stp>
        <stp>CADD09K24</stp>
        <stp>T_SettlementTime</stp>
        <stp/>
        <stp>T</stp>
        <tr r="G616" s="3"/>
      </tp>
      <tp t="s">
        <v/>
        <stp/>
        <stp>ContractData</stp>
        <stp>AHDD29K23</stp>
        <stp>T_SettlementTime</stp>
        <stp/>
        <stp>T</stp>
        <tr r="G91" s="1"/>
      </tp>
      <tp t="s">
        <v/>
        <stp/>
        <stp>ContractData</stp>
        <stp>CADD01K23</stp>
        <stp>T_SettlementTime</stp>
        <stp/>
        <stp>T</stp>
        <tr r="G348" s="3"/>
      </tp>
      <tp t="s">
        <v/>
        <stp/>
        <stp>ContractData</stp>
        <stp>CADD02K23</stp>
        <stp>T_SettlementTime</stp>
        <stp/>
        <stp>T</stp>
        <tr r="G349" s="3"/>
      </tp>
      <tp>
        <v>0.45833333333333331</v>
        <stp/>
        <stp>ContractData</stp>
        <stp>CADD03K23</stp>
        <stp>T_SettlementTime</stp>
        <stp/>
        <stp>T</stp>
        <tr r="G350" s="3"/>
      </tp>
      <tp t="s">
        <v/>
        <stp/>
        <stp>ContractData</stp>
        <stp>CADD04K23</stp>
        <stp>T_SettlementTime</stp>
        <stp/>
        <stp>T</stp>
        <tr r="G351" s="3"/>
      </tp>
      <tp t="s">
        <v/>
        <stp/>
        <stp>ContractData</stp>
        <stp>CADD05K23</stp>
        <stp>T_SettlementTime</stp>
        <stp/>
        <stp>T</stp>
        <tr r="G352" s="3"/>
      </tp>
      <tp t="s">
        <v/>
        <stp/>
        <stp>ContractData</stp>
        <stp>CADD08K23</stp>
        <stp>T_SettlementTime</stp>
        <stp/>
        <stp>T</stp>
        <tr r="G353" s="3"/>
      </tp>
      <tp t="s">
        <v/>
        <stp/>
        <stp>ContractData</stp>
        <stp>CADD09K23</stp>
        <stp>T_SettlementTime</stp>
        <stp/>
        <stp>T</stp>
        <tr r="G354" s="3"/>
      </tp>
      <tp t="s">
        <v/>
        <stp/>
        <stp>ContractData</stp>
        <stp>AHDD23K23</stp>
        <stp>T_SettlementTime</stp>
        <stp/>
        <stp>T</stp>
        <tr r="G87" s="1"/>
      </tp>
      <tp t="s">
        <v/>
        <stp/>
        <stp>ContractData</stp>
        <stp>AHDD22K23</stp>
        <stp>T_SettlementTime</stp>
        <stp/>
        <stp>T</stp>
        <tr r="G86" s="1"/>
      </tp>
      <tp t="s">
        <v/>
        <stp/>
        <stp>ContractData</stp>
        <stp>AHDD25K23</stp>
        <stp>T_SettlementTime</stp>
        <stp/>
        <stp>T</stp>
        <tr r="G89" s="1"/>
      </tp>
      <tp>
        <v>0.45277777777777778</v>
        <stp/>
        <stp>ContractData</stp>
        <stp>AHDD24K23</stp>
        <stp>T_SettlementTime</stp>
        <stp/>
        <stp>T</stp>
        <tr r="G88" s="1"/>
      </tp>
      <tp t="s">
        <v/>
        <stp/>
        <stp>ContractData</stp>
        <stp>AHDD26K23</stp>
        <stp>T_SettlementTime</stp>
        <stp/>
        <stp>T</stp>
        <tr r="G90" s="1"/>
      </tp>
      <tp>
        <v>0.45833333333333331</v>
        <stp/>
        <stp>ContractData</stp>
        <stp>CADD10K23</stp>
        <stp>T_SettlementTime</stp>
        <stp/>
        <stp>T</stp>
        <tr r="G355" s="3"/>
      </tp>
      <tp t="s">
        <v/>
        <stp/>
        <stp>ContractData</stp>
        <stp>CADD11K23</stp>
        <stp>T_SettlementTime</stp>
        <stp/>
        <stp>T</stp>
        <tr r="G356" s="3"/>
      </tp>
      <tp t="s">
        <v/>
        <stp/>
        <stp>ContractData</stp>
        <stp>CADD12K23</stp>
        <stp>T_SettlementTime</stp>
        <stp/>
        <stp>T</stp>
        <tr r="G357" s="3"/>
      </tp>
      <tp t="s">
        <v/>
        <stp/>
        <stp>ContractData</stp>
        <stp>CADD15K23</stp>
        <stp>T_SettlementTime</stp>
        <stp/>
        <stp>T</stp>
        <tr r="G358" s="3"/>
      </tp>
      <tp t="s">
        <v/>
        <stp/>
        <stp>ContractData</stp>
        <stp>CADD16K23</stp>
        <stp>T_SettlementTime</stp>
        <stp/>
        <stp>T</stp>
        <tr r="G359" s="3"/>
      </tp>
      <tp>
        <v>0.45833333333333331</v>
        <stp/>
        <stp>ContractData</stp>
        <stp>CADD17K23</stp>
        <stp>T_SettlementTime</stp>
        <stp/>
        <stp>T</stp>
        <tr r="G360" s="3"/>
      </tp>
      <tp>
        <v>0.45277777777777778</v>
        <stp/>
        <stp>ContractData</stp>
        <stp>AHDD31K23</stp>
        <stp>T_SettlementTime</stp>
        <stp/>
        <stp>T</stp>
        <tr r="G93" s="1"/>
      </tp>
      <tp t="s">
        <v/>
        <stp/>
        <stp>ContractData</stp>
        <stp>CADD18K23</stp>
        <stp>T_SettlementTime</stp>
        <stp/>
        <stp>T</stp>
        <tr r="G361" s="3"/>
      </tp>
      <tp t="s">
        <v/>
        <stp/>
        <stp>ContractData</stp>
        <stp>AHDD30K23</stp>
        <stp>T_SettlementTime</stp>
        <stp/>
        <stp>T</stp>
        <tr r="G92" s="1"/>
      </tp>
      <tp t="s">
        <v/>
        <stp/>
        <stp>ContractData</stp>
        <stp>CADD19K23</stp>
        <stp>T_SettlementTime</stp>
        <stp/>
        <stp>T</stp>
        <tr r="G362" s="3"/>
      </tp>
      <tp t="s">
        <v/>
        <stp/>
        <stp>ContractData</stp>
        <stp>AHDD09K23</stp>
        <stp>T_SettlementTime</stp>
        <stp/>
        <stp>T</stp>
        <tr r="G77" s="1"/>
      </tp>
      <tp t="s">
        <v/>
        <stp/>
        <stp>ContractData</stp>
        <stp>AHDD08K23</stp>
        <stp>T_SettlementTime</stp>
        <stp/>
        <stp>T</stp>
        <tr r="G76" s="1"/>
      </tp>
      <tp t="s">
        <v/>
        <stp/>
        <stp>ContractData</stp>
        <stp>CADD22K23</stp>
        <stp>T_SettlementTime</stp>
        <stp/>
        <stp>T</stp>
        <tr r="G363" s="3"/>
      </tp>
      <tp t="s">
        <v/>
        <stp/>
        <stp>ContractData</stp>
        <stp>CADD23K23</stp>
        <stp>T_SettlementTime</stp>
        <stp/>
        <stp>T</stp>
        <tr r="G364" s="3"/>
      </tp>
      <tp>
        <v>0.45833333333333331</v>
        <stp/>
        <stp>ContractData</stp>
        <stp>CADD24K23</stp>
        <stp>T_SettlementTime</stp>
        <stp/>
        <stp>T</stp>
        <tr r="G365" s="3"/>
      </tp>
      <tp t="s">
        <v/>
        <stp/>
        <stp>ContractData</stp>
        <stp>CADD25K23</stp>
        <stp>T_SettlementTime</stp>
        <stp/>
        <stp>T</stp>
        <tr r="G366" s="3"/>
      </tp>
      <tp t="s">
        <v/>
        <stp/>
        <stp>ContractData</stp>
        <stp>CADD26K23</stp>
        <stp>T_SettlementTime</stp>
        <stp/>
        <stp>T</stp>
        <tr r="G367" s="3"/>
      </tp>
      <tp t="s">
        <v/>
        <stp/>
        <stp>ContractData</stp>
        <stp>AHDD01K23</stp>
        <stp>T_SettlementTime</stp>
        <stp/>
        <stp>T</stp>
        <tr r="G71" s="1"/>
      </tp>
      <tp t="s">
        <v/>
        <stp/>
        <stp>ContractData</stp>
        <stp>CADD29K23</stp>
        <stp>T_SettlementTime</stp>
        <stp/>
        <stp>T</stp>
        <tr r="G368" s="3"/>
      </tp>
      <tp>
        <v>0.45277777777777778</v>
        <stp/>
        <stp>ContractData</stp>
        <stp>AHDD03K23</stp>
        <stp>T_SettlementTime</stp>
        <stp/>
        <stp>T</stp>
        <tr r="G73" s="1"/>
      </tp>
      <tp t="s">
        <v/>
        <stp/>
        <stp>ContractData</stp>
        <stp>AHDD02K23</stp>
        <stp>T_SettlementTime</stp>
        <stp/>
        <stp>T</stp>
        <tr r="G72" s="1"/>
      </tp>
      <tp t="s">
        <v/>
        <stp/>
        <stp>ContractData</stp>
        <stp>AHDD05K23</stp>
        <stp>T_SettlementTime</stp>
        <stp/>
        <stp>T</stp>
        <tr r="G75" s="1"/>
      </tp>
      <tp t="s">
        <v/>
        <stp/>
        <stp>ContractData</stp>
        <stp>AHDD04K23</stp>
        <stp>T_SettlementTime</stp>
        <stp/>
        <stp>T</stp>
        <tr r="G74" s="1"/>
      </tp>
      <tp t="s">
        <v/>
        <stp/>
        <stp>ContractData</stp>
        <stp>AHDD19K23</stp>
        <stp>T_SettlementTime</stp>
        <stp/>
        <stp>T</stp>
        <tr r="G85" s="1"/>
      </tp>
      <tp t="s">
        <v/>
        <stp/>
        <stp>ContractData</stp>
        <stp>CADD30K23</stp>
        <stp>T_SettlementTime</stp>
        <stp/>
        <stp>T</stp>
        <tr r="G369" s="3"/>
      </tp>
      <tp t="s">
        <v/>
        <stp/>
        <stp>ContractData</stp>
        <stp>AHDD18K23</stp>
        <stp>T_SettlementTime</stp>
        <stp/>
        <stp>T</stp>
        <tr r="G84" s="1"/>
      </tp>
      <tp>
        <v>0.45833333333333331</v>
        <stp/>
        <stp>ContractData</stp>
        <stp>CADD31K23</stp>
        <stp>T_SettlementTime</stp>
        <stp/>
        <stp>T</stp>
        <tr r="G370" s="3"/>
      </tp>
      <tp t="s">
        <v/>
        <stp/>
        <stp>ContractData</stp>
        <stp>AHDD11K23</stp>
        <stp>T_SettlementTime</stp>
        <stp/>
        <stp>T</stp>
        <tr r="G79" s="1"/>
      </tp>
      <tp>
        <v>0.45277777777777778</v>
        <stp/>
        <stp>ContractData</stp>
        <stp>AHDD10K23</stp>
        <stp>T_SettlementTime</stp>
        <stp/>
        <stp>T</stp>
        <tr r="G78" s="1"/>
      </tp>
      <tp t="s">
        <v/>
        <stp/>
        <stp>ContractData</stp>
        <stp>AHDD12K23</stp>
        <stp>T_SettlementTime</stp>
        <stp/>
        <stp>T</stp>
        <tr r="G80" s="1"/>
      </tp>
      <tp t="s">
        <v/>
        <stp/>
        <stp>ContractData</stp>
        <stp>AHDD15K23</stp>
        <stp>T_SettlementTime</stp>
        <stp/>
        <stp>T</stp>
        <tr r="G81" s="1"/>
      </tp>
      <tp>
        <v>0.45277777777777778</v>
        <stp/>
        <stp>ContractData</stp>
        <stp>AHDD17K23</stp>
        <stp>T_SettlementTime</stp>
        <stp/>
        <stp>T</stp>
        <tr r="G83" s="1"/>
      </tp>
      <tp t="s">
        <v/>
        <stp/>
        <stp>ContractData</stp>
        <stp>AHDD16K23</stp>
        <stp>T_SettlementTime</stp>
        <stp/>
        <stp>T</stp>
        <tr r="G82" s="1"/>
      </tp>
      <tp>
        <v>44951</v>
        <stp/>
        <stp>ContractData</stp>
        <stp>CADD27G23</stp>
        <stp>Y_Date</stp>
        <stp/>
        <stp>T</stp>
        <tr r="J303" s="3"/>
      </tp>
      <tp>
        <v>44951</v>
        <stp/>
        <stp>ContractData</stp>
        <stp>CADD27F23</stp>
        <stp>Y_Date</stp>
        <stp/>
        <stp>T</stp>
        <tr r="J282" s="3"/>
      </tp>
      <tp>
        <v>44951</v>
        <stp/>
        <stp>ContractData</stp>
        <stp>CADD27H23</stp>
        <stp>Y_Date</stp>
        <stp/>
        <stp>T</stp>
        <tr r="J323" s="3"/>
      </tp>
      <tp>
        <v>44951</v>
        <stp/>
        <stp>ContractData</stp>
        <stp>CADD27J23</stp>
        <stp>Y_Date</stp>
        <stp/>
        <stp>T</stp>
        <tr r="J346" s="3"/>
      </tp>
      <tp>
        <v>44951</v>
        <stp/>
        <stp>ContractData</stp>
        <stp>CADD27M23</stp>
        <stp>Y_Date</stp>
        <stp/>
        <stp>T</stp>
        <tr r="J389" s="3"/>
      </tp>
      <tp>
        <v>44951</v>
        <stp/>
        <stp>ContractData</stp>
        <stp>CADD27N23</stp>
        <stp>Y_Date</stp>
        <stp/>
        <stp>T</stp>
        <tr r="J411" s="3"/>
      </tp>
      <tp>
        <v>44951</v>
        <stp/>
        <stp>ContractData</stp>
        <stp>CADD27U23</stp>
        <stp>Y_Date</stp>
        <stp/>
        <stp>T</stp>
        <tr r="J455" s="3"/>
      </tp>
      <tp>
        <v>44951</v>
        <stp/>
        <stp>ContractData</stp>
        <stp>CADD27V23</stp>
        <stp>Y_Date</stp>
        <stp/>
        <stp>T</stp>
        <tr r="J477" s="3"/>
      </tp>
      <tp>
        <v>44951</v>
        <stp/>
        <stp>ContractData</stp>
        <stp>CADD27X23</stp>
        <stp>Y_Date</stp>
        <stp/>
        <stp>T</stp>
        <tr r="J498" s="3"/>
      </tp>
      <tp>
        <v>44951</v>
        <stp/>
        <stp>ContractData</stp>
        <stp>CADD27Z23</stp>
        <stp>Y_Date</stp>
        <stp/>
        <stp>T</stp>
        <tr r="J520" s="3"/>
      </tp>
      <tp>
        <v>44951</v>
        <stp/>
        <stp>ContractData</stp>
        <stp>CADD26F23</stp>
        <stp>Y_Date</stp>
        <stp/>
        <stp>T</stp>
        <tr r="J281" s="3"/>
      </tp>
      <tp>
        <v>44951</v>
        <stp/>
        <stp>ContractData</stp>
        <stp>CADD26K23</stp>
        <stp>Y_Date</stp>
        <stp/>
        <stp>T</stp>
        <tr r="J367" s="3"/>
      </tp>
      <tp>
        <v>44951</v>
        <stp/>
        <stp>ContractData</stp>
        <stp>CADD26J23</stp>
        <stp>Y_Date</stp>
        <stp/>
        <stp>T</stp>
        <tr r="J345" s="3"/>
      </tp>
      <tp>
        <v>44951</v>
        <stp/>
        <stp>ContractData</stp>
        <stp>CADD26M23</stp>
        <stp>Y_Date</stp>
        <stp/>
        <stp>T</stp>
        <tr r="J388" s="3"/>
      </tp>
      <tp>
        <v>44951</v>
        <stp/>
        <stp>ContractData</stp>
        <stp>CADD26N23</stp>
        <stp>Y_Date</stp>
        <stp/>
        <stp>T</stp>
        <tr r="J410" s="3"/>
      </tp>
      <tp>
        <v>44951</v>
        <stp/>
        <stp>ContractData</stp>
        <stp>CADD26U23</stp>
        <stp>Y_Date</stp>
        <stp/>
        <stp>T</stp>
        <tr r="J454" s="3"/>
      </tp>
      <tp>
        <v>44951</v>
        <stp/>
        <stp>ContractData</stp>
        <stp>CADD26V23</stp>
        <stp>Y_Date</stp>
        <stp/>
        <stp>T</stp>
        <tr r="J476" s="3"/>
      </tp>
      <tp>
        <v>44951</v>
        <stp/>
        <stp>ContractData</stp>
        <stp>CADD26Z23</stp>
        <stp>Y_Date</stp>
        <stp/>
        <stp>T</stp>
        <tr r="J519" s="3"/>
      </tp>
      <tp>
        <v>2688</v>
        <stp/>
        <stp>ContractData</stp>
        <stp>AHDD19N23</stp>
        <stp>Y_CLose</stp>
        <stp/>
        <stp>T</stp>
        <tr r="I128" s="1"/>
      </tp>
      <tp>
        <v>44951</v>
        <stp/>
        <stp>ContractData</stp>
        <stp>CADD25K23</stp>
        <stp>Y_Date</stp>
        <stp/>
        <stp>T</stp>
        <tr r="J366" s="3"/>
      </tp>
      <tp>
        <v>44951</v>
        <stp/>
        <stp>ContractData</stp>
        <stp>CADD25J23</stp>
        <stp>Y_Date</stp>
        <stp/>
        <stp>T</stp>
        <tr r="J344" s="3"/>
      </tp>
      <tp>
        <v>44951</v>
        <stp/>
        <stp>ContractData</stp>
        <stp>CADD25N23</stp>
        <stp>Y_Date</stp>
        <stp/>
        <stp>T</stp>
        <tr r="J409" s="3"/>
      </tp>
      <tp>
        <v>44951</v>
        <stp/>
        <stp>ContractData</stp>
        <stp>CADD25Q23</stp>
        <stp>Y_Date</stp>
        <stp/>
        <stp>T</stp>
        <tr r="J432" s="3"/>
      </tp>
      <tp>
        <v>44951</v>
        <stp/>
        <stp>ContractData</stp>
        <stp>CADD25U23</stp>
        <stp>Y_Date</stp>
        <stp/>
        <stp>T</stp>
        <tr r="J453" s="3"/>
      </tp>
      <tp>
        <v>44951</v>
        <stp/>
        <stp>ContractData</stp>
        <stp>CADD25V23</stp>
        <stp>Y_Date</stp>
        <stp/>
        <stp>T</stp>
        <tr r="J475" s="3"/>
      </tp>
      <tp>
        <v>44951</v>
        <stp/>
        <stp>ContractData</stp>
        <stp>CADD25Z23</stp>
        <stp>Y_Date</stp>
        <stp/>
        <stp>T</stp>
        <tr r="J518" s="3"/>
      </tp>
      <tp t="s">
        <v/>
        <stp/>
        <stp>ContractData</stp>
        <stp>AHDD09M23</stp>
        <stp>Y_CLose</stp>
        <stp/>
        <stp>T</stp>
        <tr r="I100" s="1"/>
      </tp>
      <tp t="s">
        <v/>
        <stp/>
        <stp>ContractData</stp>
        <stp>AHDD19M23</stp>
        <stp>Y_CLose</stp>
        <stp/>
        <stp>T</stp>
        <tr r="I106" s="1"/>
      </tp>
      <tp t="s">
        <v/>
        <stp/>
        <stp>ContractData</stp>
        <stp>AHDD29M23</stp>
        <stp>Y_CLose</stp>
        <stp/>
        <stp>T</stp>
        <tr r="I114" s="1"/>
      </tp>
      <tp>
        <v>44951</v>
        <stp/>
        <stp>ContractData</stp>
        <stp>CADD24G23</stp>
        <stp>Y_Date</stp>
        <stp/>
        <stp>T</stp>
        <tr r="J302" s="3"/>
      </tp>
      <tp>
        <v>44951</v>
        <stp/>
        <stp>ContractData</stp>
        <stp>CADD24H23</stp>
        <stp>Y_Date</stp>
        <stp/>
        <stp>T</stp>
        <tr r="J322" s="3"/>
      </tp>
      <tp>
        <v>44951</v>
        <stp/>
        <stp>ContractData</stp>
        <stp>CADD24K23</stp>
        <stp>Y_Date</stp>
        <stp/>
        <stp>T</stp>
        <tr r="J365" s="3"/>
      </tp>
      <tp>
        <v>44951</v>
        <stp/>
        <stp>ContractData</stp>
        <stp>CADD24J23</stp>
        <stp>Y_Date</stp>
        <stp/>
        <stp>T</stp>
        <tr r="J343" s="3"/>
      </tp>
      <tp>
        <v>44951</v>
        <stp/>
        <stp>ContractData</stp>
        <stp>CADD24N23</stp>
        <stp>Y_Date</stp>
        <stp/>
        <stp>T</stp>
        <tr r="J408" s="3"/>
      </tp>
      <tp>
        <v>44951</v>
        <stp/>
        <stp>ContractData</stp>
        <stp>CADD24Q23</stp>
        <stp>Y_Date</stp>
        <stp/>
        <stp>T</stp>
        <tr r="J431" s="3"/>
      </tp>
      <tp>
        <v>44951</v>
        <stp/>
        <stp>ContractData</stp>
        <stp>CADD24V23</stp>
        <stp>Y_Date</stp>
        <stp/>
        <stp>T</stp>
        <tr r="J474" s="3"/>
      </tp>
      <tp>
        <v>44951</v>
        <stp/>
        <stp>ContractData</stp>
        <stp>CADD24X23</stp>
        <stp>Y_Date</stp>
        <stp/>
        <stp>T</stp>
        <tr r="J497" s="3"/>
      </tp>
      <tp>
        <v>44951</v>
        <stp/>
        <stp>ContractData</stp>
        <stp>CADD23G23</stp>
        <stp>Y_Date</stp>
        <stp/>
        <stp>T</stp>
        <tr r="J301" s="3"/>
      </tp>
      <tp>
        <v>44951</v>
        <stp/>
        <stp>ContractData</stp>
        <stp>CADD23H23</stp>
        <stp>Y_Date</stp>
        <stp/>
        <stp>T</stp>
        <tr r="J321" s="3"/>
      </tp>
      <tp>
        <v>44951</v>
        <stp/>
        <stp>ContractData</stp>
        <stp>CADD23K23</stp>
        <stp>Y_Date</stp>
        <stp/>
        <stp>T</stp>
        <tr r="J364" s="3"/>
      </tp>
      <tp>
        <v>44951</v>
        <stp/>
        <stp>ContractData</stp>
        <stp>CADD23M23</stp>
        <stp>Y_Date</stp>
        <stp/>
        <stp>T</stp>
        <tr r="J387" s="3"/>
      </tp>
      <tp>
        <v>44951</v>
        <stp/>
        <stp>ContractData</stp>
        <stp>CADD23Q23</stp>
        <stp>Y_Date</stp>
        <stp/>
        <stp>T</stp>
        <tr r="J430" s="3"/>
      </tp>
      <tp>
        <v>44951</v>
        <stp/>
        <stp>ContractData</stp>
        <stp>CADD23V23</stp>
        <stp>Y_Date</stp>
        <stp/>
        <stp>T</stp>
        <tr r="J473" s="3"/>
      </tp>
      <tp>
        <v>44951</v>
        <stp/>
        <stp>ContractData</stp>
        <stp>CADD23X23</stp>
        <stp>Y_Date</stp>
        <stp/>
        <stp>T</stp>
        <tr r="J496" s="3"/>
      </tp>
      <tp t="s">
        <v/>
        <stp/>
        <stp>ContractData</stp>
        <stp>AHDD09K23</stp>
        <stp>Y_CLose</stp>
        <stp/>
        <stp>T</stp>
        <tr r="I77" s="1"/>
      </tp>
      <tp t="s">
        <v/>
        <stp/>
        <stp>ContractData</stp>
        <stp>AHDD19K23</stp>
        <stp>Y_CLose</stp>
        <stp/>
        <stp>T</stp>
        <tr r="I85" s="1"/>
      </tp>
      <tp t="s">
        <v/>
        <stp/>
        <stp>ContractData</stp>
        <stp>AHDD29K23</stp>
        <stp>Y_CLose</stp>
        <stp/>
        <stp>T</stp>
        <tr r="I91" s="1"/>
      </tp>
      <tp>
        <v>44951</v>
        <stp/>
        <stp>ContractData</stp>
        <stp>CADD22G23</stp>
        <stp>Y_Date</stp>
        <stp/>
        <stp>T</stp>
        <tr r="J300" s="3"/>
      </tp>
      <tp>
        <v>44951</v>
        <stp/>
        <stp>ContractData</stp>
        <stp>CADD22H23</stp>
        <stp>Y_Date</stp>
        <stp/>
        <stp>T</stp>
        <tr r="J320" s="3"/>
      </tp>
      <tp>
        <v>44951</v>
        <stp/>
        <stp>ContractData</stp>
        <stp>CADD22K23</stp>
        <stp>Y_Date</stp>
        <stp/>
        <stp>T</stp>
        <tr r="J363" s="3"/>
      </tp>
      <tp>
        <v>44951</v>
        <stp/>
        <stp>ContractData</stp>
        <stp>CADD22M23</stp>
        <stp>Y_Date</stp>
        <stp/>
        <stp>T</stp>
        <tr r="J386" s="3"/>
      </tp>
      <tp>
        <v>44951</v>
        <stp/>
        <stp>ContractData</stp>
        <stp>CADD22Q23</stp>
        <stp>Y_Date</stp>
        <stp/>
        <stp>T</stp>
        <tr r="J429" s="3"/>
      </tp>
      <tp>
        <v>44951</v>
        <stp/>
        <stp>ContractData</stp>
        <stp>CADD22U23</stp>
        <stp>Y_Date</stp>
        <stp/>
        <stp>T</stp>
        <tr r="J452" s="3"/>
      </tp>
      <tp>
        <v>44951</v>
        <stp/>
        <stp>ContractData</stp>
        <stp>CADD22X23</stp>
        <stp>Y_Date</stp>
        <stp/>
        <stp>T</stp>
        <tr r="J495" s="3"/>
      </tp>
      <tp>
        <v>44951</v>
        <stp/>
        <stp>ContractData</stp>
        <stp>CADD22Z23</stp>
        <stp>Y_Date</stp>
        <stp/>
        <stp>T</stp>
        <tr r="J517" s="3"/>
      </tp>
      <tp>
        <v>2657</v>
        <stp/>
        <stp>ContractData</stp>
        <stp>AHDD19J23</stp>
        <stp>Y_CLose</stp>
        <stp/>
        <stp>T</stp>
        <tr r="I63" s="1"/>
      </tp>
      <tp>
        <v>44951</v>
        <stp/>
        <stp>ContractData</stp>
        <stp>AHDD08G23</stp>
        <stp>Y_Date</stp>
        <stp/>
        <stp>T</stp>
        <tr r="J13" s="1"/>
      </tp>
      <tp>
        <v>44951</v>
        <stp/>
        <stp>ContractData</stp>
        <stp>CADD21G23</stp>
        <stp>Y_Date</stp>
        <stp/>
        <stp>T</stp>
        <tr r="J299" s="3"/>
      </tp>
      <tp>
        <v>44951</v>
        <stp/>
        <stp>ContractData</stp>
        <stp>AHDD08H23</stp>
        <stp>Y_Date</stp>
        <stp/>
        <stp>T</stp>
        <tr r="J33" s="1"/>
      </tp>
      <tp>
        <v>44951</v>
        <stp/>
        <stp>ContractData</stp>
        <stp>CADD21H23</stp>
        <stp>Y_Date</stp>
        <stp/>
        <stp>T</stp>
        <tr r="J319" s="3"/>
      </tp>
      <tp>
        <v>44951</v>
        <stp/>
        <stp>ContractData</stp>
        <stp>AHDD08K23</stp>
        <stp>Y_Date</stp>
        <stp/>
        <stp>T</stp>
        <tr r="J76" s="1"/>
      </tp>
      <tp>
        <v>44951</v>
        <stp/>
        <stp>ContractData</stp>
        <stp>CADD21J23</stp>
        <stp>Y_Date</stp>
        <stp/>
        <stp>T</stp>
        <tr r="J342" s="3"/>
      </tp>
      <tp>
        <v>44951</v>
        <stp/>
        <stp>ContractData</stp>
        <stp>AHDD08M23</stp>
        <stp>Y_Date</stp>
        <stp/>
        <stp>T</stp>
        <tr r="J99" s="1"/>
      </tp>
      <tp>
        <v>44951</v>
        <stp/>
        <stp>ContractData</stp>
        <stp>CADD21M23</stp>
        <stp>Y_Date</stp>
        <stp/>
        <stp>T</stp>
        <tr r="J385" s="3"/>
      </tp>
      <tp>
        <v>44951</v>
        <stp/>
        <stp>ContractData</stp>
        <stp>CADD21N23</stp>
        <stp>Y_Date</stp>
        <stp/>
        <stp>T</stp>
        <tr r="J407" s="3"/>
      </tp>
      <tp>
        <v>44951</v>
        <stp/>
        <stp>ContractData</stp>
        <stp>AHDD08Q23</stp>
        <stp>Y_Date</stp>
        <stp/>
        <stp>T</stp>
        <tr r="J142" s="1"/>
      </tp>
      <tp>
        <v>44951</v>
        <stp/>
        <stp>ContractData</stp>
        <stp>CADD21Q23</stp>
        <stp>Y_Date</stp>
        <stp/>
        <stp>T</stp>
        <tr r="J428" s="3"/>
      </tp>
      <tp>
        <v>44951</v>
        <stp/>
        <stp>ContractData</stp>
        <stp>AHDD08U23</stp>
        <stp>Y_Date</stp>
        <stp/>
        <stp>T</stp>
        <tr r="J165" s="1"/>
      </tp>
      <tp>
        <v>44951</v>
        <stp/>
        <stp>ContractData</stp>
        <stp>CADD21U23</stp>
        <stp>Y_Date</stp>
        <stp/>
        <stp>T</stp>
        <tr r="J451" s="3"/>
      </tp>
      <tp>
        <v>44951</v>
        <stp/>
        <stp>ContractData</stp>
        <stp>AHDD08X23</stp>
        <stp>Y_Date</stp>
        <stp/>
        <stp>T</stp>
        <tr r="J208" s="1"/>
      </tp>
      <tp>
        <v>44951</v>
        <stp/>
        <stp>ContractData</stp>
        <stp>CADD21X23</stp>
        <stp>Y_Date</stp>
        <stp/>
        <stp>T</stp>
        <tr r="J494" s="3"/>
      </tp>
      <tp>
        <v>44951</v>
        <stp/>
        <stp>ContractData</stp>
        <stp>AHDD08Z23</stp>
        <stp>Y_Date</stp>
        <stp/>
        <stp>T</stp>
        <tr r="J230" s="1"/>
      </tp>
      <tp>
        <v>44951</v>
        <stp/>
        <stp>ContractData</stp>
        <stp>CADD21Z23</stp>
        <stp>Y_Date</stp>
        <stp/>
        <stp>T</stp>
        <tr r="J516" s="3"/>
      </tp>
      <tp>
        <v>44951</v>
        <stp/>
        <stp>ContractData</stp>
        <stp>AHDD09G23</stp>
        <stp>Y_Date</stp>
        <stp/>
        <stp>T</stp>
        <tr r="J14" s="1"/>
      </tp>
      <tp>
        <v>44951</v>
        <stp/>
        <stp>ContractData</stp>
        <stp>CADD20G23</stp>
        <stp>Y_Date</stp>
        <stp/>
        <stp>T</stp>
        <tr r="J298" s="3"/>
      </tp>
      <tp>
        <v>44951</v>
        <stp/>
        <stp>ContractData</stp>
        <stp>AHDD09H23</stp>
        <stp>Y_Date</stp>
        <stp/>
        <stp>T</stp>
        <tr r="J34" s="1"/>
      </tp>
      <tp>
        <v>44951</v>
        <stp/>
        <stp>ContractData</stp>
        <stp>CADD20H23</stp>
        <stp>Y_Date</stp>
        <stp/>
        <stp>T</stp>
        <tr r="J318" s="3"/>
      </tp>
      <tp>
        <v>44951</v>
        <stp/>
        <stp>ContractData</stp>
        <stp>AHDD09K23</stp>
        <stp>Y_Date</stp>
        <stp/>
        <stp>T</stp>
        <tr r="J77" s="1"/>
      </tp>
      <tp>
        <v>44951</v>
        <stp/>
        <stp>ContractData</stp>
        <stp>CADD20J23</stp>
        <stp>Y_Date</stp>
        <stp/>
        <stp>T</stp>
        <tr r="J341" s="3"/>
      </tp>
      <tp>
        <v>44951</v>
        <stp/>
        <stp>ContractData</stp>
        <stp>AHDD09M23</stp>
        <stp>Y_Date</stp>
        <stp/>
        <stp>T</stp>
        <tr r="J100" s="1"/>
      </tp>
      <tp>
        <v>44951</v>
        <stp/>
        <stp>ContractData</stp>
        <stp>CADD20M23</stp>
        <stp>Y_Date</stp>
        <stp/>
        <stp>T</stp>
        <tr r="J384" s="3"/>
      </tp>
      <tp>
        <v>44951</v>
        <stp/>
        <stp>ContractData</stp>
        <stp>CADD20N23</stp>
        <stp>Y_Date</stp>
        <stp/>
        <stp>T</stp>
        <tr r="J406" s="3"/>
      </tp>
      <tp>
        <v>44951</v>
        <stp/>
        <stp>ContractData</stp>
        <stp>AHDD09Q23</stp>
        <stp>Y_Date</stp>
        <stp/>
        <stp>T</stp>
        <tr r="J143" s="1"/>
      </tp>
      <tp>
        <v>44951</v>
        <stp/>
        <stp>ContractData</stp>
        <stp>CADD20U23</stp>
        <stp>Y_Date</stp>
        <stp/>
        <stp>T</stp>
        <tr r="J450" s="3"/>
      </tp>
      <tp>
        <v>44951</v>
        <stp/>
        <stp>ContractData</stp>
        <stp>AHDD09V23</stp>
        <stp>Y_Date</stp>
        <stp/>
        <stp>T</stp>
        <tr r="J186" s="1"/>
      </tp>
      <tp>
        <v>44951</v>
        <stp/>
        <stp>ContractData</stp>
        <stp>CADD20V23</stp>
        <stp>Y_Date</stp>
        <stp/>
        <stp>T</stp>
        <tr r="J472" s="3"/>
      </tp>
      <tp>
        <v>44951</v>
        <stp/>
        <stp>ContractData</stp>
        <stp>AHDD09X23</stp>
        <stp>Y_Date</stp>
        <stp/>
        <stp>T</stp>
        <tr r="J209" s="1"/>
      </tp>
      <tp>
        <v>44951</v>
        <stp/>
        <stp>ContractData</stp>
        <stp>CADD20X23</stp>
        <stp>Y_Date</stp>
        <stp/>
        <stp>T</stp>
        <tr r="J493" s="3"/>
      </tp>
      <tp>
        <v>44951</v>
        <stp/>
        <stp>ContractData</stp>
        <stp>CADD20Z23</stp>
        <stp>Y_Date</stp>
        <stp/>
        <stp>T</stp>
        <tr r="J515" s="3"/>
      </tp>
      <tp>
        <v>2642.36</v>
        <stp/>
        <stp>ContractData</stp>
        <stp>AHDD09H23</stp>
        <stp>Y_CLose</stp>
        <stp/>
        <stp>T</stp>
        <tr r="I34" s="1"/>
      </tp>
      <tp>
        <v>2651.7200000000003</v>
        <stp/>
        <stp>ContractData</stp>
        <stp>AHDD29H23</stp>
        <stp>Y_CLose</stp>
        <stp/>
        <stp>T</stp>
        <tr r="I48" s="1"/>
      </tp>
      <tp>
        <v>44951</v>
        <stp/>
        <stp>ContractData</stp>
        <stp>AHDD06G23</stp>
        <stp>Y_Date</stp>
        <stp/>
        <stp>T</stp>
        <tr r="J11" s="1"/>
      </tp>
      <tp>
        <v>44951</v>
        <stp/>
        <stp>ContractData</stp>
        <stp>AHDD06H23</stp>
        <stp>Y_Date</stp>
        <stp/>
        <stp>T</stp>
        <tr r="J31" s="1"/>
      </tp>
      <tp>
        <v>44951</v>
        <stp/>
        <stp>ContractData</stp>
        <stp>AHDD06J23</stp>
        <stp>Y_Date</stp>
        <stp/>
        <stp>T</stp>
        <tr r="J54" s="1"/>
      </tp>
      <tp>
        <v>44951</v>
        <stp/>
        <stp>ContractData</stp>
        <stp>AHDD06M23</stp>
        <stp>Y_Date</stp>
        <stp/>
        <stp>T</stp>
        <tr r="J97" s="1"/>
      </tp>
      <tp>
        <v>44951</v>
        <stp/>
        <stp>ContractData</stp>
        <stp>AHDD06N23</stp>
        <stp>Y_Date</stp>
        <stp/>
        <stp>T</stp>
        <tr r="J119" s="1"/>
      </tp>
      <tp>
        <v>44951</v>
        <stp/>
        <stp>ContractData</stp>
        <stp>AHDD06U23</stp>
        <stp>Y_Date</stp>
        <stp/>
        <stp>T</stp>
        <tr r="J163" s="1"/>
      </tp>
      <tp>
        <v>44951</v>
        <stp/>
        <stp>ContractData</stp>
        <stp>AHDD06V23</stp>
        <stp>Y_Date</stp>
        <stp/>
        <stp>T</stp>
        <tr r="J185" s="1"/>
      </tp>
      <tp>
        <v>44951</v>
        <stp/>
        <stp>ContractData</stp>
        <stp>AHDD06X23</stp>
        <stp>Y_Date</stp>
        <stp/>
        <stp>T</stp>
        <tr r="J206" s="1"/>
      </tp>
      <tp>
        <v>44951</v>
        <stp/>
        <stp>ContractData</stp>
        <stp>AHDD06Z23</stp>
        <stp>Y_Date</stp>
        <stp/>
        <stp>T</stp>
        <tr r="J228" s="1"/>
      </tp>
      <tp>
        <v>2632.54</v>
        <stp/>
        <stp>ContractData</stp>
        <stp>AHDD09G23</stp>
        <stp>Y_CLose</stp>
        <stp/>
        <stp>T</stp>
        <tr r="I14" s="1"/>
      </tp>
      <tp>
        <v>44951</v>
        <stp/>
        <stp>ContractData</stp>
        <stp>AHDD07G23</stp>
        <stp>Y_Date</stp>
        <stp/>
        <stp>T</stp>
        <tr r="J12" s="1"/>
      </tp>
      <tp>
        <v>44951</v>
        <stp/>
        <stp>ContractData</stp>
        <stp>AHDD07H23</stp>
        <stp>Y_Date</stp>
        <stp/>
        <stp>T</stp>
        <tr r="J32" s="1"/>
      </tp>
      <tp>
        <v>44951</v>
        <stp/>
        <stp>ContractData</stp>
        <stp>AHDD07J23</stp>
        <stp>Y_Date</stp>
        <stp/>
        <stp>T</stp>
        <tr r="J55" s="1"/>
      </tp>
      <tp>
        <v>44951</v>
        <stp/>
        <stp>ContractData</stp>
        <stp>AHDD07M23</stp>
        <stp>Y_Date</stp>
        <stp/>
        <stp>T</stp>
        <tr r="J98" s="1"/>
      </tp>
      <tp>
        <v>44951</v>
        <stp/>
        <stp>ContractData</stp>
        <stp>AHDD07N23</stp>
        <stp>Y_Date</stp>
        <stp/>
        <stp>T</stp>
        <tr r="J120" s="1"/>
      </tp>
      <tp>
        <v>44951</v>
        <stp/>
        <stp>ContractData</stp>
        <stp>AHDD07Q23</stp>
        <stp>Y_Date</stp>
        <stp/>
        <stp>T</stp>
        <tr r="J141" s="1"/>
      </tp>
      <tp>
        <v>44951</v>
        <stp/>
        <stp>ContractData</stp>
        <stp>AHDD07U23</stp>
        <stp>Y_Date</stp>
        <stp/>
        <stp>T</stp>
        <tr r="J164" s="1"/>
      </tp>
      <tp>
        <v>44951</v>
        <stp/>
        <stp>ContractData</stp>
        <stp>AHDD07X23</stp>
        <stp>Y_Date</stp>
        <stp/>
        <stp>T</stp>
        <tr r="J207" s="1"/>
      </tp>
      <tp>
        <v>44951</v>
        <stp/>
        <stp>ContractData</stp>
        <stp>AHDD07Z23</stp>
        <stp>Y_Date</stp>
        <stp/>
        <stp>T</stp>
        <tr r="J229" s="1"/>
      </tp>
      <tp t="s">
        <v/>
        <stp/>
        <stp>ContractData</stp>
        <stp>AHDD29F24</stp>
        <stp>Y_CLose</stp>
        <stp/>
        <stp>T</stp>
        <tr r="I266" s="1"/>
      </tp>
      <tp t="s">
        <v/>
        <stp/>
        <stp>ContractData</stp>
        <stp>AHDD19F24</stp>
        <stp>Y_CLose</stp>
        <stp/>
        <stp>T</stp>
        <tr r="I260" s="1"/>
      </tp>
      <tp t="s">
        <v/>
        <stp/>
        <stp>ContractData</stp>
        <stp>AHDD09F24</stp>
        <stp>Y_CLose</stp>
        <stp/>
        <stp>T</stp>
        <tr r="I252" s="1"/>
      </tp>
      <tp>
        <v>44951</v>
        <stp/>
        <stp>ContractData</stp>
        <stp>AHDD04K23</stp>
        <stp>Y_Date</stp>
        <stp/>
        <stp>T</stp>
        <tr r="J74" s="1"/>
      </tp>
      <tp>
        <v>44951</v>
        <stp/>
        <stp>ContractData</stp>
        <stp>AHDD04J23</stp>
        <stp>Y_Date</stp>
        <stp/>
        <stp>T</stp>
        <tr r="J52" s="1"/>
      </tp>
      <tp>
        <v>44951</v>
        <stp/>
        <stp>ContractData</stp>
        <stp>AHDD04N23</stp>
        <stp>Y_Date</stp>
        <stp/>
        <stp>T</stp>
        <tr r="J117" s="1"/>
      </tp>
      <tp>
        <v>44951</v>
        <stp/>
        <stp>ContractData</stp>
        <stp>AHDD04Q23</stp>
        <stp>Y_Date</stp>
        <stp/>
        <stp>T</stp>
        <tr r="J140" s="1"/>
      </tp>
      <tp>
        <v>44951</v>
        <stp/>
        <stp>ContractData</stp>
        <stp>AHDD04U23</stp>
        <stp>Y_Date</stp>
        <stp/>
        <stp>T</stp>
        <tr r="J161" s="1"/>
      </tp>
      <tp>
        <v>44951</v>
        <stp/>
        <stp>ContractData</stp>
        <stp>AHDD04V23</stp>
        <stp>Y_Date</stp>
        <stp/>
        <stp>T</stp>
        <tr r="J183" s="1"/>
      </tp>
      <tp>
        <v>44951</v>
        <stp/>
        <stp>ContractData</stp>
        <stp>AHDD04Z23</stp>
        <stp>Y_Date</stp>
        <stp/>
        <stp>T</stp>
        <tr r="J226" s="1"/>
      </tp>
      <tp>
        <v>44951</v>
        <stp/>
        <stp>ContractData</stp>
        <stp>AHDD05K23</stp>
        <stp>Y_Date</stp>
        <stp/>
        <stp>T</stp>
        <tr r="J75" s="1"/>
      </tp>
      <tp>
        <v>44951</v>
        <stp/>
        <stp>ContractData</stp>
        <stp>AHDD05J23</stp>
        <stp>Y_Date</stp>
        <stp/>
        <stp>T</stp>
        <tr r="J53" s="1"/>
      </tp>
      <tp>
        <v>44951</v>
        <stp/>
        <stp>ContractData</stp>
        <stp>AHDD05M23</stp>
        <stp>Y_Date</stp>
        <stp/>
        <stp>T</stp>
        <tr r="J96" s="1"/>
      </tp>
      <tp>
        <v>44951</v>
        <stp/>
        <stp>ContractData</stp>
        <stp>AHDD05N23</stp>
        <stp>Y_Date</stp>
        <stp/>
        <stp>T</stp>
        <tr r="J118" s="1"/>
      </tp>
      <tp>
        <v>44951</v>
        <stp/>
        <stp>ContractData</stp>
        <stp>AHDD05U23</stp>
        <stp>Y_Date</stp>
        <stp/>
        <stp>T</stp>
        <tr r="J162" s="1"/>
      </tp>
      <tp>
        <v>44951</v>
        <stp/>
        <stp>ContractData</stp>
        <stp>AHDD05V23</stp>
        <stp>Y_Date</stp>
        <stp/>
        <stp>T</stp>
        <tr r="J184" s="1"/>
      </tp>
      <tp>
        <v>44951</v>
        <stp/>
        <stp>ContractData</stp>
        <stp>AHDD05Z23</stp>
        <stp>Y_Date</stp>
        <stp/>
        <stp>T</stp>
        <tr r="J227" s="1"/>
      </tp>
      <tp>
        <v>44951</v>
        <stp/>
        <stp>ContractData</stp>
        <stp>AHDD02G23</stp>
        <stp>Y_Date</stp>
        <stp/>
        <stp>T</stp>
        <tr r="J9" s="1"/>
      </tp>
      <tp>
        <v>44951</v>
        <stp/>
        <stp>ContractData</stp>
        <stp>AHDD02H23</stp>
        <stp>Y_Date</stp>
        <stp/>
        <stp>T</stp>
        <tr r="J29" s="1"/>
      </tp>
      <tp>
        <v>44951</v>
        <stp/>
        <stp>ContractData</stp>
        <stp>AHDD02K23</stp>
        <stp>Y_Date</stp>
        <stp/>
        <stp>T</stp>
        <tr r="J72" s="1"/>
      </tp>
      <tp>
        <v>44951</v>
        <stp/>
        <stp>ContractData</stp>
        <stp>AHDD02M23</stp>
        <stp>Y_Date</stp>
        <stp/>
        <stp>T</stp>
        <tr r="J95" s="1"/>
      </tp>
      <tp>
        <v>44951</v>
        <stp/>
        <stp>ContractData</stp>
        <stp>AHDD02Q23</stp>
        <stp>Y_Date</stp>
        <stp/>
        <stp>T</stp>
        <tr r="J138" s="1"/>
      </tp>
      <tp>
        <v>44951</v>
        <stp/>
        <stp>ContractData</stp>
        <stp>AHDD02V23</stp>
        <stp>Y_Date</stp>
        <stp/>
        <stp>T</stp>
        <tr r="J181" s="1"/>
      </tp>
      <tp>
        <v>44951</v>
        <stp/>
        <stp>ContractData</stp>
        <stp>AHDD02X23</stp>
        <stp>Y_Date</stp>
        <stp/>
        <stp>T</stp>
        <tr r="J204" s="1"/>
      </tp>
      <tp>
        <v>44951</v>
        <stp/>
        <stp>ContractData</stp>
        <stp>AHDD03G23</stp>
        <stp>Y_Date</stp>
        <stp/>
        <stp>T</stp>
        <tr r="J10" s="1"/>
      </tp>
      <tp>
        <v>44951</v>
        <stp/>
        <stp>ContractData</stp>
        <stp>AHDD03H23</stp>
        <stp>Y_Date</stp>
        <stp/>
        <stp>T</stp>
        <tr r="J30" s="1"/>
      </tp>
      <tp>
        <v>44951</v>
        <stp/>
        <stp>ContractData</stp>
        <stp>AHDD03K23</stp>
        <stp>Y_Date</stp>
        <stp/>
        <stp>T</stp>
        <tr r="J73" s="1"/>
      </tp>
      <tp>
        <v>44951</v>
        <stp/>
        <stp>ContractData</stp>
        <stp>AHDD03J23</stp>
        <stp>Y_Date</stp>
        <stp/>
        <stp>T</stp>
        <tr r="J51" s="1"/>
      </tp>
      <tp>
        <v>44951</v>
        <stp/>
        <stp>ContractData</stp>
        <stp>AHDD03N23</stp>
        <stp>Y_Date</stp>
        <stp/>
        <stp>T</stp>
        <tr r="J116" s="1"/>
      </tp>
      <tp>
        <v>44951</v>
        <stp/>
        <stp>ContractData</stp>
        <stp>AHDD03Q23</stp>
        <stp>Y_Date</stp>
        <stp/>
        <stp>T</stp>
        <tr r="J139" s="1"/>
      </tp>
      <tp>
        <v>44951</v>
        <stp/>
        <stp>ContractData</stp>
        <stp>AHDD03V23</stp>
        <stp>Y_Date</stp>
        <stp/>
        <stp>T</stp>
        <tr r="J182" s="1"/>
      </tp>
      <tp>
        <v>44951</v>
        <stp/>
        <stp>ContractData</stp>
        <stp>AHDD03X23</stp>
        <stp>Y_Date</stp>
        <stp/>
        <stp>T</stp>
        <tr r="J205" s="1"/>
      </tp>
      <tp>
        <v>44951</v>
        <stp/>
        <stp>ContractData</stp>
        <stp>CADD29H23</stp>
        <stp>Y_Date</stp>
        <stp/>
        <stp>T</stp>
        <tr r="J325" s="3"/>
      </tp>
      <tp>
        <v>44951</v>
        <stp/>
        <stp>ContractData</stp>
        <stp>CADD29K23</stp>
        <stp>Y_Date</stp>
        <stp/>
        <stp>T</stp>
        <tr r="J368" s="3"/>
      </tp>
      <tp>
        <v>44951</v>
        <stp/>
        <stp>ContractData</stp>
        <stp>CADD29M23</stp>
        <stp>Y_Date</stp>
        <stp/>
        <stp>T</stp>
        <tr r="J391" s="3"/>
      </tp>
      <tp>
        <v>44951</v>
        <stp/>
        <stp>ContractData</stp>
        <stp>CADD29Q23</stp>
        <stp>Y_Date</stp>
        <stp/>
        <stp>T</stp>
        <tr r="J434" s="3"/>
      </tp>
      <tp>
        <v>44951</v>
        <stp/>
        <stp>ContractData</stp>
        <stp>CADD29U23</stp>
        <stp>Y_Date</stp>
        <stp/>
        <stp>T</stp>
        <tr r="J457" s="3"/>
      </tp>
      <tp>
        <v>44951</v>
        <stp/>
        <stp>ContractData</stp>
        <stp>CADD29X23</stp>
        <stp>Y_Date</stp>
        <stp/>
        <stp>T</stp>
        <tr r="J500" s="3"/>
      </tp>
      <tp>
        <v>44951</v>
        <stp/>
        <stp>ContractData</stp>
        <stp>CADD29Z23</stp>
        <stp>Y_Date</stp>
        <stp/>
        <stp>T</stp>
        <tr r="J522" s="3"/>
      </tp>
      <tp>
        <v>44951</v>
        <stp/>
        <stp>ContractData</stp>
        <stp>AHDD01G23</stp>
        <stp>Y_Date</stp>
        <stp/>
        <stp>T</stp>
        <tr r="J8" s="1"/>
      </tp>
      <tp>
        <v>44951</v>
        <stp/>
        <stp>ContractData</stp>
        <stp>CADD28G23</stp>
        <stp>Y_Date</stp>
        <stp/>
        <stp>T</stp>
        <tr r="J304" s="3"/>
      </tp>
      <tp>
        <v>44951</v>
        <stp/>
        <stp>ContractData</stp>
        <stp>AHDD01H23</stp>
        <stp>Y_Date</stp>
        <stp/>
        <stp>T</stp>
        <tr r="J28" s="1"/>
      </tp>
      <tp>
        <v>44951</v>
        <stp/>
        <stp>ContractData</stp>
        <stp>CADD28H23</stp>
        <stp>Y_Date</stp>
        <stp/>
        <stp>T</stp>
        <tr r="J324" s="3"/>
      </tp>
      <tp>
        <v>44951</v>
        <stp/>
        <stp>ContractData</stp>
        <stp>AHDD01K23</stp>
        <stp>Y_Date</stp>
        <stp/>
        <stp>T</stp>
        <tr r="J71" s="1"/>
      </tp>
      <tp>
        <v>44951</v>
        <stp/>
        <stp>ContractData</stp>
        <stp>CADD28J23</stp>
        <stp>Y_Date</stp>
        <stp/>
        <stp>T</stp>
        <tr r="J347" s="3"/>
      </tp>
      <tp>
        <v>44951</v>
        <stp/>
        <stp>ContractData</stp>
        <stp>AHDD01M23</stp>
        <stp>Y_Date</stp>
        <stp/>
        <stp>T</stp>
        <tr r="J94" s="1"/>
      </tp>
      <tp>
        <v>44951</v>
        <stp/>
        <stp>ContractData</stp>
        <stp>CADD28M23</stp>
        <stp>Y_Date</stp>
        <stp/>
        <stp>T</stp>
        <tr r="J390" s="3"/>
      </tp>
      <tp>
        <v>44951</v>
        <stp/>
        <stp>ContractData</stp>
        <stp>CADD28N23</stp>
        <stp>Y_Date</stp>
        <stp/>
        <stp>T</stp>
        <tr r="J412" s="3"/>
      </tp>
      <tp>
        <v>44951</v>
        <stp/>
        <stp>ContractData</stp>
        <stp>AHDD01Q23</stp>
        <stp>Y_Date</stp>
        <stp/>
        <stp>T</stp>
        <tr r="J137" s="1"/>
      </tp>
      <tp>
        <v>44951</v>
        <stp/>
        <stp>ContractData</stp>
        <stp>CADD28Q23</stp>
        <stp>Y_Date</stp>
        <stp/>
        <stp>T</stp>
        <tr r="J433" s="3"/>
      </tp>
      <tp>
        <v>44951</v>
        <stp/>
        <stp>ContractData</stp>
        <stp>AHDD01U23</stp>
        <stp>Y_Date</stp>
        <stp/>
        <stp>T</stp>
        <tr r="J160" s="1"/>
      </tp>
      <tp>
        <v>44951</v>
        <stp/>
        <stp>ContractData</stp>
        <stp>CADD28U23</stp>
        <stp>Y_Date</stp>
        <stp/>
        <stp>T</stp>
        <tr r="J456" s="3"/>
      </tp>
      <tp>
        <v>44951</v>
        <stp/>
        <stp>ContractData</stp>
        <stp>AHDD01X23</stp>
        <stp>Y_Date</stp>
        <stp/>
        <stp>T</stp>
        <tr r="J203" s="1"/>
      </tp>
      <tp>
        <v>44951</v>
        <stp/>
        <stp>ContractData</stp>
        <stp>CADD28X23</stp>
        <stp>Y_Date</stp>
        <stp/>
        <stp>T</stp>
        <tr r="J499" s="3"/>
      </tp>
      <tp>
        <v>44951</v>
        <stp/>
        <stp>ContractData</stp>
        <stp>AHDD01Z23</stp>
        <stp>Y_Date</stp>
        <stp/>
        <stp>T</stp>
        <tr r="J225" s="1"/>
      </tp>
      <tp>
        <v>44951</v>
        <stp/>
        <stp>ContractData</stp>
        <stp>CADD28Z23</stp>
        <stp>Y_Date</stp>
        <stp/>
        <stp>T</stp>
        <tr r="J521" s="3"/>
      </tp>
      <tp t="s">
        <v/>
        <stp/>
        <stp>ContractData</stp>
        <stp>AHDD19Z23</stp>
        <stp>Y_CLose</stp>
        <stp/>
        <stp>T</stp>
        <tr r="I237" s="1"/>
      </tp>
      <tp t="s">
        <v/>
        <stp/>
        <stp>ContractData</stp>
        <stp>AHDD29Z23</stp>
        <stp>Y_CLose</stp>
        <stp/>
        <stp>T</stp>
        <tr r="I245" s="1"/>
      </tp>
      <tp t="s">
        <v/>
        <stp/>
        <stp>ContractData</stp>
        <stp>AHDD09X23</stp>
        <stp>Y_CLose</stp>
        <stp/>
        <stp>T</stp>
        <tr r="I209" s="1"/>
      </tp>
      <tp t="s">
        <v/>
        <stp/>
        <stp>ContractData</stp>
        <stp>AHDD29X23</stp>
        <stp>Y_CLose</stp>
        <stp/>
        <stp>T</stp>
        <tr r="I223" s="1"/>
      </tp>
      <tp t="s">
        <v/>
        <stp/>
        <stp>ContractData</stp>
        <stp>AHDD09V23</stp>
        <stp>Y_CLose</stp>
        <stp/>
        <stp>T</stp>
        <tr r="I186" s="1"/>
      </tp>
      <tp t="s">
        <v/>
        <stp/>
        <stp>ContractData</stp>
        <stp>AHDD19V23</stp>
        <stp>Y_CLose</stp>
        <stp/>
        <stp>T</stp>
        <tr r="I194" s="1"/>
      </tp>
      <tp t="s">
        <v/>
        <stp/>
        <stp>ContractData</stp>
        <stp>AHDD19U23</stp>
        <stp>Y_CLose</stp>
        <stp/>
        <stp>T</stp>
        <tr r="I172" s="1"/>
      </tp>
      <tp t="s">
        <v/>
        <stp/>
        <stp>ContractData</stp>
        <stp>AHDD29U23</stp>
        <stp>Y_CLose</stp>
        <stp/>
        <stp>T</stp>
        <tr r="I180" s="1"/>
      </tp>
      <tp t="s">
        <v/>
        <stp/>
        <stp>ContractData</stp>
        <stp>AHDD09Q23</stp>
        <stp>Y_CLose</stp>
        <stp/>
        <stp>T</stp>
        <tr r="I143" s="1"/>
      </tp>
      <tp t="s">
        <v/>
        <stp/>
        <stp>ContractData</stp>
        <stp>AHDD29Q23</stp>
        <stp>Y_CLose</stp>
        <stp/>
        <stp>T</stp>
        <tr r="I157" s="1"/>
      </tp>
      <tp t="s">
        <v/>
        <stp/>
        <stp>ContractData</stp>
        <stp>CADD30J24</stp>
        <stp>T_SettlementTime</stp>
        <stp/>
        <stp>T</stp>
        <tr r="G609" s="3"/>
      </tp>
      <tp t="s">
        <v/>
        <stp/>
        <stp>ContractData</stp>
        <stp>CADD21J25</stp>
        <stp>T_SettlementTime</stp>
        <stp/>
        <stp>T</stp>
        <tr r="G863" s="3"/>
      </tp>
      <tp t="s">
        <v/>
        <stp/>
        <stp>ContractData</stp>
        <stp>CADD22J25</stp>
        <stp>T_SettlementTime</stp>
        <stp/>
        <stp>T</stp>
        <tr r="G864" s="3"/>
      </tp>
      <tp t="s">
        <v/>
        <stp/>
        <stp>ContractData</stp>
        <stp>CADD23J25</stp>
        <stp>T_SettlementTime</stp>
        <stp/>
        <stp>T</stp>
        <tr r="G865" s="3"/>
      </tp>
      <tp t="s">
        <v/>
        <stp/>
        <stp>ContractData</stp>
        <stp>CADD24J25</stp>
        <stp>T_SettlementTime</stp>
        <stp/>
        <stp>T</stp>
        <tr r="G866" s="3"/>
      </tp>
      <tp t="s">
        <v/>
        <stp/>
        <stp>ContractData</stp>
        <stp>CADD25J25</stp>
        <stp>T_SettlementTime</stp>
        <stp/>
        <stp>T</stp>
        <tr r="G867" s="3"/>
      </tp>
      <tp t="s">
        <v/>
        <stp/>
        <stp>ContractData</stp>
        <stp>CADD28J25</stp>
        <stp>T_SettlementTime</stp>
        <stp/>
        <stp>T</stp>
        <tr r="G868" s="3"/>
      </tp>
      <tp t="s">
        <v/>
        <stp/>
        <stp>ContractData</stp>
        <stp>CADD29J25</stp>
        <stp>T_SettlementTime</stp>
        <stp/>
        <stp>T</stp>
        <tr r="G869" s="3"/>
      </tp>
      <tp t="s">
        <v/>
        <stp/>
        <stp>ContractData</stp>
        <stp>CADD30J25</stp>
        <stp>T_SettlementTime</stp>
        <stp/>
        <stp>T</stp>
        <tr r="G870" s="3"/>
      </tp>
      <tp t="s">
        <v/>
        <stp/>
        <stp>ContractData</stp>
        <stp>CADD22J24</stp>
        <stp>T_SettlementTime</stp>
        <stp/>
        <stp>T</stp>
        <tr r="G603" s="3"/>
      </tp>
      <tp t="s">
        <v/>
        <stp/>
        <stp>ContractData</stp>
        <stp>CADD23J24</stp>
        <stp>T_SettlementTime</stp>
        <stp/>
        <stp>T</stp>
        <tr r="G604" s="3"/>
      </tp>
      <tp t="s">
        <v/>
        <stp/>
        <stp>ContractData</stp>
        <stp>CADD24J24</stp>
        <stp>T_SettlementTime</stp>
        <stp/>
        <stp>T</stp>
        <tr r="G605" s="3"/>
      </tp>
      <tp t="s">
        <v/>
        <stp/>
        <stp>ContractData</stp>
        <stp>CADD25J24</stp>
        <stp>T_SettlementTime</stp>
        <stp/>
        <stp>T</stp>
        <tr r="G606" s="3"/>
      </tp>
      <tp t="s">
        <v/>
        <stp/>
        <stp>ContractData</stp>
        <stp>CADD26J24</stp>
        <stp>T_SettlementTime</stp>
        <stp/>
        <stp>T</stp>
        <tr r="G607" s="3"/>
      </tp>
      <tp t="s">
        <v/>
        <stp/>
        <stp>ContractData</stp>
        <stp>CADD29J24</stp>
        <stp>T_SettlementTime</stp>
        <stp/>
        <stp>T</stp>
        <tr r="G608" s="3"/>
      </tp>
      <tp t="s">
        <v/>
        <stp/>
        <stp>ContractData</stp>
        <stp>CADD10J24</stp>
        <stp>T_SettlementTime</stp>
        <stp/>
        <stp>T</stp>
        <tr r="G595" s="3"/>
      </tp>
      <tp t="s">
        <v/>
        <stp/>
        <stp>ContractData</stp>
        <stp>CADD01J25</stp>
        <stp>T_SettlementTime</stp>
        <stp/>
        <stp>T</stp>
        <tr r="G849" s="3"/>
      </tp>
      <tp t="s">
        <v/>
        <stp/>
        <stp>ContractData</stp>
        <stp>CADD11J24</stp>
        <stp>T_SettlementTime</stp>
        <stp/>
        <stp>T</stp>
        <tr r="G596" s="3"/>
      </tp>
      <tp t="s">
        <v/>
        <stp/>
        <stp>ContractData</stp>
        <stp>CADD02J25</stp>
        <stp>T_SettlementTime</stp>
        <stp/>
        <stp>T</stp>
        <tr r="G850" s="3"/>
      </tp>
      <tp t="s">
        <v/>
        <stp/>
        <stp>ContractData</stp>
        <stp>CADD12J24</stp>
        <stp>T_SettlementTime</stp>
        <stp/>
        <stp>T</stp>
        <tr r="G597" s="3"/>
      </tp>
      <tp t="s">
        <v/>
        <stp/>
        <stp>ContractData</stp>
        <stp>CADD03J25</stp>
        <stp>T_SettlementTime</stp>
        <stp/>
        <stp>T</stp>
        <tr r="G851" s="3"/>
      </tp>
      <tp t="s">
        <v/>
        <stp/>
        <stp>ContractData</stp>
        <stp>CADD04J25</stp>
        <stp>T_SettlementTime</stp>
        <stp/>
        <stp>T</stp>
        <tr r="G852" s="3"/>
      </tp>
      <tp t="s">
        <v/>
        <stp/>
        <stp>ContractData</stp>
        <stp>CADD15J24</stp>
        <stp>T_SettlementTime</stp>
        <stp/>
        <stp>T</stp>
        <tr r="G598" s="3"/>
      </tp>
      <tp t="s">
        <v/>
        <stp/>
        <stp>ContractData</stp>
        <stp>CADD16J24</stp>
        <stp>T_SettlementTime</stp>
        <stp/>
        <stp>T</stp>
        <tr r="G599" s="3"/>
      </tp>
      <tp t="s">
        <v/>
        <stp/>
        <stp>ContractData</stp>
        <stp>CADD07J25</stp>
        <stp>T_SettlementTime</stp>
        <stp/>
        <stp>T</stp>
        <tr r="G853" s="3"/>
      </tp>
      <tp>
        <v>0.45833333333333331</v>
        <stp/>
        <stp>ContractData</stp>
        <stp>CADD17J24</stp>
        <stp>T_SettlementTime</stp>
        <stp/>
        <stp>T</stp>
        <tr r="G600" s="3"/>
      </tp>
      <tp t="s">
        <v/>
        <stp/>
        <stp>ContractData</stp>
        <stp>CADD08J25</stp>
        <stp>T_SettlementTime</stp>
        <stp/>
        <stp>T</stp>
        <tr r="G854" s="3"/>
      </tp>
      <tp t="s">
        <v/>
        <stp/>
        <stp>ContractData</stp>
        <stp>CADD18J24</stp>
        <stp>T_SettlementTime</stp>
        <stp/>
        <stp>T</stp>
        <tr r="G601" s="3"/>
      </tp>
      <tp t="s">
        <v/>
        <stp/>
        <stp>ContractData</stp>
        <stp>CADD09J25</stp>
        <stp>T_SettlementTime</stp>
        <stp/>
        <stp>T</stp>
        <tr r="G855" s="3"/>
      </tp>
      <tp t="s">
        <v/>
        <stp/>
        <stp>ContractData</stp>
        <stp>CADD19J24</stp>
        <stp>T_SettlementTime</stp>
        <stp/>
        <stp>T</stp>
        <tr r="G602" s="3"/>
      </tp>
      <tp t="s">
        <v/>
        <stp/>
        <stp>ContractData</stp>
        <stp>CADD10J25</stp>
        <stp>T_SettlementTime</stp>
        <stp/>
        <stp>T</stp>
        <tr r="G856" s="3"/>
      </tp>
      <tp t="s">
        <v/>
        <stp/>
        <stp>ContractData</stp>
        <stp>CADD01J24</stp>
        <stp>T_SettlementTime</stp>
        <stp/>
        <stp>T</stp>
        <tr r="G588" s="3"/>
      </tp>
      <tp t="s">
        <v/>
        <stp/>
        <stp>ContractData</stp>
        <stp>CADD11J25</stp>
        <stp>T_SettlementTime</stp>
        <stp/>
        <stp>T</stp>
        <tr r="G857" s="3"/>
      </tp>
      <tp t="s">
        <v/>
        <stp/>
        <stp>ContractData</stp>
        <stp>CADD02J24</stp>
        <stp>T_SettlementTime</stp>
        <stp/>
        <stp>T</stp>
        <tr r="G589" s="3"/>
      </tp>
      <tp>
        <v>0.45833333333333331</v>
        <stp/>
        <stp>ContractData</stp>
        <stp>CADD03J24</stp>
        <stp>T_SettlementTime</stp>
        <stp/>
        <stp>T</stp>
        <tr r="G590" s="3"/>
      </tp>
      <tp t="s">
        <v/>
        <stp/>
        <stp>ContractData</stp>
        <stp>CADD04J24</stp>
        <stp>T_SettlementTime</stp>
        <stp/>
        <stp>T</stp>
        <tr r="G591" s="3"/>
      </tp>
      <tp t="s">
        <v/>
        <stp/>
        <stp>ContractData</stp>
        <stp>CADD14J25</stp>
        <stp>T_SettlementTime</stp>
        <stp/>
        <stp>T</stp>
        <tr r="G858" s="3"/>
      </tp>
      <tp t="s">
        <v/>
        <stp/>
        <stp>ContractData</stp>
        <stp>CADD05J24</stp>
        <stp>T_SettlementTime</stp>
        <stp/>
        <stp>T</stp>
        <tr r="G592" s="3"/>
      </tp>
      <tp t="s">
        <v/>
        <stp/>
        <stp>ContractData</stp>
        <stp>CADD15J25</stp>
        <stp>T_SettlementTime</stp>
        <stp/>
        <stp>T</stp>
        <tr r="G859" s="3"/>
      </tp>
      <tp>
        <v>0.45833333333333331</v>
        <stp/>
        <stp>ContractData</stp>
        <stp>CADD16J25</stp>
        <stp>T_SettlementTime</stp>
        <stp/>
        <stp>T</stp>
        <tr r="G860" s="3"/>
      </tp>
      <tp t="s">
        <v/>
        <stp/>
        <stp>ContractData</stp>
        <stp>CADD17J25</stp>
        <stp>T_SettlementTime</stp>
        <stp/>
        <stp>T</stp>
        <tr r="G861" s="3"/>
      </tp>
      <tp t="s">
        <v/>
        <stp/>
        <stp>ContractData</stp>
        <stp>CADD08J24</stp>
        <stp>T_SettlementTime</stp>
        <stp/>
        <stp>T</stp>
        <tr r="G593" s="3"/>
      </tp>
      <tp t="s">
        <v/>
        <stp/>
        <stp>ContractData</stp>
        <stp>CADD18J25</stp>
        <stp>T_SettlementTime</stp>
        <stp/>
        <stp>T</stp>
        <tr r="G862" s="3"/>
      </tp>
      <tp t="s">
        <v/>
        <stp/>
        <stp>ContractData</stp>
        <stp>CADD09J24</stp>
        <stp>T_SettlementTime</stp>
        <stp/>
        <stp>T</stp>
        <tr r="G594" s="3"/>
      </tp>
      <tp t="s">
        <v/>
        <stp/>
        <stp>ContractData</stp>
        <stp>AHDD28J23</stp>
        <stp>T_SettlementTime</stp>
        <stp/>
        <stp>T</stp>
        <tr r="G70" s="1"/>
      </tp>
      <tp>
        <v>0.45833333333333331</v>
        <stp/>
        <stp>ContractData</stp>
        <stp>CADD03J23</stp>
        <stp>T_SettlementTime</stp>
        <stp/>
        <stp>T</stp>
        <tr r="G328" s="3"/>
      </tp>
      <tp>
        <v>0.45833333333333331</v>
        <stp/>
        <stp>ContractData</stp>
        <stp>CADD04J23</stp>
        <stp>T_SettlementTime</stp>
        <stp/>
        <stp>T</stp>
        <tr r="G329" s="3"/>
      </tp>
      <tp>
        <v>0.45833333333333331</v>
        <stp/>
        <stp>ContractData</stp>
        <stp>CADD05J23</stp>
        <stp>T_SettlementTime</stp>
        <stp/>
        <stp>T</stp>
        <tr r="G330" s="3"/>
      </tp>
      <tp>
        <v>0.45833333333333331</v>
        <stp/>
        <stp>ContractData</stp>
        <stp>CADD06J23</stp>
        <stp>T_SettlementTime</stp>
        <stp/>
        <stp>T</stp>
        <tr r="G331" s="3"/>
      </tp>
      <tp t="s">
        <v/>
        <stp/>
        <stp>ContractData</stp>
        <stp>CADD07J23</stp>
        <stp>T_SettlementTime</stp>
        <stp/>
        <stp>T</stp>
        <tr r="G332" s="3"/>
      </tp>
      <tp>
        <v>0.45277777777777778</v>
        <stp/>
        <stp>ContractData</stp>
        <stp>AHDD21J23</stp>
        <stp>T_SettlementTime</stp>
        <stp/>
        <stp>T</stp>
        <tr r="G65" s="1"/>
      </tp>
      <tp>
        <v>0.45277777777777778</v>
        <stp/>
        <stp>ContractData</stp>
        <stp>AHDD20J23</stp>
        <stp>T_SettlementTime</stp>
        <stp/>
        <stp>T</stp>
        <tr r="G64" s="1"/>
      </tp>
      <tp>
        <v>0.45277777777777778</v>
        <stp/>
        <stp>ContractData</stp>
        <stp>AHDD25J23</stp>
        <stp>T_SettlementTime</stp>
        <stp/>
        <stp>T</stp>
        <tr r="G67" s="1"/>
      </tp>
      <tp>
        <v>0.45277777777777778</v>
        <stp/>
        <stp>ContractData</stp>
        <stp>AHDD24J23</stp>
        <stp>T_SettlementTime</stp>
        <stp/>
        <stp>T</stp>
        <tr r="G66" s="1"/>
      </tp>
      <tp t="s">
        <v/>
        <stp/>
        <stp>ContractData</stp>
        <stp>AHDD27J23</stp>
        <stp>T_SettlementTime</stp>
        <stp/>
        <stp>T</stp>
        <tr r="G69" s="1"/>
      </tp>
      <tp>
        <v>0.44305555555555554</v>
        <stp/>
        <stp>ContractData</stp>
        <stp>AHDD26J23</stp>
        <stp>T_SettlementTime</stp>
        <stp/>
        <stp>T</stp>
        <tr r="G68" s="1"/>
      </tp>
      <tp t="s">
        <v/>
        <stp/>
        <stp>ContractData</stp>
        <stp>CADD10J23</stp>
        <stp>T_SettlementTime</stp>
        <stp/>
        <stp>T</stp>
        <tr r="G333" s="3"/>
      </tp>
      <tp>
        <v>0.45833333333333331</v>
        <stp/>
        <stp>ContractData</stp>
        <stp>CADD11J23</stp>
        <stp>T_SettlementTime</stp>
        <stp/>
        <stp>T</stp>
        <tr r="G334" s="3"/>
      </tp>
      <tp>
        <v>0.45833333333333331</v>
        <stp/>
        <stp>ContractData</stp>
        <stp>CADD12J23</stp>
        <stp>T_SettlementTime</stp>
        <stp/>
        <stp>T</stp>
        <tr r="G335" s="3"/>
      </tp>
      <tp>
        <v>0.45833333333333331</v>
        <stp/>
        <stp>ContractData</stp>
        <stp>CADD13J23</stp>
        <stp>T_SettlementTime</stp>
        <stp/>
        <stp>T</stp>
        <tr r="G336" s="3"/>
      </tp>
      <tp>
        <v>0.45833333333333331</v>
        <stp/>
        <stp>ContractData</stp>
        <stp>CADD14J23</stp>
        <stp>T_SettlementTime</stp>
        <stp/>
        <stp>T</stp>
        <tr r="G337" s="3"/>
      </tp>
      <tp>
        <v>0.45833333333333331</v>
        <stp/>
        <stp>ContractData</stp>
        <stp>CADD17J23</stp>
        <stp>T_SettlementTime</stp>
        <stp/>
        <stp>T</stp>
        <tr r="G338" s="3"/>
      </tp>
      <tp>
        <v>0.45833333333333331</v>
        <stp/>
        <stp>ContractData</stp>
        <stp>CADD18J23</stp>
        <stp>T_SettlementTime</stp>
        <stp/>
        <stp>T</stp>
        <tr r="G339" s="3"/>
      </tp>
      <tp>
        <v>0.45833333333333331</v>
        <stp/>
        <stp>ContractData</stp>
        <stp>CADD19J23</stp>
        <stp>T_SettlementTime</stp>
        <stp/>
        <stp>T</stp>
        <tr r="G340" s="3"/>
      </tp>
      <tp>
        <v>0.45833333333333331</v>
        <stp/>
        <stp>ContractData</stp>
        <stp>CADD20J23</stp>
        <stp>T_SettlementTime</stp>
        <stp/>
        <stp>T</stp>
        <tr r="G341" s="3"/>
      </tp>
      <tp>
        <v>0.45833333333333331</v>
        <stp/>
        <stp>ContractData</stp>
        <stp>CADD21J23</stp>
        <stp>T_SettlementTime</stp>
        <stp/>
        <stp>T</stp>
        <tr r="G342" s="3"/>
      </tp>
      <tp>
        <v>0.45833333333333331</v>
        <stp/>
        <stp>ContractData</stp>
        <stp>CADD24J23</stp>
        <stp>T_SettlementTime</stp>
        <stp/>
        <stp>T</stp>
        <tr r="G343" s="3"/>
      </tp>
      <tp>
        <v>0.45833333333333331</v>
        <stp/>
        <stp>ContractData</stp>
        <stp>CADD25J23</stp>
        <stp>T_SettlementTime</stp>
        <stp/>
        <stp>T</stp>
        <tr r="G344" s="3"/>
      </tp>
      <tp>
        <v>0.45347222222222222</v>
        <stp/>
        <stp>ContractData</stp>
        <stp>CADD26J23</stp>
        <stp>T_SettlementTime</stp>
        <stp/>
        <stp>T</stp>
        <tr r="G345" s="3"/>
      </tp>
      <tp t="s">
        <v/>
        <stp/>
        <stp>ContractData</stp>
        <stp>CADD27J23</stp>
        <stp>T_SettlementTime</stp>
        <stp/>
        <stp>T</stp>
        <tr r="G346" s="3"/>
      </tp>
      <tp t="s">
        <v/>
        <stp/>
        <stp>ContractData</stp>
        <stp>CADD28J23</stp>
        <stp>T_SettlementTime</stp>
        <stp/>
        <stp>T</stp>
        <tr r="G347" s="3"/>
      </tp>
      <tp>
        <v>0.45277777777777778</v>
        <stp/>
        <stp>ContractData</stp>
        <stp>AHDD03J23</stp>
        <stp>T_SettlementTime</stp>
        <stp/>
        <stp>T</stp>
        <tr r="G51" s="1"/>
      </tp>
      <tp>
        <v>0.45277777777777778</v>
        <stp/>
        <stp>ContractData</stp>
        <stp>AHDD05J23</stp>
        <stp>T_SettlementTime</stp>
        <stp/>
        <stp>T</stp>
        <tr r="G53" s="1"/>
      </tp>
      <tp>
        <v>0.45277777777777778</v>
        <stp/>
        <stp>ContractData</stp>
        <stp>AHDD04J23</stp>
        <stp>T_SettlementTime</stp>
        <stp/>
        <stp>T</stp>
        <tr r="G52" s="1"/>
      </tp>
      <tp t="s">
        <v/>
        <stp/>
        <stp>ContractData</stp>
        <stp>AHDD07J23</stp>
        <stp>T_SettlementTime</stp>
        <stp/>
        <stp>T</stp>
        <tr r="G55" s="1"/>
      </tp>
      <tp>
        <v>0.45277777777777778</v>
        <stp/>
        <stp>ContractData</stp>
        <stp>AHDD06J23</stp>
        <stp>T_SettlementTime</stp>
        <stp/>
        <stp>T</stp>
        <tr r="G54" s="1"/>
      </tp>
      <tp>
        <v>0.45277777777777778</v>
        <stp/>
        <stp>ContractData</stp>
        <stp>AHDD19J23</stp>
        <stp>T_SettlementTime</stp>
        <stp/>
        <stp>T</stp>
        <tr r="G63" s="1"/>
      </tp>
      <tp>
        <v>0.45277777777777778</v>
        <stp/>
        <stp>ContractData</stp>
        <stp>AHDD18J23</stp>
        <stp>T_SettlementTime</stp>
        <stp/>
        <stp>T</stp>
        <tr r="G62" s="1"/>
      </tp>
      <tp>
        <v>0.45277777777777778</v>
        <stp/>
        <stp>ContractData</stp>
        <stp>AHDD11J23</stp>
        <stp>T_SettlementTime</stp>
        <stp/>
        <stp>T</stp>
        <tr r="G57" s="1"/>
      </tp>
      <tp t="s">
        <v/>
        <stp/>
        <stp>ContractData</stp>
        <stp>AHDD10J23</stp>
        <stp>T_SettlementTime</stp>
        <stp/>
        <stp>T</stp>
        <tr r="G56" s="1"/>
      </tp>
      <tp>
        <v>0.45277777777777778</v>
        <stp/>
        <stp>ContractData</stp>
        <stp>AHDD13J23</stp>
        <stp>T_SettlementTime</stp>
        <stp/>
        <stp>T</stp>
        <tr r="G59" s="1"/>
      </tp>
      <tp>
        <v>0.45277777777777778</v>
        <stp/>
        <stp>ContractData</stp>
        <stp>AHDD12J23</stp>
        <stp>T_SettlementTime</stp>
        <stp/>
        <stp>T</stp>
        <tr r="G58" s="1"/>
      </tp>
      <tp>
        <v>0.45277777777777778</v>
        <stp/>
        <stp>ContractData</stp>
        <stp>AHDD14J23</stp>
        <stp>T_SettlementTime</stp>
        <stp/>
        <stp>T</stp>
        <tr r="G60" s="1"/>
      </tp>
      <tp>
        <v>0.45277777777777778</v>
        <stp/>
        <stp>ContractData</stp>
        <stp>AHDD17J23</stp>
        <stp>T_SettlementTime</stp>
        <stp/>
        <stp>T</stp>
        <tr r="G61" s="1"/>
      </tp>
      <tp t="s">
        <v/>
        <stp/>
        <stp>ContractData</stp>
        <stp>AHDD18N23</stp>
        <stp>Y_CLose</stp>
        <stp/>
        <stp>T</stp>
        <tr r="I127" s="1"/>
      </tp>
      <tp t="s">
        <v/>
        <stp/>
        <stp>ContractData</stp>
        <stp>AHDD28N23</stp>
        <stp>Y_CLose</stp>
        <stp/>
        <stp>T</stp>
        <tr r="I135" s="1"/>
      </tp>
      <tp t="s">
        <v/>
        <stp/>
        <stp>ContractData</stp>
        <stp>AHDD08M23</stp>
        <stp>Y_CLose</stp>
        <stp/>
        <stp>T</stp>
        <tr r="I99" s="1"/>
      </tp>
      <tp>
        <v>2682.19</v>
        <stp/>
        <stp>ContractData</stp>
        <stp>AHDD28M23</stp>
        <stp>Y_CLose</stp>
        <stp/>
        <stp>T</stp>
        <tr r="I113" s="1"/>
      </tp>
      <tp t="s">
        <v/>
        <stp/>
        <stp>ContractData</stp>
        <stp>AHDD08K23</stp>
        <stp>Y_CLose</stp>
        <stp/>
        <stp>T</stp>
        <tr r="I76" s="1"/>
      </tp>
      <tp t="s">
        <v/>
        <stp/>
        <stp>ContractData</stp>
        <stp>AHDD18K23</stp>
        <stp>Y_CLose</stp>
        <stp/>
        <stp>T</stp>
        <tr r="I84" s="1"/>
      </tp>
      <tp>
        <v>2657</v>
        <stp/>
        <stp>ContractData</stp>
        <stp>AHDD18J23</stp>
        <stp>Y_CLose</stp>
        <stp/>
        <stp>T</stp>
        <tr r="I62" s="1"/>
      </tp>
      <tp t="s">
        <v/>
        <stp/>
        <stp>ContractData</stp>
        <stp>AHDD28J23</stp>
        <stp>Y_CLose</stp>
        <stp/>
        <stp>T</stp>
        <tr r="I70" s="1"/>
      </tp>
      <tp>
        <v>44951</v>
        <stp/>
        <stp>ContractData</stp>
        <stp>CADD31F23</stp>
        <stp>Y_Date</stp>
        <stp/>
        <stp>T</stp>
        <tr r="J284" s="3"/>
      </tp>
      <tp>
        <v>44951</v>
        <stp/>
        <stp>ContractData</stp>
        <stp>CADD31H23</stp>
        <stp>Y_Date</stp>
        <stp/>
        <stp>T</stp>
        <tr r="J327" s="3"/>
      </tp>
      <tp>
        <v>44951</v>
        <stp/>
        <stp>ContractData</stp>
        <stp>AHDD18K23</stp>
        <stp>Y_Date</stp>
        <stp/>
        <stp>T</stp>
        <tr r="J84" s="1"/>
      </tp>
      <tp>
        <v>44951</v>
        <stp/>
        <stp>ContractData</stp>
        <stp>CADD31K23</stp>
        <stp>Y_Date</stp>
        <stp/>
        <stp>T</stp>
        <tr r="J370" s="3"/>
      </tp>
      <tp>
        <v>44951</v>
        <stp/>
        <stp>ContractData</stp>
        <stp>AHDD18J23</stp>
        <stp>Y_Date</stp>
        <stp/>
        <stp>T</stp>
        <tr r="J62" s="1"/>
      </tp>
      <tp>
        <v>44951</v>
        <stp/>
        <stp>ContractData</stp>
        <stp>AHDD18N23</stp>
        <stp>Y_Date</stp>
        <stp/>
        <stp>T</stp>
        <tr r="J127" s="1"/>
      </tp>
      <tp>
        <v>44951</v>
        <stp/>
        <stp>ContractData</stp>
        <stp>CADD31N23</stp>
        <stp>Y_Date</stp>
        <stp/>
        <stp>T</stp>
        <tr r="J413" s="3"/>
      </tp>
      <tp>
        <v>44951</v>
        <stp/>
        <stp>ContractData</stp>
        <stp>AHDD18Q23</stp>
        <stp>Y_Date</stp>
        <stp/>
        <stp>T</stp>
        <tr r="J150" s="1"/>
      </tp>
      <tp>
        <v>44951</v>
        <stp/>
        <stp>ContractData</stp>
        <stp>CADD31Q23</stp>
        <stp>Y_Date</stp>
        <stp/>
        <stp>T</stp>
        <tr r="J436" s="3"/>
      </tp>
      <tp>
        <v>44951</v>
        <stp/>
        <stp>ContractData</stp>
        <stp>AHDD18U23</stp>
        <stp>Y_Date</stp>
        <stp/>
        <stp>T</stp>
        <tr r="J171" s="1"/>
      </tp>
      <tp>
        <v>44951</v>
        <stp/>
        <stp>ContractData</stp>
        <stp>AHDD18V23</stp>
        <stp>Y_Date</stp>
        <stp/>
        <stp>T</stp>
        <tr r="J193" s="1"/>
      </tp>
      <tp>
        <v>44951</v>
        <stp/>
        <stp>ContractData</stp>
        <stp>CADD31V23</stp>
        <stp>Y_Date</stp>
        <stp/>
        <stp>T</stp>
        <tr r="J479" s="3"/>
      </tp>
      <tp>
        <v>44951</v>
        <stp/>
        <stp>ContractData</stp>
        <stp>AHDD18Z23</stp>
        <stp>Y_Date</stp>
        <stp/>
        <stp>T</stp>
        <tr r="J236" s="1"/>
      </tp>
      <tp>
        <v>44951</v>
        <stp/>
        <stp>ContractData</stp>
        <stp>CADD30F23</stp>
        <stp>Y_Date</stp>
        <stp/>
        <stp>T</stp>
        <tr r="J283" s="3"/>
      </tp>
      <tp>
        <v>44951</v>
        <stp/>
        <stp>ContractData</stp>
        <stp>CADD30H23</stp>
        <stp>Y_Date</stp>
        <stp/>
        <stp>T</stp>
        <tr r="J326" s="3"/>
      </tp>
      <tp>
        <v>44951</v>
        <stp/>
        <stp>ContractData</stp>
        <stp>AHDD19K23</stp>
        <stp>Y_Date</stp>
        <stp/>
        <stp>T</stp>
        <tr r="J85" s="1"/>
      </tp>
      <tp>
        <v>44951</v>
        <stp/>
        <stp>ContractData</stp>
        <stp>CADD30K23</stp>
        <stp>Y_Date</stp>
        <stp/>
        <stp>T</stp>
        <tr r="J369" s="3"/>
      </tp>
      <tp>
        <v>44951</v>
        <stp/>
        <stp>ContractData</stp>
        <stp>AHDD19J23</stp>
        <stp>Y_Date</stp>
        <stp/>
        <stp>T</stp>
        <tr r="J63" s="1"/>
      </tp>
      <tp>
        <v>44951</v>
        <stp/>
        <stp>ContractData</stp>
        <stp>AHDD19M23</stp>
        <stp>Y_Date</stp>
        <stp/>
        <stp>T</stp>
        <tr r="J106" s="1"/>
      </tp>
      <tp>
        <v>44951</v>
        <stp/>
        <stp>ContractData</stp>
        <stp>CADD30M23</stp>
        <stp>Y_Date</stp>
        <stp/>
        <stp>T</stp>
        <tr r="J392" s="3"/>
      </tp>
      <tp>
        <v>44951</v>
        <stp/>
        <stp>ContractData</stp>
        <stp>AHDD19N23</stp>
        <stp>Y_Date</stp>
        <stp/>
        <stp>T</stp>
        <tr r="J128" s="1"/>
      </tp>
      <tp>
        <v>44951</v>
        <stp/>
        <stp>ContractData</stp>
        <stp>CADD30Q23</stp>
        <stp>Y_Date</stp>
        <stp/>
        <stp>T</stp>
        <tr r="J435" s="3"/>
      </tp>
      <tp>
        <v>44951</v>
        <stp/>
        <stp>ContractData</stp>
        <stp>AHDD19U23</stp>
        <stp>Y_Date</stp>
        <stp/>
        <stp>T</stp>
        <tr r="J172" s="1"/>
      </tp>
      <tp>
        <v>44951</v>
        <stp/>
        <stp>ContractData</stp>
        <stp>AHDD19V23</stp>
        <stp>Y_Date</stp>
        <stp/>
        <stp>T</stp>
        <tr r="J194" s="1"/>
      </tp>
      <tp>
        <v>44951</v>
        <stp/>
        <stp>ContractData</stp>
        <stp>CADD30V23</stp>
        <stp>Y_Date</stp>
        <stp/>
        <stp>T</stp>
        <tr r="J478" s="3"/>
      </tp>
      <tp>
        <v>44951</v>
        <stp/>
        <stp>ContractData</stp>
        <stp>CADD30X23</stp>
        <stp>Y_Date</stp>
        <stp/>
        <stp>T</stp>
        <tr r="J501" s="3"/>
      </tp>
      <tp>
        <v>44951</v>
        <stp/>
        <stp>ContractData</stp>
        <stp>AHDD19Z23</stp>
        <stp>Y_Date</stp>
        <stp/>
        <stp>T</stp>
        <tr r="J237" s="1"/>
      </tp>
      <tp>
        <v>2642</v>
        <stp/>
        <stp>ContractData</stp>
        <stp>AHDD08H23</stp>
        <stp>Y_CLose</stp>
        <stp/>
        <stp>T</stp>
        <tr r="I33" s="1"/>
      </tp>
      <tp>
        <v>2651.17</v>
        <stp/>
        <stp>ContractData</stp>
        <stp>AHDD28H23</stp>
        <stp>Y_CLose</stp>
        <stp/>
        <stp>T</stp>
        <tr r="I47" s="1"/>
      </tp>
      <tp>
        <v>44951</v>
        <stp/>
        <stp>ContractData</stp>
        <stp>AHDD16G23</stp>
        <stp>Y_Date</stp>
        <stp/>
        <stp>T</stp>
        <tr r="J19" s="1"/>
      </tp>
      <tp>
        <v>44951</v>
        <stp/>
        <stp>ContractData</stp>
        <stp>AHDD16H23</stp>
        <stp>Y_Date</stp>
        <stp/>
        <stp>T</stp>
        <tr r="J39" s="1"/>
      </tp>
      <tp>
        <v>44951</v>
        <stp/>
        <stp>ContractData</stp>
        <stp>AHDD16K23</stp>
        <stp>Y_Date</stp>
        <stp/>
        <stp>T</stp>
        <tr r="J82" s="1"/>
      </tp>
      <tp>
        <v>44951</v>
        <stp/>
        <stp>ContractData</stp>
        <stp>AHDD16M23</stp>
        <stp>Y_Date</stp>
        <stp/>
        <stp>T</stp>
        <tr r="J105" s="1"/>
      </tp>
      <tp>
        <v>44951</v>
        <stp/>
        <stp>ContractData</stp>
        <stp>AHDD16Q23</stp>
        <stp>Y_Date</stp>
        <stp/>
        <stp>T</stp>
        <tr r="J148" s="1"/>
      </tp>
      <tp>
        <v>44951</v>
        <stp/>
        <stp>ContractData</stp>
        <stp>AHDD16V23</stp>
        <stp>Y_Date</stp>
        <stp/>
        <stp>T</stp>
        <tr r="J191" s="1"/>
      </tp>
      <tp>
        <v>44951</v>
        <stp/>
        <stp>ContractData</stp>
        <stp>AHDD16X23</stp>
        <stp>Y_Date</stp>
        <stp/>
        <stp>T</stp>
        <tr r="J214" s="1"/>
      </tp>
      <tp>
        <v>2631.82</v>
        <stp/>
        <stp>ContractData</stp>
        <stp>AHDD08G23</stp>
        <stp>Y_CLose</stp>
        <stp/>
        <stp>T</stp>
        <tr r="I13" s="1"/>
      </tp>
      <tp>
        <v>2639</v>
        <stp/>
        <stp>ContractData</stp>
        <stp>AHDD28G23</stp>
        <stp>Y_CLose</stp>
        <stp/>
        <stp>T</stp>
        <tr r="I27" s="1"/>
      </tp>
      <tp>
        <v>44951</v>
        <stp/>
        <stp>ContractData</stp>
        <stp>AHDD17G23</stp>
        <stp>Y_Date</stp>
        <stp/>
        <stp>T</stp>
        <tr r="J20" s="1"/>
      </tp>
      <tp>
        <v>44951</v>
        <stp/>
        <stp>ContractData</stp>
        <stp>AHDD17H23</stp>
        <stp>Y_Date</stp>
        <stp/>
        <stp>T</stp>
        <tr r="J40" s="1"/>
      </tp>
      <tp>
        <v>44951</v>
        <stp/>
        <stp>ContractData</stp>
        <stp>AHDD17K23</stp>
        <stp>Y_Date</stp>
        <stp/>
        <stp>T</stp>
        <tr r="J83" s="1"/>
      </tp>
      <tp>
        <v>44951</v>
        <stp/>
        <stp>ContractData</stp>
        <stp>AHDD17J23</stp>
        <stp>Y_Date</stp>
        <stp/>
        <stp>T</stp>
        <tr r="J61" s="1"/>
      </tp>
      <tp>
        <v>44951</v>
        <stp/>
        <stp>ContractData</stp>
        <stp>AHDD17N23</stp>
        <stp>Y_Date</stp>
        <stp/>
        <stp>T</stp>
        <tr r="J126" s="1"/>
      </tp>
      <tp>
        <v>44951</v>
        <stp/>
        <stp>ContractData</stp>
        <stp>AHDD17Q23</stp>
        <stp>Y_Date</stp>
        <stp/>
        <stp>T</stp>
        <tr r="J149" s="1"/>
      </tp>
      <tp>
        <v>44951</v>
        <stp/>
        <stp>ContractData</stp>
        <stp>AHDD17V23</stp>
        <stp>Y_Date</stp>
        <stp/>
        <stp>T</stp>
        <tr r="J192" s="1"/>
      </tp>
      <tp>
        <v>44951</v>
        <stp/>
        <stp>ContractData</stp>
        <stp>AHDD17X23</stp>
        <stp>Y_Date</stp>
        <stp/>
        <stp>T</stp>
        <tr r="J215" s="1"/>
      </tp>
      <tp t="s">
        <v/>
        <stp/>
        <stp>ContractData</stp>
        <stp>AHDD18F24</stp>
        <stp>Y_CLose</stp>
        <stp/>
        <stp>T</stp>
        <tr r="I259" s="1"/>
      </tp>
      <tp t="s">
        <v/>
        <stp/>
        <stp>ContractData</stp>
        <stp>AHDD08F24</stp>
        <stp>Y_CLose</stp>
        <stp/>
        <stp>T</stp>
        <tr r="I251" s="1"/>
      </tp>
      <tp>
        <v>44951</v>
        <stp/>
        <stp>ContractData</stp>
        <stp>AHDD14G23</stp>
        <stp>Y_Date</stp>
        <stp/>
        <stp>T</stp>
        <tr r="J17" s="1"/>
      </tp>
      <tp>
        <v>44951</v>
        <stp/>
        <stp>ContractData</stp>
        <stp>AHDD14H23</stp>
        <stp>Y_Date</stp>
        <stp/>
        <stp>T</stp>
        <tr r="J37" s="1"/>
      </tp>
      <tp>
        <v>44951</v>
        <stp/>
        <stp>ContractData</stp>
        <stp>AHDD14J23</stp>
        <stp>Y_Date</stp>
        <stp/>
        <stp>T</stp>
        <tr r="J60" s="1"/>
      </tp>
      <tp>
        <v>44951</v>
        <stp/>
        <stp>ContractData</stp>
        <stp>AHDD14M23</stp>
        <stp>Y_Date</stp>
        <stp/>
        <stp>T</stp>
        <tr r="J103" s="1"/>
      </tp>
      <tp>
        <v>44951</v>
        <stp/>
        <stp>ContractData</stp>
        <stp>AHDD14N23</stp>
        <stp>Y_Date</stp>
        <stp/>
        <stp>T</stp>
        <tr r="J125" s="1"/>
      </tp>
      <tp>
        <v>44951</v>
        <stp/>
        <stp>ContractData</stp>
        <stp>AHDD14Q23</stp>
        <stp>Y_Date</stp>
        <stp/>
        <stp>T</stp>
        <tr r="J146" s="1"/>
      </tp>
      <tp>
        <v>44951</v>
        <stp/>
        <stp>ContractData</stp>
        <stp>AHDD14U23</stp>
        <stp>Y_Date</stp>
        <stp/>
        <stp>T</stp>
        <tr r="J169" s="1"/>
      </tp>
      <tp>
        <v>44951</v>
        <stp/>
        <stp>ContractData</stp>
        <stp>AHDD14X23</stp>
        <stp>Y_Date</stp>
        <stp/>
        <stp>T</stp>
        <tr r="J212" s="1"/>
      </tp>
      <tp>
        <v>44951</v>
        <stp/>
        <stp>ContractData</stp>
        <stp>AHDD14Z23</stp>
        <stp>Y_Date</stp>
        <stp/>
        <stp>T</stp>
        <tr r="J234" s="1"/>
      </tp>
      <tp>
        <v>44951</v>
        <stp/>
        <stp>ContractData</stp>
        <stp>AHDD15G23</stp>
        <stp>Y_Date</stp>
        <stp/>
        <stp>T</stp>
        <tr r="J18" s="1"/>
      </tp>
      <tp>
        <v>44951</v>
        <stp/>
        <stp>ContractData</stp>
        <stp>AHDD15H23</stp>
        <stp>Y_Date</stp>
        <stp/>
        <stp>T</stp>
        <tr r="J38" s="1"/>
      </tp>
      <tp>
        <v>44951</v>
        <stp/>
        <stp>ContractData</stp>
        <stp>AHDD15K23</stp>
        <stp>Y_Date</stp>
        <stp/>
        <stp>T</stp>
        <tr r="J81" s="1"/>
      </tp>
      <tp>
        <v>44951</v>
        <stp/>
        <stp>ContractData</stp>
        <stp>AHDD15M23</stp>
        <stp>Y_Date</stp>
        <stp/>
        <stp>T</stp>
        <tr r="J104" s="1"/>
      </tp>
      <tp>
        <v>44951</v>
        <stp/>
        <stp>ContractData</stp>
        <stp>AHDD15Q23</stp>
        <stp>Y_Date</stp>
        <stp/>
        <stp>T</stp>
        <tr r="J147" s="1"/>
      </tp>
      <tp>
        <v>44951</v>
        <stp/>
        <stp>ContractData</stp>
        <stp>AHDD15U23</stp>
        <stp>Y_Date</stp>
        <stp/>
        <stp>T</stp>
        <tr r="J170" s="1"/>
      </tp>
      <tp>
        <v>44951</v>
        <stp/>
        <stp>ContractData</stp>
        <stp>AHDD15X23</stp>
        <stp>Y_Date</stp>
        <stp/>
        <stp>T</stp>
        <tr r="J213" s="1"/>
      </tp>
      <tp>
        <v>44951</v>
        <stp/>
        <stp>ContractData</stp>
        <stp>AHDD15Z23</stp>
        <stp>Y_Date</stp>
        <stp/>
        <stp>T</stp>
        <tr r="J235" s="1"/>
      </tp>
      <tp>
        <v>44951</v>
        <stp/>
        <stp>ContractData</stp>
        <stp>AHDD12K23</stp>
        <stp>Y_Date</stp>
        <stp/>
        <stp>T</stp>
        <tr r="J80" s="1"/>
      </tp>
      <tp>
        <v>44951</v>
        <stp/>
        <stp>ContractData</stp>
        <stp>AHDD12J23</stp>
        <stp>Y_Date</stp>
        <stp/>
        <stp>T</stp>
        <tr r="J58" s="1"/>
      </tp>
      <tp>
        <v>44951</v>
        <stp/>
        <stp>ContractData</stp>
        <stp>AHDD12M23</stp>
        <stp>Y_Date</stp>
        <stp/>
        <stp>T</stp>
        <tr r="J101" s="1"/>
      </tp>
      <tp>
        <v>44951</v>
        <stp/>
        <stp>ContractData</stp>
        <stp>AHDD12N23</stp>
        <stp>Y_Date</stp>
        <stp/>
        <stp>T</stp>
        <tr r="J123" s="1"/>
      </tp>
      <tp>
        <v>44951</v>
        <stp/>
        <stp>ContractData</stp>
        <stp>AHDD12U23</stp>
        <stp>Y_Date</stp>
        <stp/>
        <stp>T</stp>
        <tr r="J167" s="1"/>
      </tp>
      <tp>
        <v>44951</v>
        <stp/>
        <stp>ContractData</stp>
        <stp>AHDD12V23</stp>
        <stp>Y_Date</stp>
        <stp/>
        <stp>T</stp>
        <tr r="J189" s="1"/>
      </tp>
      <tp>
        <v>44951</v>
        <stp/>
        <stp>ContractData</stp>
        <stp>AHDD12Z23</stp>
        <stp>Y_Date</stp>
        <stp/>
        <stp>T</stp>
        <tr r="J232" s="1"/>
      </tp>
      <tp>
        <v>44951</v>
        <stp/>
        <stp>ContractData</stp>
        <stp>AHDD13G23</stp>
        <stp>Y_Date</stp>
        <stp/>
        <stp>T</stp>
        <tr r="J16" s="1"/>
      </tp>
      <tp>
        <v>44951</v>
        <stp/>
        <stp>ContractData</stp>
        <stp>AHDD13H23</stp>
        <stp>Y_Date</stp>
        <stp/>
        <stp>T</stp>
        <tr r="J36" s="1"/>
      </tp>
      <tp>
        <v>44951</v>
        <stp/>
        <stp>ContractData</stp>
        <stp>AHDD13J23</stp>
        <stp>Y_Date</stp>
        <stp/>
        <stp>T</stp>
        <tr r="J59" s="1"/>
      </tp>
      <tp>
        <v>44951</v>
        <stp/>
        <stp>ContractData</stp>
        <stp>AHDD13M23</stp>
        <stp>Y_Date</stp>
        <stp/>
        <stp>T</stp>
        <tr r="J102" s="1"/>
      </tp>
      <tp>
        <v>44951</v>
        <stp/>
        <stp>ContractData</stp>
        <stp>AHDD13N23</stp>
        <stp>Y_Date</stp>
        <stp/>
        <stp>T</stp>
        <tr r="J124" s="1"/>
      </tp>
      <tp>
        <v>44951</v>
        <stp/>
        <stp>ContractData</stp>
        <stp>AHDD13U23</stp>
        <stp>Y_Date</stp>
        <stp/>
        <stp>T</stp>
        <tr r="J168" s="1"/>
      </tp>
      <tp>
        <v>44951</v>
        <stp/>
        <stp>ContractData</stp>
        <stp>AHDD13V23</stp>
        <stp>Y_Date</stp>
        <stp/>
        <stp>T</stp>
        <tr r="J190" s="1"/>
      </tp>
      <tp>
        <v>44951</v>
        <stp/>
        <stp>ContractData</stp>
        <stp>AHDD13X23</stp>
        <stp>Y_Date</stp>
        <stp/>
        <stp>T</stp>
        <tr r="J211" s="1"/>
      </tp>
      <tp>
        <v>44951</v>
        <stp/>
        <stp>ContractData</stp>
        <stp>AHDD13Z23</stp>
        <stp>Y_Date</stp>
        <stp/>
        <stp>T</stp>
        <tr r="J233" s="1"/>
      </tp>
      <tp>
        <v>44951</v>
        <stp/>
        <stp>ContractData</stp>
        <stp>AHDD10G23</stp>
        <stp>Y_Date</stp>
        <stp/>
        <stp>T</stp>
        <tr r="J15" s="1"/>
      </tp>
      <tp>
        <v>44951</v>
        <stp/>
        <stp>ContractData</stp>
        <stp>AHDD10H23</stp>
        <stp>Y_Date</stp>
        <stp/>
        <stp>T</stp>
        <tr r="J35" s="1"/>
      </tp>
      <tp>
        <v>44951</v>
        <stp/>
        <stp>ContractData</stp>
        <stp>AHDD10K23</stp>
        <stp>Y_Date</stp>
        <stp/>
        <stp>T</stp>
        <tr r="J78" s="1"/>
      </tp>
      <tp>
        <v>44951</v>
        <stp/>
        <stp>ContractData</stp>
        <stp>AHDD10J23</stp>
        <stp>Y_Date</stp>
        <stp/>
        <stp>T</stp>
        <tr r="J56" s="1"/>
      </tp>
      <tp>
        <v>44951</v>
        <stp/>
        <stp>ContractData</stp>
        <stp>AHDD10N23</stp>
        <stp>Y_Date</stp>
        <stp/>
        <stp>T</stp>
        <tr r="J121" s="1"/>
      </tp>
      <tp>
        <v>44951</v>
        <stp/>
        <stp>ContractData</stp>
        <stp>AHDD10Q23</stp>
        <stp>Y_Date</stp>
        <stp/>
        <stp>T</stp>
        <tr r="J144" s="1"/>
      </tp>
      <tp>
        <v>44951</v>
        <stp/>
        <stp>ContractData</stp>
        <stp>AHDD10V23</stp>
        <stp>Y_Date</stp>
        <stp/>
        <stp>T</stp>
        <tr r="J187" s="1"/>
      </tp>
      <tp>
        <v>44951</v>
        <stp/>
        <stp>ContractData</stp>
        <stp>AHDD10X23</stp>
        <stp>Y_Date</stp>
        <stp/>
        <stp>T</stp>
        <tr r="J210" s="1"/>
      </tp>
      <tp>
        <v>44951</v>
        <stp/>
        <stp>ContractData</stp>
        <stp>AHDD11K23</stp>
        <stp>Y_Date</stp>
        <stp/>
        <stp>T</stp>
        <tr r="J79" s="1"/>
      </tp>
      <tp>
        <v>44951</v>
        <stp/>
        <stp>ContractData</stp>
        <stp>AHDD11J23</stp>
        <stp>Y_Date</stp>
        <stp/>
        <stp>T</stp>
        <tr r="J57" s="1"/>
      </tp>
      <tp>
        <v>44951</v>
        <stp/>
        <stp>ContractData</stp>
        <stp>AHDD11N23</stp>
        <stp>Y_Date</stp>
        <stp/>
        <stp>T</stp>
        <tr r="J122" s="1"/>
      </tp>
      <tp>
        <v>44951</v>
        <stp/>
        <stp>ContractData</stp>
        <stp>AHDD11Q23</stp>
        <stp>Y_Date</stp>
        <stp/>
        <stp>T</stp>
        <tr r="J145" s="1"/>
      </tp>
      <tp>
        <v>44951</v>
        <stp/>
        <stp>ContractData</stp>
        <stp>AHDD11U23</stp>
        <stp>Y_Date</stp>
        <stp/>
        <stp>T</stp>
        <tr r="J166" s="1"/>
      </tp>
      <tp>
        <v>44951</v>
        <stp/>
        <stp>ContractData</stp>
        <stp>AHDD11V23</stp>
        <stp>Y_Date</stp>
        <stp/>
        <stp>T</stp>
        <tr r="J188" s="1"/>
      </tp>
      <tp>
        <v>44951</v>
        <stp/>
        <stp>ContractData</stp>
        <stp>AHDD11Z23</stp>
        <stp>Y_Date</stp>
        <stp/>
        <stp>T</stp>
        <tr r="J231" s="1"/>
      </tp>
      <tp t="s">
        <v/>
        <stp/>
        <stp>ContractData</stp>
        <stp>AHDD08Z23</stp>
        <stp>Y_CLose</stp>
        <stp/>
        <stp>T</stp>
        <tr r="I230" s="1"/>
      </tp>
      <tp t="s">
        <v/>
        <stp/>
        <stp>ContractData</stp>
        <stp>AHDD18Z23</stp>
        <stp>Y_CLose</stp>
        <stp/>
        <stp>T</stp>
        <tr r="I236" s="1"/>
      </tp>
      <tp t="s">
        <v/>
        <stp/>
        <stp>ContractData</stp>
        <stp>AHDD28Z23</stp>
        <stp>Y_CLose</stp>
        <stp/>
        <stp>T</stp>
        <tr r="I244" s="1"/>
      </tp>
      <tp t="s">
        <v/>
        <stp/>
        <stp>ContractData</stp>
        <stp>AHDD08X23</stp>
        <stp>Y_CLose</stp>
        <stp/>
        <stp>T</stp>
        <tr r="I208" s="1"/>
      </tp>
      <tp t="s">
        <v/>
        <stp/>
        <stp>ContractData</stp>
        <stp>AHDD28X23</stp>
        <stp>Y_CLose</stp>
        <stp/>
        <stp>T</stp>
        <tr r="I222" s="1"/>
      </tp>
      <tp>
        <v>2710.75</v>
        <stp/>
        <stp>ContractData</stp>
        <stp>AHDD18V23</stp>
        <stp>Y_CLose</stp>
        <stp/>
        <stp>T</stp>
        <tr r="I193" s="1"/>
      </tp>
      <tp t="s">
        <v/>
        <stp/>
        <stp>ContractData</stp>
        <stp>AHDD08U23</stp>
        <stp>Y_CLose</stp>
        <stp/>
        <stp>T</stp>
        <tr r="I165" s="1"/>
      </tp>
      <tp t="s">
        <v/>
        <stp/>
        <stp>ContractData</stp>
        <stp>AHDD18U23</stp>
        <stp>Y_CLose</stp>
        <stp/>
        <stp>T</stp>
        <tr r="I171" s="1"/>
      </tp>
      <tp t="s">
        <v/>
        <stp/>
        <stp>ContractData</stp>
        <stp>AHDD28U23</stp>
        <stp>Y_CLose</stp>
        <stp/>
        <stp>T</stp>
        <tr r="I179" s="1"/>
      </tp>
      <tp t="s">
        <v/>
        <stp/>
        <stp>ContractData</stp>
        <stp>AHDD08Q23</stp>
        <stp>Y_CLose</stp>
        <stp/>
        <stp>T</stp>
        <tr r="I142" s="1"/>
      </tp>
      <tp t="s">
        <v/>
        <stp/>
        <stp>ContractData</stp>
        <stp>AHDD18Q23</stp>
        <stp>Y_CLose</stp>
        <stp/>
        <stp>T</stp>
        <tr r="I150" s="1"/>
      </tp>
      <tp t="s">
        <v/>
        <stp/>
        <stp>ContractData</stp>
        <stp>AHDD28Q23</stp>
        <stp>Y_CLose</stp>
        <stp/>
        <stp>T</stp>
        <tr r="I156" s="1"/>
      </tp>
      <tp t="s">
        <v>LME Aluminium, Feb 18</v>
        <stp/>
        <stp>ContractData</stp>
        <stp>AHDD21G18</stp>
        <stp>LongDescription</stp>
        <tr r="D29" s="2"/>
      </tp>
      <tp t="s">
        <v>LME Aluminium, Feb 19</v>
        <stp/>
        <stp>ContractData</stp>
        <stp>AHDD20G19</stp>
        <stp>LongDescription</stp>
        <tr r="D41" s="2"/>
      </tp>
      <tp t="s">
        <v>LME Aluminium, Feb 17</v>
        <stp/>
        <stp>ContractData</stp>
        <stp>AHDD15G17</stp>
        <stp>LongDescription</stp>
        <tr r="D17" s="2"/>
      </tp>
      <tp t="s">
        <v>LME Aluminium, Feb 16</v>
        <stp/>
        <stp>ContractData</stp>
        <stp>AHDD17G16</stp>
        <stp>LongDescription</stp>
        <tr r="D5" s="2"/>
      </tp>
      <tp t="s">
        <v>LME Aluminium, Feb 24</v>
        <stp/>
        <stp>ContractData</stp>
        <stp>AHDD21G24</stp>
        <stp>LongDescription</stp>
        <tr r="D101" s="2"/>
      </tp>
      <tp t="s">
        <v>LME Aluminium, Feb 26</v>
        <stp/>
        <stp>ContractData</stp>
        <stp>AHDD18G26</stp>
        <stp>LongDescription</stp>
        <tr r="D125" s="2"/>
      </tp>
      <tp t="s">
        <v>LME Aluminium, Feb 25</v>
        <stp/>
        <stp>ContractData</stp>
        <stp>AHDD19G25</stp>
        <stp>LongDescription</stp>
        <tr r="D113" s="2"/>
      </tp>
      <tp t="s">
        <v>LME Aluminium, Feb 23</v>
        <stp/>
        <stp>ContractData</stp>
        <stp>AHDD15G23</stp>
        <stp>LongDescription</stp>
        <tr r="D89" s="2"/>
      </tp>
      <tp t="s">
        <v>LME Aluminium, Feb 22</v>
        <stp/>
        <stp>ContractData</stp>
        <stp>AHDD16G22</stp>
        <stp>LongDescription</stp>
        <tr r="D77" s="2"/>
      </tp>
      <tp t="s">
        <v>LME Aluminium, Feb 21</v>
        <stp/>
        <stp>ContractData</stp>
        <stp>AHDD17G21</stp>
        <stp>LongDescription</stp>
        <tr r="D65" s="2"/>
      </tp>
      <tp t="s">
        <v>LME Aluminium, Feb 20</v>
        <stp/>
        <stp>ContractData</stp>
        <stp>AHDD19G20</stp>
        <stp>LongDescription</stp>
        <tr r="D53" s="2"/>
      </tp>
      <tp t="s">
        <v/>
        <stp/>
        <stp>ContractData</stp>
        <stp>CADD20M24</stp>
        <stp>T_SettlementTime</stp>
        <stp/>
        <stp>T</stp>
        <tr r="G646" s="3"/>
      </tp>
      <tp t="s">
        <v/>
        <stp/>
        <stp>ContractData</stp>
        <stp>CADD21M24</stp>
        <stp>T_SettlementTime</stp>
        <stp/>
        <stp>T</stp>
        <tr r="G647" s="3"/>
      </tp>
      <tp t="s">
        <v/>
        <stp/>
        <stp>ContractData</stp>
        <stp>CADD24M24</stp>
        <stp>T_SettlementTime</stp>
        <stp/>
        <stp>T</stp>
        <tr r="G648" s="3"/>
      </tp>
      <tp t="s">
        <v/>
        <stp/>
        <stp>ContractData</stp>
        <stp>CADD25M24</stp>
        <stp>T_SettlementTime</stp>
        <stp/>
        <stp>T</stp>
        <tr r="G649" s="3"/>
      </tp>
      <tp t="s">
        <v/>
        <stp/>
        <stp>ContractData</stp>
        <stp>CADD26M24</stp>
        <stp>T_SettlementTime</stp>
        <stp/>
        <stp>T</stp>
        <tr r="G650" s="3"/>
      </tp>
      <tp t="s">
        <v/>
        <stp/>
        <stp>ContractData</stp>
        <stp>CADD27M24</stp>
        <stp>T_SettlementTime</stp>
        <stp/>
        <stp>T</stp>
        <tr r="G651" s="3"/>
      </tp>
      <tp t="s">
        <v/>
        <stp/>
        <stp>ContractData</stp>
        <stp>CADD28M24</stp>
        <stp>T_SettlementTime</stp>
        <stp/>
        <stp>T</stp>
        <tr r="G652" s="3"/>
      </tp>
      <tp t="s">
        <v/>
        <stp/>
        <stp>ContractData</stp>
        <stp>CADD10M24</stp>
        <stp>T_SettlementTime</stp>
        <stp/>
        <stp>T</stp>
        <tr r="G638" s="3"/>
      </tp>
      <tp t="s">
        <v/>
        <stp/>
        <stp>ContractData</stp>
        <stp>CADD11M24</stp>
        <stp>T_SettlementTime</stp>
        <stp/>
        <stp>T</stp>
        <tr r="G639" s="3"/>
      </tp>
      <tp t="s">
        <v/>
        <stp/>
        <stp>ContractData</stp>
        <stp>CADD12M24</stp>
        <stp>T_SettlementTime</stp>
        <stp/>
        <stp>T</stp>
        <tr r="G640" s="3"/>
      </tp>
      <tp t="s">
        <v/>
        <stp/>
        <stp>ContractData</stp>
        <stp>CADD13M24</stp>
        <stp>T_SettlementTime</stp>
        <stp/>
        <stp>T</stp>
        <tr r="G641" s="3"/>
      </tp>
      <tp t="s">
        <v/>
        <stp/>
        <stp>ContractData</stp>
        <stp>CADD14M24</stp>
        <stp>T_SettlementTime</stp>
        <stp/>
        <stp>T</stp>
        <tr r="G642" s="3"/>
      </tp>
      <tp t="s">
        <v/>
        <stp/>
        <stp>ContractData</stp>
        <stp>CADD17M24</stp>
        <stp>T_SettlementTime</stp>
        <stp/>
        <stp>T</stp>
        <tr r="G643" s="3"/>
      </tp>
      <tp t="s">
        <v/>
        <stp/>
        <stp>ContractData</stp>
        <stp>CADD18M24</stp>
        <stp>T_SettlementTime</stp>
        <stp/>
        <stp>T</stp>
        <tr r="G644" s="3"/>
      </tp>
      <tp>
        <v>0.45833333333333331</v>
        <stp/>
        <stp>ContractData</stp>
        <stp>CADD19M24</stp>
        <stp>T_SettlementTime</stp>
        <stp/>
        <stp>T</stp>
        <tr r="G645" s="3"/>
      </tp>
      <tp t="s">
        <v/>
        <stp/>
        <stp>ContractData</stp>
        <stp>CADD03M24</stp>
        <stp>T_SettlementTime</stp>
        <stp/>
        <stp>T</stp>
        <tr r="G633" s="3"/>
      </tp>
      <tp>
        <v>0.45833333333333331</v>
        <stp/>
        <stp>ContractData</stp>
        <stp>CADD04M24</stp>
        <stp>T_SettlementTime</stp>
        <stp/>
        <stp>T</stp>
        <tr r="G634" s="3"/>
      </tp>
      <tp t="s">
        <v/>
        <stp/>
        <stp>ContractData</stp>
        <stp>CADD05M24</stp>
        <stp>T_SettlementTime</stp>
        <stp/>
        <stp>T</stp>
        <tr r="G635" s="3"/>
      </tp>
      <tp t="s">
        <v/>
        <stp/>
        <stp>ContractData</stp>
        <stp>CADD06M24</stp>
        <stp>T_SettlementTime</stp>
        <stp/>
        <stp>T</stp>
        <tr r="G636" s="3"/>
      </tp>
      <tp t="s">
        <v/>
        <stp/>
        <stp>ContractData</stp>
        <stp>CADD07M24</stp>
        <stp>T_SettlementTime</stp>
        <stp/>
        <stp>T</stp>
        <tr r="G637" s="3"/>
      </tp>
      <tp t="s">
        <v/>
        <stp/>
        <stp>ContractData</stp>
        <stp>AHDD29M23</stp>
        <stp>T_SettlementTime</stp>
        <stp/>
        <stp>T</stp>
        <tr r="G114" s="1"/>
      </tp>
      <tp>
        <v>0.45277777777777778</v>
        <stp/>
        <stp>ContractData</stp>
        <stp>AHDD28M23</stp>
        <stp>T_SettlementTime</stp>
        <stp/>
        <stp>T</stp>
        <tr r="G113" s="1"/>
      </tp>
      <tp t="s">
        <v/>
        <stp/>
        <stp>ContractData</stp>
        <stp>CADD01M23</stp>
        <stp>T_SettlementTime</stp>
        <stp/>
        <stp>T</stp>
        <tr r="G371" s="3"/>
      </tp>
      <tp>
        <v>0.45833333333333331</v>
        <stp/>
        <stp>ContractData</stp>
        <stp>CADD02M23</stp>
        <stp>T_SettlementTime</stp>
        <stp/>
        <stp>T</stp>
        <tr r="G372" s="3"/>
      </tp>
      <tp t="s">
        <v/>
        <stp/>
        <stp>ContractData</stp>
        <stp>CADD05M23</stp>
        <stp>T_SettlementTime</stp>
        <stp/>
        <stp>T</stp>
        <tr r="G373" s="3"/>
      </tp>
      <tp t="s">
        <v/>
        <stp/>
        <stp>ContractData</stp>
        <stp>CADD06M23</stp>
        <stp>T_SettlementTime</stp>
        <stp/>
        <stp>T</stp>
        <tr r="G374" s="3"/>
      </tp>
      <tp>
        <v>0.45833333333333331</v>
        <stp/>
        <stp>ContractData</stp>
        <stp>CADD07M23</stp>
        <stp>T_SettlementTime</stp>
        <stp/>
        <stp>T</stp>
        <tr r="G375" s="3"/>
      </tp>
      <tp>
        <v>0.45277777777777778</v>
        <stp/>
        <stp>ContractData</stp>
        <stp>AHDD21M23</stp>
        <stp>T_SettlementTime</stp>
        <stp/>
        <stp>T</stp>
        <tr r="G108" s="1"/>
      </tp>
      <tp t="s">
        <v/>
        <stp/>
        <stp>ContractData</stp>
        <stp>CADD08M23</stp>
        <stp>T_SettlementTime</stp>
        <stp/>
        <stp>T</stp>
        <tr r="G376" s="3"/>
      </tp>
      <tp t="s">
        <v/>
        <stp/>
        <stp>ContractData</stp>
        <stp>AHDD20M23</stp>
        <stp>T_SettlementTime</stp>
        <stp/>
        <stp>T</stp>
        <tr r="G107" s="1"/>
      </tp>
      <tp t="s">
        <v/>
        <stp/>
        <stp>ContractData</stp>
        <stp>CADD09M23</stp>
        <stp>T_SettlementTime</stp>
        <stp/>
        <stp>T</stp>
        <tr r="G377" s="3"/>
      </tp>
      <tp t="s">
        <v/>
        <stp/>
        <stp>ContractData</stp>
        <stp>AHDD23M23</stp>
        <stp>T_SettlementTime</stp>
        <stp/>
        <stp>T</stp>
        <tr r="G110" s="1"/>
      </tp>
      <tp t="s">
        <v/>
        <stp/>
        <stp>ContractData</stp>
        <stp>AHDD22M23</stp>
        <stp>T_SettlementTime</stp>
        <stp/>
        <stp>T</stp>
        <tr r="G109" s="1"/>
      </tp>
      <tp t="s">
        <v/>
        <stp/>
        <stp>ContractData</stp>
        <stp>AHDD27M23</stp>
        <stp>T_SettlementTime</stp>
        <stp/>
        <stp>T</stp>
        <tr r="G112" s="1"/>
      </tp>
      <tp t="s">
        <v/>
        <stp/>
        <stp>ContractData</stp>
        <stp>AHDD26M23</stp>
        <stp>T_SettlementTime</stp>
        <stp/>
        <stp>T</stp>
        <tr r="G111" s="1"/>
      </tp>
      <tp t="s">
        <v/>
        <stp/>
        <stp>ContractData</stp>
        <stp>CADD12M23</stp>
        <stp>T_SettlementTime</stp>
        <stp/>
        <stp>T</stp>
        <tr r="G378" s="3"/>
      </tp>
      <tp t="s">
        <v/>
        <stp/>
        <stp>ContractData</stp>
        <stp>CADD13M23</stp>
        <stp>T_SettlementTime</stp>
        <stp/>
        <stp>T</stp>
        <tr r="G379" s="3"/>
      </tp>
      <tp>
        <v>0.45833333333333331</v>
        <stp/>
        <stp>ContractData</stp>
        <stp>CADD14M23</stp>
        <stp>T_SettlementTime</stp>
        <stp/>
        <stp>T</stp>
        <tr r="G380" s="3"/>
      </tp>
      <tp t="s">
        <v/>
        <stp/>
        <stp>ContractData</stp>
        <stp>CADD15M23</stp>
        <stp>T_SettlementTime</stp>
        <stp/>
        <stp>T</stp>
        <tr r="G381" s="3"/>
      </tp>
      <tp t="s">
        <v/>
        <stp/>
        <stp>ContractData</stp>
        <stp>CADD16M23</stp>
        <stp>T_SettlementTime</stp>
        <stp/>
        <stp>T</stp>
        <tr r="G382" s="3"/>
      </tp>
      <tp t="s">
        <v/>
        <stp/>
        <stp>ContractData</stp>
        <stp>AHDD30M23</stp>
        <stp>T_SettlementTime</stp>
        <stp/>
        <stp>T</stp>
        <tr r="G115" s="1"/>
      </tp>
      <tp t="s">
        <v/>
        <stp/>
        <stp>ContractData</stp>
        <stp>CADD19M23</stp>
        <stp>T_SettlementTime</stp>
        <stp/>
        <stp>T</stp>
        <tr r="G383" s="3"/>
      </tp>
      <tp t="s">
        <v/>
        <stp/>
        <stp>ContractData</stp>
        <stp>AHDD09M23</stp>
        <stp>T_SettlementTime</stp>
        <stp/>
        <stp>T</stp>
        <tr r="G100" s="1"/>
      </tp>
      <tp t="s">
        <v/>
        <stp/>
        <stp>ContractData</stp>
        <stp>CADD20M23</stp>
        <stp>T_SettlementTime</stp>
        <stp/>
        <stp>T</stp>
        <tr r="G384" s="3"/>
      </tp>
      <tp t="s">
        <v/>
        <stp/>
        <stp>ContractData</stp>
        <stp>AHDD08M23</stp>
        <stp>T_SettlementTime</stp>
        <stp/>
        <stp>T</stp>
        <tr r="G99" s="1"/>
      </tp>
      <tp>
        <v>0.45833333333333331</v>
        <stp/>
        <stp>ContractData</stp>
        <stp>CADD21M23</stp>
        <stp>T_SettlementTime</stp>
        <stp/>
        <stp>T</stp>
        <tr r="G385" s="3"/>
      </tp>
      <tp t="s">
        <v/>
        <stp/>
        <stp>ContractData</stp>
        <stp>CADD22M23</stp>
        <stp>T_SettlementTime</stp>
        <stp/>
        <stp>T</stp>
        <tr r="G386" s="3"/>
      </tp>
      <tp t="s">
        <v/>
        <stp/>
        <stp>ContractData</stp>
        <stp>CADD23M23</stp>
        <stp>T_SettlementTime</stp>
        <stp/>
        <stp>T</stp>
        <tr r="G387" s="3"/>
      </tp>
      <tp t="s">
        <v/>
        <stp/>
        <stp>ContractData</stp>
        <stp>CADD26M23</stp>
        <stp>T_SettlementTime</stp>
        <stp/>
        <stp>T</stp>
        <tr r="G388" s="3"/>
      </tp>
      <tp t="s">
        <v/>
        <stp/>
        <stp>ContractData</stp>
        <stp>CADD27M23</stp>
        <stp>T_SettlementTime</stp>
        <stp/>
        <stp>T</stp>
        <tr r="G389" s="3"/>
      </tp>
      <tp t="s">
        <v/>
        <stp/>
        <stp>ContractData</stp>
        <stp>AHDD01M23</stp>
        <stp>T_SettlementTime</stp>
        <stp/>
        <stp>T</stp>
        <tr r="G94" s="1"/>
      </tp>
      <tp>
        <v>0.45833333333333331</v>
        <stp/>
        <stp>ContractData</stp>
        <stp>CADD28M23</stp>
        <stp>T_SettlementTime</stp>
        <stp/>
        <stp>T</stp>
        <tr r="G390" s="3"/>
      </tp>
      <tp t="s">
        <v/>
        <stp/>
        <stp>ContractData</stp>
        <stp>CADD29M23</stp>
        <stp>T_SettlementTime</stp>
        <stp/>
        <stp>T</stp>
        <tr r="G391" s="3"/>
      </tp>
      <tp>
        <v>0.45277777777777778</v>
        <stp/>
        <stp>ContractData</stp>
        <stp>AHDD02M23</stp>
        <stp>T_SettlementTime</stp>
        <stp/>
        <stp>T</stp>
        <tr r="G95" s="1"/>
      </tp>
      <tp t="s">
        <v/>
        <stp/>
        <stp>ContractData</stp>
        <stp>AHDD05M23</stp>
        <stp>T_SettlementTime</stp>
        <stp/>
        <stp>T</stp>
        <tr r="G96" s="1"/>
      </tp>
      <tp>
        <v>0.45277777777777778</v>
        <stp/>
        <stp>ContractData</stp>
        <stp>AHDD07M23</stp>
        <stp>T_SettlementTime</stp>
        <stp/>
        <stp>T</stp>
        <tr r="G98" s="1"/>
      </tp>
      <tp t="s">
        <v/>
        <stp/>
        <stp>ContractData</stp>
        <stp>AHDD06M23</stp>
        <stp>T_SettlementTime</stp>
        <stp/>
        <stp>T</stp>
        <tr r="G97" s="1"/>
      </tp>
      <tp t="s">
        <v/>
        <stp/>
        <stp>ContractData</stp>
        <stp>AHDD19M23</stp>
        <stp>T_SettlementTime</stp>
        <stp/>
        <stp>T</stp>
        <tr r="G106" s="1"/>
      </tp>
      <tp t="s">
        <v/>
        <stp/>
        <stp>ContractData</stp>
        <stp>CADD30M23</stp>
        <stp>T_SettlementTime</stp>
        <stp/>
        <stp>T</stp>
        <tr r="G392" s="3"/>
      </tp>
      <tp t="s">
        <v/>
        <stp/>
        <stp>ContractData</stp>
        <stp>AHDD13M23</stp>
        <stp>T_SettlementTime</stp>
        <stp/>
        <stp>T</stp>
        <tr r="G102" s="1"/>
      </tp>
      <tp t="s">
        <v/>
        <stp/>
        <stp>ContractData</stp>
        <stp>AHDD12M23</stp>
        <stp>T_SettlementTime</stp>
        <stp/>
        <stp>T</stp>
        <tr r="G101" s="1"/>
      </tp>
      <tp t="s">
        <v/>
        <stp/>
        <stp>ContractData</stp>
        <stp>AHDD15M23</stp>
        <stp>T_SettlementTime</stp>
        <stp/>
        <stp>T</stp>
        <tr r="G104" s="1"/>
      </tp>
      <tp>
        <v>0.45277777777777778</v>
        <stp/>
        <stp>ContractData</stp>
        <stp>AHDD14M23</stp>
        <stp>T_SettlementTime</stp>
        <stp/>
        <stp>T</stp>
        <tr r="G103" s="1"/>
      </tp>
      <tp t="s">
        <v/>
        <stp/>
        <stp>ContractData</stp>
        <stp>AHDD16M23</stp>
        <stp>T_SettlementTime</stp>
        <stp/>
        <stp>T</stp>
        <tr r="G105" s="1"/>
      </tp>
      <tp>
        <v>44951</v>
        <stp/>
        <stp>ContractData</stp>
        <stp>CADD27G25</stp>
        <stp>Y_Date</stp>
        <stp/>
        <stp>T</stp>
        <tr r="J826" s="3"/>
      </tp>
      <tp>
        <v>44951</v>
        <stp/>
        <stp>ContractData</stp>
        <stp>CADD27F25</stp>
        <stp>Y_Date</stp>
        <stp/>
        <stp>T</stp>
        <tr r="J803" s="3"/>
      </tp>
      <tp>
        <v>44951</v>
        <stp/>
        <stp>ContractData</stp>
        <stp>CADD27H25</stp>
        <stp>Y_Date</stp>
        <stp/>
        <stp>T</stp>
        <tr r="J846" s="3"/>
      </tp>
      <tp>
        <v>44951</v>
        <stp/>
        <stp>ContractData</stp>
        <stp>CADD26G25</stp>
        <stp>Y_Date</stp>
        <stp/>
        <stp>T</stp>
        <tr r="J825" s="3"/>
      </tp>
      <tp>
        <v>44951</v>
        <stp/>
        <stp>ContractData</stp>
        <stp>CADD26H25</stp>
        <stp>Y_Date</stp>
        <stp/>
        <stp>T</stp>
        <tr r="J845" s="3"/>
      </tp>
      <tp>
        <v>44951</v>
        <stp/>
        <stp>ContractData</stp>
        <stp>CADD25G25</stp>
        <stp>Y_Date</stp>
        <stp/>
        <stp>T</stp>
        <tr r="J824" s="3"/>
      </tp>
      <tp>
        <v>44951</v>
        <stp/>
        <stp>ContractData</stp>
        <stp>CADD25H25</stp>
        <stp>Y_Date</stp>
        <stp/>
        <stp>T</stp>
        <tr r="J844" s="3"/>
      </tp>
      <tp>
        <v>44951</v>
        <stp/>
        <stp>ContractData</stp>
        <stp>CADD25J25</stp>
        <stp>Y_Date</stp>
        <stp/>
        <stp>T</stp>
        <tr r="J867" s="3"/>
      </tp>
      <tp>
        <v>44951</v>
        <stp/>
        <stp>ContractData</stp>
        <stp>CADD24G25</stp>
        <stp>Y_Date</stp>
        <stp/>
        <stp>T</stp>
        <tr r="J823" s="3"/>
      </tp>
      <tp>
        <v>44951</v>
        <stp/>
        <stp>ContractData</stp>
        <stp>CADD24F25</stp>
        <stp>Y_Date</stp>
        <stp/>
        <stp>T</stp>
        <tr r="J802" s="3"/>
      </tp>
      <tp>
        <v>44951</v>
        <stp/>
        <stp>ContractData</stp>
        <stp>CADD24H25</stp>
        <stp>Y_Date</stp>
        <stp/>
        <stp>T</stp>
        <tr r="J843" s="3"/>
      </tp>
      <tp>
        <v>44951</v>
        <stp/>
        <stp>ContractData</stp>
        <stp>CADD24J25</stp>
        <stp>Y_Date</stp>
        <stp/>
        <stp>T</stp>
        <tr r="J866" s="3"/>
      </tp>
      <tp>
        <v>44951</v>
        <stp/>
        <stp>ContractData</stp>
        <stp>CADD23F25</stp>
        <stp>Y_Date</stp>
        <stp/>
        <stp>T</stp>
        <tr r="J801" s="3"/>
      </tp>
      <tp>
        <v>44951</v>
        <stp/>
        <stp>ContractData</stp>
        <stp>CADD23J25</stp>
        <stp>Y_Date</stp>
        <stp/>
        <stp>T</stp>
        <tr r="J865" s="3"/>
      </tp>
      <tp>
        <v>44951</v>
        <stp/>
        <stp>ContractData</stp>
        <stp>CADD22F25</stp>
        <stp>Y_Date</stp>
        <stp/>
        <stp>T</stp>
        <tr r="J800" s="3"/>
      </tp>
      <tp>
        <v>44951</v>
        <stp/>
        <stp>ContractData</stp>
        <stp>CADD22J25</stp>
        <stp>Y_Date</stp>
        <stp/>
        <stp>T</stp>
        <tr r="J864" s="3"/>
      </tp>
      <tp>
        <v>44951</v>
        <stp/>
        <stp>ContractData</stp>
        <stp>CADD21G25</stp>
        <stp>Y_Date</stp>
        <stp/>
        <stp>T</stp>
        <tr r="J822" s="3"/>
      </tp>
      <tp>
        <v>44951</v>
        <stp/>
        <stp>ContractData</stp>
        <stp>AHDD18F24</stp>
        <stp>Y_Date</stp>
        <stp/>
        <stp>T</stp>
        <tr r="J259" s="1"/>
      </tp>
      <tp>
        <v>44951</v>
        <stp/>
        <stp>ContractData</stp>
        <stp>CADD21F25</stp>
        <stp>Y_Date</stp>
        <stp/>
        <stp>T</stp>
        <tr r="J799" s="3"/>
      </tp>
      <tp>
        <v>44951</v>
        <stp/>
        <stp>ContractData</stp>
        <stp>CADD31F24</stp>
        <stp>Y_Date</stp>
        <stp/>
        <stp>T</stp>
        <tr r="J545" s="3"/>
      </tp>
      <tp>
        <v>44951</v>
        <stp/>
        <stp>ContractData</stp>
        <stp>CADD21H25</stp>
        <stp>Y_Date</stp>
        <stp/>
        <stp>T</stp>
        <tr r="J842" s="3"/>
      </tp>
      <tp>
        <v>44951</v>
        <stp/>
        <stp>ContractData</stp>
        <stp>CADD31K24</stp>
        <stp>Y_Date</stp>
        <stp/>
        <stp>T</stp>
        <tr r="J632" s="3"/>
      </tp>
      <tp>
        <v>44951</v>
        <stp/>
        <stp>ContractData</stp>
        <stp>CADD21J25</stp>
        <stp>Y_Date</stp>
        <stp/>
        <stp>T</stp>
        <tr r="J863" s="3"/>
      </tp>
      <tp>
        <v>44951</v>
        <stp/>
        <stp>ContractData</stp>
        <stp>CADD31N24</stp>
        <stp>Y_Date</stp>
        <stp/>
        <stp>T</stp>
        <tr r="J675" s="3"/>
      </tp>
      <tp>
        <v>44951</v>
        <stp/>
        <stp>ContractData</stp>
        <stp>CADD31V24</stp>
        <stp>Y_Date</stp>
        <stp/>
        <stp>T</stp>
        <tr r="J741" s="3"/>
      </tp>
      <tp>
        <v>44951</v>
        <stp/>
        <stp>ContractData</stp>
        <stp>CADD31Z24</stp>
        <stp>Y_Date</stp>
        <stp/>
        <stp>T</stp>
        <tr r="J784" s="3"/>
      </tp>
      <tp>
        <v>44951</v>
        <stp/>
        <stp>ContractData</stp>
        <stp>CADD20G25</stp>
        <stp>Y_Date</stp>
        <stp/>
        <stp>T</stp>
        <tr r="J821" s="3"/>
      </tp>
      <tp>
        <v>44951</v>
        <stp/>
        <stp>ContractData</stp>
        <stp>AHDD19F24</stp>
        <stp>Y_Date</stp>
        <stp/>
        <stp>T</stp>
        <tr r="J260" s="1"/>
      </tp>
      <tp>
        <v>44951</v>
        <stp/>
        <stp>ContractData</stp>
        <stp>CADD20F25</stp>
        <stp>Y_Date</stp>
        <stp/>
        <stp>T</stp>
        <tr r="J798" s="3"/>
      </tp>
      <tp>
        <v>44951</v>
        <stp/>
        <stp>ContractData</stp>
        <stp>CADD30F24</stp>
        <stp>Y_Date</stp>
        <stp/>
        <stp>T</stp>
        <tr r="J544" s="3"/>
      </tp>
      <tp>
        <v>44951</v>
        <stp/>
        <stp>ContractData</stp>
        <stp>CADD20H25</stp>
        <stp>Y_Date</stp>
        <stp/>
        <stp>T</stp>
        <tr r="J841" s="3"/>
      </tp>
      <tp>
        <v>44951</v>
        <stp/>
        <stp>ContractData</stp>
        <stp>CADD30K24</stp>
        <stp>Y_Date</stp>
        <stp/>
        <stp>T</stp>
        <tr r="J631" s="3"/>
      </tp>
      <tp>
        <v>44951</v>
        <stp/>
        <stp>ContractData</stp>
        <stp>CADD30J24</stp>
        <stp>Y_Date</stp>
        <stp/>
        <stp>T</stp>
        <tr r="J609" s="3"/>
      </tp>
      <tp>
        <v>44951</v>
        <stp/>
        <stp>ContractData</stp>
        <stp>CADD30N24</stp>
        <stp>Y_Date</stp>
        <stp/>
        <stp>T</stp>
        <tr r="J674" s="3"/>
      </tp>
      <tp>
        <v>44951</v>
        <stp/>
        <stp>ContractData</stp>
        <stp>CADD30Q24</stp>
        <stp>Y_Date</stp>
        <stp/>
        <stp>T</stp>
        <tr r="J697" s="3"/>
      </tp>
      <tp>
        <v>44951</v>
        <stp/>
        <stp>ContractData</stp>
        <stp>CADD30U24</stp>
        <stp>Y_Date</stp>
        <stp/>
        <stp>T</stp>
        <tr r="J718" s="3"/>
      </tp>
      <tp>
        <v>44951</v>
        <stp/>
        <stp>ContractData</stp>
        <stp>CADD30V24</stp>
        <stp>Y_Date</stp>
        <stp/>
        <stp>T</stp>
        <tr r="J740" s="3"/>
      </tp>
      <tp>
        <v>44951</v>
        <stp/>
        <stp>ContractData</stp>
        <stp>CADD30Z24</stp>
        <stp>Y_Date</stp>
        <stp/>
        <stp>T</stp>
        <tr r="J783" s="3"/>
      </tp>
      <tp>
        <v>44951</v>
        <stp/>
        <stp>ContractData</stp>
        <stp>AHDD16F24</stp>
        <stp>Y_Date</stp>
        <stp/>
        <stp>T</stp>
        <tr r="J257" s="1"/>
      </tp>
      <tp>
        <v>44951</v>
        <stp/>
        <stp>ContractData</stp>
        <stp>AHDD17F24</stp>
        <stp>Y_Date</stp>
        <stp/>
        <stp>T</stp>
        <tr r="J258" s="1"/>
      </tp>
      <tp>
        <v>44951</v>
        <stp/>
        <stp>ContractData</stp>
        <stp>AHDD15F24</stp>
        <stp>Y_Date</stp>
        <stp/>
        <stp>T</stp>
        <tr r="J256" s="1"/>
      </tp>
      <tp>
        <v>44951</v>
        <stp/>
        <stp>ContractData</stp>
        <stp>AHDD12F24</stp>
        <stp>Y_Date</stp>
        <stp/>
        <stp>T</stp>
        <tr r="J255" s="1"/>
      </tp>
      <tp>
        <v>44951</v>
        <stp/>
        <stp>ContractData</stp>
        <stp>AHDD10F24</stp>
        <stp>Y_Date</stp>
        <stp/>
        <stp>T</stp>
        <tr r="J253" s="1"/>
      </tp>
      <tp>
        <v>44951</v>
        <stp/>
        <stp>ContractData</stp>
        <stp>CADD29F25</stp>
        <stp>Y_Date</stp>
        <stp/>
        <stp>T</stp>
        <tr r="J805" s="3"/>
      </tp>
      <tp>
        <v>44951</v>
        <stp/>
        <stp>ContractData</stp>
        <stp>CADD29J25</stp>
        <stp>Y_Date</stp>
        <stp/>
        <stp>T</stp>
        <tr r="J869" s="3"/>
      </tp>
      <tp>
        <v>44951</v>
        <stp/>
        <stp>ContractData</stp>
        <stp>CADD28G25</stp>
        <stp>Y_Date</stp>
        <stp/>
        <stp>T</stp>
        <tr r="J827" s="3"/>
      </tp>
      <tp>
        <v>44951</v>
        <stp/>
        <stp>ContractData</stp>
        <stp>AHDD11F24</stp>
        <stp>Y_Date</stp>
        <stp/>
        <stp>T</stp>
        <tr r="J254" s="1"/>
      </tp>
      <tp>
        <v>44951</v>
        <stp/>
        <stp>ContractData</stp>
        <stp>CADD28F25</stp>
        <stp>Y_Date</stp>
        <stp/>
        <stp>T</stp>
        <tr r="J804" s="3"/>
      </tp>
      <tp>
        <v>44951</v>
        <stp/>
        <stp>ContractData</stp>
        <stp>CADD28H25</stp>
        <stp>Y_Date</stp>
        <stp/>
        <stp>T</stp>
        <tr r="J847" s="3"/>
      </tp>
      <tp>
        <v>44951</v>
        <stp/>
        <stp>ContractData</stp>
        <stp>CADD28J25</stp>
        <stp>Y_Date</stp>
        <stp/>
        <stp>T</stp>
        <tr r="J868" s="3"/>
      </tp>
      <tp t="s">
        <v>LME Aluminium, Jan 19</v>
        <stp/>
        <stp>ContractData</stp>
        <stp>AHDD16F19</stp>
        <stp>LongDescription</stp>
        <tr r="D40" s="2"/>
      </tp>
      <tp t="s">
        <v>LME Aluminium, Jan 18</v>
        <stp/>
        <stp>ContractData</stp>
        <stp>AHDD17F18</stp>
        <stp>LongDescription</stp>
        <tr r="D28" s="2"/>
      </tp>
      <tp t="s">
        <v>LME Aluminium, Jan 17</v>
        <stp/>
        <stp>ContractData</stp>
        <stp>AHDD18F17</stp>
        <stp>LongDescription</stp>
        <tr r="D16" s="2"/>
      </tp>
      <tp t="s">
        <v>LME Aluminium, Jan 16</v>
        <stp/>
        <stp>ContractData</stp>
        <stp>AHDD20F16</stp>
        <stp>LongDescription</stp>
        <tr r="D4" s="2"/>
      </tp>
      <tp t="s">
        <v>LME Aluminium, Jan 25</v>
        <stp/>
        <stp>ContractData</stp>
        <stp>AHDD15F25</stp>
        <stp>LongDescription</stp>
        <tr r="D112" s="2"/>
      </tp>
      <tp t="s">
        <v>LME Aluminium, Jan 26</v>
        <stp/>
        <stp>ContractData</stp>
        <stp>AHDD21F26</stp>
        <stp>LongDescription</stp>
        <tr r="D124" s="2"/>
      </tp>
      <tp t="s">
        <v>LME Aluminium, Jan 24</v>
        <stp/>
        <stp>ContractData</stp>
        <stp>AHDD17F24</stp>
        <stp>LongDescription</stp>
        <tr r="D100" s="2"/>
      </tp>
      <tp t="s">
        <v>LME Aluminium, Jan 23</v>
        <stp/>
        <stp>ContractData</stp>
        <stp>AHDD18F23</stp>
        <stp>LongDescription</stp>
        <tr r="D88" s="2"/>
      </tp>
      <tp t="s">
        <v>LME Aluminium, Jan 21</v>
        <stp/>
        <stp>ContractData</stp>
        <stp>AHDD20F21</stp>
        <stp>LongDescription</stp>
        <tr r="D64" s="2"/>
      </tp>
      <tp t="s">
        <v>LME Aluminium, Jan 22</v>
        <stp/>
        <stp>ContractData</stp>
        <stp>AHDD19F22</stp>
        <stp>LongDescription</stp>
        <tr r="D76" s="2"/>
      </tp>
      <tp t="s">
        <v>LME Aluminium, Jan 20</v>
        <stp/>
        <stp>ContractData</stp>
        <stp>AHDD15F20</stp>
        <stp>LongDescription</stp>
        <tr r="D52" s="2"/>
      </tp>
      <tp>
        <v>44951</v>
        <stp/>
        <stp>ContractData</stp>
        <stp>CADD27G24</stp>
        <stp>Y_Date</stp>
        <stp/>
        <stp>T</stp>
        <tr r="J564" s="3"/>
      </tp>
      <tp>
        <v>44951</v>
        <stp/>
        <stp>ContractData</stp>
        <stp>CADD27H24</stp>
        <stp>Y_Date</stp>
        <stp/>
        <stp>T</stp>
        <tr r="J585" s="3"/>
      </tp>
      <tp>
        <v>44951</v>
        <stp/>
        <stp>ContractData</stp>
        <stp>CADD27K24</stp>
        <stp>Y_Date</stp>
        <stp/>
        <stp>T</stp>
        <tr r="J628" s="3"/>
      </tp>
      <tp>
        <v>44951</v>
        <stp/>
        <stp>ContractData</stp>
        <stp>CADD27M24</stp>
        <stp>Y_Date</stp>
        <stp/>
        <stp>T</stp>
        <tr r="J651" s="3"/>
      </tp>
      <tp>
        <v>44951</v>
        <stp/>
        <stp>ContractData</stp>
        <stp>CADD27Q24</stp>
        <stp>Y_Date</stp>
        <stp/>
        <stp>T</stp>
        <tr r="J694" s="3"/>
      </tp>
      <tp>
        <v>44951</v>
        <stp/>
        <stp>ContractData</stp>
        <stp>CADD27U24</stp>
        <stp>Y_Date</stp>
        <stp/>
        <stp>T</stp>
        <tr r="J717" s="3"/>
      </tp>
      <tp>
        <v>44951</v>
        <stp/>
        <stp>ContractData</stp>
        <stp>CADD27X24</stp>
        <stp>Y_Date</stp>
        <stp/>
        <stp>T</stp>
        <tr r="J760" s="3"/>
      </tp>
      <tp>
        <v>44951</v>
        <stp/>
        <stp>ContractData</stp>
        <stp>CADD27Z24</stp>
        <stp>Y_Date</stp>
        <stp/>
        <stp>T</stp>
        <tr r="J782" s="3"/>
      </tp>
      <tp>
        <v>44951</v>
        <stp/>
        <stp>ContractData</stp>
        <stp>CADD26G24</stp>
        <stp>Y_Date</stp>
        <stp/>
        <stp>T</stp>
        <tr r="J563" s="3"/>
      </tp>
      <tp>
        <v>44951</v>
        <stp/>
        <stp>ContractData</stp>
        <stp>CADD26F24</stp>
        <stp>Y_Date</stp>
        <stp/>
        <stp>T</stp>
        <tr r="J542" s="3"/>
      </tp>
      <tp>
        <v>44951</v>
        <stp/>
        <stp>ContractData</stp>
        <stp>CADD26H24</stp>
        <stp>Y_Date</stp>
        <stp/>
        <stp>T</stp>
        <tr r="J584" s="3"/>
      </tp>
      <tp>
        <v>44951</v>
        <stp/>
        <stp>ContractData</stp>
        <stp>CADD26J24</stp>
        <stp>Y_Date</stp>
        <stp/>
        <stp>T</stp>
        <tr r="J607" s="3"/>
      </tp>
      <tp>
        <v>44951</v>
        <stp/>
        <stp>ContractData</stp>
        <stp>CADD26M24</stp>
        <stp>Y_Date</stp>
        <stp/>
        <stp>T</stp>
        <tr r="J650" s="3"/>
      </tp>
      <tp>
        <v>44951</v>
        <stp/>
        <stp>ContractData</stp>
        <stp>CADD26N24</stp>
        <stp>Y_Date</stp>
        <stp/>
        <stp>T</stp>
        <tr r="J672" s="3"/>
      </tp>
      <tp>
        <v>44951</v>
        <stp/>
        <stp>ContractData</stp>
        <stp>CADD26Q24</stp>
        <stp>Y_Date</stp>
        <stp/>
        <stp>T</stp>
        <tr r="J693" s="3"/>
      </tp>
      <tp>
        <v>44951</v>
        <stp/>
        <stp>ContractData</stp>
        <stp>CADD26U24</stp>
        <stp>Y_Date</stp>
        <stp/>
        <stp>T</stp>
        <tr r="J716" s="3"/>
      </tp>
      <tp>
        <v>44951</v>
        <stp/>
        <stp>ContractData</stp>
        <stp>CADD26X24</stp>
        <stp>Y_Date</stp>
        <stp/>
        <stp>T</stp>
        <tr r="J759" s="3"/>
      </tp>
      <tp>
        <v>44951</v>
        <stp/>
        <stp>ContractData</stp>
        <stp>CADD26Z24</stp>
        <stp>Y_Date</stp>
        <stp/>
        <stp>T</stp>
        <tr r="J781" s="3"/>
      </tp>
      <tp>
        <v>44951</v>
        <stp/>
        <stp>ContractData</stp>
        <stp>CADD25F24</stp>
        <stp>Y_Date</stp>
        <stp/>
        <stp>T</stp>
        <tr r="J541" s="3"/>
      </tp>
      <tp>
        <v>44951</v>
        <stp/>
        <stp>ContractData</stp>
        <stp>CADD25H24</stp>
        <stp>Y_Date</stp>
        <stp/>
        <stp>T</stp>
        <tr r="J583" s="3"/>
      </tp>
      <tp>
        <v>44951</v>
        <stp/>
        <stp>ContractData</stp>
        <stp>CADD25J24</stp>
        <stp>Y_Date</stp>
        <stp/>
        <stp>T</stp>
        <tr r="J606" s="3"/>
      </tp>
      <tp>
        <v>44951</v>
        <stp/>
        <stp>ContractData</stp>
        <stp>CADD25M24</stp>
        <stp>Y_Date</stp>
        <stp/>
        <stp>T</stp>
        <tr r="J649" s="3"/>
      </tp>
      <tp>
        <v>44951</v>
        <stp/>
        <stp>ContractData</stp>
        <stp>CADD25N24</stp>
        <stp>Y_Date</stp>
        <stp/>
        <stp>T</stp>
        <tr r="J671" s="3"/>
      </tp>
      <tp>
        <v>44951</v>
        <stp/>
        <stp>ContractData</stp>
        <stp>CADD25U24</stp>
        <stp>Y_Date</stp>
        <stp/>
        <stp>T</stp>
        <tr r="J715" s="3"/>
      </tp>
      <tp>
        <v>44951</v>
        <stp/>
        <stp>ContractData</stp>
        <stp>CADD25V24</stp>
        <stp>Y_Date</stp>
        <stp/>
        <stp>T</stp>
        <tr r="J737" s="3"/>
      </tp>
      <tp>
        <v>44951</v>
        <stp/>
        <stp>ContractData</stp>
        <stp>CADD25X24</stp>
        <stp>Y_Date</stp>
        <stp/>
        <stp>T</stp>
        <tr r="J758" s="3"/>
      </tp>
      <tp>
        <v>44951</v>
        <stp/>
        <stp>ContractData</stp>
        <stp>CADD25Z24</stp>
        <stp>Y_Date</stp>
        <stp/>
        <stp>T</stp>
        <tr r="J780" s="3"/>
      </tp>
      <tp>
        <v>44951</v>
        <stp/>
        <stp>ContractData</stp>
        <stp>CADD24F24</stp>
        <stp>Y_Date</stp>
        <stp/>
        <stp>T</stp>
        <tr r="J540" s="3"/>
      </tp>
      <tp>
        <v>44951</v>
        <stp/>
        <stp>ContractData</stp>
        <stp>CADD24K24</stp>
        <stp>Y_Date</stp>
        <stp/>
        <stp>T</stp>
        <tr r="J627" s="3"/>
      </tp>
      <tp>
        <v>44951</v>
        <stp/>
        <stp>ContractData</stp>
        <stp>CADD24J24</stp>
        <stp>Y_Date</stp>
        <stp/>
        <stp>T</stp>
        <tr r="J605" s="3"/>
      </tp>
      <tp>
        <v>44951</v>
        <stp/>
        <stp>ContractData</stp>
        <stp>CADD24M24</stp>
        <stp>Y_Date</stp>
        <stp/>
        <stp>T</stp>
        <tr r="J648" s="3"/>
      </tp>
      <tp>
        <v>44951</v>
        <stp/>
        <stp>ContractData</stp>
        <stp>CADD24N24</stp>
        <stp>Y_Date</stp>
        <stp/>
        <stp>T</stp>
        <tr r="J670" s="3"/>
      </tp>
      <tp>
        <v>44951</v>
        <stp/>
        <stp>ContractData</stp>
        <stp>CADD24U24</stp>
        <stp>Y_Date</stp>
        <stp/>
        <stp>T</stp>
        <tr r="J714" s="3"/>
      </tp>
      <tp>
        <v>44951</v>
        <stp/>
        <stp>ContractData</stp>
        <stp>CADD24V24</stp>
        <stp>Y_Date</stp>
        <stp/>
        <stp>T</stp>
        <tr r="J736" s="3"/>
      </tp>
      <tp>
        <v>44951</v>
        <stp/>
        <stp>ContractData</stp>
        <stp>CADD24Z24</stp>
        <stp>Y_Date</stp>
        <stp/>
        <stp>T</stp>
        <tr r="J779" s="3"/>
      </tp>
      <tp>
        <v>44951</v>
        <stp/>
        <stp>ContractData</stp>
        <stp>CADD23G24</stp>
        <stp>Y_Date</stp>
        <stp/>
        <stp>T</stp>
        <tr r="J562" s="3"/>
      </tp>
      <tp>
        <v>44951</v>
        <stp/>
        <stp>ContractData</stp>
        <stp>CADD23F24</stp>
        <stp>Y_Date</stp>
        <stp/>
        <stp>T</stp>
        <tr r="J539" s="3"/>
      </tp>
      <tp>
        <v>44951</v>
        <stp/>
        <stp>ContractData</stp>
        <stp>CADD23K24</stp>
        <stp>Y_Date</stp>
        <stp/>
        <stp>T</stp>
        <tr r="J626" s="3"/>
      </tp>
      <tp>
        <v>44951</v>
        <stp/>
        <stp>ContractData</stp>
        <stp>CADD23J24</stp>
        <stp>Y_Date</stp>
        <stp/>
        <stp>T</stp>
        <tr r="J604" s="3"/>
      </tp>
      <tp>
        <v>44951</v>
        <stp/>
        <stp>ContractData</stp>
        <stp>CADD23N24</stp>
        <stp>Y_Date</stp>
        <stp/>
        <stp>T</stp>
        <tr r="J669" s="3"/>
      </tp>
      <tp>
        <v>44951</v>
        <stp/>
        <stp>ContractData</stp>
        <stp>CADD23Q24</stp>
        <stp>Y_Date</stp>
        <stp/>
        <stp>T</stp>
        <tr r="J692" s="3"/>
      </tp>
      <tp>
        <v>44951</v>
        <stp/>
        <stp>ContractData</stp>
        <stp>CADD23U24</stp>
        <stp>Y_Date</stp>
        <stp/>
        <stp>T</stp>
        <tr r="J713" s="3"/>
      </tp>
      <tp>
        <v>44951</v>
        <stp/>
        <stp>ContractData</stp>
        <stp>CADD23V24</stp>
        <stp>Y_Date</stp>
        <stp/>
        <stp>T</stp>
        <tr r="J735" s="3"/>
      </tp>
      <tp>
        <v>44951</v>
        <stp/>
        <stp>ContractData</stp>
        <stp>CADD23Z24</stp>
        <stp>Y_Date</stp>
        <stp/>
        <stp>T</stp>
        <tr r="J778" s="3"/>
      </tp>
      <tp>
        <v>44951</v>
        <stp/>
        <stp>ContractData</stp>
        <stp>CADD22G24</stp>
        <stp>Y_Date</stp>
        <stp/>
        <stp>T</stp>
        <tr r="J561" s="3"/>
      </tp>
      <tp>
        <v>44951</v>
        <stp/>
        <stp>ContractData</stp>
        <stp>CADD22F24</stp>
        <stp>Y_Date</stp>
        <stp/>
        <stp>T</stp>
        <tr r="J538" s="3"/>
      </tp>
      <tp>
        <v>44951</v>
        <stp/>
        <stp>ContractData</stp>
        <stp>CADD22H24</stp>
        <stp>Y_Date</stp>
        <stp/>
        <stp>T</stp>
        <tr r="J582" s="3"/>
      </tp>
      <tp>
        <v>44951</v>
        <stp/>
        <stp>ContractData</stp>
        <stp>CADD22K24</stp>
        <stp>Y_Date</stp>
        <stp/>
        <stp>T</stp>
        <tr r="J625" s="3"/>
      </tp>
      <tp>
        <v>44951</v>
        <stp/>
        <stp>ContractData</stp>
        <stp>CADD22J24</stp>
        <stp>Y_Date</stp>
        <stp/>
        <stp>T</stp>
        <tr r="J603" s="3"/>
      </tp>
      <tp>
        <v>44951</v>
        <stp/>
        <stp>ContractData</stp>
        <stp>CADD22N24</stp>
        <stp>Y_Date</stp>
        <stp/>
        <stp>T</stp>
        <tr r="J668" s="3"/>
      </tp>
      <tp>
        <v>44951</v>
        <stp/>
        <stp>ContractData</stp>
        <stp>CADD22Q24</stp>
        <stp>Y_Date</stp>
        <stp/>
        <stp>T</stp>
        <tr r="J691" s="3"/>
      </tp>
      <tp>
        <v>44951</v>
        <stp/>
        <stp>ContractData</stp>
        <stp>CADD22V24</stp>
        <stp>Y_Date</stp>
        <stp/>
        <stp>T</stp>
        <tr r="J734" s="3"/>
      </tp>
      <tp>
        <v>44951</v>
        <stp/>
        <stp>ContractData</stp>
        <stp>CADD22X24</stp>
        <stp>Y_Date</stp>
        <stp/>
        <stp>T</stp>
        <tr r="J757" s="3"/>
      </tp>
      <tp>
        <v>44951</v>
        <stp/>
        <stp>ContractData</stp>
        <stp>CADD21G24</stp>
        <stp>Y_Date</stp>
        <stp/>
        <stp>T</stp>
        <tr r="J560" s="3"/>
      </tp>
      <tp>
        <v>44951</v>
        <stp/>
        <stp>ContractData</stp>
        <stp>AHDD08F24</stp>
        <stp>Y_Date</stp>
        <stp/>
        <stp>T</stp>
        <tr r="J251" s="1"/>
      </tp>
      <tp>
        <v>44951</v>
        <stp/>
        <stp>ContractData</stp>
        <stp>CADD31F25</stp>
        <stp>Y_Date</stp>
        <stp/>
        <stp>T</stp>
        <tr r="J807" s="3"/>
      </tp>
      <tp>
        <v>44951</v>
        <stp/>
        <stp>ContractData</stp>
        <stp>CADD21H24</stp>
        <stp>Y_Date</stp>
        <stp/>
        <stp>T</stp>
        <tr r="J581" s="3"/>
      </tp>
      <tp>
        <v>44951</v>
        <stp/>
        <stp>ContractData</stp>
        <stp>CADD31H25</stp>
        <stp>Y_Date</stp>
        <stp/>
        <stp>T</stp>
        <tr r="J848" s="3"/>
      </tp>
      <tp>
        <v>44951</v>
        <stp/>
        <stp>ContractData</stp>
        <stp>CADD21K24</stp>
        <stp>Y_Date</stp>
        <stp/>
        <stp>T</stp>
        <tr r="J624" s="3"/>
      </tp>
      <tp>
        <v>44951</v>
        <stp/>
        <stp>ContractData</stp>
        <stp>CADD21M24</stp>
        <stp>Y_Date</stp>
        <stp/>
        <stp>T</stp>
        <tr r="J647" s="3"/>
      </tp>
      <tp>
        <v>44951</v>
        <stp/>
        <stp>ContractData</stp>
        <stp>CADD21Q24</stp>
        <stp>Y_Date</stp>
        <stp/>
        <stp>T</stp>
        <tr r="J690" s="3"/>
      </tp>
      <tp>
        <v>44951</v>
        <stp/>
        <stp>ContractData</stp>
        <stp>CADD21V24</stp>
        <stp>Y_Date</stp>
        <stp/>
        <stp>T</stp>
        <tr r="J733" s="3"/>
      </tp>
      <tp>
        <v>44951</v>
        <stp/>
        <stp>ContractData</stp>
        <stp>CADD21X24</stp>
        <stp>Y_Date</stp>
        <stp/>
        <stp>T</stp>
        <tr r="J756" s="3"/>
      </tp>
      <tp>
        <v>44951</v>
        <stp/>
        <stp>ContractData</stp>
        <stp>CADD20G24</stp>
        <stp>Y_Date</stp>
        <stp/>
        <stp>T</stp>
        <tr r="J559" s="3"/>
      </tp>
      <tp>
        <v>44951</v>
        <stp/>
        <stp>ContractData</stp>
        <stp>AHDD09F24</stp>
        <stp>Y_Date</stp>
        <stp/>
        <stp>T</stp>
        <tr r="J252" s="1"/>
      </tp>
      <tp>
        <v>44951</v>
        <stp/>
        <stp>ContractData</stp>
        <stp>CADD30F25</stp>
        <stp>Y_Date</stp>
        <stp/>
        <stp>T</stp>
        <tr r="J806" s="3"/>
      </tp>
      <tp>
        <v>44951</v>
        <stp/>
        <stp>ContractData</stp>
        <stp>CADD20H24</stp>
        <stp>Y_Date</stp>
        <stp/>
        <stp>T</stp>
        <tr r="J580" s="3"/>
      </tp>
      <tp>
        <v>44951</v>
        <stp/>
        <stp>ContractData</stp>
        <stp>CADD20K24</stp>
        <stp>Y_Date</stp>
        <stp/>
        <stp>T</stp>
        <tr r="J623" s="3"/>
      </tp>
      <tp>
        <v>44951</v>
        <stp/>
        <stp>ContractData</stp>
        <stp>CADD30J25</stp>
        <stp>Y_Date</stp>
        <stp/>
        <stp>T</stp>
        <tr r="J870" s="3"/>
      </tp>
      <tp>
        <v>44951</v>
        <stp/>
        <stp>ContractData</stp>
        <stp>CADD20M24</stp>
        <stp>Y_Date</stp>
        <stp/>
        <stp>T</stp>
        <tr r="J646" s="3"/>
      </tp>
      <tp>
        <v>44951</v>
        <stp/>
        <stp>ContractData</stp>
        <stp>CADD20Q24</stp>
        <stp>Y_Date</stp>
        <stp/>
        <stp>T</stp>
        <tr r="J689" s="3"/>
      </tp>
      <tp>
        <v>44951</v>
        <stp/>
        <stp>ContractData</stp>
        <stp>CADD20U24</stp>
        <stp>Y_Date</stp>
        <stp/>
        <stp>T</stp>
        <tr r="J712" s="3"/>
      </tp>
      <tp>
        <v>44951</v>
        <stp/>
        <stp>ContractData</stp>
        <stp>CADD20X24</stp>
        <stp>Y_Date</stp>
        <stp/>
        <stp>T</stp>
        <tr r="J755" s="3"/>
      </tp>
      <tp>
        <v>44951</v>
        <stp/>
        <stp>ContractData</stp>
        <stp>CADD20Z24</stp>
        <stp>Y_Date</stp>
        <stp/>
        <stp>T</stp>
        <tr r="J777" s="3"/>
      </tp>
      <tp>
        <v>44951</v>
        <stp/>
        <stp>ContractData</stp>
        <stp>AHDD04F24</stp>
        <stp>Y_Date</stp>
        <stp/>
        <stp>T</stp>
        <tr r="J249" s="1"/>
      </tp>
      <tp>
        <v>44951</v>
        <stp/>
        <stp>ContractData</stp>
        <stp>AHDD05G24</stp>
        <stp>Y_Date</stp>
        <stp/>
        <stp>T</stp>
        <tr r="J271" s="1"/>
      </tp>
      <tp>
        <v>44951</v>
        <stp/>
        <stp>ContractData</stp>
        <stp>AHDD05F24</stp>
        <stp>Y_Date</stp>
        <stp/>
        <stp>T</stp>
        <tr r="J250" s="1"/>
      </tp>
      <tp>
        <v>44951</v>
        <stp/>
        <stp>ContractData</stp>
        <stp>AHDD02G24</stp>
        <stp>Y_Date</stp>
        <stp/>
        <stp>T</stp>
        <tr r="J270" s="1"/>
      </tp>
      <tp>
        <v>44951</v>
        <stp/>
        <stp>ContractData</stp>
        <stp>AHDD02F24</stp>
        <stp>Y_Date</stp>
        <stp/>
        <stp>T</stp>
        <tr r="J247" s="1"/>
      </tp>
      <tp>
        <v>44951</v>
        <stp/>
        <stp>ContractData</stp>
        <stp>AHDD03F24</stp>
        <stp>Y_Date</stp>
        <stp/>
        <stp>T</stp>
        <tr r="J248" s="1"/>
      </tp>
      <tp>
        <v>44951</v>
        <stp/>
        <stp>ContractData</stp>
        <stp>CADD29G24</stp>
        <stp>Y_Date</stp>
        <stp/>
        <stp>T</stp>
        <tr r="J566" s="3"/>
      </tp>
      <tp>
        <v>44951</v>
        <stp/>
        <stp>ContractData</stp>
        <stp>CADD29F24</stp>
        <stp>Y_Date</stp>
        <stp/>
        <stp>T</stp>
        <tr r="J543" s="3"/>
      </tp>
      <tp>
        <v>44951</v>
        <stp/>
        <stp>ContractData</stp>
        <stp>CADD29H24</stp>
        <stp>Y_Date</stp>
        <stp/>
        <stp>T</stp>
        <tr r="J587" s="3"/>
      </tp>
      <tp>
        <v>44951</v>
        <stp/>
        <stp>ContractData</stp>
        <stp>CADD29K24</stp>
        <stp>Y_Date</stp>
        <stp/>
        <stp>T</stp>
        <tr r="J630" s="3"/>
      </tp>
      <tp>
        <v>44951</v>
        <stp/>
        <stp>ContractData</stp>
        <stp>CADD29J24</stp>
        <stp>Y_Date</stp>
        <stp/>
        <stp>T</stp>
        <tr r="J608" s="3"/>
      </tp>
      <tp>
        <v>44951</v>
        <stp/>
        <stp>ContractData</stp>
        <stp>CADD29N24</stp>
        <stp>Y_Date</stp>
        <stp/>
        <stp>T</stp>
        <tr r="J673" s="3"/>
      </tp>
      <tp>
        <v>44951</v>
        <stp/>
        <stp>ContractData</stp>
        <stp>CADD29Q24</stp>
        <stp>Y_Date</stp>
        <stp/>
        <stp>T</stp>
        <tr r="J696" s="3"/>
      </tp>
      <tp>
        <v>44951</v>
        <stp/>
        <stp>ContractData</stp>
        <stp>CADD29V24</stp>
        <stp>Y_Date</stp>
        <stp/>
        <stp>T</stp>
        <tr r="J739" s="3"/>
      </tp>
      <tp>
        <v>44951</v>
        <stp/>
        <stp>ContractData</stp>
        <stp>CADD29X24</stp>
        <stp>Y_Date</stp>
        <stp/>
        <stp>T</stp>
        <tr r="J762" s="3"/>
      </tp>
      <tp>
        <v>44951</v>
        <stp/>
        <stp>ContractData</stp>
        <stp>AHDD01G24</stp>
        <stp>Y_Date</stp>
        <stp/>
        <stp>T</stp>
        <tr r="J269" s="1"/>
      </tp>
      <tp>
        <v>44951</v>
        <stp/>
        <stp>ContractData</stp>
        <stp>CADD28G24</stp>
        <stp>Y_Date</stp>
        <stp/>
        <stp>T</stp>
        <tr r="J565" s="3"/>
      </tp>
      <tp>
        <v>44951</v>
        <stp/>
        <stp>ContractData</stp>
        <stp>AHDD01F24</stp>
        <stp>Y_Date</stp>
        <stp/>
        <stp>T</stp>
        <tr r="J246" s="1"/>
      </tp>
      <tp>
        <v>44951</v>
        <stp/>
        <stp>ContractData</stp>
        <stp>CADD28H24</stp>
        <stp>Y_Date</stp>
        <stp/>
        <stp>T</stp>
        <tr r="J586" s="3"/>
      </tp>
      <tp>
        <v>44951</v>
        <stp/>
        <stp>ContractData</stp>
        <stp>CADD28K24</stp>
        <stp>Y_Date</stp>
        <stp/>
        <stp>T</stp>
        <tr r="J629" s="3"/>
      </tp>
      <tp>
        <v>44951</v>
        <stp/>
        <stp>ContractData</stp>
        <stp>CADD28M24</stp>
        <stp>Y_Date</stp>
        <stp/>
        <stp>T</stp>
        <tr r="J652" s="3"/>
      </tp>
      <tp>
        <v>44951</v>
        <stp/>
        <stp>ContractData</stp>
        <stp>CADD28Q24</stp>
        <stp>Y_Date</stp>
        <stp/>
        <stp>T</stp>
        <tr r="J695" s="3"/>
      </tp>
      <tp>
        <v>44951</v>
        <stp/>
        <stp>ContractData</stp>
        <stp>CADD28V24</stp>
        <stp>Y_Date</stp>
        <stp/>
        <stp>T</stp>
        <tr r="J738" s="3"/>
      </tp>
      <tp>
        <v>44951</v>
        <stp/>
        <stp>ContractData</stp>
        <stp>CADD28X24</stp>
        <stp>Y_Date</stp>
        <stp/>
        <stp>T</stp>
        <tr r="J761" s="3"/>
      </tp>
      <tp>
        <v>44951</v>
        <stp/>
        <stp>ContractData</stp>
        <stp>CADD07G25</stp>
        <stp>Y_Date</stp>
        <stp/>
        <stp>T</stp>
        <tr r="J812" s="3"/>
      </tp>
      <tp>
        <v>44951</v>
        <stp/>
        <stp>ContractData</stp>
        <stp>CADD07F25</stp>
        <stp>Y_Date</stp>
        <stp/>
        <stp>T</stp>
        <tr r="J789" s="3"/>
      </tp>
      <tp>
        <v>44951</v>
        <stp/>
        <stp>ContractData</stp>
        <stp>CADD17F24</stp>
        <stp>Y_Date</stp>
        <stp/>
        <stp>T</stp>
        <tr r="J535" s="3"/>
      </tp>
      <tp>
        <v>44951</v>
        <stp/>
        <stp>ContractData</stp>
        <stp>CADD07H25</stp>
        <stp>Y_Date</stp>
        <stp/>
        <stp>T</stp>
        <tr r="J832" s="3"/>
      </tp>
      <tp>
        <v>44951</v>
        <stp/>
        <stp>ContractData</stp>
        <stp>CADD07K25</stp>
        <stp>Y_Date</stp>
        <stp/>
        <stp>T</stp>
        <tr r="J875" s="3"/>
      </tp>
      <tp>
        <v>44951</v>
        <stp/>
        <stp>ContractData</stp>
        <stp>CADD17K24</stp>
        <stp>Y_Date</stp>
        <stp/>
        <stp>T</stp>
        <tr r="J622" s="3"/>
      </tp>
      <tp>
        <v>44951</v>
        <stp/>
        <stp>ContractData</stp>
        <stp>CADD07J25</stp>
        <stp>Y_Date</stp>
        <stp/>
        <stp>T</stp>
        <tr r="J853" s="3"/>
      </tp>
      <tp>
        <v>44951</v>
        <stp/>
        <stp>ContractData</stp>
        <stp>CADD17J24</stp>
        <stp>Y_Date</stp>
        <stp/>
        <stp>T</stp>
        <tr r="J600" s="3"/>
      </tp>
      <tp>
        <v>44951</v>
        <stp/>
        <stp>ContractData</stp>
        <stp>CADD17M24</stp>
        <stp>Y_Date</stp>
        <stp/>
        <stp>T</stp>
        <tr r="J643" s="3"/>
      </tp>
      <tp>
        <v>44951</v>
        <stp/>
        <stp>ContractData</stp>
        <stp>CADD17N24</stp>
        <stp>Y_Date</stp>
        <stp/>
        <stp>T</stp>
        <tr r="J665" s="3"/>
      </tp>
      <tp>
        <v>44951</v>
        <stp/>
        <stp>ContractData</stp>
        <stp>CADD17U24</stp>
        <stp>Y_Date</stp>
        <stp/>
        <stp>T</stp>
        <tr r="J709" s="3"/>
      </tp>
      <tp>
        <v>44951</v>
        <stp/>
        <stp>ContractData</stp>
        <stp>CADD17V24</stp>
        <stp>Y_Date</stp>
        <stp/>
        <stp>T</stp>
        <tr r="J731" s="3"/>
      </tp>
      <tp>
        <v>44951</v>
        <stp/>
        <stp>ContractData</stp>
        <stp>CADD17Z24</stp>
        <stp>Y_Date</stp>
        <stp/>
        <stp>T</stp>
        <tr r="J774" s="3"/>
      </tp>
      <tp>
        <v>44951</v>
        <stp/>
        <stp>ContractData</stp>
        <stp>CADD06G25</stp>
        <stp>Y_Date</stp>
        <stp/>
        <stp>T</stp>
        <tr r="J811" s="3"/>
      </tp>
      <tp>
        <v>44951</v>
        <stp/>
        <stp>ContractData</stp>
        <stp>CADD16G24</stp>
        <stp>Y_Date</stp>
        <stp/>
        <stp>T</stp>
        <tr r="J557" s="3"/>
      </tp>
      <tp>
        <v>44951</v>
        <stp/>
        <stp>ContractData</stp>
        <stp>CADD06F25</stp>
        <stp>Y_Date</stp>
        <stp/>
        <stp>T</stp>
        <tr r="J788" s="3"/>
      </tp>
      <tp>
        <v>44951</v>
        <stp/>
        <stp>ContractData</stp>
        <stp>CADD16F24</stp>
        <stp>Y_Date</stp>
        <stp/>
        <stp>T</stp>
        <tr r="J534" s="3"/>
      </tp>
      <tp>
        <v>44951</v>
        <stp/>
        <stp>ContractData</stp>
        <stp>CADD06H25</stp>
        <stp>Y_Date</stp>
        <stp/>
        <stp>T</stp>
        <tr r="J831" s="3"/>
      </tp>
      <tp>
        <v>44951</v>
        <stp/>
        <stp>ContractData</stp>
        <stp>CADD06K25</stp>
        <stp>Y_Date</stp>
        <stp/>
        <stp>T</stp>
        <tr r="J874" s="3"/>
      </tp>
      <tp>
        <v>44951</v>
        <stp/>
        <stp>ContractData</stp>
        <stp>CADD16K24</stp>
        <stp>Y_Date</stp>
        <stp/>
        <stp>T</stp>
        <tr r="J621" s="3"/>
      </tp>
      <tp>
        <v>44951</v>
        <stp/>
        <stp>ContractData</stp>
        <stp>CADD16J24</stp>
        <stp>Y_Date</stp>
        <stp/>
        <stp>T</stp>
        <tr r="J599" s="3"/>
      </tp>
      <tp>
        <v>44951</v>
        <stp/>
        <stp>ContractData</stp>
        <stp>CADD16N24</stp>
        <stp>Y_Date</stp>
        <stp/>
        <stp>T</stp>
        <tr r="J664" s="3"/>
      </tp>
      <tp>
        <v>44951</v>
        <stp/>
        <stp>ContractData</stp>
        <stp>CADD16Q24</stp>
        <stp>Y_Date</stp>
        <stp/>
        <stp>T</stp>
        <tr r="J687" s="3"/>
      </tp>
      <tp>
        <v>44951</v>
        <stp/>
        <stp>ContractData</stp>
        <stp>CADD16U24</stp>
        <stp>Y_Date</stp>
        <stp/>
        <stp>T</stp>
        <tr r="J708" s="3"/>
      </tp>
      <tp>
        <v>44951</v>
        <stp/>
        <stp>ContractData</stp>
        <stp>CADD16V24</stp>
        <stp>Y_Date</stp>
        <stp/>
        <stp>T</stp>
        <tr r="J730" s="3"/>
      </tp>
      <tp>
        <v>44951</v>
        <stp/>
        <stp>ContractData</stp>
        <stp>CADD16Z24</stp>
        <stp>Y_Date</stp>
        <stp/>
        <stp>T</stp>
        <tr r="J773" s="3"/>
      </tp>
      <tp>
        <v>44951</v>
        <stp/>
        <stp>ContractData</stp>
        <stp>CADD05G25</stp>
        <stp>Y_Date</stp>
        <stp/>
        <stp>T</stp>
        <tr r="J810" s="3"/>
      </tp>
      <tp>
        <v>44951</v>
        <stp/>
        <stp>ContractData</stp>
        <stp>CADD15G24</stp>
        <stp>Y_Date</stp>
        <stp/>
        <stp>T</stp>
        <tr r="J556" s="3"/>
      </tp>
      <tp>
        <v>44951</v>
        <stp/>
        <stp>ContractData</stp>
        <stp>CADD15F24</stp>
        <stp>Y_Date</stp>
        <stp/>
        <stp>T</stp>
        <tr r="J533" s="3"/>
      </tp>
      <tp>
        <v>44951</v>
        <stp/>
        <stp>ContractData</stp>
        <stp>CADD05H25</stp>
        <stp>Y_Date</stp>
        <stp/>
        <stp>T</stp>
        <tr r="J830" s="3"/>
      </tp>
      <tp>
        <v>44951</v>
        <stp/>
        <stp>ContractData</stp>
        <stp>CADD15H24</stp>
        <stp>Y_Date</stp>
        <stp/>
        <stp>T</stp>
        <tr r="J577" s="3"/>
      </tp>
      <tp>
        <v>44951</v>
        <stp/>
        <stp>ContractData</stp>
        <stp>CADD05K25</stp>
        <stp>Y_Date</stp>
        <stp/>
        <stp>T</stp>
        <tr r="J873" s="3"/>
      </tp>
      <tp>
        <v>44951</v>
        <stp/>
        <stp>ContractData</stp>
        <stp>CADD15K24</stp>
        <stp>Y_Date</stp>
        <stp/>
        <stp>T</stp>
        <tr r="J620" s="3"/>
      </tp>
      <tp>
        <v>44951</v>
        <stp/>
        <stp>ContractData</stp>
        <stp>CADD15J24</stp>
        <stp>Y_Date</stp>
        <stp/>
        <stp>T</stp>
        <tr r="J598" s="3"/>
      </tp>
      <tp>
        <v>44951</v>
        <stp/>
        <stp>ContractData</stp>
        <stp>CADD15N24</stp>
        <stp>Y_Date</stp>
        <stp/>
        <stp>T</stp>
        <tr r="J663" s="3"/>
      </tp>
      <tp>
        <v>44951</v>
        <stp/>
        <stp>ContractData</stp>
        <stp>CADD15Q24</stp>
        <stp>Y_Date</stp>
        <stp/>
        <stp>T</stp>
        <tr r="J686" s="3"/>
      </tp>
      <tp>
        <v>44951</v>
        <stp/>
        <stp>ContractData</stp>
        <stp>CADD15V24</stp>
        <stp>Y_Date</stp>
        <stp/>
        <stp>T</stp>
        <tr r="J729" s="3"/>
      </tp>
      <tp>
        <v>44951</v>
        <stp/>
        <stp>ContractData</stp>
        <stp>CADD15X24</stp>
        <stp>Y_Date</stp>
        <stp/>
        <stp>T</stp>
        <tr r="J752" s="3"/>
      </tp>
      <tp>
        <v>44951</v>
        <stp/>
        <stp>ContractData</stp>
        <stp>CADD04G25</stp>
        <stp>Y_Date</stp>
        <stp/>
        <stp>T</stp>
        <tr r="J809" s="3"/>
      </tp>
      <tp>
        <v>44951</v>
        <stp/>
        <stp>ContractData</stp>
        <stp>CADD14G24</stp>
        <stp>Y_Date</stp>
        <stp/>
        <stp>T</stp>
        <tr r="J555" s="3"/>
      </tp>
      <tp>
        <v>44951</v>
        <stp/>
        <stp>ContractData</stp>
        <stp>CADD04H25</stp>
        <stp>Y_Date</stp>
        <stp/>
        <stp>T</stp>
        <tr r="J829" s="3"/>
      </tp>
      <tp>
        <v>44951</v>
        <stp/>
        <stp>ContractData</stp>
        <stp>CADD14H24</stp>
        <stp>Y_Date</stp>
        <stp/>
        <stp>T</stp>
        <tr r="J576" s="3"/>
      </tp>
      <tp>
        <v>44951</v>
        <stp/>
        <stp>ContractData</stp>
        <stp>CADD14K24</stp>
        <stp>Y_Date</stp>
        <stp/>
        <stp>T</stp>
        <tr r="J619" s="3"/>
      </tp>
      <tp>
        <v>44951</v>
        <stp/>
        <stp>ContractData</stp>
        <stp>CADD04J25</stp>
        <stp>Y_Date</stp>
        <stp/>
        <stp>T</stp>
        <tr r="J852" s="3"/>
      </tp>
      <tp>
        <v>44951</v>
        <stp/>
        <stp>ContractData</stp>
        <stp>CADD14M24</stp>
        <stp>Y_Date</stp>
        <stp/>
        <stp>T</stp>
        <tr r="J642" s="3"/>
      </tp>
      <tp>
        <v>44951</v>
        <stp/>
        <stp>ContractData</stp>
        <stp>CADD14Q24</stp>
        <stp>Y_Date</stp>
        <stp/>
        <stp>T</stp>
        <tr r="J685" s="3"/>
      </tp>
      <tp>
        <v>44951</v>
        <stp/>
        <stp>ContractData</stp>
        <stp>CADD14V24</stp>
        <stp>Y_Date</stp>
        <stp/>
        <stp>T</stp>
        <tr r="J728" s="3"/>
      </tp>
      <tp>
        <v>44951</v>
        <stp/>
        <stp>ContractData</stp>
        <stp>CADD14X24</stp>
        <stp>Y_Date</stp>
        <stp/>
        <stp>T</stp>
        <tr r="J751" s="3"/>
      </tp>
      <tp>
        <v>44951</v>
        <stp/>
        <stp>ContractData</stp>
        <stp>CADD03G25</stp>
        <stp>Y_Date</stp>
        <stp/>
        <stp>T</stp>
        <tr r="J808" s="3"/>
      </tp>
      <tp>
        <v>44951</v>
        <stp/>
        <stp>ContractData</stp>
        <stp>CADD13G24</stp>
        <stp>Y_Date</stp>
        <stp/>
        <stp>T</stp>
        <tr r="J554" s="3"/>
      </tp>
      <tp>
        <v>44951</v>
        <stp/>
        <stp>ContractData</stp>
        <stp>CADD03F25</stp>
        <stp>Y_Date</stp>
        <stp/>
        <stp>T</stp>
        <tr r="J787" s="3"/>
      </tp>
      <tp>
        <v>44951</v>
        <stp/>
        <stp>ContractData</stp>
        <stp>CADD03H25</stp>
        <stp>Y_Date</stp>
        <stp/>
        <stp>T</stp>
        <tr r="J828" s="3"/>
      </tp>
      <tp>
        <v>44951</v>
        <stp/>
        <stp>ContractData</stp>
        <stp>CADD13H24</stp>
        <stp>Y_Date</stp>
        <stp/>
        <stp>T</stp>
        <tr r="J575" s="3"/>
      </tp>
      <tp>
        <v>44951</v>
        <stp/>
        <stp>ContractData</stp>
        <stp>CADD13K24</stp>
        <stp>Y_Date</stp>
        <stp/>
        <stp>T</stp>
        <tr r="J618" s="3"/>
      </tp>
      <tp>
        <v>44951</v>
        <stp/>
        <stp>ContractData</stp>
        <stp>CADD03J25</stp>
        <stp>Y_Date</stp>
        <stp/>
        <stp>T</stp>
        <tr r="J851" s="3"/>
      </tp>
      <tp>
        <v>44951</v>
        <stp/>
        <stp>ContractData</stp>
        <stp>CADD13M24</stp>
        <stp>Y_Date</stp>
        <stp/>
        <stp>T</stp>
        <tr r="J641" s="3"/>
      </tp>
      <tp>
        <v>44951</v>
        <stp/>
        <stp>ContractData</stp>
        <stp>CADD13Q24</stp>
        <stp>Y_Date</stp>
        <stp/>
        <stp>T</stp>
        <tr r="J684" s="3"/>
      </tp>
      <tp>
        <v>44951</v>
        <stp/>
        <stp>ContractData</stp>
        <stp>CADD13U24</stp>
        <stp>Y_Date</stp>
        <stp/>
        <stp>T</stp>
        <tr r="J707" s="3"/>
      </tp>
      <tp>
        <v>44951</v>
        <stp/>
        <stp>ContractData</stp>
        <stp>CADD13X24</stp>
        <stp>Y_Date</stp>
        <stp/>
        <stp>T</stp>
        <tr r="J750" s="3"/>
      </tp>
      <tp>
        <v>44951</v>
        <stp/>
        <stp>ContractData</stp>
        <stp>CADD13Z24</stp>
        <stp>Y_Date</stp>
        <stp/>
        <stp>T</stp>
        <tr r="J772" s="3"/>
      </tp>
      <tp>
        <v>44951</v>
        <stp/>
        <stp>ContractData</stp>
        <stp>CADD12G24</stp>
        <stp>Y_Date</stp>
        <stp/>
        <stp>T</stp>
        <tr r="J553" s="3"/>
      </tp>
      <tp>
        <v>44951</v>
        <stp/>
        <stp>ContractData</stp>
        <stp>CADD02F25</stp>
        <stp>Y_Date</stp>
        <stp/>
        <stp>T</stp>
        <tr r="J786" s="3"/>
      </tp>
      <tp>
        <v>44951</v>
        <stp/>
        <stp>ContractData</stp>
        <stp>CADD12F24</stp>
        <stp>Y_Date</stp>
        <stp/>
        <stp>T</stp>
        <tr r="J532" s="3"/>
      </tp>
      <tp>
        <v>44951</v>
        <stp/>
        <stp>ContractData</stp>
        <stp>CADD12H24</stp>
        <stp>Y_Date</stp>
        <stp/>
        <stp>T</stp>
        <tr r="J574" s="3"/>
      </tp>
      <tp>
        <v>44951</v>
        <stp/>
        <stp>ContractData</stp>
        <stp>CADD02K25</stp>
        <stp>Y_Date</stp>
        <stp/>
        <stp>T</stp>
        <tr r="J872" s="3"/>
      </tp>
      <tp>
        <v>44951</v>
        <stp/>
        <stp>ContractData</stp>
        <stp>CADD02J25</stp>
        <stp>Y_Date</stp>
        <stp/>
        <stp>T</stp>
        <tr r="J850" s="3"/>
      </tp>
      <tp>
        <v>44951</v>
        <stp/>
        <stp>ContractData</stp>
        <stp>CADD12J24</stp>
        <stp>Y_Date</stp>
        <stp/>
        <stp>T</stp>
        <tr r="J597" s="3"/>
      </tp>
      <tp>
        <v>44951</v>
        <stp/>
        <stp>ContractData</stp>
        <stp>CADD12M24</stp>
        <stp>Y_Date</stp>
        <stp/>
        <stp>T</stp>
        <tr r="J640" s="3"/>
      </tp>
      <tp>
        <v>44951</v>
        <stp/>
        <stp>ContractData</stp>
        <stp>CADD12N24</stp>
        <stp>Y_Date</stp>
        <stp/>
        <stp>T</stp>
        <tr r="J662" s="3"/>
      </tp>
      <tp>
        <v>44951</v>
        <stp/>
        <stp>ContractData</stp>
        <stp>CADD12Q24</stp>
        <stp>Y_Date</stp>
        <stp/>
        <stp>T</stp>
        <tr r="J683" s="3"/>
      </tp>
      <tp>
        <v>44951</v>
        <stp/>
        <stp>ContractData</stp>
        <stp>CADD12U24</stp>
        <stp>Y_Date</stp>
        <stp/>
        <stp>T</stp>
        <tr r="J706" s="3"/>
      </tp>
      <tp>
        <v>44951</v>
        <stp/>
        <stp>ContractData</stp>
        <stp>CADD12X24</stp>
        <stp>Y_Date</stp>
        <stp/>
        <stp>T</stp>
        <tr r="J749" s="3"/>
      </tp>
      <tp>
        <v>44951</v>
        <stp/>
        <stp>ContractData</stp>
        <stp>CADD12Z24</stp>
        <stp>Y_Date</stp>
        <stp/>
        <stp>T</stp>
        <tr r="J771" s="3"/>
      </tp>
      <tp>
        <v>44951</v>
        <stp/>
        <stp>ContractData</stp>
        <stp>CADD01F25</stp>
        <stp>Y_Date</stp>
        <stp/>
        <stp>T</stp>
        <tr r="J785" s="3"/>
      </tp>
      <tp>
        <v>44951</v>
        <stp/>
        <stp>ContractData</stp>
        <stp>CADD11F24</stp>
        <stp>Y_Date</stp>
        <stp/>
        <stp>T</stp>
        <tr r="J531" s="3"/>
      </tp>
      <tp>
        <v>44951</v>
        <stp/>
        <stp>ContractData</stp>
        <stp>CADD11H24</stp>
        <stp>Y_Date</stp>
        <stp/>
        <stp>T</stp>
        <tr r="J573" s="3"/>
      </tp>
      <tp>
        <v>44951</v>
        <stp/>
        <stp>ContractData</stp>
        <stp>CADD01K25</stp>
        <stp>Y_Date</stp>
        <stp/>
        <stp>T</stp>
        <tr r="J871" s="3"/>
      </tp>
      <tp>
        <v>44951</v>
        <stp/>
        <stp>ContractData</stp>
        <stp>CADD01J25</stp>
        <stp>Y_Date</stp>
        <stp/>
        <stp>T</stp>
        <tr r="J849" s="3"/>
      </tp>
      <tp>
        <v>44951</v>
        <stp/>
        <stp>ContractData</stp>
        <stp>CADD11J24</stp>
        <stp>Y_Date</stp>
        <stp/>
        <stp>T</stp>
        <tr r="J596" s="3"/>
      </tp>
      <tp>
        <v>44951</v>
        <stp/>
        <stp>ContractData</stp>
        <stp>CADD11M24</stp>
        <stp>Y_Date</stp>
        <stp/>
        <stp>T</stp>
        <tr r="J639" s="3"/>
      </tp>
      <tp>
        <v>44951</v>
        <stp/>
        <stp>ContractData</stp>
        <stp>CADD11N24</stp>
        <stp>Y_Date</stp>
        <stp/>
        <stp>T</stp>
        <tr r="J661" s="3"/>
      </tp>
      <tp>
        <v>44951</v>
        <stp/>
        <stp>ContractData</stp>
        <stp>CADD11U24</stp>
        <stp>Y_Date</stp>
        <stp/>
        <stp>T</stp>
        <tr r="J705" s="3"/>
      </tp>
      <tp>
        <v>44951</v>
        <stp/>
        <stp>ContractData</stp>
        <stp>CADD11V24</stp>
        <stp>Y_Date</stp>
        <stp/>
        <stp>T</stp>
        <tr r="J727" s="3"/>
      </tp>
      <tp>
        <v>44951</v>
        <stp/>
        <stp>ContractData</stp>
        <stp>CADD11X24</stp>
        <stp>Y_Date</stp>
        <stp/>
        <stp>T</stp>
        <tr r="J748" s="3"/>
      </tp>
      <tp>
        <v>44951</v>
        <stp/>
        <stp>ContractData</stp>
        <stp>CADD11Z24</stp>
        <stp>Y_Date</stp>
        <stp/>
        <stp>T</stp>
        <tr r="J770" s="3"/>
      </tp>
      <tp>
        <v>44951</v>
        <stp/>
        <stp>ContractData</stp>
        <stp>CADD10F24</stp>
        <stp>Y_Date</stp>
        <stp/>
        <stp>T</stp>
        <tr r="J530" s="3"/>
      </tp>
      <tp>
        <v>44951</v>
        <stp/>
        <stp>ContractData</stp>
        <stp>CADD10K24</stp>
        <stp>Y_Date</stp>
        <stp/>
        <stp>T</stp>
        <tr r="J617" s="3"/>
      </tp>
      <tp>
        <v>44951</v>
        <stp/>
        <stp>ContractData</stp>
        <stp>CADD10J24</stp>
        <stp>Y_Date</stp>
        <stp/>
        <stp>T</stp>
        <tr r="J595" s="3"/>
      </tp>
      <tp>
        <v>44951</v>
        <stp/>
        <stp>ContractData</stp>
        <stp>CADD10M24</stp>
        <stp>Y_Date</stp>
        <stp/>
        <stp>T</stp>
        <tr r="J638" s="3"/>
      </tp>
      <tp>
        <v>44951</v>
        <stp/>
        <stp>ContractData</stp>
        <stp>CADD10N24</stp>
        <stp>Y_Date</stp>
        <stp/>
        <stp>T</stp>
        <tr r="J660" s="3"/>
      </tp>
      <tp>
        <v>44951</v>
        <stp/>
        <stp>ContractData</stp>
        <stp>CADD10U24</stp>
        <stp>Y_Date</stp>
        <stp/>
        <stp>T</stp>
        <tr r="J704" s="3"/>
      </tp>
      <tp>
        <v>44951</v>
        <stp/>
        <stp>ContractData</stp>
        <stp>CADD10V24</stp>
        <stp>Y_Date</stp>
        <stp/>
        <stp>T</stp>
        <tr r="J726" s="3"/>
      </tp>
      <tp>
        <v>44951</v>
        <stp/>
        <stp>ContractData</stp>
        <stp>CADD10Z24</stp>
        <stp>Y_Date</stp>
        <stp/>
        <stp>T</stp>
        <tr r="J769" s="3"/>
      </tp>
      <tp>
        <v>44951</v>
        <stp/>
        <stp>ContractData</stp>
        <stp>CADD19G24</stp>
        <stp>Y_Date</stp>
        <stp/>
        <stp>T</stp>
        <tr r="J558" s="3"/>
      </tp>
      <tp>
        <v>44951</v>
        <stp/>
        <stp>ContractData</stp>
        <stp>AHDD30F24</stp>
        <stp>Y_Date</stp>
        <stp/>
        <stp>T</stp>
        <tr r="J267" s="1"/>
      </tp>
      <tp>
        <v>44951</v>
        <stp/>
        <stp>ContractData</stp>
        <stp>CADD09F25</stp>
        <stp>Y_Date</stp>
        <stp/>
        <stp>T</stp>
        <tr r="J791" s="3"/>
      </tp>
      <tp>
        <v>44951</v>
        <stp/>
        <stp>ContractData</stp>
        <stp>CADD19F24</stp>
        <stp>Y_Date</stp>
        <stp/>
        <stp>T</stp>
        <tr r="J537" s="3"/>
      </tp>
      <tp>
        <v>44951</v>
        <stp/>
        <stp>ContractData</stp>
        <stp>CADD19H24</stp>
        <stp>Y_Date</stp>
        <stp/>
        <stp>T</stp>
        <tr r="J579" s="3"/>
      </tp>
      <tp>
        <v>44951</v>
        <stp/>
        <stp>ContractData</stp>
        <stp>CADD09J25</stp>
        <stp>Y_Date</stp>
        <stp/>
        <stp>T</stp>
        <tr r="J855" s="3"/>
      </tp>
      <tp>
        <v>44951</v>
        <stp/>
        <stp>ContractData</stp>
        <stp>CADD19J24</stp>
        <stp>Y_Date</stp>
        <stp/>
        <stp>T</stp>
        <tr r="J602" s="3"/>
      </tp>
      <tp>
        <v>44951</v>
        <stp/>
        <stp>ContractData</stp>
        <stp>CADD19M24</stp>
        <stp>Y_Date</stp>
        <stp/>
        <stp>T</stp>
        <tr r="J645" s="3"/>
      </tp>
      <tp>
        <v>44951</v>
        <stp/>
        <stp>ContractData</stp>
        <stp>CADD19N24</stp>
        <stp>Y_Date</stp>
        <stp/>
        <stp>T</stp>
        <tr r="J667" s="3"/>
      </tp>
      <tp>
        <v>44951</v>
        <stp/>
        <stp>ContractData</stp>
        <stp>CADD19Q24</stp>
        <stp>Y_Date</stp>
        <stp/>
        <stp>T</stp>
        <tr r="J688" s="3"/>
      </tp>
      <tp>
        <v>44951</v>
        <stp/>
        <stp>ContractData</stp>
        <stp>CADD19U24</stp>
        <stp>Y_Date</stp>
        <stp/>
        <stp>T</stp>
        <tr r="J711" s="3"/>
      </tp>
      <tp>
        <v>44951</v>
        <stp/>
        <stp>ContractData</stp>
        <stp>CADD19X24</stp>
        <stp>Y_Date</stp>
        <stp/>
        <stp>T</stp>
        <tr r="J754" s="3"/>
      </tp>
      <tp>
        <v>44951</v>
        <stp/>
        <stp>ContractData</stp>
        <stp>CADD19Z24</stp>
        <stp>Y_Date</stp>
        <stp/>
        <stp>T</stp>
        <tr r="J776" s="3"/>
      </tp>
      <tp>
        <v>44951</v>
        <stp/>
        <stp>ContractData</stp>
        <stp>AHDD31F24</stp>
        <stp>Y_Date</stp>
        <stp/>
        <stp>T</stp>
        <tr r="J268" s="1"/>
      </tp>
      <tp>
        <v>44951</v>
        <stp/>
        <stp>ContractData</stp>
        <stp>CADD08F25</stp>
        <stp>Y_Date</stp>
        <stp/>
        <stp>T</stp>
        <tr r="J790" s="3"/>
      </tp>
      <tp>
        <v>44951</v>
        <stp/>
        <stp>ContractData</stp>
        <stp>CADD18F24</stp>
        <stp>Y_Date</stp>
        <stp/>
        <stp>T</stp>
        <tr r="J536" s="3"/>
      </tp>
      <tp>
        <v>44951</v>
        <stp/>
        <stp>ContractData</stp>
        <stp>CADD18H24</stp>
        <stp>Y_Date</stp>
        <stp/>
        <stp>T</stp>
        <tr r="J578" s="3"/>
      </tp>
      <tp>
        <v>44951</v>
        <stp/>
        <stp>ContractData</stp>
        <stp>CADD08J25</stp>
        <stp>Y_Date</stp>
        <stp/>
        <stp>T</stp>
        <tr r="J854" s="3"/>
      </tp>
      <tp>
        <v>44951</v>
        <stp/>
        <stp>ContractData</stp>
        <stp>CADD18J24</stp>
        <stp>Y_Date</stp>
        <stp/>
        <stp>T</stp>
        <tr r="J601" s="3"/>
      </tp>
      <tp>
        <v>44951</v>
        <stp/>
        <stp>ContractData</stp>
        <stp>CADD18M24</stp>
        <stp>Y_Date</stp>
        <stp/>
        <stp>T</stp>
        <tr r="J644" s="3"/>
      </tp>
      <tp>
        <v>44951</v>
        <stp/>
        <stp>ContractData</stp>
        <stp>CADD18N24</stp>
        <stp>Y_Date</stp>
        <stp/>
        <stp>T</stp>
        <tr r="J666" s="3"/>
      </tp>
      <tp>
        <v>44951</v>
        <stp/>
        <stp>ContractData</stp>
        <stp>CADD18U24</stp>
        <stp>Y_Date</stp>
        <stp/>
        <stp>T</stp>
        <tr r="J710" s="3"/>
      </tp>
      <tp>
        <v>44951</v>
        <stp/>
        <stp>ContractData</stp>
        <stp>CADD18V24</stp>
        <stp>Y_Date</stp>
        <stp/>
        <stp>T</stp>
        <tr r="J732" s="3"/>
      </tp>
      <tp>
        <v>44951</v>
        <stp/>
        <stp>ContractData</stp>
        <stp>CADD18X24</stp>
        <stp>Y_Date</stp>
        <stp/>
        <stp>T</stp>
        <tr r="J753" s="3"/>
      </tp>
      <tp>
        <v>44951</v>
        <stp/>
        <stp>ContractData</stp>
        <stp>CADD18Z24</stp>
        <stp>Y_Date</stp>
        <stp/>
        <stp>T</stp>
        <tr r="J775" s="3"/>
      </tp>
      <tp t="s">
        <v/>
        <stp/>
        <stp>ContractData</stp>
        <stp>CADD30N24</stp>
        <stp>T_SettlementTime</stp>
        <stp/>
        <stp>T</stp>
        <tr r="G674" s="3"/>
      </tp>
      <tp t="s">
        <v/>
        <stp/>
        <stp>ContractData</stp>
        <stp>CADD31N24</stp>
        <stp>T_SettlementTime</stp>
        <stp/>
        <stp>T</stp>
        <tr r="G675" s="3"/>
      </tp>
      <tp t="s">
        <v/>
        <stp/>
        <stp>ContractData</stp>
        <stp>CADD22N24</stp>
        <stp>T_SettlementTime</stp>
        <stp/>
        <stp>T</stp>
        <tr r="G668" s="3"/>
      </tp>
      <tp t="s">
        <v/>
        <stp/>
        <stp>ContractData</stp>
        <stp>CADD23N24</stp>
        <stp>T_SettlementTime</stp>
        <stp/>
        <stp>T</stp>
        <tr r="G669" s="3"/>
      </tp>
      <tp t="s">
        <v/>
        <stp/>
        <stp>ContractData</stp>
        <stp>CADD24N24</stp>
        <stp>T_SettlementTime</stp>
        <stp/>
        <stp>T</stp>
        <tr r="G670" s="3"/>
      </tp>
      <tp t="s">
        <v/>
        <stp/>
        <stp>ContractData</stp>
        <stp>CADD25N24</stp>
        <stp>T_SettlementTime</stp>
        <stp/>
        <stp>T</stp>
        <tr r="G671" s="3"/>
      </tp>
      <tp t="s">
        <v/>
        <stp/>
        <stp>ContractData</stp>
        <stp>CADD26N24</stp>
        <stp>T_SettlementTime</stp>
        <stp/>
        <stp>T</stp>
        <tr r="G672" s="3"/>
      </tp>
      <tp t="s">
        <v/>
        <stp/>
        <stp>ContractData</stp>
        <stp>CADD29N24</stp>
        <stp>T_SettlementTime</stp>
        <stp/>
        <stp>T</stp>
        <tr r="G673" s="3"/>
      </tp>
      <tp t="s">
        <v/>
        <stp/>
        <stp>ContractData</stp>
        <stp>CADD10N24</stp>
        <stp>T_SettlementTime</stp>
        <stp/>
        <stp>T</stp>
        <tr r="G660" s="3"/>
      </tp>
      <tp t="s">
        <v/>
        <stp/>
        <stp>ContractData</stp>
        <stp>CADD11N24</stp>
        <stp>T_SettlementTime</stp>
        <stp/>
        <stp>T</stp>
        <tr r="G661" s="3"/>
      </tp>
      <tp t="s">
        <v/>
        <stp/>
        <stp>ContractData</stp>
        <stp>CADD12N24</stp>
        <stp>T_SettlementTime</stp>
        <stp/>
        <stp>T</stp>
        <tr r="G662" s="3"/>
      </tp>
      <tp t="s">
        <v/>
        <stp/>
        <stp>ContractData</stp>
        <stp>CADD15N24</stp>
        <stp>T_SettlementTime</stp>
        <stp/>
        <stp>T</stp>
        <tr r="G663" s="3"/>
      </tp>
      <tp t="s">
        <v/>
        <stp/>
        <stp>ContractData</stp>
        <stp>CADD16N24</stp>
        <stp>T_SettlementTime</stp>
        <stp/>
        <stp>T</stp>
        <tr r="G664" s="3"/>
      </tp>
      <tp>
        <v>0.45833333333333331</v>
        <stp/>
        <stp>ContractData</stp>
        <stp>CADD17N24</stp>
        <stp>T_SettlementTime</stp>
        <stp/>
        <stp>T</stp>
        <tr r="G665" s="3"/>
      </tp>
      <tp t="s">
        <v/>
        <stp/>
        <stp>ContractData</stp>
        <stp>CADD18N24</stp>
        <stp>T_SettlementTime</stp>
        <stp/>
        <stp>T</stp>
        <tr r="G666" s="3"/>
      </tp>
      <tp t="s">
        <v/>
        <stp/>
        <stp>ContractData</stp>
        <stp>CADD19N24</stp>
        <stp>T_SettlementTime</stp>
        <stp/>
        <stp>T</stp>
        <tr r="G667" s="3"/>
      </tp>
      <tp t="s">
        <v/>
        <stp/>
        <stp>ContractData</stp>
        <stp>CADD01N24</stp>
        <stp>T_SettlementTime</stp>
        <stp/>
        <stp>T</stp>
        <tr r="G653" s="3"/>
      </tp>
      <tp>
        <v>0.45833333333333331</v>
        <stp/>
        <stp>ContractData</stp>
        <stp>CADD02N24</stp>
        <stp>T_SettlementTime</stp>
        <stp/>
        <stp>T</stp>
        <tr r="G654" s="3"/>
      </tp>
      <tp t="s">
        <v/>
        <stp/>
        <stp>ContractData</stp>
        <stp>CADD03N24</stp>
        <stp>T_SettlementTime</stp>
        <stp/>
        <stp>T</stp>
        <tr r="G655" s="3"/>
      </tp>
      <tp t="s">
        <v/>
        <stp/>
        <stp>ContractData</stp>
        <stp>CADD04N24</stp>
        <stp>T_SettlementTime</stp>
        <stp/>
        <stp>T</stp>
        <tr r="G656" s="3"/>
      </tp>
      <tp t="s">
        <v/>
        <stp/>
        <stp>ContractData</stp>
        <stp>CADD05N24</stp>
        <stp>T_SettlementTime</stp>
        <stp/>
        <stp>T</stp>
        <tr r="G657" s="3"/>
      </tp>
      <tp t="s">
        <v/>
        <stp/>
        <stp>ContractData</stp>
        <stp>CADD08N24</stp>
        <stp>T_SettlementTime</stp>
        <stp/>
        <stp>T</stp>
        <tr r="G658" s="3"/>
      </tp>
      <tp t="s">
        <v/>
        <stp/>
        <stp>ContractData</stp>
        <stp>CADD09N24</stp>
        <stp>T_SettlementTime</stp>
        <stp/>
        <stp>T</stp>
        <tr r="G659" s="3"/>
      </tp>
      <tp t="s">
        <v/>
        <stp/>
        <stp>ContractData</stp>
        <stp>AHDD28N23</stp>
        <stp>T_SettlementTime</stp>
        <stp/>
        <stp>T</stp>
        <tr r="G135" s="1"/>
      </tp>
      <tp t="s">
        <v/>
        <stp/>
        <stp>ContractData</stp>
        <stp>CADD03N23</stp>
        <stp>T_SettlementTime</stp>
        <stp/>
        <stp>T</stp>
        <tr r="G393" s="3"/>
      </tp>
      <tp t="s">
        <v/>
        <stp/>
        <stp>ContractData</stp>
        <stp>CADD04N23</stp>
        <stp>T_SettlementTime</stp>
        <stp/>
        <stp>T</stp>
        <tr r="G394" s="3"/>
      </tp>
      <tp>
        <v>0.45833333333333331</v>
        <stp/>
        <stp>ContractData</stp>
        <stp>CADD05N23</stp>
        <stp>T_SettlementTime</stp>
        <stp/>
        <stp>T</stp>
        <tr r="G395" s="3"/>
      </tp>
      <tp t="s">
        <v/>
        <stp/>
        <stp>ContractData</stp>
        <stp>CADD06N23</stp>
        <stp>T_SettlementTime</stp>
        <stp/>
        <stp>T</stp>
        <tr r="G396" s="3"/>
      </tp>
      <tp t="s">
        <v/>
        <stp/>
        <stp>ContractData</stp>
        <stp>CADD07N23</stp>
        <stp>T_SettlementTime</stp>
        <stp/>
        <stp>T</stp>
        <tr r="G397" s="3"/>
      </tp>
      <tp t="s">
        <v/>
        <stp/>
        <stp>ContractData</stp>
        <stp>AHDD21N23</stp>
        <stp>T_SettlementTime</stp>
        <stp/>
        <stp>T</stp>
        <tr r="G130" s="1"/>
      </tp>
      <tp t="s">
        <v/>
        <stp/>
        <stp>ContractData</stp>
        <stp>AHDD20N23</stp>
        <stp>T_SettlementTime</stp>
        <stp/>
        <stp>T</stp>
        <tr r="G129" s="1"/>
      </tp>
      <tp t="s">
        <v/>
        <stp/>
        <stp>ContractData</stp>
        <stp>AHDD25N23</stp>
        <stp>T_SettlementTime</stp>
        <stp/>
        <stp>T</stp>
        <tr r="G132" s="1"/>
      </tp>
      <tp t="s">
        <v/>
        <stp/>
        <stp>ContractData</stp>
        <stp>AHDD24N23</stp>
        <stp>T_SettlementTime</stp>
        <stp/>
        <stp>T</stp>
        <tr r="G131" s="1"/>
      </tp>
      <tp t="s">
        <v/>
        <stp/>
        <stp>ContractData</stp>
        <stp>AHDD27N23</stp>
        <stp>T_SettlementTime</stp>
        <stp/>
        <stp>T</stp>
        <tr r="G134" s="1"/>
      </tp>
      <tp>
        <v>0.45277777777777778</v>
        <stp/>
        <stp>ContractData</stp>
        <stp>AHDD26N23</stp>
        <stp>T_SettlementTime</stp>
        <stp/>
        <stp>T</stp>
        <tr r="G133" s="1"/>
      </tp>
      <tp t="s">
        <v/>
        <stp/>
        <stp>ContractData</stp>
        <stp>CADD10N23</stp>
        <stp>T_SettlementTime</stp>
        <stp/>
        <stp>T</stp>
        <tr r="G398" s="3"/>
      </tp>
      <tp t="s">
        <v/>
        <stp/>
        <stp>ContractData</stp>
        <stp>CADD11N23</stp>
        <stp>T_SettlementTime</stp>
        <stp/>
        <stp>T</stp>
        <tr r="G399" s="3"/>
      </tp>
      <tp>
        <v>0.45833333333333331</v>
        <stp/>
        <stp>ContractData</stp>
        <stp>CADD12N23</stp>
        <stp>T_SettlementTime</stp>
        <stp/>
        <stp>T</stp>
        <tr r="G400" s="3"/>
      </tp>
      <tp t="s">
        <v/>
        <stp/>
        <stp>ContractData</stp>
        <stp>CADD13N23</stp>
        <stp>T_SettlementTime</stp>
        <stp/>
        <stp>T</stp>
        <tr r="G401" s="3"/>
      </tp>
      <tp t="s">
        <v/>
        <stp/>
        <stp>ContractData</stp>
        <stp>CADD14N23</stp>
        <stp>T_SettlementTime</stp>
        <stp/>
        <stp>T</stp>
        <tr r="G402" s="3"/>
      </tp>
      <tp t="s">
        <v/>
        <stp/>
        <stp>ContractData</stp>
        <stp>CADD17N23</stp>
        <stp>T_SettlementTime</stp>
        <stp/>
        <stp>T</stp>
        <tr r="G403" s="3"/>
      </tp>
      <tp t="s">
        <v/>
        <stp/>
        <stp>ContractData</stp>
        <stp>AHDD31N23</stp>
        <stp>T_SettlementTime</stp>
        <stp/>
        <stp>T</stp>
        <tr r="G136" s="1"/>
      </tp>
      <tp t="s">
        <v/>
        <stp/>
        <stp>ContractData</stp>
        <stp>CADD18N23</stp>
        <stp>T_SettlementTime</stp>
        <stp/>
        <stp>T</stp>
        <tr r="G404" s="3"/>
      </tp>
      <tp>
        <v>0.45833333333333331</v>
        <stp/>
        <stp>ContractData</stp>
        <stp>CADD19N23</stp>
        <stp>T_SettlementTime</stp>
        <stp/>
        <stp>T</stp>
        <tr r="G405" s="3"/>
      </tp>
      <tp t="s">
        <v/>
        <stp/>
        <stp>ContractData</stp>
        <stp>CADD20N23</stp>
        <stp>T_SettlementTime</stp>
        <stp/>
        <stp>T</stp>
        <tr r="G406" s="3"/>
      </tp>
      <tp t="s">
        <v/>
        <stp/>
        <stp>ContractData</stp>
        <stp>CADD21N23</stp>
        <stp>T_SettlementTime</stp>
        <stp/>
        <stp>T</stp>
        <tr r="G407" s="3"/>
      </tp>
      <tp t="s">
        <v/>
        <stp/>
        <stp>ContractData</stp>
        <stp>CADD24N23</stp>
        <stp>T_SettlementTime</stp>
        <stp/>
        <stp>T</stp>
        <tr r="G408" s="3"/>
      </tp>
      <tp t="s">
        <v/>
        <stp/>
        <stp>ContractData</stp>
        <stp>CADD25N23</stp>
        <stp>T_SettlementTime</stp>
        <stp/>
        <stp>T</stp>
        <tr r="G409" s="3"/>
      </tp>
      <tp>
        <v>0.45833333333333331</v>
        <stp/>
        <stp>ContractData</stp>
        <stp>CADD26N23</stp>
        <stp>T_SettlementTime</stp>
        <stp/>
        <stp>T</stp>
        <tr r="G410" s="3"/>
      </tp>
      <tp t="s">
        <v/>
        <stp/>
        <stp>ContractData</stp>
        <stp>CADD27N23</stp>
        <stp>T_SettlementTime</stp>
        <stp/>
        <stp>T</stp>
        <tr r="G411" s="3"/>
      </tp>
      <tp t="s">
        <v/>
        <stp/>
        <stp>ContractData</stp>
        <stp>CADD28N23</stp>
        <stp>T_SettlementTime</stp>
        <stp/>
        <stp>T</stp>
        <tr r="G412" s="3"/>
      </tp>
      <tp t="s">
        <v/>
        <stp/>
        <stp>ContractData</stp>
        <stp>AHDD03N23</stp>
        <stp>T_SettlementTime</stp>
        <stp/>
        <stp>T</stp>
        <tr r="G116" s="1"/>
      </tp>
      <tp>
        <v>0.45277777777777778</v>
        <stp/>
        <stp>ContractData</stp>
        <stp>AHDD05N23</stp>
        <stp>T_SettlementTime</stp>
        <stp/>
        <stp>T</stp>
        <tr r="G118" s="1"/>
      </tp>
      <tp t="s">
        <v/>
        <stp/>
        <stp>ContractData</stp>
        <stp>AHDD04N23</stp>
        <stp>T_SettlementTime</stp>
        <stp/>
        <stp>T</stp>
        <tr r="G117" s="1"/>
      </tp>
      <tp t="s">
        <v/>
        <stp/>
        <stp>ContractData</stp>
        <stp>AHDD07N23</stp>
        <stp>T_SettlementTime</stp>
        <stp/>
        <stp>T</stp>
        <tr r="G120" s="1"/>
      </tp>
      <tp t="s">
        <v/>
        <stp/>
        <stp>ContractData</stp>
        <stp>AHDD06N23</stp>
        <stp>T_SettlementTime</stp>
        <stp/>
        <stp>T</stp>
        <tr r="G119" s="1"/>
      </tp>
      <tp>
        <v>0.45277777777777778</v>
        <stp/>
        <stp>ContractData</stp>
        <stp>AHDD19N23</stp>
        <stp>T_SettlementTime</stp>
        <stp/>
        <stp>T</stp>
        <tr r="G128" s="1"/>
      </tp>
      <tp t="s">
        <v/>
        <stp/>
        <stp>ContractData</stp>
        <stp>AHDD18N23</stp>
        <stp>T_SettlementTime</stp>
        <stp/>
        <stp>T</stp>
        <tr r="G127" s="1"/>
      </tp>
      <tp t="s">
        <v/>
        <stp/>
        <stp>ContractData</stp>
        <stp>CADD31N23</stp>
        <stp>T_SettlementTime</stp>
        <stp/>
        <stp>T</stp>
        <tr r="G413" s="3"/>
      </tp>
      <tp t="s">
        <v/>
        <stp/>
        <stp>ContractData</stp>
        <stp>AHDD11N23</stp>
        <stp>T_SettlementTime</stp>
        <stp/>
        <stp>T</stp>
        <tr r="G122" s="1"/>
      </tp>
      <tp t="s">
        <v/>
        <stp/>
        <stp>ContractData</stp>
        <stp>AHDD10N23</stp>
        <stp>T_SettlementTime</stp>
        <stp/>
        <stp>T</stp>
        <tr r="G121" s="1"/>
      </tp>
      <tp t="s">
        <v/>
        <stp/>
        <stp>ContractData</stp>
        <stp>AHDD13N23</stp>
        <stp>T_SettlementTime</stp>
        <stp/>
        <stp>T</stp>
        <tr r="G124" s="1"/>
      </tp>
      <tp>
        <v>0.45277777777777778</v>
        <stp/>
        <stp>ContractData</stp>
        <stp>AHDD12N23</stp>
        <stp>T_SettlementTime</stp>
        <stp/>
        <stp>T</stp>
        <tr r="G123" s="1"/>
      </tp>
      <tp t="s">
        <v/>
        <stp/>
        <stp>ContractData</stp>
        <stp>AHDD14N23</stp>
        <stp>T_SettlementTime</stp>
        <stp/>
        <stp>T</stp>
        <tr r="G125" s="1"/>
      </tp>
      <tp t="s">
        <v/>
        <stp/>
        <stp>ContractData</stp>
        <stp>AHDD17N23</stp>
        <stp>T_SettlementTime</stp>
        <stp/>
        <stp>T</stp>
        <tr r="G126" s="1"/>
      </tp>
      <tp>
        <v>44951</v>
        <stp/>
        <stp>ContractData</stp>
        <stp>CADD07G24</stp>
        <stp>Y_Date</stp>
        <stp/>
        <stp>T</stp>
        <tr r="J550" s="3"/>
      </tp>
      <tp>
        <v>44951</v>
        <stp/>
        <stp>ContractData</stp>
        <stp>CADD17G25</stp>
        <stp>Y_Date</stp>
        <stp/>
        <stp>T</stp>
        <tr r="J818" s="3"/>
      </tp>
      <tp>
        <v>44951</v>
        <stp/>
        <stp>ContractData</stp>
        <stp>CADD17F25</stp>
        <stp>Y_Date</stp>
        <stp/>
        <stp>T</stp>
        <tr r="J797" s="3"/>
      </tp>
      <tp>
        <v>44951</v>
        <stp/>
        <stp>ContractData</stp>
        <stp>CADD07H24</stp>
        <stp>Y_Date</stp>
        <stp/>
        <stp>T</stp>
        <tr r="J571" s="3"/>
      </tp>
      <tp>
        <v>44951</v>
        <stp/>
        <stp>ContractData</stp>
        <stp>CADD17H25</stp>
        <stp>Y_Date</stp>
        <stp/>
        <stp>T</stp>
        <tr r="J838" s="3"/>
      </tp>
      <tp>
        <v>44951</v>
        <stp/>
        <stp>ContractData</stp>
        <stp>CADD07K24</stp>
        <stp>Y_Date</stp>
        <stp/>
        <stp>T</stp>
        <tr r="J614" s="3"/>
      </tp>
      <tp>
        <v>44951</v>
        <stp/>
        <stp>ContractData</stp>
        <stp>CADD17J25</stp>
        <stp>Y_Date</stp>
        <stp/>
        <stp>T</stp>
        <tr r="J861" s="3"/>
      </tp>
      <tp>
        <v>44951</v>
        <stp/>
        <stp>ContractData</stp>
        <stp>CADD07M24</stp>
        <stp>Y_Date</stp>
        <stp/>
        <stp>T</stp>
        <tr r="J637" s="3"/>
      </tp>
      <tp>
        <v>44951</v>
        <stp/>
        <stp>ContractData</stp>
        <stp>CADD07Q24</stp>
        <stp>Y_Date</stp>
        <stp/>
        <stp>T</stp>
        <tr r="J680" s="3"/>
      </tp>
      <tp>
        <v>44951</v>
        <stp/>
        <stp>ContractData</stp>
        <stp>CADD07V24</stp>
        <stp>Y_Date</stp>
        <stp/>
        <stp>T</stp>
        <tr r="J723" s="3"/>
      </tp>
      <tp>
        <v>44951</v>
        <stp/>
        <stp>ContractData</stp>
        <stp>CADD07X24</stp>
        <stp>Y_Date</stp>
        <stp/>
        <stp>T</stp>
        <tr r="J746" s="3"/>
      </tp>
      <tp>
        <v>44951</v>
        <stp/>
        <stp>ContractData</stp>
        <stp>CADD06G24</stp>
        <stp>Y_Date</stp>
        <stp/>
        <stp>T</stp>
        <tr r="J549" s="3"/>
      </tp>
      <tp>
        <v>44951</v>
        <stp/>
        <stp>ContractData</stp>
        <stp>CADD16F25</stp>
        <stp>Y_Date</stp>
        <stp/>
        <stp>T</stp>
        <tr r="J796" s="3"/>
      </tp>
      <tp>
        <v>44951</v>
        <stp/>
        <stp>ContractData</stp>
        <stp>CADD06H24</stp>
        <stp>Y_Date</stp>
        <stp/>
        <stp>T</stp>
        <tr r="J570" s="3"/>
      </tp>
      <tp>
        <v>44951</v>
        <stp/>
        <stp>ContractData</stp>
        <stp>CADD06K24</stp>
        <stp>Y_Date</stp>
        <stp/>
        <stp>T</stp>
        <tr r="J613" s="3"/>
      </tp>
      <tp>
        <v>44951</v>
        <stp/>
        <stp>ContractData</stp>
        <stp>CADD16J25</stp>
        <stp>Y_Date</stp>
        <stp/>
        <stp>T</stp>
        <tr r="J860" s="3"/>
      </tp>
      <tp>
        <v>44951</v>
        <stp/>
        <stp>ContractData</stp>
        <stp>CADD06M24</stp>
        <stp>Y_Date</stp>
        <stp/>
        <stp>T</stp>
        <tr r="J636" s="3"/>
      </tp>
      <tp>
        <v>44951</v>
        <stp/>
        <stp>ContractData</stp>
        <stp>CADD06Q24</stp>
        <stp>Y_Date</stp>
        <stp/>
        <stp>T</stp>
        <tr r="J679" s="3"/>
      </tp>
      <tp>
        <v>44951</v>
        <stp/>
        <stp>ContractData</stp>
        <stp>CADD06U24</stp>
        <stp>Y_Date</stp>
        <stp/>
        <stp>T</stp>
        <tr r="J702" s="3"/>
      </tp>
      <tp>
        <v>44951</v>
        <stp/>
        <stp>ContractData</stp>
        <stp>CADD06X24</stp>
        <stp>Y_Date</stp>
        <stp/>
        <stp>T</stp>
        <tr r="J745" s="3"/>
      </tp>
      <tp>
        <v>44951</v>
        <stp/>
        <stp>ContractData</stp>
        <stp>CADD06Z24</stp>
        <stp>Y_Date</stp>
        <stp/>
        <stp>T</stp>
        <tr r="J767" s="3"/>
      </tp>
      <tp>
        <v>44951</v>
        <stp/>
        <stp>ContractData</stp>
        <stp>CADD05G24</stp>
        <stp>Y_Date</stp>
        <stp/>
        <stp>T</stp>
        <tr r="J548" s="3"/>
      </tp>
      <tp>
        <v>44951</v>
        <stp/>
        <stp>ContractData</stp>
        <stp>CADD05F24</stp>
        <stp>Y_Date</stp>
        <stp/>
        <stp>T</stp>
        <tr r="J527" s="3"/>
      </tp>
      <tp>
        <v>44951</v>
        <stp/>
        <stp>ContractData</stp>
        <stp>CADD15F25</stp>
        <stp>Y_Date</stp>
        <stp/>
        <stp>T</stp>
        <tr r="J795" s="3"/>
      </tp>
      <tp>
        <v>44951</v>
        <stp/>
        <stp>ContractData</stp>
        <stp>CADD05H24</stp>
        <stp>Y_Date</stp>
        <stp/>
        <stp>T</stp>
        <tr r="J569" s="3"/>
      </tp>
      <tp>
        <v>44951</v>
        <stp/>
        <stp>ContractData</stp>
        <stp>CADD05J24</stp>
        <stp>Y_Date</stp>
        <stp/>
        <stp>T</stp>
        <tr r="J592" s="3"/>
      </tp>
      <tp>
        <v>44951</v>
        <stp/>
        <stp>ContractData</stp>
        <stp>CADD15J25</stp>
        <stp>Y_Date</stp>
        <stp/>
        <stp>T</stp>
        <tr r="J859" s="3"/>
      </tp>
      <tp>
        <v>44951</v>
        <stp/>
        <stp>ContractData</stp>
        <stp>CADD05M24</stp>
        <stp>Y_Date</stp>
        <stp/>
        <stp>T</stp>
        <tr r="J635" s="3"/>
      </tp>
      <tp>
        <v>44951</v>
        <stp/>
        <stp>ContractData</stp>
        <stp>CADD05N24</stp>
        <stp>Y_Date</stp>
        <stp/>
        <stp>T</stp>
        <tr r="J657" s="3"/>
      </tp>
      <tp>
        <v>44951</v>
        <stp/>
        <stp>ContractData</stp>
        <stp>CADD05Q24</stp>
        <stp>Y_Date</stp>
        <stp/>
        <stp>T</stp>
        <tr r="J678" s="3"/>
      </tp>
      <tp>
        <v>44951</v>
        <stp/>
        <stp>ContractData</stp>
        <stp>CADD05U24</stp>
        <stp>Y_Date</stp>
        <stp/>
        <stp>T</stp>
        <tr r="J701" s="3"/>
      </tp>
      <tp>
        <v>44951</v>
        <stp/>
        <stp>ContractData</stp>
        <stp>CADD05X24</stp>
        <stp>Y_Date</stp>
        <stp/>
        <stp>T</stp>
        <tr r="J744" s="3"/>
      </tp>
      <tp>
        <v>44951</v>
        <stp/>
        <stp>ContractData</stp>
        <stp>CADD05Z24</stp>
        <stp>Y_Date</stp>
        <stp/>
        <stp>T</stp>
        <tr r="J766" s="3"/>
      </tp>
      <tp>
        <v>44951</v>
        <stp/>
        <stp>ContractData</stp>
        <stp>CADD14G25</stp>
        <stp>Y_Date</stp>
        <stp/>
        <stp>T</stp>
        <tr r="J817" s="3"/>
      </tp>
      <tp>
        <v>44951</v>
        <stp/>
        <stp>ContractData</stp>
        <stp>CADD04F24</stp>
        <stp>Y_Date</stp>
        <stp/>
        <stp>T</stp>
        <tr r="J526" s="3"/>
      </tp>
      <tp>
        <v>44951</v>
        <stp/>
        <stp>ContractData</stp>
        <stp>CADD14F25</stp>
        <stp>Y_Date</stp>
        <stp/>
        <stp>T</stp>
        <tr r="J794" s="3"/>
      </tp>
      <tp>
        <v>44951</v>
        <stp/>
        <stp>ContractData</stp>
        <stp>CADD04H24</stp>
        <stp>Y_Date</stp>
        <stp/>
        <stp>T</stp>
        <tr r="J568" s="3"/>
      </tp>
      <tp>
        <v>44951</v>
        <stp/>
        <stp>ContractData</stp>
        <stp>CADD14H25</stp>
        <stp>Y_Date</stp>
        <stp/>
        <stp>T</stp>
        <tr r="J837" s="3"/>
      </tp>
      <tp>
        <v>44951</v>
        <stp/>
        <stp>ContractData</stp>
        <stp>CADD04J24</stp>
        <stp>Y_Date</stp>
        <stp/>
        <stp>T</stp>
        <tr r="J591" s="3"/>
      </tp>
      <tp>
        <v>44951</v>
        <stp/>
        <stp>ContractData</stp>
        <stp>CADD14J25</stp>
        <stp>Y_Date</stp>
        <stp/>
        <stp>T</stp>
        <tr r="J858" s="3"/>
      </tp>
      <tp>
        <v>44951</v>
        <stp/>
        <stp>ContractData</stp>
        <stp>CADD04M24</stp>
        <stp>Y_Date</stp>
        <stp/>
        <stp>T</stp>
        <tr r="J634" s="3"/>
      </tp>
      <tp>
        <v>44951</v>
        <stp/>
        <stp>ContractData</stp>
        <stp>CADD04N24</stp>
        <stp>Y_Date</stp>
        <stp/>
        <stp>T</stp>
        <tr r="J656" s="3"/>
      </tp>
      <tp>
        <v>44951</v>
        <stp/>
        <stp>ContractData</stp>
        <stp>CADD04U24</stp>
        <stp>Y_Date</stp>
        <stp/>
        <stp>T</stp>
        <tr r="J700" s="3"/>
      </tp>
      <tp>
        <v>44951</v>
        <stp/>
        <stp>ContractData</stp>
        <stp>CADD04V24</stp>
        <stp>Y_Date</stp>
        <stp/>
        <stp>T</stp>
        <tr r="J722" s="3"/>
      </tp>
      <tp>
        <v>44951</v>
        <stp/>
        <stp>ContractData</stp>
        <stp>CADD04X24</stp>
        <stp>Y_Date</stp>
        <stp/>
        <stp>T</stp>
        <tr r="J743" s="3"/>
      </tp>
      <tp>
        <v>44951</v>
        <stp/>
        <stp>ContractData</stp>
        <stp>CADD04Z24</stp>
        <stp>Y_Date</stp>
        <stp/>
        <stp>T</stp>
        <tr r="J765" s="3"/>
      </tp>
      <tp>
        <v>44951</v>
        <stp/>
        <stp>ContractData</stp>
        <stp>CADD13G25</stp>
        <stp>Y_Date</stp>
        <stp/>
        <stp>T</stp>
        <tr r="J816" s="3"/>
      </tp>
      <tp>
        <v>44951</v>
        <stp/>
        <stp>ContractData</stp>
        <stp>CADD03F24</stp>
        <stp>Y_Date</stp>
        <stp/>
        <stp>T</stp>
        <tr r="J525" s="3"/>
      </tp>
      <tp>
        <v>44951</v>
        <stp/>
        <stp>ContractData</stp>
        <stp>CADD13F25</stp>
        <stp>Y_Date</stp>
        <stp/>
        <stp>T</stp>
        <tr r="J793" s="3"/>
      </tp>
      <tp>
        <v>44951</v>
        <stp/>
        <stp>ContractData</stp>
        <stp>CADD13H25</stp>
        <stp>Y_Date</stp>
        <stp/>
        <stp>T</stp>
        <tr r="J836" s="3"/>
      </tp>
      <tp>
        <v>44951</v>
        <stp/>
        <stp>ContractData</stp>
        <stp>CADD03K24</stp>
        <stp>Y_Date</stp>
        <stp/>
        <stp>T</stp>
        <tr r="J612" s="3"/>
      </tp>
      <tp>
        <v>44951</v>
        <stp/>
        <stp>ContractData</stp>
        <stp>CADD03J24</stp>
        <stp>Y_Date</stp>
        <stp/>
        <stp>T</stp>
        <tr r="J590" s="3"/>
      </tp>
      <tp>
        <v>44951</v>
        <stp/>
        <stp>ContractData</stp>
        <stp>CADD03M24</stp>
        <stp>Y_Date</stp>
        <stp/>
        <stp>T</stp>
        <tr r="J633" s="3"/>
      </tp>
      <tp>
        <v>44951</v>
        <stp/>
        <stp>ContractData</stp>
        <stp>CADD03N24</stp>
        <stp>Y_Date</stp>
        <stp/>
        <stp>T</stp>
        <tr r="J655" s="3"/>
      </tp>
      <tp>
        <v>44951</v>
        <stp/>
        <stp>ContractData</stp>
        <stp>CADD03U24</stp>
        <stp>Y_Date</stp>
        <stp/>
        <stp>T</stp>
        <tr r="J699" s="3"/>
      </tp>
      <tp>
        <v>44951</v>
        <stp/>
        <stp>ContractData</stp>
        <stp>CADD03V24</stp>
        <stp>Y_Date</stp>
        <stp/>
        <stp>T</stp>
        <tr r="J721" s="3"/>
      </tp>
      <tp>
        <v>44951</v>
        <stp/>
        <stp>ContractData</stp>
        <stp>CADD03Z24</stp>
        <stp>Y_Date</stp>
        <stp/>
        <stp>T</stp>
        <tr r="J764" s="3"/>
      </tp>
      <tp>
        <v>44951</v>
        <stp/>
        <stp>ContractData</stp>
        <stp>CADD02G24</stp>
        <stp>Y_Date</stp>
        <stp/>
        <stp>T</stp>
        <tr r="J547" s="3"/>
      </tp>
      <tp>
        <v>44951</v>
        <stp/>
        <stp>ContractData</stp>
        <stp>CADD12G25</stp>
        <stp>Y_Date</stp>
        <stp/>
        <stp>T</stp>
        <tr r="J815" s="3"/>
      </tp>
      <tp>
        <v>44951</v>
        <stp/>
        <stp>ContractData</stp>
        <stp>CADD02F24</stp>
        <stp>Y_Date</stp>
        <stp/>
        <stp>T</stp>
        <tr r="J524" s="3"/>
      </tp>
      <tp>
        <v>44951</v>
        <stp/>
        <stp>ContractData</stp>
        <stp>CADD12H25</stp>
        <stp>Y_Date</stp>
        <stp/>
        <stp>T</stp>
        <tr r="J835" s="3"/>
      </tp>
      <tp>
        <v>44951</v>
        <stp/>
        <stp>ContractData</stp>
        <stp>CADD02K24</stp>
        <stp>Y_Date</stp>
        <stp/>
        <stp>T</stp>
        <tr r="J611" s="3"/>
      </tp>
      <tp>
        <v>44951</v>
        <stp/>
        <stp>ContractData</stp>
        <stp>CADD02J24</stp>
        <stp>Y_Date</stp>
        <stp/>
        <stp>T</stp>
        <tr r="J589" s="3"/>
      </tp>
      <tp>
        <v>44951</v>
        <stp/>
        <stp>ContractData</stp>
        <stp>CADD02N24</stp>
        <stp>Y_Date</stp>
        <stp/>
        <stp>T</stp>
        <tr r="J654" s="3"/>
      </tp>
      <tp>
        <v>44951</v>
        <stp/>
        <stp>ContractData</stp>
        <stp>CADD02Q24</stp>
        <stp>Y_Date</stp>
        <stp/>
        <stp>T</stp>
        <tr r="J677" s="3"/>
      </tp>
      <tp>
        <v>44951</v>
        <stp/>
        <stp>ContractData</stp>
        <stp>CADD02U24</stp>
        <stp>Y_Date</stp>
        <stp/>
        <stp>T</stp>
        <tr r="J698" s="3"/>
      </tp>
      <tp>
        <v>44951</v>
        <stp/>
        <stp>ContractData</stp>
        <stp>CADD02V24</stp>
        <stp>Y_Date</stp>
        <stp/>
        <stp>T</stp>
        <tr r="J720" s="3"/>
      </tp>
      <tp>
        <v>44951</v>
        <stp/>
        <stp>ContractData</stp>
        <stp>CADD02Z24</stp>
        <stp>Y_Date</stp>
        <stp/>
        <stp>T</stp>
        <tr r="J763" s="3"/>
      </tp>
      <tp>
        <v>44951</v>
        <stp/>
        <stp>ContractData</stp>
        <stp>CADD01G24</stp>
        <stp>Y_Date</stp>
        <stp/>
        <stp>T</stp>
        <tr r="J546" s="3"/>
      </tp>
      <tp>
        <v>44951</v>
        <stp/>
        <stp>ContractData</stp>
        <stp>CADD11G25</stp>
        <stp>Y_Date</stp>
        <stp/>
        <stp>T</stp>
        <tr r="J814" s="3"/>
      </tp>
      <tp>
        <v>44951</v>
        <stp/>
        <stp>ContractData</stp>
        <stp>CADD01F24</stp>
        <stp>Y_Date</stp>
        <stp/>
        <stp>T</stp>
        <tr r="J523" s="3"/>
      </tp>
      <tp>
        <v>44951</v>
        <stp/>
        <stp>ContractData</stp>
        <stp>CADD01H24</stp>
        <stp>Y_Date</stp>
        <stp/>
        <stp>T</stp>
        <tr r="J567" s="3"/>
      </tp>
      <tp>
        <v>44951</v>
        <stp/>
        <stp>ContractData</stp>
        <stp>CADD11H25</stp>
        <stp>Y_Date</stp>
        <stp/>
        <stp>T</stp>
        <tr r="J834" s="3"/>
      </tp>
      <tp>
        <v>44951</v>
        <stp/>
        <stp>ContractData</stp>
        <stp>CADD01K24</stp>
        <stp>Y_Date</stp>
        <stp/>
        <stp>T</stp>
        <tr r="J610" s="3"/>
      </tp>
      <tp>
        <v>44951</v>
        <stp/>
        <stp>ContractData</stp>
        <stp>CADD01J24</stp>
        <stp>Y_Date</stp>
        <stp/>
        <stp>T</stp>
        <tr r="J588" s="3"/>
      </tp>
      <tp>
        <v>44951</v>
        <stp/>
        <stp>ContractData</stp>
        <stp>CADD11J25</stp>
        <stp>Y_Date</stp>
        <stp/>
        <stp>T</stp>
        <tr r="J857" s="3"/>
      </tp>
      <tp>
        <v>44951</v>
        <stp/>
        <stp>ContractData</stp>
        <stp>CADD01N24</stp>
        <stp>Y_Date</stp>
        <stp/>
        <stp>T</stp>
        <tr r="J653" s="3"/>
      </tp>
      <tp>
        <v>44951</v>
        <stp/>
        <stp>ContractData</stp>
        <stp>CADD01Q24</stp>
        <stp>Y_Date</stp>
        <stp/>
        <stp>T</stp>
        <tr r="J676" s="3"/>
      </tp>
      <tp>
        <v>44951</v>
        <stp/>
        <stp>ContractData</stp>
        <stp>CADD01V24</stp>
        <stp>Y_Date</stp>
        <stp/>
        <stp>T</stp>
        <tr r="J719" s="3"/>
      </tp>
      <tp>
        <v>44951</v>
        <stp/>
        <stp>ContractData</stp>
        <stp>CADD01X24</stp>
        <stp>Y_Date</stp>
        <stp/>
        <stp>T</stp>
        <tr r="J742" s="3"/>
      </tp>
      <tp>
        <v>44951</v>
        <stp/>
        <stp>ContractData</stp>
        <stp>CADD10G25</stp>
        <stp>Y_Date</stp>
        <stp/>
        <stp>T</stp>
        <tr r="J813" s="3"/>
      </tp>
      <tp>
        <v>44951</v>
        <stp/>
        <stp>ContractData</stp>
        <stp>AHDD29F24</stp>
        <stp>Y_Date</stp>
        <stp/>
        <stp>T</stp>
        <tr r="J266" s="1"/>
      </tp>
      <tp>
        <v>44951</v>
        <stp/>
        <stp>ContractData</stp>
        <stp>CADD10F25</stp>
        <stp>Y_Date</stp>
        <stp/>
        <stp>T</stp>
        <tr r="J792" s="3"/>
      </tp>
      <tp>
        <v>44951</v>
        <stp/>
        <stp>ContractData</stp>
        <stp>CADD10H25</stp>
        <stp>Y_Date</stp>
        <stp/>
        <stp>T</stp>
        <tr r="J833" s="3"/>
      </tp>
      <tp>
        <v>44951</v>
        <stp/>
        <stp>ContractData</stp>
        <stp>CADD10J25</stp>
        <stp>Y_Date</stp>
        <stp/>
        <stp>T</stp>
        <tr r="J856" s="3"/>
      </tp>
      <tp>
        <v>44951</v>
        <stp/>
        <stp>ContractData</stp>
        <stp>AHDD26F24</stp>
        <stp>Y_Date</stp>
        <stp/>
        <stp>T</stp>
        <tr r="J265" s="1"/>
      </tp>
      <tp>
        <v>44951</v>
        <stp/>
        <stp>ContractData</stp>
        <stp>AHDD24F24</stp>
        <stp>Y_Date</stp>
        <stp/>
        <stp>T</stp>
        <tr r="J263" s="1"/>
      </tp>
      <tp>
        <v>44951</v>
        <stp/>
        <stp>ContractData</stp>
        <stp>AHDD25F24</stp>
        <stp>Y_Date</stp>
        <stp/>
        <stp>T</stp>
        <tr r="J264" s="1"/>
      </tp>
      <tp>
        <v>44951</v>
        <stp/>
        <stp>ContractData</stp>
        <stp>AHDD22F24</stp>
        <stp>Y_Date</stp>
        <stp/>
        <stp>T</stp>
        <tr r="J261" s="1"/>
      </tp>
      <tp>
        <v>44951</v>
        <stp/>
        <stp>ContractData</stp>
        <stp>AHDD23F24</stp>
        <stp>Y_Date</stp>
        <stp/>
        <stp>T</stp>
        <tr r="J262" s="1"/>
      </tp>
      <tp>
        <v>44951</v>
        <stp/>
        <stp>ContractData</stp>
        <stp>CADD09G24</stp>
        <stp>Y_Date</stp>
        <stp/>
        <stp>T</stp>
        <tr r="J552" s="3"/>
      </tp>
      <tp>
        <v>44951</v>
        <stp/>
        <stp>ContractData</stp>
        <stp>CADD19G25</stp>
        <stp>Y_Date</stp>
        <stp/>
        <stp>T</stp>
        <tr r="J820" s="3"/>
      </tp>
      <tp>
        <v>44951</v>
        <stp/>
        <stp>ContractData</stp>
        <stp>CADD09F24</stp>
        <stp>Y_Date</stp>
        <stp/>
        <stp>T</stp>
        <tr r="J529" s="3"/>
      </tp>
      <tp>
        <v>44951</v>
        <stp/>
        <stp>ContractData</stp>
        <stp>CADD19H25</stp>
        <stp>Y_Date</stp>
        <stp/>
        <stp>T</stp>
        <tr r="J840" s="3"/>
      </tp>
      <tp>
        <v>44951</v>
        <stp/>
        <stp>ContractData</stp>
        <stp>CADD09K24</stp>
        <stp>Y_Date</stp>
        <stp/>
        <stp>T</stp>
        <tr r="J616" s="3"/>
      </tp>
      <tp>
        <v>44951</v>
        <stp/>
        <stp>ContractData</stp>
        <stp>CADD09J24</stp>
        <stp>Y_Date</stp>
        <stp/>
        <stp>T</stp>
        <tr r="J594" s="3"/>
      </tp>
      <tp>
        <v>44951</v>
        <stp/>
        <stp>ContractData</stp>
        <stp>CADD09N24</stp>
        <stp>Y_Date</stp>
        <stp/>
        <stp>T</stp>
        <tr r="J659" s="3"/>
      </tp>
      <tp>
        <v>44951</v>
        <stp/>
        <stp>ContractData</stp>
        <stp>CADD09Q24</stp>
        <stp>Y_Date</stp>
        <stp/>
        <stp>T</stp>
        <tr r="J682" s="3"/>
      </tp>
      <tp>
        <v>44951</v>
        <stp/>
        <stp>ContractData</stp>
        <stp>CADD09U24</stp>
        <stp>Y_Date</stp>
        <stp/>
        <stp>T</stp>
        <tr r="J703" s="3"/>
      </tp>
      <tp>
        <v>44951</v>
        <stp/>
        <stp>ContractData</stp>
        <stp>CADD09V24</stp>
        <stp>Y_Date</stp>
        <stp/>
        <stp>T</stp>
        <tr r="J725" s="3"/>
      </tp>
      <tp>
        <v>44951</v>
        <stp/>
        <stp>ContractData</stp>
        <stp>CADD09Z24</stp>
        <stp>Y_Date</stp>
        <stp/>
        <stp>T</stp>
        <tr r="J768" s="3"/>
      </tp>
      <tp>
        <v>44951</v>
        <stp/>
        <stp>ContractData</stp>
        <stp>CADD08G24</stp>
        <stp>Y_Date</stp>
        <stp/>
        <stp>T</stp>
        <tr r="J551" s="3"/>
      </tp>
      <tp>
        <v>44951</v>
        <stp/>
        <stp>ContractData</stp>
        <stp>CADD18G25</stp>
        <stp>Y_Date</stp>
        <stp/>
        <stp>T</stp>
        <tr r="J819" s="3"/>
      </tp>
      <tp>
        <v>44951</v>
        <stp/>
        <stp>ContractData</stp>
        <stp>CADD08F24</stp>
        <stp>Y_Date</stp>
        <stp/>
        <stp>T</stp>
        <tr r="J528" s="3"/>
      </tp>
      <tp>
        <v>44951</v>
        <stp/>
        <stp>ContractData</stp>
        <stp>CADD08H24</stp>
        <stp>Y_Date</stp>
        <stp/>
        <stp>T</stp>
        <tr r="J572" s="3"/>
      </tp>
      <tp>
        <v>44951</v>
        <stp/>
        <stp>ContractData</stp>
        <stp>CADD18H25</stp>
        <stp>Y_Date</stp>
        <stp/>
        <stp>T</stp>
        <tr r="J839" s="3"/>
      </tp>
      <tp>
        <v>44951</v>
        <stp/>
        <stp>ContractData</stp>
        <stp>CADD08K24</stp>
        <stp>Y_Date</stp>
        <stp/>
        <stp>T</stp>
        <tr r="J615" s="3"/>
      </tp>
      <tp>
        <v>44951</v>
        <stp/>
        <stp>ContractData</stp>
        <stp>CADD08J24</stp>
        <stp>Y_Date</stp>
        <stp/>
        <stp>T</stp>
        <tr r="J593" s="3"/>
      </tp>
      <tp>
        <v>44951</v>
        <stp/>
        <stp>ContractData</stp>
        <stp>CADD18J25</stp>
        <stp>Y_Date</stp>
        <stp/>
        <stp>T</stp>
        <tr r="J862" s="3"/>
      </tp>
      <tp>
        <v>44951</v>
        <stp/>
        <stp>ContractData</stp>
        <stp>CADD08N24</stp>
        <stp>Y_Date</stp>
        <stp/>
        <stp>T</stp>
        <tr r="J658" s="3"/>
      </tp>
      <tp>
        <v>44951</v>
        <stp/>
        <stp>ContractData</stp>
        <stp>CADD08Q24</stp>
        <stp>Y_Date</stp>
        <stp/>
        <stp>T</stp>
        <tr r="J681" s="3"/>
      </tp>
      <tp>
        <v>44951</v>
        <stp/>
        <stp>ContractData</stp>
        <stp>CADD08V24</stp>
        <stp>Y_Date</stp>
        <stp/>
        <stp>T</stp>
        <tr r="J724" s="3"/>
      </tp>
      <tp>
        <v>44951</v>
        <stp/>
        <stp>ContractData</stp>
        <stp>CADD08X24</stp>
        <stp>Y_Date</stp>
        <stp/>
        <stp>T</stp>
        <tr r="J747" s="3"/>
      </tp>
      <tp>
        <v>9312.25</v>
        <stp/>
        <stp>StudyData</stp>
        <stp>CADD14Q24</stp>
        <stp>Bar</stp>
        <stp/>
        <stp>Close</stp>
        <stp>ADC</stp>
        <stp>-2</stp>
        <stp>ALL</stp>
        <stp/>
        <stp/>
        <stp>TRUE</stp>
        <stp>T</stp>
        <tr r="I685" s="3"/>
      </tp>
      <tp>
        <v>9314.5</v>
        <stp/>
        <stp>StudyData</stp>
        <stp>CADD24Q23</stp>
        <stp>Bar</stp>
        <stp/>
        <stp>Close</stp>
        <stp>ADC</stp>
        <stp>-2</stp>
        <stp>ALL</stp>
        <stp/>
        <stp/>
        <stp>TRUE</stp>
        <stp>T</stp>
        <tr r="I431" s="3"/>
      </tp>
      <tp>
        <v>9315.42</v>
        <stp/>
        <stp>StudyData</stp>
        <stp>CADD04Q23</stp>
        <stp>Bar</stp>
        <stp/>
        <stp>Close</stp>
        <stp>ADC</stp>
        <stp>-2</stp>
        <stp>ALL</stp>
        <stp/>
        <stp/>
        <stp>TRUE</stp>
        <stp>T</stp>
        <tr r="I417" s="3"/>
      </tp>
      <tp>
        <v>9312.25</v>
        <stp/>
        <stp>StudyData</stp>
        <stp>CADD14Q23</stp>
        <stp>Bar</stp>
        <stp/>
        <stp>Close</stp>
        <stp>ADC</stp>
        <stp>-2</stp>
        <stp>ALL</stp>
        <stp/>
        <stp/>
        <stp>TRUE</stp>
        <stp>T</stp>
        <tr r="I423" s="3"/>
      </tp>
      <tp>
        <v>9315.42</v>
        <stp/>
        <stp>StudyData</stp>
        <stp>CADD04U24</stp>
        <stp>Bar</stp>
        <stp/>
        <stp>Close</stp>
        <stp>ADC</stp>
        <stp>-2</stp>
        <stp>ALL</stp>
        <stp/>
        <stp/>
        <stp>TRUE</stp>
        <stp>T</stp>
        <tr r="I700" s="3"/>
      </tp>
      <tp>
        <v>9314.5</v>
        <stp/>
        <stp>StudyData</stp>
        <stp>CADD24U24</stp>
        <stp>Bar</stp>
        <stp/>
        <stp>Close</stp>
        <stp>ADC</stp>
        <stp>-2</stp>
        <stp>ALL</stp>
        <stp/>
        <stp/>
        <stp>TRUE</stp>
        <stp>T</stp>
        <tr r="I714" s="3"/>
      </tp>
      <tp>
        <v>9315.42</v>
        <stp/>
        <stp>StudyData</stp>
        <stp>CADD04U23</stp>
        <stp>Bar</stp>
        <stp/>
        <stp>Close</stp>
        <stp>ADC</stp>
        <stp>-2</stp>
        <stp>ALL</stp>
        <stp/>
        <stp/>
        <stp>TRUE</stp>
        <stp>T</stp>
        <tr r="I438" s="3"/>
      </tp>
      <tp>
        <v>9312.25</v>
        <stp/>
        <stp>StudyData</stp>
        <stp>CADD14U23</stp>
        <stp>Bar</stp>
        <stp/>
        <stp>Close</stp>
        <stp>ADC</stp>
        <stp>-2</stp>
        <stp>ALL</stp>
        <stp/>
        <stp/>
        <stp>TRUE</stp>
        <stp>T</stp>
        <tr r="I446" s="3"/>
      </tp>
      <tp>
        <v>9312.25</v>
        <stp/>
        <stp>StudyData</stp>
        <stp>CADD14V24</stp>
        <stp>Bar</stp>
        <stp/>
        <stp>Close</stp>
        <stp>ADC</stp>
        <stp>-2</stp>
        <stp>ALL</stp>
        <stp/>
        <stp/>
        <stp>TRUE</stp>
        <stp>T</stp>
        <tr r="I728" s="3"/>
      </tp>
      <tp>
        <v>9315.42</v>
        <stp/>
        <stp>StudyData</stp>
        <stp>CADD04V24</stp>
        <stp>Bar</stp>
        <stp/>
        <stp>Close</stp>
        <stp>ADC</stp>
        <stp>-2</stp>
        <stp>ALL</stp>
        <stp/>
        <stp/>
        <stp>TRUE</stp>
        <stp>T</stp>
        <tr r="I722" s="3"/>
      </tp>
      <tp>
        <v>9314.5</v>
        <stp/>
        <stp>StudyData</stp>
        <stp>CADD24V24</stp>
        <stp>Bar</stp>
        <stp/>
        <stp>Close</stp>
        <stp>ADC</stp>
        <stp>-2</stp>
        <stp>ALL</stp>
        <stp/>
        <stp/>
        <stp>TRUE</stp>
        <stp>T</stp>
        <tr r="I736" s="3"/>
      </tp>
      <tp>
        <v>9314.5</v>
        <stp/>
        <stp>StudyData</stp>
        <stp>CADD24V23</stp>
        <stp>Bar</stp>
        <stp/>
        <stp>Close</stp>
        <stp>ADC</stp>
        <stp>-2</stp>
        <stp>ALL</stp>
        <stp/>
        <stp/>
        <stp>TRUE</stp>
        <stp>T</stp>
        <tr r="I474" s="3"/>
      </tp>
      <tp>
        <v>9315.42</v>
        <stp/>
        <stp>StudyData</stp>
        <stp>CADD04V23</stp>
        <stp>Bar</stp>
        <stp/>
        <stp>Close</stp>
        <stp>ADC</stp>
        <stp>-2</stp>
        <stp>ALL</stp>
        <stp/>
        <stp/>
        <stp>TRUE</stp>
        <stp>T</stp>
        <tr r="I460" s="3"/>
      </tp>
      <tp>
        <v>9312.25</v>
        <stp/>
        <stp>StudyData</stp>
        <stp>CADD14X24</stp>
        <stp>Bar</stp>
        <stp/>
        <stp>Close</stp>
        <stp>ADC</stp>
        <stp>-2</stp>
        <stp>ALL</stp>
        <stp/>
        <stp/>
        <stp>TRUE</stp>
        <stp>T</stp>
        <tr r="I751" s="3"/>
      </tp>
      <tp>
        <v>9315.42</v>
        <stp/>
        <stp>StudyData</stp>
        <stp>CADD04X24</stp>
        <stp>Bar</stp>
        <stp/>
        <stp>Close</stp>
        <stp>ADC</stp>
        <stp>-2</stp>
        <stp>ALL</stp>
        <stp/>
        <stp/>
        <stp>TRUE</stp>
        <stp>T</stp>
        <tr r="I743" s="3"/>
      </tp>
      <tp>
        <v>9314.5</v>
        <stp/>
        <stp>StudyData</stp>
        <stp>CADD24X23</stp>
        <stp>Bar</stp>
        <stp/>
        <stp>Close</stp>
        <stp>ADC</stp>
        <stp>-2</stp>
        <stp>ALL</stp>
        <stp/>
        <stp/>
        <stp>TRUE</stp>
        <stp>T</stp>
        <tr r="I497" s="3"/>
      </tp>
      <tp>
        <v>9312.25</v>
        <stp/>
        <stp>StudyData</stp>
        <stp>CADD14X23</stp>
        <stp>Bar</stp>
        <stp/>
        <stp>Close</stp>
        <stp>ADC</stp>
        <stp>-2</stp>
        <stp>ALL</stp>
        <stp/>
        <stp/>
        <stp>TRUE</stp>
        <stp>T</stp>
        <tr r="I489" s="3"/>
      </tp>
      <tp>
        <v>9315.42</v>
        <stp/>
        <stp>StudyData</stp>
        <stp>CADD04Z24</stp>
        <stp>Bar</stp>
        <stp/>
        <stp>Close</stp>
        <stp>ADC</stp>
        <stp>-2</stp>
        <stp>ALL</stp>
        <stp/>
        <stp/>
        <stp>TRUE</stp>
        <stp>T</stp>
        <tr r="I765" s="3"/>
      </tp>
      <tp>
        <v>9314.5</v>
        <stp/>
        <stp>StudyData</stp>
        <stp>CADD24Z24</stp>
        <stp>Bar</stp>
        <stp/>
        <stp>Close</stp>
        <stp>ADC</stp>
        <stp>-2</stp>
        <stp>ALL</stp>
        <stp/>
        <stp/>
        <stp>TRUE</stp>
        <stp>T</stp>
        <tr r="I779" s="3"/>
      </tp>
      <tp>
        <v>9315.42</v>
        <stp/>
        <stp>StudyData</stp>
        <stp>CADD04Z23</stp>
        <stp>Bar</stp>
        <stp/>
        <stp>Close</stp>
        <stp>ADC</stp>
        <stp>-2</stp>
        <stp>ALL</stp>
        <stp/>
        <stp/>
        <stp>TRUE</stp>
        <stp>T</stp>
        <tr r="I503" s="3"/>
      </tp>
      <tp>
        <v>9312.25</v>
        <stp/>
        <stp>StudyData</stp>
        <stp>CADD14Z23</stp>
        <stp>Bar</stp>
        <stp/>
        <stp>Close</stp>
        <stp>ADC</stp>
        <stp>-2</stp>
        <stp>ALL</stp>
        <stp/>
        <stp/>
        <stp>TRUE</stp>
        <stp>T</stp>
        <tr r="I511" s="3"/>
      </tp>
      <tp>
        <v>9315.42</v>
        <stp/>
        <stp>StudyData</stp>
        <stp>CADD04G25</stp>
        <stp>Bar</stp>
        <stp/>
        <stp>Close</stp>
        <stp>ADC</stp>
        <stp>-2</stp>
        <stp>ALL</stp>
        <stp/>
        <stp/>
        <stp>TRUE</stp>
        <stp>T</stp>
        <tr r="I809" s="3"/>
      </tp>
      <tp>
        <v>9312.25</v>
        <stp/>
        <stp>StudyData</stp>
        <stp>CADD14G24</stp>
        <stp>Bar</stp>
        <stp/>
        <stp>Close</stp>
        <stp>ADC</stp>
        <stp>-2</stp>
        <stp>ALL</stp>
        <stp/>
        <stp/>
        <stp>TRUE</stp>
        <stp>T</stp>
        <tr r="I555" s="3"/>
      </tp>
      <tp>
        <v>9312.25</v>
        <stp/>
        <stp>StudyData</stp>
        <stp>CADD14G25</stp>
        <stp>Bar</stp>
        <stp/>
        <stp>Close</stp>
        <stp>ADC</stp>
        <stp>-2</stp>
        <stp>ALL</stp>
        <stp/>
        <stp/>
        <stp>TRUE</stp>
        <stp>T</stp>
        <tr r="I817" s="3"/>
      </tp>
      <tp>
        <v>9314.5</v>
        <stp/>
        <stp>StudyData</stp>
        <stp>CADD24G25</stp>
        <stp>Bar</stp>
        <stp/>
        <stp>Close</stp>
        <stp>ADC</stp>
        <stp>-2</stp>
        <stp>ALL</stp>
        <stp/>
        <stp/>
        <stp>TRUE</stp>
        <stp>T</stp>
        <tr r="I823" s="3"/>
      </tp>
      <tp>
        <v>9314.5</v>
        <stp/>
        <stp>StudyData</stp>
        <stp>CADD24G23</stp>
        <stp>Bar</stp>
        <stp/>
        <stp>Close</stp>
        <stp>ADC</stp>
        <stp>-2</stp>
        <stp>ALL</stp>
        <stp/>
        <stp/>
        <stp>TRUE</stp>
        <stp>T</stp>
        <tr r="I302" s="3"/>
      </tp>
      <tp>
        <v>9312.25</v>
        <stp/>
        <stp>StudyData</stp>
        <stp>CADD14G23</stp>
        <stp>Bar</stp>
        <stp/>
        <stp>Close</stp>
        <stp>ADC</stp>
        <stp>-2</stp>
        <stp>ALL</stp>
        <stp/>
        <stp/>
        <stp>TRUE</stp>
        <stp>T</stp>
        <tr r="I294" s="3"/>
      </tp>
      <tp>
        <v>9315.42</v>
        <stp/>
        <stp>StudyData</stp>
        <stp>CADD04F24</stp>
        <stp>Bar</stp>
        <stp/>
        <stp>Close</stp>
        <stp>ADC</stp>
        <stp>-2</stp>
        <stp>ALL</stp>
        <stp/>
        <stp/>
        <stp>TRUE</stp>
        <stp>T</stp>
        <tr r="I526" s="3"/>
      </tp>
      <tp>
        <v>9312.25</v>
        <stp/>
        <stp>StudyData</stp>
        <stp>CADD14F25</stp>
        <stp>Bar</stp>
        <stp/>
        <stp>Close</stp>
        <stp>ADC</stp>
        <stp>-2</stp>
        <stp>ALL</stp>
        <stp/>
        <stp/>
        <stp>TRUE</stp>
        <stp>T</stp>
        <tr r="I794" s="3"/>
      </tp>
      <tp>
        <v>9314.5</v>
        <stp/>
        <stp>StudyData</stp>
        <stp>CADD24F25</stp>
        <stp>Bar</stp>
        <stp/>
        <stp>Close</stp>
        <stp>ADC</stp>
        <stp>-2</stp>
        <stp>ALL</stp>
        <stp/>
        <stp/>
        <stp>TRUE</stp>
        <stp>T</stp>
        <tr r="I802" s="3"/>
      </tp>
      <tp>
        <v>9314.5</v>
        <stp/>
        <stp>StudyData</stp>
        <stp>CADD24F24</stp>
        <stp>Bar</stp>
        <stp/>
        <stp>Close</stp>
        <stp>ADC</stp>
        <stp>-2</stp>
        <stp>ALL</stp>
        <stp/>
        <stp/>
        <stp>TRUE</stp>
        <stp>T</stp>
        <tr r="I540" s="3"/>
      </tp>
      <tp>
        <v>9315.42</v>
        <stp/>
        <stp>StudyData</stp>
        <stp>CADD04H25</stp>
        <stp>Bar</stp>
        <stp/>
        <stp>Close</stp>
        <stp>ADC</stp>
        <stp>-2</stp>
        <stp>ALL</stp>
        <stp/>
        <stp/>
        <stp>TRUE</stp>
        <stp>T</stp>
        <tr r="I829" s="3"/>
      </tp>
      <tp>
        <v>9312.25</v>
        <stp/>
        <stp>StudyData</stp>
        <stp>CADD14H24</stp>
        <stp>Bar</stp>
        <stp/>
        <stp>Close</stp>
        <stp>ADC</stp>
        <stp>-2</stp>
        <stp>ALL</stp>
        <stp/>
        <stp/>
        <stp>TRUE</stp>
        <stp>T</stp>
        <tr r="I576" s="3"/>
      </tp>
      <tp>
        <v>9315.42</v>
        <stp/>
        <stp>StudyData</stp>
        <stp>CADD04H24</stp>
        <stp>Bar</stp>
        <stp/>
        <stp>Close</stp>
        <stp>ADC</stp>
        <stp>-2</stp>
        <stp>ALL</stp>
        <stp/>
        <stp/>
        <stp>TRUE</stp>
        <stp>T</stp>
        <tr r="I568" s="3"/>
      </tp>
      <tp>
        <v>9312.25</v>
        <stp/>
        <stp>StudyData</stp>
        <stp>CADD14H25</stp>
        <stp>Bar</stp>
        <stp/>
        <stp>Close</stp>
        <stp>ADC</stp>
        <stp>-2</stp>
        <stp>ALL</stp>
        <stp/>
        <stp/>
        <stp>TRUE</stp>
        <stp>T</stp>
        <tr r="I837" s="3"/>
      </tp>
      <tp>
        <v>9314.5</v>
        <stp/>
        <stp>StudyData</stp>
        <stp>CADD24H25</stp>
        <stp>Bar</stp>
        <stp/>
        <stp>Close</stp>
        <stp>ADC</stp>
        <stp>-2</stp>
        <stp>ALL</stp>
        <stp/>
        <stp/>
        <stp>TRUE</stp>
        <stp>T</stp>
        <tr r="I843" s="3"/>
      </tp>
      <tp>
        <v>9314.5</v>
        <stp/>
        <stp>StudyData</stp>
        <stp>CADD24H23</stp>
        <stp>Bar</stp>
        <stp/>
        <stp>Close</stp>
        <stp>ADC</stp>
        <stp>-2</stp>
        <stp>ALL</stp>
        <stp/>
        <stp/>
        <stp>TRUE</stp>
        <stp>T</stp>
        <tr r="I322" s="3"/>
      </tp>
      <tp>
        <v>9312.25</v>
        <stp/>
        <stp>StudyData</stp>
        <stp>CADD14H23</stp>
        <stp>Bar</stp>
        <stp/>
        <stp>Close</stp>
        <stp>ADC</stp>
        <stp>-2</stp>
        <stp>ALL</stp>
        <stp/>
        <stp/>
        <stp>TRUE</stp>
        <stp>T</stp>
        <tr r="I314" s="3"/>
      </tp>
      <tp>
        <v>9312.25</v>
        <stp/>
        <stp>StudyData</stp>
        <stp>CADD14K24</stp>
        <stp>Bar</stp>
        <stp/>
        <stp>Close</stp>
        <stp>ADC</stp>
        <stp>-2</stp>
        <stp>ALL</stp>
        <stp/>
        <stp/>
        <stp>TRUE</stp>
        <stp>T</stp>
        <tr r="I619" s="3"/>
      </tp>
      <tp>
        <v>9314.5</v>
        <stp/>
        <stp>StudyData</stp>
        <stp>CADD24K24</stp>
        <stp>Bar</stp>
        <stp/>
        <stp>Close</stp>
        <stp>ADC</stp>
        <stp>-2</stp>
        <stp>ALL</stp>
        <stp/>
        <stp/>
        <stp>TRUE</stp>
        <stp>T</stp>
        <tr r="I627" s="3"/>
      </tp>
      <tp>
        <v>9314.5</v>
        <stp/>
        <stp>StudyData</stp>
        <stp>CADD24K23</stp>
        <stp>Bar</stp>
        <stp/>
        <stp>Close</stp>
        <stp>ADC</stp>
        <stp>-2</stp>
        <stp>ALL</stp>
        <stp/>
        <stp/>
        <stp>TRUE</stp>
        <stp>T</stp>
        <tr r="I365" s="3"/>
      </tp>
      <tp>
        <v>9315.42</v>
        <stp/>
        <stp>StudyData</stp>
        <stp>CADD04K23</stp>
        <stp>Bar</stp>
        <stp/>
        <stp>Close</stp>
        <stp>ADC</stp>
        <stp>-2</stp>
        <stp>ALL</stp>
        <stp/>
        <stp/>
        <stp>TRUE</stp>
        <stp>T</stp>
        <tr r="I351" s="3"/>
      </tp>
      <tp>
        <v>9315.42</v>
        <stp/>
        <stp>StudyData</stp>
        <stp>CADD04J25</stp>
        <stp>Bar</stp>
        <stp/>
        <stp>Close</stp>
        <stp>ADC</stp>
        <stp>-2</stp>
        <stp>ALL</stp>
        <stp/>
        <stp/>
        <stp>TRUE</stp>
        <stp>T</stp>
        <tr r="I852" s="3"/>
      </tp>
      <tp>
        <v>9315.42</v>
        <stp/>
        <stp>StudyData</stp>
        <stp>CADD04J24</stp>
        <stp>Bar</stp>
        <stp/>
        <stp>Close</stp>
        <stp>ADC</stp>
        <stp>-2</stp>
        <stp>ALL</stp>
        <stp/>
        <stp/>
        <stp>TRUE</stp>
        <stp>T</stp>
        <tr r="I591" s="3"/>
      </tp>
      <tp>
        <v>9312.25</v>
        <stp/>
        <stp>StudyData</stp>
        <stp>CADD14J25</stp>
        <stp>Bar</stp>
        <stp/>
        <stp>Close</stp>
        <stp>ADC</stp>
        <stp>-2</stp>
        <stp>ALL</stp>
        <stp/>
        <stp/>
        <stp>TRUE</stp>
        <stp>T</stp>
        <tr r="I858" s="3"/>
      </tp>
      <tp>
        <v>9314.5</v>
        <stp/>
        <stp>StudyData</stp>
        <stp>CADD24J25</stp>
        <stp>Bar</stp>
        <stp/>
        <stp>Close</stp>
        <stp>ADC</stp>
        <stp>-2</stp>
        <stp>ALL</stp>
        <stp/>
        <stp/>
        <stp>TRUE</stp>
        <stp>T</stp>
        <tr r="I866" s="3"/>
      </tp>
      <tp>
        <v>9314.5</v>
        <stp/>
        <stp>StudyData</stp>
        <stp>CADD24J24</stp>
        <stp>Bar</stp>
        <stp/>
        <stp>Close</stp>
        <stp>ADC</stp>
        <stp>-2</stp>
        <stp>ALL</stp>
        <stp/>
        <stp/>
        <stp>TRUE</stp>
        <stp>T</stp>
        <tr r="I605" s="3"/>
      </tp>
      <tp>
        <v>9314.5</v>
        <stp/>
        <stp>StudyData</stp>
        <stp>CADD24J23</stp>
        <stp>Bar</stp>
        <stp/>
        <stp>Close</stp>
        <stp>ADC</stp>
        <stp>-2</stp>
        <stp>ALL</stp>
        <stp/>
        <stp/>
        <stp>TRUE</stp>
        <stp>T</stp>
        <tr r="I343" s="3"/>
      </tp>
      <tp>
        <v>9315.42</v>
        <stp/>
        <stp>StudyData</stp>
        <stp>CADD04J23</stp>
        <stp>Bar</stp>
        <stp/>
        <stp>Close</stp>
        <stp>ADC</stp>
        <stp>-2</stp>
        <stp>ALL</stp>
        <stp/>
        <stp/>
        <stp>TRUE</stp>
        <stp>T</stp>
        <tr r="I329" s="3"/>
      </tp>
      <tp>
        <v>9312.25</v>
        <stp/>
        <stp>StudyData</stp>
        <stp>CADD14J23</stp>
        <stp>Bar</stp>
        <stp/>
        <stp>Close</stp>
        <stp>ADC</stp>
        <stp>-2</stp>
        <stp>ALL</stp>
        <stp/>
        <stp/>
        <stp>TRUE</stp>
        <stp>T</stp>
        <tr r="I337" s="3"/>
      </tp>
      <tp>
        <v>9312.25</v>
        <stp/>
        <stp>StudyData</stp>
        <stp>CADD14M24</stp>
        <stp>Bar</stp>
        <stp/>
        <stp>Close</stp>
        <stp>ADC</stp>
        <stp>-2</stp>
        <stp>ALL</stp>
        <stp/>
        <stp/>
        <stp>TRUE</stp>
        <stp>T</stp>
        <tr r="I642" s="3"/>
      </tp>
      <tp>
        <v>9315.42</v>
        <stp/>
        <stp>StudyData</stp>
        <stp>CADD04M24</stp>
        <stp>Bar</stp>
        <stp/>
        <stp>Close</stp>
        <stp>ADC</stp>
        <stp>-2</stp>
        <stp>ALL</stp>
        <stp/>
        <stp/>
        <stp>TRUE</stp>
        <stp>T</stp>
        <tr r="I634" s="3"/>
      </tp>
      <tp>
        <v>9314.5</v>
        <stp/>
        <stp>StudyData</stp>
        <stp>CADD24M24</stp>
        <stp>Bar</stp>
        <stp/>
        <stp>Close</stp>
        <stp>ADC</stp>
        <stp>-2</stp>
        <stp>ALL</stp>
        <stp/>
        <stp/>
        <stp>TRUE</stp>
        <stp>T</stp>
        <tr r="I648" s="3"/>
      </tp>
      <tp>
        <v>9312.25</v>
        <stp/>
        <stp>StudyData</stp>
        <stp>CADD14M23</stp>
        <stp>Bar</stp>
        <stp/>
        <stp>Close</stp>
        <stp>ADC</stp>
        <stp>-2</stp>
        <stp>ALL</stp>
        <stp/>
        <stp/>
        <stp>TRUE</stp>
        <stp>T</stp>
        <tr r="I380" s="3"/>
      </tp>
      <tp>
        <v>9315.42</v>
        <stp/>
        <stp>StudyData</stp>
        <stp>CADD04N24</stp>
        <stp>Bar</stp>
        <stp/>
        <stp>Close</stp>
        <stp>ADC</stp>
        <stp>-2</stp>
        <stp>ALL</stp>
        <stp/>
        <stp/>
        <stp>TRUE</stp>
        <stp>T</stp>
        <tr r="I656" s="3"/>
      </tp>
      <tp>
        <v>9314.5</v>
        <stp/>
        <stp>StudyData</stp>
        <stp>CADD24N24</stp>
        <stp>Bar</stp>
        <stp/>
        <stp>Close</stp>
        <stp>ADC</stp>
        <stp>-2</stp>
        <stp>ALL</stp>
        <stp/>
        <stp/>
        <stp>TRUE</stp>
        <stp>T</stp>
        <tr r="I670" s="3"/>
      </tp>
      <tp>
        <v>9314.5</v>
        <stp/>
        <stp>StudyData</stp>
        <stp>CADD24N23</stp>
        <stp>Bar</stp>
        <stp/>
        <stp>Close</stp>
        <stp>ADC</stp>
        <stp>-2</stp>
        <stp>ALL</stp>
        <stp/>
        <stp/>
        <stp>TRUE</stp>
        <stp>T</stp>
        <tr r="I408" s="3"/>
      </tp>
      <tp>
        <v>9315.42</v>
        <stp/>
        <stp>StudyData</stp>
        <stp>CADD04N23</stp>
        <stp>Bar</stp>
        <stp/>
        <stp>Close</stp>
        <stp>ADC</stp>
        <stp>-2</stp>
        <stp>ALL</stp>
        <stp/>
        <stp/>
        <stp>TRUE</stp>
        <stp>T</stp>
        <tr r="I394" s="3"/>
      </tp>
      <tp>
        <v>9312.25</v>
        <stp/>
        <stp>StudyData</stp>
        <stp>CADD14N23</stp>
        <stp>Bar</stp>
        <stp/>
        <stp>Close</stp>
        <stp>ADC</stp>
        <stp>-2</stp>
        <stp>ALL</stp>
        <stp/>
        <stp/>
        <stp>TRUE</stp>
        <stp>T</stp>
        <tr r="I402" s="3"/>
      </tp>
      <tp t="s">
        <v/>
        <stp/>
        <stp>ContractData</stp>
        <stp>CADD30Q24</stp>
        <stp>T_SettlementTime</stp>
        <stp/>
        <stp>T</stp>
        <tr r="G697" s="3"/>
      </tp>
      <tp t="s">
        <v/>
        <stp/>
        <stp>ContractData</stp>
        <stp>CADD20Q24</stp>
        <stp>T_SettlementTime</stp>
        <stp/>
        <stp>T</stp>
        <tr r="G689" s="3"/>
      </tp>
      <tp>
        <v>0.45833333333333331</v>
        <stp/>
        <stp>ContractData</stp>
        <stp>CADD21Q24</stp>
        <stp>T_SettlementTime</stp>
        <stp/>
        <stp>T</stp>
        <tr r="G690" s="3"/>
      </tp>
      <tp t="s">
        <v/>
        <stp/>
        <stp>ContractData</stp>
        <stp>CADD22Q24</stp>
        <stp>T_SettlementTime</stp>
        <stp/>
        <stp>T</stp>
        <tr r="G691" s="3"/>
      </tp>
      <tp t="s">
        <v/>
        <stp/>
        <stp>ContractData</stp>
        <stp>CADD23Q24</stp>
        <stp>T_SettlementTime</stp>
        <stp/>
        <stp>T</stp>
        <tr r="G692" s="3"/>
      </tp>
      <tp t="s">
        <v/>
        <stp/>
        <stp>ContractData</stp>
        <stp>CADD26Q24</stp>
        <stp>T_SettlementTime</stp>
        <stp/>
        <stp>T</stp>
        <tr r="G693" s="3"/>
      </tp>
      <tp t="s">
        <v/>
        <stp/>
        <stp>ContractData</stp>
        <stp>CADD27Q24</stp>
        <stp>T_SettlementTime</stp>
        <stp/>
        <stp>T</stp>
        <tr r="G694" s="3"/>
      </tp>
      <tp t="s">
        <v/>
        <stp/>
        <stp>ContractData</stp>
        <stp>CADD28Q24</stp>
        <stp>T_SettlementTime</stp>
        <stp/>
        <stp>T</stp>
        <tr r="G695" s="3"/>
      </tp>
      <tp t="s">
        <v/>
        <stp/>
        <stp>ContractData</stp>
        <stp>CADD29Q24</stp>
        <stp>T_SettlementTime</stp>
        <stp/>
        <stp>T</stp>
        <tr r="G696" s="3"/>
      </tp>
      <tp t="s">
        <v/>
        <stp/>
        <stp>ContractData</stp>
        <stp>CADD12Q24</stp>
        <stp>T_SettlementTime</stp>
        <stp/>
        <stp>T</stp>
        <tr r="G683" s="3"/>
      </tp>
      <tp t="s">
        <v/>
        <stp/>
        <stp>ContractData</stp>
        <stp>CADD13Q24</stp>
        <stp>T_SettlementTime</stp>
        <stp/>
        <stp>T</stp>
        <tr r="G684" s="3"/>
      </tp>
      <tp t="s">
        <v/>
        <stp/>
        <stp>ContractData</stp>
        <stp>CADD14Q24</stp>
        <stp>T_SettlementTime</stp>
        <stp/>
        <stp>T</stp>
        <tr r="G685" s="3"/>
      </tp>
      <tp t="s">
        <v/>
        <stp/>
        <stp>ContractData</stp>
        <stp>CADD15Q24</stp>
        <stp>T_SettlementTime</stp>
        <stp/>
        <stp>T</stp>
        <tr r="G686" s="3"/>
      </tp>
      <tp t="s">
        <v/>
        <stp/>
        <stp>ContractData</stp>
        <stp>CADD16Q24</stp>
        <stp>T_SettlementTime</stp>
        <stp/>
        <stp>T</stp>
        <tr r="G687" s="3"/>
      </tp>
      <tp t="s">
        <v/>
        <stp/>
        <stp>ContractData</stp>
        <stp>CADD19Q24</stp>
        <stp>T_SettlementTime</stp>
        <stp/>
        <stp>T</stp>
        <tr r="G688" s="3"/>
      </tp>
      <tp t="s">
        <v/>
        <stp/>
        <stp>ContractData</stp>
        <stp>CADD01Q24</stp>
        <stp>T_SettlementTime</stp>
        <stp/>
        <stp>T</stp>
        <tr r="G676" s="3"/>
      </tp>
      <tp>
        <v>0.45833333333333331</v>
        <stp/>
        <stp>ContractData</stp>
        <stp>CADD02Q24</stp>
        <stp>T_SettlementTime</stp>
        <stp/>
        <stp>T</stp>
        <tr r="G677" s="3"/>
      </tp>
      <tp t="s">
        <v/>
        <stp/>
        <stp>ContractData</stp>
        <stp>CADD05Q24</stp>
        <stp>T_SettlementTime</stp>
        <stp/>
        <stp>T</stp>
        <tr r="G678" s="3"/>
      </tp>
      <tp t="s">
        <v/>
        <stp/>
        <stp>ContractData</stp>
        <stp>CADD06Q24</stp>
        <stp>T_SettlementTime</stp>
        <stp/>
        <stp>T</stp>
        <tr r="G679" s="3"/>
      </tp>
      <tp t="s">
        <v/>
        <stp/>
        <stp>ContractData</stp>
        <stp>CADD07Q24</stp>
        <stp>T_SettlementTime</stp>
        <stp/>
        <stp>T</stp>
        <tr r="G680" s="3"/>
      </tp>
      <tp t="s">
        <v/>
        <stp/>
        <stp>ContractData</stp>
        <stp>CADD08Q24</stp>
        <stp>T_SettlementTime</stp>
        <stp/>
        <stp>T</stp>
        <tr r="G681" s="3"/>
      </tp>
      <tp t="s">
        <v/>
        <stp/>
        <stp>ContractData</stp>
        <stp>CADD09Q24</stp>
        <stp>T_SettlementTime</stp>
        <stp/>
        <stp>T</stp>
        <tr r="G682" s="3"/>
      </tp>
      <tp t="s">
        <v/>
        <stp/>
        <stp>ContractData</stp>
        <stp>AHDD29Q23</stp>
        <stp>T_SettlementTime</stp>
        <stp/>
        <stp>T</stp>
        <tr r="G157" s="1"/>
      </tp>
      <tp t="s">
        <v/>
        <stp/>
        <stp>ContractData</stp>
        <stp>AHDD28Q23</stp>
        <stp>T_SettlementTime</stp>
        <stp/>
        <stp>T</stp>
        <tr r="G156" s="1"/>
      </tp>
      <tp t="s">
        <v/>
        <stp/>
        <stp>ContractData</stp>
        <stp>CADD01Q23</stp>
        <stp>T_SettlementTime</stp>
        <stp/>
        <stp>T</stp>
        <tr r="G414" s="3"/>
      </tp>
      <tp>
        <v>0.45833333333333331</v>
        <stp/>
        <stp>ContractData</stp>
        <stp>CADD02Q23</stp>
        <stp>T_SettlementTime</stp>
        <stp/>
        <stp>T</stp>
        <tr r="G415" s="3"/>
      </tp>
      <tp t="s">
        <v/>
        <stp/>
        <stp>ContractData</stp>
        <stp>CADD03Q23</stp>
        <stp>T_SettlementTime</stp>
        <stp/>
        <stp>T</stp>
        <tr r="G416" s="3"/>
      </tp>
      <tp t="s">
        <v/>
        <stp/>
        <stp>ContractData</stp>
        <stp>CADD04Q23</stp>
        <stp>T_SettlementTime</stp>
        <stp/>
        <stp>T</stp>
        <tr r="G417" s="3"/>
      </tp>
      <tp t="s">
        <v/>
        <stp/>
        <stp>ContractData</stp>
        <stp>CADD07Q23</stp>
        <stp>T_SettlementTime</stp>
        <stp/>
        <stp>T</stp>
        <tr r="G418" s="3"/>
      </tp>
      <tp t="s">
        <v/>
        <stp/>
        <stp>ContractData</stp>
        <stp>AHDD21Q23</stp>
        <stp>T_SettlementTime</stp>
        <stp/>
        <stp>T</stp>
        <tr r="G151" s="1"/>
      </tp>
      <tp t="s">
        <v/>
        <stp/>
        <stp>ContractData</stp>
        <stp>CADD08Q23</stp>
        <stp>T_SettlementTime</stp>
        <stp/>
        <stp>T</stp>
        <tr r="G419" s="3"/>
      </tp>
      <tp t="s">
        <v/>
        <stp/>
        <stp>ContractData</stp>
        <stp>CADD09Q23</stp>
        <stp>T_SettlementTime</stp>
        <stp/>
        <stp>T</stp>
        <tr r="G420" s="3"/>
      </tp>
      <tp t="s">
        <v/>
        <stp/>
        <stp>ContractData</stp>
        <stp>AHDD23Q23</stp>
        <stp>T_SettlementTime</stp>
        <stp/>
        <stp>T</stp>
        <tr r="G153" s="1"/>
      </tp>
      <tp t="s">
        <v/>
        <stp/>
        <stp>ContractData</stp>
        <stp>AHDD22Q23</stp>
        <stp>T_SettlementTime</stp>
        <stp/>
        <stp>T</stp>
        <tr r="G152" s="1"/>
      </tp>
      <tp t="s">
        <v/>
        <stp/>
        <stp>ContractData</stp>
        <stp>AHDD25Q23</stp>
        <stp>T_SettlementTime</stp>
        <stp/>
        <stp>T</stp>
        <tr r="G155" s="1"/>
      </tp>
      <tp t="s">
        <v/>
        <stp/>
        <stp>ContractData</stp>
        <stp>AHDD24Q23</stp>
        <stp>T_SettlementTime</stp>
        <stp/>
        <stp>T</stp>
        <tr r="G154" s="1"/>
      </tp>
      <tp t="s">
        <v/>
        <stp/>
        <stp>ContractData</stp>
        <stp>CADD10Q23</stp>
        <stp>T_SettlementTime</stp>
        <stp/>
        <stp>T</stp>
        <tr r="G421" s="3"/>
      </tp>
      <tp t="s">
        <v/>
        <stp/>
        <stp>ContractData</stp>
        <stp>CADD11Q23</stp>
        <stp>T_SettlementTime</stp>
        <stp/>
        <stp>T</stp>
        <tr r="G422" s="3"/>
      </tp>
      <tp t="s">
        <v/>
        <stp/>
        <stp>ContractData</stp>
        <stp>CADD14Q23</stp>
        <stp>T_SettlementTime</stp>
        <stp/>
        <stp>T</stp>
        <tr r="G423" s="3"/>
      </tp>
      <tp t="s">
        <v/>
        <stp/>
        <stp>ContractData</stp>
        <stp>CADD15Q23</stp>
        <stp>T_SettlementTime</stp>
        <stp/>
        <stp>T</stp>
        <tr r="G424" s="3"/>
      </tp>
      <tp>
        <v>0.45833333333333331</v>
        <stp/>
        <stp>ContractData</stp>
        <stp>CADD16Q23</stp>
        <stp>T_SettlementTime</stp>
        <stp/>
        <stp>T</stp>
        <tr r="G425" s="3"/>
      </tp>
      <tp t="s">
        <v/>
        <stp/>
        <stp>ContractData</stp>
        <stp>CADD17Q23</stp>
        <stp>T_SettlementTime</stp>
        <stp/>
        <stp>T</stp>
        <tr r="G426" s="3"/>
      </tp>
      <tp t="s">
        <v/>
        <stp/>
        <stp>ContractData</stp>
        <stp>AHDD31Q23</stp>
        <stp>T_SettlementTime</stp>
        <stp/>
        <stp>T</stp>
        <tr r="G159" s="1"/>
      </tp>
      <tp t="s">
        <v/>
        <stp/>
        <stp>ContractData</stp>
        <stp>CADD18Q23</stp>
        <stp>T_SettlementTime</stp>
        <stp/>
        <stp>T</stp>
        <tr r="G427" s="3"/>
      </tp>
      <tp t="s">
        <v/>
        <stp/>
        <stp>ContractData</stp>
        <stp>AHDD30Q23</stp>
        <stp>T_SettlementTime</stp>
        <stp/>
        <stp>T</stp>
        <tr r="G158" s="1"/>
      </tp>
      <tp t="s">
        <v/>
        <stp/>
        <stp>ContractData</stp>
        <stp>AHDD09Q23</stp>
        <stp>T_SettlementTime</stp>
        <stp/>
        <stp>T</stp>
        <tr r="G143" s="1"/>
      </tp>
      <tp t="s">
        <v/>
        <stp/>
        <stp>ContractData</stp>
        <stp>AHDD08Q23</stp>
        <stp>T_SettlementTime</stp>
        <stp/>
        <stp>T</stp>
        <tr r="G142" s="1"/>
      </tp>
      <tp t="s">
        <v/>
        <stp/>
        <stp>ContractData</stp>
        <stp>CADD21Q23</stp>
        <stp>T_SettlementTime</stp>
        <stp/>
        <stp>T</stp>
        <tr r="G428" s="3"/>
      </tp>
      <tp t="s">
        <v/>
        <stp/>
        <stp>ContractData</stp>
        <stp>CADD22Q23</stp>
        <stp>T_SettlementTime</stp>
        <stp/>
        <stp>T</stp>
        <tr r="G429" s="3"/>
      </tp>
      <tp t="s">
        <v/>
        <stp/>
        <stp>ContractData</stp>
        <stp>CADD23Q23</stp>
        <stp>T_SettlementTime</stp>
        <stp/>
        <stp>T</stp>
        <tr r="G430" s="3"/>
      </tp>
      <tp t="s">
        <v/>
        <stp/>
        <stp>ContractData</stp>
        <stp>CADD24Q23</stp>
        <stp>T_SettlementTime</stp>
        <stp/>
        <stp>T</stp>
        <tr r="G431" s="3"/>
      </tp>
      <tp t="s">
        <v/>
        <stp/>
        <stp>ContractData</stp>
        <stp>CADD25Q23</stp>
        <stp>T_SettlementTime</stp>
        <stp/>
        <stp>T</stp>
        <tr r="G432" s="3"/>
      </tp>
      <tp t="s">
        <v/>
        <stp/>
        <stp>ContractData</stp>
        <stp>AHDD01Q23</stp>
        <stp>T_SettlementTime</stp>
        <stp/>
        <stp>T</stp>
        <tr r="G137" s="1"/>
      </tp>
      <tp t="s">
        <v/>
        <stp/>
        <stp>ContractData</stp>
        <stp>CADD28Q23</stp>
        <stp>T_SettlementTime</stp>
        <stp/>
        <stp>T</stp>
        <tr r="G433" s="3"/>
      </tp>
      <tp t="s">
        <v/>
        <stp/>
        <stp>ContractData</stp>
        <stp>CADD29Q23</stp>
        <stp>T_SettlementTime</stp>
        <stp/>
        <stp>T</stp>
        <tr r="G434" s="3"/>
      </tp>
      <tp t="s">
        <v/>
        <stp/>
        <stp>ContractData</stp>
        <stp>AHDD03Q23</stp>
        <stp>T_SettlementTime</stp>
        <stp/>
        <stp>T</stp>
        <tr r="G139" s="1"/>
      </tp>
      <tp>
        <v>0.45277777777777778</v>
        <stp/>
        <stp>ContractData</stp>
        <stp>AHDD02Q23</stp>
        <stp>T_SettlementTime</stp>
        <stp/>
        <stp>T</stp>
        <tr r="G138" s="1"/>
      </tp>
      <tp t="s">
        <v/>
        <stp/>
        <stp>ContractData</stp>
        <stp>AHDD04Q23</stp>
        <stp>T_SettlementTime</stp>
        <stp/>
        <stp>T</stp>
        <tr r="G140" s="1"/>
      </tp>
      <tp t="s">
        <v/>
        <stp/>
        <stp>ContractData</stp>
        <stp>AHDD07Q23</stp>
        <stp>T_SettlementTime</stp>
        <stp/>
        <stp>T</stp>
        <tr r="G141" s="1"/>
      </tp>
      <tp t="s">
        <v/>
        <stp/>
        <stp>ContractData</stp>
        <stp>CADD30Q23</stp>
        <stp>T_SettlementTime</stp>
        <stp/>
        <stp>T</stp>
        <tr r="G435" s="3"/>
      </tp>
      <tp t="s">
        <v/>
        <stp/>
        <stp>ContractData</stp>
        <stp>AHDD18Q23</stp>
        <stp>T_SettlementTime</stp>
        <stp/>
        <stp>T</stp>
        <tr r="G150" s="1"/>
      </tp>
      <tp t="s">
        <v/>
        <stp/>
        <stp>ContractData</stp>
        <stp>CADD31Q23</stp>
        <stp>T_SettlementTime</stp>
        <stp/>
        <stp>T</stp>
        <tr r="G436" s="3"/>
      </tp>
      <tp t="s">
        <v/>
        <stp/>
        <stp>ContractData</stp>
        <stp>AHDD11Q23</stp>
        <stp>T_SettlementTime</stp>
        <stp/>
        <stp>T</stp>
        <tr r="G145" s="1"/>
      </tp>
      <tp t="s">
        <v/>
        <stp/>
        <stp>ContractData</stp>
        <stp>AHDD10Q23</stp>
        <stp>T_SettlementTime</stp>
        <stp/>
        <stp>T</stp>
        <tr r="G144" s="1"/>
      </tp>
      <tp t="s">
        <v/>
        <stp/>
        <stp>ContractData</stp>
        <stp>AHDD15Q23</stp>
        <stp>T_SettlementTime</stp>
        <stp/>
        <stp>T</stp>
        <tr r="G147" s="1"/>
      </tp>
      <tp t="s">
        <v/>
        <stp/>
        <stp>ContractData</stp>
        <stp>AHDD14Q23</stp>
        <stp>T_SettlementTime</stp>
        <stp/>
        <stp>T</stp>
        <tr r="G146" s="1"/>
      </tp>
      <tp t="s">
        <v/>
        <stp/>
        <stp>ContractData</stp>
        <stp>AHDD17Q23</stp>
        <stp>T_SettlementTime</stp>
        <stp/>
        <stp>T</stp>
        <tr r="G149" s="1"/>
      </tp>
      <tp>
        <v>0.45277777777777778</v>
        <stp/>
        <stp>ContractData</stp>
        <stp>AHDD16Q23</stp>
        <stp>T_SettlementTime</stp>
        <stp/>
        <stp>T</stp>
        <tr r="G148" s="1"/>
      </tp>
      <tp>
        <v>44952</v>
        <stp/>
        <stp>ContractData</stp>
        <stp>CADD17X23</stp>
        <stp>T_Date</stp>
        <stp>1</stp>
        <stp>T</stp>
        <tr r="H492" s="3"/>
      </tp>
      <tp>
        <v>44952</v>
        <stp/>
        <stp>ContractData</stp>
        <stp>CADD07X23</stp>
        <stp>T_Date</stp>
        <stp>1</stp>
        <stp>T</stp>
        <tr r="H484" s="3"/>
      </tp>
      <tp>
        <v>44952</v>
        <stp/>
        <stp>ContractData</stp>
        <stp>CADD27X23</stp>
        <stp>T_Date</stp>
        <stp>1</stp>
        <stp>T</stp>
        <tr r="H498" s="3"/>
      </tp>
      <tp>
        <v>44952</v>
        <stp/>
        <stp>ContractData</stp>
        <stp>CADD27X24</stp>
        <stp>T_Date</stp>
        <stp>1</stp>
        <stp>T</stp>
        <tr r="H760" s="3"/>
      </tp>
      <tp>
        <v>44952</v>
        <stp/>
        <stp>ContractData</stp>
        <stp>CADD07X24</stp>
        <stp>T_Date</stp>
        <stp>1</stp>
        <stp>T</stp>
        <tr r="H746" s="3"/>
      </tp>
      <tp>
        <v>44952</v>
        <stp/>
        <stp>ContractData</stp>
        <stp>CADD07Z23</stp>
        <stp>T_Date</stp>
        <stp>1</stp>
        <stp>T</stp>
        <tr r="H506" s="3"/>
      </tp>
      <tp>
        <v>44952</v>
        <stp/>
        <stp>ContractData</stp>
        <stp>CADD27Z23</stp>
        <stp>T_Date</stp>
        <stp>1</stp>
        <stp>T</stp>
        <tr r="H520" s="3"/>
      </tp>
      <tp>
        <v>44952</v>
        <stp/>
        <stp>ContractData</stp>
        <stp>CADD27Z24</stp>
        <stp>T_Date</stp>
        <stp>1</stp>
        <stp>T</stp>
        <tr r="H782" s="3"/>
      </tp>
      <tp>
        <v>44952</v>
        <stp/>
        <stp>ContractData</stp>
        <stp>CADD17Z24</stp>
        <stp>T_Date</stp>
        <stp>1</stp>
        <stp>T</stp>
        <tr r="H774" s="3"/>
      </tp>
      <tp>
        <v>44952</v>
        <stp/>
        <stp>ContractData</stp>
        <stp>CADD17Q23</stp>
        <stp>T_Date</stp>
        <stp>1</stp>
        <stp>T</stp>
        <tr r="H426" s="3"/>
      </tp>
      <tp>
        <v>44952</v>
        <stp/>
        <stp>ContractData</stp>
        <stp>CADD07Q23</stp>
        <stp>T_Date</stp>
        <stp>1</stp>
        <stp>T</stp>
        <tr r="H418" s="3"/>
      </tp>
      <tp>
        <v>44952</v>
        <stp/>
        <stp>ContractData</stp>
        <stp>CADD27Q24</stp>
        <stp>T_Date</stp>
        <stp>1</stp>
        <stp>T</stp>
        <tr r="H694" s="3"/>
      </tp>
      <tp>
        <v>44952</v>
        <stp/>
        <stp>ContractData</stp>
        <stp>CADD07Q24</stp>
        <stp>T_Date</stp>
        <stp>1</stp>
        <stp>T</stp>
        <tr r="H680" s="3"/>
      </tp>
      <tp>
        <v>44952</v>
        <stp/>
        <stp>ContractData</stp>
        <stp>CADD07U23</stp>
        <stp>T_Date</stp>
        <stp>1</stp>
        <stp>T</stp>
        <tr r="H441" s="3"/>
      </tp>
      <tp>
        <v>44952</v>
        <stp/>
        <stp>ContractData</stp>
        <stp>CADD27U23</stp>
        <stp>T_Date</stp>
        <stp>1</stp>
        <stp>T</stp>
        <tr r="H455" s="3"/>
      </tp>
      <tp>
        <v>44952</v>
        <stp/>
        <stp>ContractData</stp>
        <stp>CADD27U24</stp>
        <stp>T_Date</stp>
        <stp>1</stp>
        <stp>T</stp>
        <tr r="H717" s="3"/>
      </tp>
      <tp>
        <v>44952</v>
        <stp/>
        <stp>ContractData</stp>
        <stp>CADD17U24</stp>
        <stp>T_Date</stp>
        <stp>1</stp>
        <stp>T</stp>
        <tr r="H709" s="3"/>
      </tp>
      <tp>
        <v>44952</v>
        <stp/>
        <stp>ContractData</stp>
        <stp>CADD17V23</stp>
        <stp>T_Date</stp>
        <stp>1</stp>
        <stp>T</stp>
        <tr r="H469" s="3"/>
      </tp>
      <tp>
        <v>44952</v>
        <stp/>
        <stp>ContractData</stp>
        <stp>CADD27V23</stp>
        <stp>T_Date</stp>
        <stp>1</stp>
        <stp>T</stp>
        <tr r="H477" s="3"/>
      </tp>
      <tp>
        <v>44952</v>
        <stp/>
        <stp>ContractData</stp>
        <stp>CADD07V24</stp>
        <stp>T_Date</stp>
        <stp>1</stp>
        <stp>T</stp>
        <tr r="H723" s="3"/>
      </tp>
      <tp>
        <v>44952</v>
        <stp/>
        <stp>ContractData</stp>
        <stp>CADD17V24</stp>
        <stp>T_Date</stp>
        <stp>1</stp>
        <stp>T</stp>
        <tr r="H731" s="3"/>
      </tp>
      <tp>
        <v>44952</v>
        <stp/>
        <stp>ContractData</stp>
        <stp>CADD17H23</stp>
        <stp>T_Date</stp>
        <stp>1</stp>
        <stp>T</stp>
        <tr r="H317" s="3"/>
      </tp>
      <tp>
        <v>44952</v>
        <stp/>
        <stp>ContractData</stp>
        <stp>CADD07H23</stp>
        <stp>T_Date</stp>
        <stp>1</stp>
        <stp>T</stp>
        <tr r="H309" s="3"/>
      </tp>
      <tp>
        <v>44952</v>
        <stp/>
        <stp>ContractData</stp>
        <stp>CADD27H23</stp>
        <stp>T_Date</stp>
        <stp>1</stp>
        <stp>T</stp>
        <tr r="H323" s="3"/>
      </tp>
      <tp>
        <v>44952</v>
        <stp/>
        <stp>ContractData</stp>
        <stp>CADD27H24</stp>
        <stp>T_Date</stp>
        <stp>1</stp>
        <stp>T</stp>
        <tr r="H585" s="3"/>
      </tp>
      <tp>
        <v>44952</v>
        <stp/>
        <stp>ContractData</stp>
        <stp>CADD27H25</stp>
        <stp>T_Date</stp>
        <stp>1</stp>
        <stp>T</stp>
        <tr r="H846" s="3"/>
      </tp>
      <tp>
        <v>44952</v>
        <stp/>
        <stp>ContractData</stp>
        <stp>CADD07H24</stp>
        <stp>T_Date</stp>
        <stp>1</stp>
        <stp>T</stp>
        <tr r="H571" s="3"/>
      </tp>
      <tp>
        <v>44952</v>
        <stp/>
        <stp>ContractData</stp>
        <stp>CADD17H25</stp>
        <stp>T_Date</stp>
        <stp>1</stp>
        <stp>T</stp>
        <tr r="H838" s="3"/>
      </tp>
      <tp>
        <v>44952</v>
        <stp/>
        <stp>ContractData</stp>
        <stp>CADD07H25</stp>
        <stp>T_Date</stp>
        <stp>1</stp>
        <stp>T</stp>
        <tr r="H832" s="3"/>
      </tp>
      <tp>
        <v>44952</v>
        <stp/>
        <stp>ContractData</stp>
        <stp>CADD17K23</stp>
        <stp>T_Date</stp>
        <stp>1</stp>
        <stp>T</stp>
        <tr r="H360" s="3"/>
      </tp>
      <tp>
        <v>44952</v>
        <stp/>
        <stp>ContractData</stp>
        <stp>CADD27K24</stp>
        <stp>T_Date</stp>
        <stp>1</stp>
        <stp>T</stp>
        <tr r="H628" s="3"/>
      </tp>
      <tp>
        <v>44952</v>
        <stp/>
        <stp>ContractData</stp>
        <stp>CADD07K24</stp>
        <stp>T_Date</stp>
        <stp>1</stp>
        <stp>T</stp>
        <tr r="H614" s="3"/>
      </tp>
      <tp>
        <v>44952</v>
        <stp/>
        <stp>ContractData</stp>
        <stp>CADD07K25</stp>
        <stp>T_Date</stp>
        <stp>1</stp>
        <stp>T</stp>
        <tr r="H875" s="3"/>
      </tp>
      <tp>
        <v>44952</v>
        <stp/>
        <stp>ContractData</stp>
        <stp>CADD17K24</stp>
        <stp>T_Date</stp>
        <stp>1</stp>
        <stp>T</stp>
        <tr r="H622" s="3"/>
      </tp>
      <tp>
        <v>44952</v>
        <stp/>
        <stp>ContractData</stp>
        <stp>CADD17J23</stp>
        <stp>T_Date</stp>
        <stp>1</stp>
        <stp>T</stp>
        <tr r="H338" s="3"/>
      </tp>
      <tp>
        <v>44952</v>
        <stp/>
        <stp>ContractData</stp>
        <stp>CADD07J23</stp>
        <stp>T_Date</stp>
        <stp>1</stp>
        <stp>T</stp>
        <tr r="H332" s="3"/>
      </tp>
      <tp>
        <v>44952</v>
        <stp/>
        <stp>ContractData</stp>
        <stp>CADD27J23</stp>
        <stp>T_Date</stp>
        <stp>1</stp>
        <stp>T</stp>
        <tr r="H346" s="3"/>
      </tp>
      <tp>
        <v>44952</v>
        <stp/>
        <stp>ContractData</stp>
        <stp>CADD17J25</stp>
        <stp>T_Date</stp>
        <stp>1</stp>
        <stp>T</stp>
        <tr r="H861" s="3"/>
      </tp>
      <tp>
        <v>44952</v>
        <stp/>
        <stp>ContractData</stp>
        <stp>CADD07J25</stp>
        <stp>T_Date</stp>
        <stp>1</stp>
        <stp>T</stp>
        <tr r="H853" s="3"/>
      </tp>
      <tp>
        <v>44952</v>
        <stp/>
        <stp>ContractData</stp>
        <stp>CADD17J24</stp>
        <stp>T_Date</stp>
        <stp>1</stp>
        <stp>T</stp>
        <tr r="H600" s="3"/>
      </tp>
      <tp>
        <v>44952</v>
        <stp/>
        <stp>ContractData</stp>
        <stp>CADD07M23</stp>
        <stp>T_Date</stp>
        <stp>1</stp>
        <stp>T</stp>
        <tr r="H375" s="3"/>
      </tp>
      <tp>
        <v>44952</v>
        <stp/>
        <stp>ContractData</stp>
        <stp>CADD27M23</stp>
        <stp>T_Date</stp>
        <stp>1</stp>
        <stp>T</stp>
        <tr r="H389" s="3"/>
      </tp>
      <tp>
        <v>44952</v>
        <stp/>
        <stp>ContractData</stp>
        <stp>CADD27M24</stp>
        <stp>T_Date</stp>
        <stp>1</stp>
        <stp>T</stp>
        <tr r="H651" s="3"/>
      </tp>
      <tp>
        <v>44952</v>
        <stp/>
        <stp>ContractData</stp>
        <stp>CADD07M24</stp>
        <stp>T_Date</stp>
        <stp>1</stp>
        <stp>T</stp>
        <tr r="H637" s="3"/>
      </tp>
      <tp>
        <v>44952</v>
        <stp/>
        <stp>ContractData</stp>
        <stp>CADD17M24</stp>
        <stp>T_Date</stp>
        <stp>1</stp>
        <stp>T</stp>
        <tr r="H643" s="3"/>
      </tp>
      <tp>
        <v>44952</v>
        <stp/>
        <stp>ContractData</stp>
        <stp>CADD17N23</stp>
        <stp>T_Date</stp>
        <stp>1</stp>
        <stp>T</stp>
        <tr r="H403" s="3"/>
      </tp>
      <tp>
        <v>44952</v>
        <stp/>
        <stp>ContractData</stp>
        <stp>CADD07N23</stp>
        <stp>T_Date</stp>
        <stp>1</stp>
        <stp>T</stp>
        <tr r="H397" s="3"/>
      </tp>
      <tp>
        <v>44952</v>
        <stp/>
        <stp>ContractData</stp>
        <stp>CADD27N23</stp>
        <stp>T_Date</stp>
        <stp>1</stp>
        <stp>T</stp>
        <tr r="H411" s="3"/>
      </tp>
      <tp>
        <v>44952</v>
        <stp/>
        <stp>ContractData</stp>
        <stp>CADD17N24</stp>
        <stp>T_Date</stp>
        <stp>1</stp>
        <stp>T</stp>
        <tr r="H665" s="3"/>
      </tp>
      <tp>
        <v>44952</v>
        <stp/>
        <stp>ContractData</stp>
        <stp>CADD17G23</stp>
        <stp>T_Date</stp>
        <stp>1</stp>
        <stp>T</stp>
        <tr r="H297" s="3"/>
      </tp>
      <tp>
        <v>44952</v>
        <stp/>
        <stp>ContractData</stp>
        <stp>CADD07G23</stp>
        <stp>T_Date</stp>
        <stp>1</stp>
        <stp>T</stp>
        <tr r="H289" s="3"/>
      </tp>
      <tp>
        <v>44952</v>
        <stp/>
        <stp>ContractData</stp>
        <stp>CADD27G23</stp>
        <stp>T_Date</stp>
        <stp>1</stp>
        <stp>T</stp>
        <tr r="H303" s="3"/>
      </tp>
      <tp>
        <v>44952</v>
        <stp/>
        <stp>ContractData</stp>
        <stp>CADD27G24</stp>
        <stp>T_Date</stp>
        <stp>1</stp>
        <stp>T</stp>
        <tr r="H564" s="3"/>
      </tp>
      <tp>
        <v>44952</v>
        <stp/>
        <stp>ContractData</stp>
        <stp>CADD27G25</stp>
        <stp>T_Date</stp>
        <stp>1</stp>
        <stp>T</stp>
        <tr r="H826" s="3"/>
      </tp>
      <tp>
        <v>44952</v>
        <stp/>
        <stp>ContractData</stp>
        <stp>CADD07G24</stp>
        <stp>T_Date</stp>
        <stp>1</stp>
        <stp>T</stp>
        <tr r="H550" s="3"/>
      </tp>
      <tp>
        <v>44952</v>
        <stp/>
        <stp>ContractData</stp>
        <stp>CADD17G25</stp>
        <stp>T_Date</stp>
        <stp>1</stp>
        <stp>T</stp>
        <tr r="H818" s="3"/>
      </tp>
      <tp>
        <v>44952</v>
        <stp/>
        <stp>ContractData</stp>
        <stp>CADD07G25</stp>
        <stp>T_Date</stp>
        <stp>1</stp>
        <stp>T</stp>
        <tr r="H812" s="3"/>
      </tp>
      <tp>
        <v>44952</v>
        <stp/>
        <stp>ContractData</stp>
        <stp>CADD27F23</stp>
        <stp>T_Date</stp>
        <stp>1</stp>
        <stp>T</stp>
        <tr r="H282" s="3"/>
      </tp>
      <tp>
        <v>44952</v>
        <stp/>
        <stp>ContractData</stp>
        <stp>CADD27F25</stp>
        <stp>T_Date</stp>
        <stp>1</stp>
        <stp>T</stp>
        <tr r="H803" s="3"/>
      </tp>
      <tp>
        <v>44952</v>
        <stp/>
        <stp>ContractData</stp>
        <stp>CADD17F25</stp>
        <stp>T_Date</stp>
        <stp>1</stp>
        <stp>T</stp>
        <tr r="H797" s="3"/>
      </tp>
      <tp>
        <v>44952</v>
        <stp/>
        <stp>ContractData</stp>
        <stp>CADD07F25</stp>
        <stp>T_Date</stp>
        <stp>1</stp>
        <stp>T</stp>
        <tr r="H789" s="3"/>
      </tp>
      <tp>
        <v>44952</v>
        <stp/>
        <stp>ContractData</stp>
        <stp>CADD17F24</stp>
        <stp>T_Date</stp>
        <stp>1</stp>
        <stp>T</stp>
        <tr r="H535" s="3"/>
      </tp>
      <tp t="s">
        <v/>
        <stp/>
        <stp>ContractData</stp>
        <stp>CADD29F25</stp>
        <stp>T_Settlement</stp>
        <stp>1</stp>
        <stp>T</stp>
        <tr r="E805" s="3"/>
      </tp>
      <tp t="s">
        <v/>
        <stp/>
        <stp>ContractData</stp>
        <stp>CADD29J25</stp>
        <stp>T_Settlement</stp>
        <stp>1</stp>
        <stp>T</stp>
        <tr r="E869" s="3"/>
      </tp>
      <tp t="s">
        <v/>
        <stp/>
        <stp>ContractData</stp>
        <stp>CADD28F25</stp>
        <stp>T_Settlement</stp>
        <stp>1</stp>
        <stp>T</stp>
        <tr r="E804" s="3"/>
      </tp>
      <tp t="s">
        <v/>
        <stp/>
        <stp>ContractData</stp>
        <stp>CADD28G25</stp>
        <stp>T_Settlement</stp>
        <stp>1</stp>
        <stp>T</stp>
        <tr r="E827" s="3"/>
      </tp>
      <tp t="s">
        <v/>
        <stp/>
        <stp>ContractData</stp>
        <stp>CADD28H25</stp>
        <stp>T_Settlement</stp>
        <stp>1</stp>
        <stp>T</stp>
        <tr r="E847" s="3"/>
      </tp>
      <tp t="s">
        <v/>
        <stp/>
        <stp>ContractData</stp>
        <stp>CADD28J25</stp>
        <stp>T_Settlement</stp>
        <stp>1</stp>
        <stp>T</stp>
        <tr r="E868" s="3"/>
      </tp>
      <tp t="s">
        <v/>
        <stp/>
        <stp>ContractData</stp>
        <stp>CADD25G25</stp>
        <stp>T_Settlement</stp>
        <stp>1</stp>
        <stp>T</stp>
        <tr r="E824" s="3"/>
      </tp>
      <tp t="s">
        <v/>
        <stp/>
        <stp>ContractData</stp>
        <stp>CADD25H25</stp>
        <stp>T_Settlement</stp>
        <stp>1</stp>
        <stp>T</stp>
        <tr r="E844" s="3"/>
      </tp>
      <tp t="s">
        <v/>
        <stp/>
        <stp>ContractData</stp>
        <stp>CADD25J25</stp>
        <stp>T_Settlement</stp>
        <stp>1</stp>
        <stp>T</stp>
        <tr r="E867" s="3"/>
      </tp>
      <tp t="s">
        <v/>
        <stp/>
        <stp>ContractData</stp>
        <stp>CADD24F25</stp>
        <stp>T_Settlement</stp>
        <stp>1</stp>
        <stp>T</stp>
        <tr r="E802" s="3"/>
      </tp>
      <tp t="s">
        <v/>
        <stp/>
        <stp>ContractData</stp>
        <stp>CADD24G25</stp>
        <stp>T_Settlement</stp>
        <stp>1</stp>
        <stp>T</stp>
        <tr r="E823" s="3"/>
      </tp>
      <tp t="s">
        <v/>
        <stp/>
        <stp>ContractData</stp>
        <stp>CADD24H25</stp>
        <stp>T_Settlement</stp>
        <stp>1</stp>
        <stp>T</stp>
        <tr r="E843" s="3"/>
      </tp>
      <tp t="s">
        <v/>
        <stp/>
        <stp>ContractData</stp>
        <stp>CADD24J25</stp>
        <stp>T_Settlement</stp>
        <stp>1</stp>
        <stp>T</stp>
        <tr r="E866" s="3"/>
      </tp>
      <tp t="s">
        <v/>
        <stp/>
        <stp>ContractData</stp>
        <stp>CADD27F25</stp>
        <stp>T_Settlement</stp>
        <stp>1</stp>
        <stp>T</stp>
        <tr r="E803" s="3"/>
      </tp>
      <tp t="s">
        <v/>
        <stp/>
        <stp>ContractData</stp>
        <stp>CADD27G25</stp>
        <stp>T_Settlement</stp>
        <stp>1</stp>
        <stp>T</stp>
        <tr r="E826" s="3"/>
      </tp>
      <tp t="s">
        <v/>
        <stp/>
        <stp>ContractData</stp>
        <stp>CADD27H25</stp>
        <stp>T_Settlement</stp>
        <stp>1</stp>
        <stp>T</stp>
        <tr r="E846" s="3"/>
      </tp>
      <tp t="s">
        <v/>
        <stp/>
        <stp>ContractData</stp>
        <stp>CADD26G25</stp>
        <stp>T_Settlement</stp>
        <stp>1</stp>
        <stp>T</stp>
        <tr r="E825" s="3"/>
      </tp>
      <tp t="s">
        <v/>
        <stp/>
        <stp>ContractData</stp>
        <stp>CADD26H25</stp>
        <stp>T_Settlement</stp>
        <stp>1</stp>
        <stp>T</stp>
        <tr r="E845" s="3"/>
      </tp>
      <tp t="s">
        <v/>
        <stp/>
        <stp>ContractData</stp>
        <stp>CADD31V24</stp>
        <stp>T_Settlement</stp>
        <stp>1</stp>
        <stp>T</stp>
        <tr r="E741" s="3"/>
      </tp>
      <tp t="s">
        <v/>
        <stp/>
        <stp>ContractData</stp>
        <stp>CADD31Z24</stp>
        <stp>T_Settlement</stp>
        <stp>1</stp>
        <stp>T</stp>
        <tr r="E784" s="3"/>
      </tp>
      <tp t="s">
        <v/>
        <stp/>
        <stp>ContractData</stp>
        <stp>CADD21F25</stp>
        <stp>T_Settlement</stp>
        <stp>1</stp>
        <stp>T</stp>
        <tr r="E799" s="3"/>
      </tp>
      <tp t="s">
        <v/>
        <stp/>
        <stp>ContractData</stp>
        <stp>CADD31F24</stp>
        <stp>T_Settlement</stp>
        <stp>1</stp>
        <stp>T</stp>
        <tr r="E545" s="3"/>
      </tp>
      <tp t="s">
        <v/>
        <stp/>
        <stp>ContractData</stp>
        <stp>CADD21G25</stp>
        <stp>T_Settlement</stp>
        <stp>1</stp>
        <stp>T</stp>
        <tr r="E822" s="3"/>
      </tp>
      <tp t="s">
        <v/>
        <stp/>
        <stp>ContractData</stp>
        <stp>CADD31N24</stp>
        <stp>T_Settlement</stp>
        <stp>1</stp>
        <stp>T</stp>
        <tr r="E675" s="3"/>
      </tp>
      <tp t="s">
        <v/>
        <stp/>
        <stp>ContractData</stp>
        <stp>CADD21H25</stp>
        <stp>T_Settlement</stp>
        <stp>1</stp>
        <stp>T</stp>
        <tr r="E842" s="3"/>
      </tp>
      <tp t="s">
        <v/>
        <stp/>
        <stp>ContractData</stp>
        <stp>CADD21J25</stp>
        <stp>T_Settlement</stp>
        <stp>1</stp>
        <stp>T</stp>
        <tr r="E863" s="3"/>
      </tp>
      <tp t="s">
        <v/>
        <stp/>
        <stp>ContractData</stp>
        <stp>CADD31K24</stp>
        <stp>T_Settlement</stp>
        <stp>1</stp>
        <stp>T</stp>
        <tr r="E632" s="3"/>
      </tp>
      <tp t="s">
        <v/>
        <stp/>
        <stp>ContractData</stp>
        <stp>CADD30U24</stp>
        <stp>T_Settlement</stp>
        <stp>1</stp>
        <stp>T</stp>
        <tr r="E718" s="3"/>
      </tp>
      <tp t="s">
        <v/>
        <stp/>
        <stp>ContractData</stp>
        <stp>CADD30V24</stp>
        <stp>T_Settlement</stp>
        <stp>1</stp>
        <stp>T</stp>
        <tr r="E740" s="3"/>
      </tp>
      <tp t="s">
        <v/>
        <stp/>
        <stp>ContractData</stp>
        <stp>CADD30Q24</stp>
        <stp>T_Settlement</stp>
        <stp>1</stp>
        <stp>T</stp>
        <tr r="E697" s="3"/>
      </tp>
      <tp t="s">
        <v/>
        <stp/>
        <stp>ContractData</stp>
        <stp>CADD30Z24</stp>
        <stp>T_Settlement</stp>
        <stp>1</stp>
        <stp>T</stp>
        <tr r="E783" s="3"/>
      </tp>
      <tp t="s">
        <v/>
        <stp/>
        <stp>ContractData</stp>
        <stp>CADD20F25</stp>
        <stp>T_Settlement</stp>
        <stp>1</stp>
        <stp>T</stp>
        <tr r="E798" s="3"/>
      </tp>
      <tp t="s">
        <v/>
        <stp/>
        <stp>ContractData</stp>
        <stp>CADD30F24</stp>
        <stp>T_Settlement</stp>
        <stp>1</stp>
        <stp>T</stp>
        <tr r="E544" s="3"/>
      </tp>
      <tp t="s">
        <v/>
        <stp/>
        <stp>ContractData</stp>
        <stp>CADD20G25</stp>
        <stp>T_Settlement</stp>
        <stp>1</stp>
        <stp>T</stp>
        <tr r="E821" s="3"/>
      </tp>
      <tp t="s">
        <v/>
        <stp/>
        <stp>ContractData</stp>
        <stp>CADD30N24</stp>
        <stp>T_Settlement</stp>
        <stp>1</stp>
        <stp>T</stp>
        <tr r="E674" s="3"/>
      </tp>
      <tp t="s">
        <v/>
        <stp/>
        <stp>ContractData</stp>
        <stp>CADD20H25</stp>
        <stp>T_Settlement</stp>
        <stp>1</stp>
        <stp>T</stp>
        <tr r="E841" s="3"/>
      </tp>
      <tp t="s">
        <v/>
        <stp/>
        <stp>ContractData</stp>
        <stp>CADD30J24</stp>
        <stp>T_Settlement</stp>
        <stp>1</stp>
        <stp>T</stp>
        <tr r="E609" s="3"/>
      </tp>
      <tp t="s">
        <v/>
        <stp/>
        <stp>ContractData</stp>
        <stp>CADD30K24</stp>
        <stp>T_Settlement</stp>
        <stp>1</stp>
        <stp>T</stp>
        <tr r="E631" s="3"/>
      </tp>
      <tp t="s">
        <v/>
        <stp/>
        <stp>ContractData</stp>
        <stp>CADD23F25</stp>
        <stp>T_Settlement</stp>
        <stp>1</stp>
        <stp>T</stp>
        <tr r="E801" s="3"/>
      </tp>
      <tp t="s">
        <v/>
        <stp/>
        <stp>ContractData</stp>
        <stp>CADD23J25</stp>
        <stp>T_Settlement</stp>
        <stp>1</stp>
        <stp>T</stp>
        <tr r="E865" s="3"/>
      </tp>
      <tp t="s">
        <v/>
        <stp/>
        <stp>ContractData</stp>
        <stp>CADD22F25</stp>
        <stp>T_Settlement</stp>
        <stp>1</stp>
        <stp>T</stp>
        <tr r="E800" s="3"/>
      </tp>
      <tp t="s">
        <v/>
        <stp/>
        <stp>ContractData</stp>
        <stp>CADD22J25</stp>
        <stp>T_Settlement</stp>
        <stp>1</stp>
        <stp>T</stp>
        <tr r="E864" s="3"/>
      </tp>
      <tp t="s">
        <v/>
        <stp/>
        <stp>ContractData</stp>
        <stp>CADD29V24</stp>
        <stp>T_Settlement</stp>
        <stp>1</stp>
        <stp>T</stp>
        <tr r="E739" s="3"/>
      </tp>
      <tp t="s">
        <v/>
        <stp/>
        <stp>ContractData</stp>
        <stp>CADD29Q24</stp>
        <stp>T_Settlement</stp>
        <stp>1</stp>
        <stp>T</stp>
        <tr r="E696" s="3"/>
      </tp>
      <tp t="s">
        <v/>
        <stp/>
        <stp>ContractData</stp>
        <stp>CADD29X24</stp>
        <stp>T_Settlement</stp>
        <stp>1</stp>
        <stp>T</stp>
        <tr r="E762" s="3"/>
      </tp>
      <tp t="s">
        <v/>
        <stp/>
        <stp>ContractData</stp>
        <stp>CADD29F24</stp>
        <stp>T_Settlement</stp>
        <stp>1</stp>
        <stp>T</stp>
        <tr r="E543" s="3"/>
      </tp>
      <tp t="s">
        <v/>
        <stp/>
        <stp>ContractData</stp>
        <stp>CADD29G24</stp>
        <stp>T_Settlement</stp>
        <stp>1</stp>
        <stp>T</stp>
        <tr r="E566" s="3"/>
      </tp>
      <tp t="s">
        <v/>
        <stp/>
        <stp>ContractData</stp>
        <stp>CADD29N24</stp>
        <stp>T_Settlement</stp>
        <stp>1</stp>
        <stp>T</stp>
        <tr r="E673" s="3"/>
      </tp>
      <tp t="s">
        <v/>
        <stp/>
        <stp>ContractData</stp>
        <stp>CADD29H24</stp>
        <stp>T_Settlement</stp>
        <stp>1</stp>
        <stp>T</stp>
        <tr r="E587" s="3"/>
      </tp>
      <tp t="s">
        <v/>
        <stp/>
        <stp>ContractData</stp>
        <stp>CADD29J24</stp>
        <stp>T_Settlement</stp>
        <stp>1</stp>
        <stp>T</stp>
        <tr r="E608" s="3"/>
      </tp>
      <tp t="s">
        <v/>
        <stp/>
        <stp>ContractData</stp>
        <stp>CADD29K24</stp>
        <stp>T_Settlement</stp>
        <stp>1</stp>
        <stp>T</stp>
        <tr r="E630" s="3"/>
      </tp>
      <tp t="s">
        <v/>
        <stp/>
        <stp>ContractData</stp>
        <stp>CADD28V24</stp>
        <stp>T_Settlement</stp>
        <stp>1</stp>
        <stp>T</stp>
        <tr r="E738" s="3"/>
      </tp>
      <tp t="s">
        <v/>
        <stp/>
        <stp>ContractData</stp>
        <stp>CADD28Q24</stp>
        <stp>T_Settlement</stp>
        <stp>1</stp>
        <stp>T</stp>
        <tr r="E695" s="3"/>
      </tp>
      <tp t="s">
        <v/>
        <stp/>
        <stp>ContractData</stp>
        <stp>CADD28X24</stp>
        <stp>T_Settlement</stp>
        <stp>1</stp>
        <stp>T</stp>
        <tr r="E761" s="3"/>
      </tp>
      <tp t="s">
        <v/>
        <stp/>
        <stp>ContractData</stp>
        <stp>CADD28G24</stp>
        <stp>T_Settlement</stp>
        <stp>1</stp>
        <stp>T</stp>
        <tr r="E565" s="3"/>
      </tp>
      <tp t="s">
        <v/>
        <stp/>
        <stp>ContractData</stp>
        <stp>CADD28M24</stp>
        <stp>T_Settlement</stp>
        <stp>1</stp>
        <stp>T</stp>
        <tr r="E652" s="3"/>
      </tp>
      <tp t="s">
        <v/>
        <stp/>
        <stp>ContractData</stp>
        <stp>CADD28H24</stp>
        <stp>T_Settlement</stp>
        <stp>1</stp>
        <stp>T</stp>
        <tr r="E586" s="3"/>
      </tp>
      <tp t="s">
        <v/>
        <stp/>
        <stp>ContractData</stp>
        <stp>CADD28K24</stp>
        <stp>T_Settlement</stp>
        <stp>1</stp>
        <stp>T</stp>
        <tr r="E629" s="3"/>
      </tp>
      <tp t="s">
        <v/>
        <stp/>
        <stp>ContractData</stp>
        <stp>CADD25U24</stp>
        <stp>T_Settlement</stp>
        <stp>1</stp>
        <stp>T</stp>
        <tr r="E715" s="3"/>
      </tp>
      <tp t="s">
        <v/>
        <stp/>
        <stp>ContractData</stp>
        <stp>CADD25V24</stp>
        <stp>T_Settlement</stp>
        <stp>1</stp>
        <stp>T</stp>
        <tr r="E737" s="3"/>
      </tp>
      <tp t="s">
        <v/>
        <stp/>
        <stp>ContractData</stp>
        <stp>CADD25X24</stp>
        <stp>T_Settlement</stp>
        <stp>1</stp>
        <stp>T</stp>
        <tr r="E758" s="3"/>
      </tp>
      <tp t="s">
        <v/>
        <stp/>
        <stp>ContractData</stp>
        <stp>CADD25Z24</stp>
        <stp>T_Settlement</stp>
        <stp>1</stp>
        <stp>T</stp>
        <tr r="E780" s="3"/>
      </tp>
      <tp t="s">
        <v/>
        <stp/>
        <stp>ContractData</stp>
        <stp>CADD25F24</stp>
        <stp>T_Settlement</stp>
        <stp>1</stp>
        <stp>T</stp>
        <tr r="E541" s="3"/>
      </tp>
      <tp t="s">
        <v/>
        <stp/>
        <stp>ContractData</stp>
        <stp>CADD25M24</stp>
        <stp>T_Settlement</stp>
        <stp>1</stp>
        <stp>T</stp>
        <tr r="E649" s="3"/>
      </tp>
      <tp t="s">
        <v/>
        <stp/>
        <stp>ContractData</stp>
        <stp>CADD25N24</stp>
        <stp>T_Settlement</stp>
        <stp>1</stp>
        <stp>T</stp>
        <tr r="E671" s="3"/>
      </tp>
      <tp t="s">
        <v/>
        <stp/>
        <stp>ContractData</stp>
        <stp>CADD25H24</stp>
        <stp>T_Settlement</stp>
        <stp>1</stp>
        <stp>T</stp>
        <tr r="E583" s="3"/>
      </tp>
      <tp t="s">
        <v/>
        <stp/>
        <stp>ContractData</stp>
        <stp>CADD25J24</stp>
        <stp>T_Settlement</stp>
        <stp>1</stp>
        <stp>T</stp>
        <tr r="E606" s="3"/>
      </tp>
      <tp t="s">
        <v/>
        <stp/>
        <stp>ContractData</stp>
        <stp>CADD24U24</stp>
        <stp>T_Settlement</stp>
        <stp>1</stp>
        <stp>T</stp>
        <tr r="E714" s="3"/>
      </tp>
      <tp t="s">
        <v/>
        <stp/>
        <stp>ContractData</stp>
        <stp>CADD24V24</stp>
        <stp>T_Settlement</stp>
        <stp>1</stp>
        <stp>T</stp>
        <tr r="E736" s="3"/>
      </tp>
      <tp t="s">
        <v/>
        <stp/>
        <stp>ContractData</stp>
        <stp>CADD24Z24</stp>
        <stp>T_Settlement</stp>
        <stp>1</stp>
        <stp>T</stp>
        <tr r="E779" s="3"/>
      </tp>
      <tp t="s">
        <v/>
        <stp/>
        <stp>ContractData</stp>
        <stp>CADD24F24</stp>
        <stp>T_Settlement</stp>
        <stp>1</stp>
        <stp>T</stp>
        <tr r="E540" s="3"/>
      </tp>
      <tp t="s">
        <v/>
        <stp/>
        <stp>ContractData</stp>
        <stp>CADD24M24</stp>
        <stp>T_Settlement</stp>
        <stp>1</stp>
        <stp>T</stp>
        <tr r="E648" s="3"/>
      </tp>
      <tp t="s">
        <v/>
        <stp/>
        <stp>ContractData</stp>
        <stp>CADD24N24</stp>
        <stp>T_Settlement</stp>
        <stp>1</stp>
        <stp>T</stp>
        <tr r="E670" s="3"/>
      </tp>
      <tp t="s">
        <v/>
        <stp/>
        <stp>ContractData</stp>
        <stp>CADD24J24</stp>
        <stp>T_Settlement</stp>
        <stp>1</stp>
        <stp>T</stp>
        <tr r="E605" s="3"/>
      </tp>
      <tp t="s">
        <v/>
        <stp/>
        <stp>ContractData</stp>
        <stp>CADD24K24</stp>
        <stp>T_Settlement</stp>
        <stp>1</stp>
        <stp>T</stp>
        <tr r="E627" s="3"/>
      </tp>
      <tp t="s">
        <v/>
        <stp/>
        <stp>ContractData</stp>
        <stp>CADD27U24</stp>
        <stp>T_Settlement</stp>
        <stp>1</stp>
        <stp>T</stp>
        <tr r="E717" s="3"/>
      </tp>
      <tp t="s">
        <v/>
        <stp/>
        <stp>ContractData</stp>
        <stp>CADD27Q24</stp>
        <stp>T_Settlement</stp>
        <stp>1</stp>
        <stp>T</stp>
        <tr r="E694" s="3"/>
      </tp>
      <tp t="s">
        <v/>
        <stp/>
        <stp>ContractData</stp>
        <stp>CADD27X24</stp>
        <stp>T_Settlement</stp>
        <stp>1</stp>
        <stp>T</stp>
        <tr r="E760" s="3"/>
      </tp>
      <tp t="s">
        <v/>
        <stp/>
        <stp>ContractData</stp>
        <stp>CADD27Z24</stp>
        <stp>T_Settlement</stp>
        <stp>1</stp>
        <stp>T</stp>
        <tr r="E782" s="3"/>
      </tp>
      <tp t="s">
        <v/>
        <stp/>
        <stp>ContractData</stp>
        <stp>CADD27G24</stp>
        <stp>T_Settlement</stp>
        <stp>1</stp>
        <stp>T</stp>
        <tr r="E564" s="3"/>
      </tp>
      <tp t="s">
        <v/>
        <stp/>
        <stp>ContractData</stp>
        <stp>CADD27M24</stp>
        <stp>T_Settlement</stp>
        <stp>1</stp>
        <stp>T</stp>
        <tr r="E651" s="3"/>
      </tp>
      <tp t="s">
        <v/>
        <stp/>
        <stp>ContractData</stp>
        <stp>CADD27H24</stp>
        <stp>T_Settlement</stp>
        <stp>1</stp>
        <stp>T</stp>
        <tr r="E585" s="3"/>
      </tp>
      <tp t="s">
        <v/>
        <stp/>
        <stp>ContractData</stp>
        <stp>CADD27K24</stp>
        <stp>T_Settlement</stp>
        <stp>1</stp>
        <stp>T</stp>
        <tr r="E628" s="3"/>
      </tp>
      <tp t="s">
        <v/>
        <stp/>
        <stp>ContractData</stp>
        <stp>CADD26U24</stp>
        <stp>T_Settlement</stp>
        <stp>1</stp>
        <stp>T</stp>
        <tr r="E716" s="3"/>
      </tp>
      <tp t="s">
        <v/>
        <stp/>
        <stp>ContractData</stp>
        <stp>CADD26Q24</stp>
        <stp>T_Settlement</stp>
        <stp>1</stp>
        <stp>T</stp>
        <tr r="E693" s="3"/>
      </tp>
      <tp t="s">
        <v/>
        <stp/>
        <stp>ContractData</stp>
        <stp>CADD26X24</stp>
        <stp>T_Settlement</stp>
        <stp>1</stp>
        <stp>T</stp>
        <tr r="E759" s="3"/>
      </tp>
      <tp t="s">
        <v/>
        <stp/>
        <stp>ContractData</stp>
        <stp>CADD26Z24</stp>
        <stp>T_Settlement</stp>
        <stp>1</stp>
        <stp>T</stp>
        <tr r="E781" s="3"/>
      </tp>
      <tp t="s">
        <v/>
        <stp/>
        <stp>ContractData</stp>
        <stp>CADD26F24</stp>
        <stp>T_Settlement</stp>
        <stp>1</stp>
        <stp>T</stp>
        <tr r="E542" s="3"/>
      </tp>
      <tp t="s">
        <v/>
        <stp/>
        <stp>ContractData</stp>
        <stp>CADD26G24</stp>
        <stp>T_Settlement</stp>
        <stp>1</stp>
        <stp>T</stp>
        <tr r="E563" s="3"/>
      </tp>
      <tp t="s">
        <v/>
        <stp/>
        <stp>ContractData</stp>
        <stp>CADD26M24</stp>
        <stp>T_Settlement</stp>
        <stp>1</stp>
        <stp>T</stp>
        <tr r="E650" s="3"/>
      </tp>
      <tp t="s">
        <v/>
        <stp/>
        <stp>ContractData</stp>
        <stp>CADD26N24</stp>
        <stp>T_Settlement</stp>
        <stp>1</stp>
        <stp>T</stp>
        <tr r="E672" s="3"/>
      </tp>
      <tp t="s">
        <v/>
        <stp/>
        <stp>ContractData</stp>
        <stp>CADD26H24</stp>
        <stp>T_Settlement</stp>
        <stp>1</stp>
        <stp>T</stp>
        <tr r="E584" s="3"/>
      </tp>
      <tp t="s">
        <v/>
        <stp/>
        <stp>ContractData</stp>
        <stp>CADD26J24</stp>
        <stp>T_Settlement</stp>
        <stp>1</stp>
        <stp>T</stp>
        <tr r="E607" s="3"/>
      </tp>
      <tp t="s">
        <v/>
        <stp/>
        <stp>ContractData</stp>
        <stp>CADD21V24</stp>
        <stp>T_Settlement</stp>
        <stp>1</stp>
        <stp>T</stp>
        <tr r="E733" s="3"/>
      </tp>
      <tp>
        <v>9266.5</v>
        <stp/>
        <stp>ContractData</stp>
        <stp>CADD21Q24</stp>
        <stp>T_Settlement</stp>
        <stp>1</stp>
        <stp>T</stp>
        <tr r="E690" s="3"/>
      </tp>
      <tp t="s">
        <v/>
        <stp/>
        <stp>ContractData</stp>
        <stp>CADD21X24</stp>
        <stp>T_Settlement</stp>
        <stp>1</stp>
        <stp>T</stp>
        <tr r="E756" s="3"/>
      </tp>
      <tp t="s">
        <v/>
        <stp/>
        <stp>ContractData</stp>
        <stp>CADD31F25</stp>
        <stp>T_Settlement</stp>
        <stp>1</stp>
        <stp>T</stp>
        <tr r="E807" s="3"/>
      </tp>
      <tp>
        <v>9305.5</v>
        <stp/>
        <stp>ContractData</stp>
        <stp>CADD21G24</stp>
        <stp>T_Settlement</stp>
        <stp>1</stp>
        <stp>T</stp>
        <tr r="E560" s="3"/>
      </tp>
      <tp t="s">
        <v/>
        <stp/>
        <stp>ContractData</stp>
        <stp>CADD21M24</stp>
        <stp>T_Settlement</stp>
        <stp>1</stp>
        <stp>T</stp>
        <tr r="E647" s="3"/>
      </tp>
      <tp t="s">
        <v/>
        <stp/>
        <stp>ContractData</stp>
        <stp>CADD21H24</stp>
        <stp>T_Settlement</stp>
        <stp>1</stp>
        <stp>T</stp>
        <tr r="E581" s="3"/>
      </tp>
      <tp t="s">
        <v/>
        <stp/>
        <stp>ContractData</stp>
        <stp>CADD31H25</stp>
        <stp>T_Settlement</stp>
        <stp>1</stp>
        <stp>T</stp>
        <tr r="E848" s="3"/>
      </tp>
      <tp t="s">
        <v/>
        <stp/>
        <stp>ContractData</stp>
        <stp>CADD21K24</stp>
        <stp>T_Settlement</stp>
        <stp>1</stp>
        <stp>T</stp>
        <tr r="E624" s="3"/>
      </tp>
      <tp t="s">
        <v/>
        <stp/>
        <stp>ContractData</stp>
        <stp>CADD20U24</stp>
        <stp>T_Settlement</stp>
        <stp>1</stp>
        <stp>T</stp>
        <tr r="E712" s="3"/>
      </tp>
      <tp t="s">
        <v/>
        <stp/>
        <stp>ContractData</stp>
        <stp>CADD20Q24</stp>
        <stp>T_Settlement</stp>
        <stp>1</stp>
        <stp>T</stp>
        <tr r="E689" s="3"/>
      </tp>
      <tp>
        <v>9252</v>
        <stp/>
        <stp>ContractData</stp>
        <stp>CADD20X24</stp>
        <stp>T_Settlement</stp>
        <stp>1</stp>
        <stp>T</stp>
        <tr r="E755" s="3"/>
      </tp>
      <tp t="s">
        <v/>
        <stp/>
        <stp>ContractData</stp>
        <stp>CADD20Z24</stp>
        <stp>T_Settlement</stp>
        <stp>1</stp>
        <stp>T</stp>
        <tr r="E777" s="3"/>
      </tp>
      <tp t="s">
        <v/>
        <stp/>
        <stp>ContractData</stp>
        <stp>CADD30F25</stp>
        <stp>T_Settlement</stp>
        <stp>1</stp>
        <stp>T</stp>
        <tr r="E806" s="3"/>
      </tp>
      <tp t="s">
        <v/>
        <stp/>
        <stp>ContractData</stp>
        <stp>CADD20G24</stp>
        <stp>T_Settlement</stp>
        <stp>1</stp>
        <stp>T</stp>
        <tr r="E559" s="3"/>
      </tp>
      <tp t="s">
        <v/>
        <stp/>
        <stp>ContractData</stp>
        <stp>CADD20M24</stp>
        <stp>T_Settlement</stp>
        <stp>1</stp>
        <stp>T</stp>
        <tr r="E646" s="3"/>
      </tp>
      <tp>
        <v>9300.5</v>
        <stp/>
        <stp>ContractData</stp>
        <stp>CADD20H24</stp>
        <stp>T_Settlement</stp>
        <stp>1</stp>
        <stp>T</stp>
        <tr r="E580" s="3"/>
      </tp>
      <tp t="s">
        <v/>
        <stp/>
        <stp>ContractData</stp>
        <stp>CADD30J25</stp>
        <stp>T_Settlement</stp>
        <stp>1</stp>
        <stp>T</stp>
        <tr r="E870" s="3"/>
      </tp>
      <tp t="s">
        <v/>
        <stp/>
        <stp>ContractData</stp>
        <stp>CADD20K24</stp>
        <stp>T_Settlement</stp>
        <stp>1</stp>
        <stp>T</stp>
        <tr r="E623" s="3"/>
      </tp>
      <tp t="s">
        <v/>
        <stp/>
        <stp>ContractData</stp>
        <stp>CADD23U24</stp>
        <stp>T_Settlement</stp>
        <stp>1</stp>
        <stp>T</stp>
        <tr r="E713" s="3"/>
      </tp>
      <tp t="s">
        <v/>
        <stp/>
        <stp>ContractData</stp>
        <stp>CADD23V24</stp>
        <stp>T_Settlement</stp>
        <stp>1</stp>
        <stp>T</stp>
        <tr r="E735" s="3"/>
      </tp>
      <tp t="s">
        <v/>
        <stp/>
        <stp>ContractData</stp>
        <stp>CADD23Q24</stp>
        <stp>T_Settlement</stp>
        <stp>1</stp>
        <stp>T</stp>
        <tr r="E692" s="3"/>
      </tp>
      <tp t="s">
        <v/>
        <stp/>
        <stp>ContractData</stp>
        <stp>CADD23Z24</stp>
        <stp>T_Settlement</stp>
        <stp>1</stp>
        <stp>T</stp>
        <tr r="E778" s="3"/>
      </tp>
      <tp t="s">
        <v/>
        <stp/>
        <stp>ContractData</stp>
        <stp>CADD23F24</stp>
        <stp>T_Settlement</stp>
        <stp>1</stp>
        <stp>T</stp>
        <tr r="E539" s="3"/>
      </tp>
      <tp t="s">
        <v/>
        <stp/>
        <stp>ContractData</stp>
        <stp>CADD23G24</stp>
        <stp>T_Settlement</stp>
        <stp>1</stp>
        <stp>T</stp>
        <tr r="E562" s="3"/>
      </tp>
      <tp t="s">
        <v/>
        <stp/>
        <stp>ContractData</stp>
        <stp>CADD23N24</stp>
        <stp>T_Settlement</stp>
        <stp>1</stp>
        <stp>T</stp>
        <tr r="E669" s="3"/>
      </tp>
      <tp t="s">
        <v/>
        <stp/>
        <stp>ContractData</stp>
        <stp>CADD23J24</stp>
        <stp>T_Settlement</stp>
        <stp>1</stp>
        <stp>T</stp>
        <tr r="E604" s="3"/>
      </tp>
      <tp t="s">
        <v/>
        <stp/>
        <stp>ContractData</stp>
        <stp>CADD23K24</stp>
        <stp>T_Settlement</stp>
        <stp>1</stp>
        <stp>T</stp>
        <tr r="E626" s="3"/>
      </tp>
      <tp t="s">
        <v/>
        <stp/>
        <stp>ContractData</stp>
        <stp>CADD22V24</stp>
        <stp>T_Settlement</stp>
        <stp>1</stp>
        <stp>T</stp>
        <tr r="E734" s="3"/>
      </tp>
      <tp t="s">
        <v/>
        <stp/>
        <stp>ContractData</stp>
        <stp>CADD22Q24</stp>
        <stp>T_Settlement</stp>
        <stp>1</stp>
        <stp>T</stp>
        <tr r="E691" s="3"/>
      </tp>
      <tp t="s">
        <v/>
        <stp/>
        <stp>ContractData</stp>
        <stp>CADD22X24</stp>
        <stp>T_Settlement</stp>
        <stp>1</stp>
        <stp>T</stp>
        <tr r="E757" s="3"/>
      </tp>
      <tp t="s">
        <v/>
        <stp/>
        <stp>ContractData</stp>
        <stp>CADD22F24</stp>
        <stp>T_Settlement</stp>
        <stp>1</stp>
        <stp>T</stp>
        <tr r="E538" s="3"/>
      </tp>
      <tp t="s">
        <v/>
        <stp/>
        <stp>ContractData</stp>
        <stp>CADD22G24</stp>
        <stp>T_Settlement</stp>
        <stp>1</stp>
        <stp>T</stp>
        <tr r="E561" s="3"/>
      </tp>
      <tp t="s">
        <v/>
        <stp/>
        <stp>ContractData</stp>
        <stp>CADD22N24</stp>
        <stp>T_Settlement</stp>
        <stp>1</stp>
        <stp>T</stp>
        <tr r="E668" s="3"/>
      </tp>
      <tp t="s">
        <v/>
        <stp/>
        <stp>ContractData</stp>
        <stp>CADD22H24</stp>
        <stp>T_Settlement</stp>
        <stp>1</stp>
        <stp>T</stp>
        <tr r="E582" s="3"/>
      </tp>
      <tp t="s">
        <v/>
        <stp/>
        <stp>ContractData</stp>
        <stp>CADD22J24</stp>
        <stp>T_Settlement</stp>
        <stp>1</stp>
        <stp>T</stp>
        <tr r="E603" s="3"/>
      </tp>
      <tp t="s">
        <v/>
        <stp/>
        <stp>ContractData</stp>
        <stp>CADD22K24</stp>
        <stp>T_Settlement</stp>
        <stp>1</stp>
        <stp>T</stp>
        <tr r="E625" s="3"/>
      </tp>
      <tp t="s">
        <v/>
        <stp/>
        <stp>ContractData</stp>
        <stp>CADD19U24</stp>
        <stp>T_Settlement</stp>
        <stp>1</stp>
        <stp>T</stp>
        <tr r="E711" s="3"/>
      </tp>
      <tp t="s">
        <v/>
        <stp/>
        <stp>ContractData</stp>
        <stp>CADD19Q24</stp>
        <stp>T_Settlement</stp>
        <stp>1</stp>
        <stp>T</stp>
        <tr r="E688" s="3"/>
      </tp>
      <tp t="s">
        <v/>
        <stp/>
        <stp>ContractData</stp>
        <stp>CADD19X24</stp>
        <stp>T_Settlement</stp>
        <stp>1</stp>
        <stp>T</stp>
        <tr r="E754" s="3"/>
      </tp>
      <tp t="s">
        <v/>
        <stp/>
        <stp>ContractData</stp>
        <stp>CADD19Z24</stp>
        <stp>T_Settlement</stp>
        <stp>1</stp>
        <stp>T</stp>
        <tr r="E776" s="3"/>
      </tp>
      <tp t="s">
        <v/>
        <stp/>
        <stp>ContractData</stp>
        <stp>CADD09F25</stp>
        <stp>T_Settlement</stp>
        <stp>1</stp>
        <stp>T</stp>
        <tr r="E791" s="3"/>
      </tp>
      <tp t="s">
        <v/>
        <stp/>
        <stp>ContractData</stp>
        <stp>CADD19F24</stp>
        <stp>T_Settlement</stp>
        <stp>1</stp>
        <stp>T</stp>
        <tr r="E537" s="3"/>
      </tp>
      <tp t="s">
        <v/>
        <stp/>
        <stp>ContractData</stp>
        <stp>CADD19G24</stp>
        <stp>T_Settlement</stp>
        <stp>1</stp>
        <stp>T</stp>
        <tr r="E558" s="3"/>
      </tp>
      <tp>
        <v>9277.5</v>
        <stp/>
        <stp>ContractData</stp>
        <stp>CADD19M24</stp>
        <stp>T_Settlement</stp>
        <stp>1</stp>
        <stp>T</stp>
        <tr r="E645" s="3"/>
      </tp>
      <tp t="s">
        <v/>
        <stp/>
        <stp>ContractData</stp>
        <stp>CADD19N24</stp>
        <stp>T_Settlement</stp>
        <stp>1</stp>
        <stp>T</stp>
        <tr r="E667" s="3"/>
      </tp>
      <tp t="s">
        <v/>
        <stp/>
        <stp>ContractData</stp>
        <stp>CADD19H24</stp>
        <stp>T_Settlement</stp>
        <stp>1</stp>
        <stp>T</stp>
        <tr r="E579" s="3"/>
      </tp>
      <tp t="s">
        <v/>
        <stp/>
        <stp>ContractData</stp>
        <stp>CADD09J25</stp>
        <stp>T_Settlement</stp>
        <stp>1</stp>
        <stp>T</stp>
        <tr r="E855" s="3"/>
      </tp>
      <tp t="s">
        <v/>
        <stp/>
        <stp>ContractData</stp>
        <stp>CADD19J24</stp>
        <stp>T_Settlement</stp>
        <stp>1</stp>
        <stp>T</stp>
        <tr r="E602" s="3"/>
      </tp>
      <tp>
        <v>9261.5</v>
        <stp/>
        <stp>ContractData</stp>
        <stp>CADD18U24</stp>
        <stp>T_Settlement</stp>
        <stp>1</stp>
        <stp>T</stp>
        <tr r="E710" s="3"/>
      </tp>
      <tp t="s">
        <v/>
        <stp/>
        <stp>ContractData</stp>
        <stp>CADD18V24</stp>
        <stp>T_Settlement</stp>
        <stp>1</stp>
        <stp>T</stp>
        <tr r="E732" s="3"/>
      </tp>
      <tp t="s">
        <v/>
        <stp/>
        <stp>ContractData</stp>
        <stp>CADD18X24</stp>
        <stp>T_Settlement</stp>
        <stp>1</stp>
        <stp>T</stp>
        <tr r="E753" s="3"/>
      </tp>
      <tp>
        <v>9247.5</v>
        <stp/>
        <stp>ContractData</stp>
        <stp>CADD18Z24</stp>
        <stp>T_Settlement</stp>
        <stp>1</stp>
        <stp>T</stp>
        <tr r="E775" s="3"/>
      </tp>
      <tp t="s">
        <v/>
        <stp/>
        <stp>ContractData</stp>
        <stp>CADD08F25</stp>
        <stp>T_Settlement</stp>
        <stp>1</stp>
        <stp>T</stp>
        <tr r="E790" s="3"/>
      </tp>
      <tp t="s">
        <v/>
        <stp/>
        <stp>ContractData</stp>
        <stp>CADD18F24</stp>
        <stp>T_Settlement</stp>
        <stp>1</stp>
        <stp>T</stp>
        <tr r="E536" s="3"/>
      </tp>
      <tp t="s">
        <v/>
        <stp/>
        <stp>ContractData</stp>
        <stp>CADD18M24</stp>
        <stp>T_Settlement</stp>
        <stp>1</stp>
        <stp>T</stp>
        <tr r="E644" s="3"/>
      </tp>
      <tp t="s">
        <v/>
        <stp/>
        <stp>ContractData</stp>
        <stp>CADD18N24</stp>
        <stp>T_Settlement</stp>
        <stp>1</stp>
        <stp>T</stp>
        <tr r="E666" s="3"/>
      </tp>
      <tp t="s">
        <v/>
        <stp/>
        <stp>ContractData</stp>
        <stp>CADD18H24</stp>
        <stp>T_Settlement</stp>
        <stp>1</stp>
        <stp>T</stp>
        <tr r="E578" s="3"/>
      </tp>
      <tp t="s">
        <v/>
        <stp/>
        <stp>ContractData</stp>
        <stp>CADD08J25</stp>
        <stp>T_Settlement</stp>
        <stp>1</stp>
        <stp>T</stp>
        <tr r="E854" s="3"/>
      </tp>
      <tp t="s">
        <v/>
        <stp/>
        <stp>ContractData</stp>
        <stp>CADD18J24</stp>
        <stp>T_Settlement</stp>
        <stp>1</stp>
        <stp>T</stp>
        <tr r="E601" s="3"/>
      </tp>
      <tp t="s">
        <v/>
        <stp/>
        <stp>ContractData</stp>
        <stp>CADD15V24</stp>
        <stp>T_Settlement</stp>
        <stp>1</stp>
        <stp>T</stp>
        <tr r="E729" s="3"/>
      </tp>
      <tp t="s">
        <v/>
        <stp/>
        <stp>ContractData</stp>
        <stp>CADD15Q24</stp>
        <stp>T_Settlement</stp>
        <stp>1</stp>
        <stp>T</stp>
        <tr r="E686" s="3"/>
      </tp>
      <tp t="s">
        <v/>
        <stp/>
        <stp>ContractData</stp>
        <stp>CADD15X24</stp>
        <stp>T_Settlement</stp>
        <stp>1</stp>
        <stp>T</stp>
        <tr r="E752" s="3"/>
      </tp>
      <tp t="s">
        <v/>
        <stp/>
        <stp>ContractData</stp>
        <stp>CADD15F24</stp>
        <stp>T_Settlement</stp>
        <stp>1</stp>
        <stp>T</stp>
        <tr r="E533" s="3"/>
      </tp>
      <tp t="s">
        <v/>
        <stp/>
        <stp>ContractData</stp>
        <stp>CADD05G25</stp>
        <stp>T_Settlement</stp>
        <stp>1</stp>
        <stp>T</stp>
        <tr r="E810" s="3"/>
      </tp>
      <tp t="s">
        <v/>
        <stp/>
        <stp>ContractData</stp>
        <stp>CADD15G24</stp>
        <stp>T_Settlement</stp>
        <stp>1</stp>
        <stp>T</stp>
        <tr r="E556" s="3"/>
      </tp>
      <tp t="s">
        <v/>
        <stp/>
        <stp>ContractData</stp>
        <stp>CADD15N24</stp>
        <stp>T_Settlement</stp>
        <stp>1</stp>
        <stp>T</stp>
        <tr r="E663" s="3"/>
      </tp>
      <tp t="s">
        <v/>
        <stp/>
        <stp>ContractData</stp>
        <stp>CADD05H25</stp>
        <stp>T_Settlement</stp>
        <stp>1</stp>
        <stp>T</stp>
        <tr r="E830" s="3"/>
      </tp>
      <tp t="s">
        <v/>
        <stp/>
        <stp>ContractData</stp>
        <stp>CADD15H24</stp>
        <stp>T_Settlement</stp>
        <stp>1</stp>
        <stp>T</stp>
        <tr r="E577" s="3"/>
      </tp>
      <tp t="s">
        <v/>
        <stp/>
        <stp>ContractData</stp>
        <stp>CADD15J24</stp>
        <stp>T_Settlement</stp>
        <stp>1</stp>
        <stp>T</stp>
        <tr r="E598" s="3"/>
      </tp>
      <tp t="s">
        <v/>
        <stp/>
        <stp>ContractData</stp>
        <stp>CADD05K25</stp>
        <stp>T_Settlement</stp>
        <stp>1</stp>
        <stp>T</stp>
        <tr r="E873" s="3"/>
      </tp>
      <tp>
        <v>9286.5</v>
        <stp/>
        <stp>ContractData</stp>
        <stp>CADD15K24</stp>
        <stp>T_Settlement</stp>
        <stp>1</stp>
        <stp>T</stp>
        <tr r="E620" s="3"/>
      </tp>
      <tp t="s">
        <v/>
        <stp/>
        <stp>ContractData</stp>
        <stp>CADD14V24</stp>
        <stp>T_Settlement</stp>
        <stp>1</stp>
        <stp>T</stp>
        <tr r="E728" s="3"/>
      </tp>
      <tp t="s">
        <v/>
        <stp/>
        <stp>ContractData</stp>
        <stp>CADD14Q24</stp>
        <stp>T_Settlement</stp>
        <stp>1</stp>
        <stp>T</stp>
        <tr r="E685" s="3"/>
      </tp>
      <tp t="s">
        <v/>
        <stp/>
        <stp>ContractData</stp>
        <stp>CADD14X24</stp>
        <stp>T_Settlement</stp>
        <stp>1</stp>
        <stp>T</stp>
        <tr r="E751" s="3"/>
      </tp>
      <tp t="s">
        <v/>
        <stp/>
        <stp>ContractData</stp>
        <stp>CADD04G25</stp>
        <stp>T_Settlement</stp>
        <stp>1</stp>
        <stp>T</stp>
        <tr r="E809" s="3"/>
      </tp>
      <tp t="s">
        <v/>
        <stp/>
        <stp>ContractData</stp>
        <stp>CADD14G24</stp>
        <stp>T_Settlement</stp>
        <stp>1</stp>
        <stp>T</stp>
        <tr r="E555" s="3"/>
      </tp>
      <tp t="s">
        <v/>
        <stp/>
        <stp>ContractData</stp>
        <stp>CADD14M24</stp>
        <stp>T_Settlement</stp>
        <stp>1</stp>
        <stp>T</stp>
        <tr r="E642" s="3"/>
      </tp>
      <tp t="s">
        <v/>
        <stp/>
        <stp>ContractData</stp>
        <stp>CADD04H25</stp>
        <stp>T_Settlement</stp>
        <stp>1</stp>
        <stp>T</stp>
        <tr r="E829" s="3"/>
      </tp>
      <tp t="s">
        <v/>
        <stp/>
        <stp>ContractData</stp>
        <stp>CADD14H24</stp>
        <stp>T_Settlement</stp>
        <stp>1</stp>
        <stp>T</stp>
        <tr r="E576" s="3"/>
      </tp>
      <tp t="s">
        <v/>
        <stp/>
        <stp>ContractData</stp>
        <stp>CADD04J25</stp>
        <stp>T_Settlement</stp>
        <stp>1</stp>
        <stp>T</stp>
        <tr r="E852" s="3"/>
      </tp>
      <tp t="s">
        <v/>
        <stp/>
        <stp>ContractData</stp>
        <stp>CADD14K24</stp>
        <stp>T_Settlement</stp>
        <stp>1</stp>
        <stp>T</stp>
        <tr r="E619" s="3"/>
      </tp>
      <tp t="s">
        <v/>
        <stp/>
        <stp>ContractData</stp>
        <stp>CADD17U24</stp>
        <stp>T_Settlement</stp>
        <stp>1</stp>
        <stp>T</stp>
        <tr r="E709" s="3"/>
      </tp>
      <tp t="s">
        <v/>
        <stp/>
        <stp>ContractData</stp>
        <stp>CADD17V24</stp>
        <stp>T_Settlement</stp>
        <stp>1</stp>
        <stp>T</stp>
        <tr r="E731" s="3"/>
      </tp>
      <tp t="s">
        <v/>
        <stp/>
        <stp>ContractData</stp>
        <stp>CADD17Z24</stp>
        <stp>T_Settlement</stp>
        <stp>1</stp>
        <stp>T</stp>
        <tr r="E774" s="3"/>
      </tp>
      <tp t="s">
        <v/>
        <stp/>
        <stp>ContractData</stp>
        <stp>CADD07F25</stp>
        <stp>T_Settlement</stp>
        <stp>1</stp>
        <stp>T</stp>
        <tr r="E789" s="3"/>
      </tp>
      <tp>
        <v>9311.5</v>
        <stp/>
        <stp>ContractData</stp>
        <stp>CADD17F24</stp>
        <stp>T_Settlement</stp>
        <stp>1</stp>
        <stp>T</stp>
        <tr r="E535" s="3"/>
      </tp>
      <tp t="s">
        <v/>
        <stp/>
        <stp>ContractData</stp>
        <stp>CADD07G25</stp>
        <stp>T_Settlement</stp>
        <stp>1</stp>
        <stp>T</stp>
        <tr r="E812" s="3"/>
      </tp>
      <tp t="s">
        <v/>
        <stp/>
        <stp>ContractData</stp>
        <stp>CADD17M24</stp>
        <stp>T_Settlement</stp>
        <stp>1</stp>
        <stp>T</stp>
        <tr r="E643" s="3"/>
      </tp>
      <tp>
        <v>9271.5</v>
        <stp/>
        <stp>ContractData</stp>
        <stp>CADD17N24</stp>
        <stp>T_Settlement</stp>
        <stp>1</stp>
        <stp>T</stp>
        <tr r="E665" s="3"/>
      </tp>
      <tp t="s">
        <v/>
        <stp/>
        <stp>ContractData</stp>
        <stp>CADD07H25</stp>
        <stp>T_Settlement</stp>
        <stp>1</stp>
        <stp>T</stp>
        <tr r="E832" s="3"/>
      </tp>
      <tp t="s">
        <v/>
        <stp/>
        <stp>ContractData</stp>
        <stp>CADD07J25</stp>
        <stp>T_Settlement</stp>
        <stp>1</stp>
        <stp>T</stp>
        <tr r="E853" s="3"/>
      </tp>
      <tp>
        <v>9293.5</v>
        <stp/>
        <stp>ContractData</stp>
        <stp>CADD17J24</stp>
        <stp>T_Settlement</stp>
        <stp>1</stp>
        <stp>T</stp>
        <tr r="E600" s="3"/>
      </tp>
      <tp t="s">
        <v/>
        <stp/>
        <stp>ContractData</stp>
        <stp>CADD07K25</stp>
        <stp>T_Settlement</stp>
        <stp>1</stp>
        <stp>T</stp>
        <tr r="E875" s="3"/>
      </tp>
      <tp t="s">
        <v/>
        <stp/>
        <stp>ContractData</stp>
        <stp>CADD17K24</stp>
        <stp>T_Settlement</stp>
        <stp>1</stp>
        <stp>T</stp>
        <tr r="E622" s="3"/>
      </tp>
      <tp t="s">
        <v/>
        <stp/>
        <stp>ContractData</stp>
        <stp>CADD16U24</stp>
        <stp>T_Settlement</stp>
        <stp>1</stp>
        <stp>T</stp>
        <tr r="E708" s="3"/>
      </tp>
      <tp>
        <v>9256.5</v>
        <stp/>
        <stp>ContractData</stp>
        <stp>CADD16V24</stp>
        <stp>T_Settlement</stp>
        <stp>1</stp>
        <stp>T</stp>
        <tr r="E730" s="3"/>
      </tp>
      <tp t="s">
        <v/>
        <stp/>
        <stp>ContractData</stp>
        <stp>CADD16Q24</stp>
        <stp>T_Settlement</stp>
        <stp>1</stp>
        <stp>T</stp>
        <tr r="E687" s="3"/>
      </tp>
      <tp t="s">
        <v/>
        <stp/>
        <stp>ContractData</stp>
        <stp>CADD16Z24</stp>
        <stp>T_Settlement</stp>
        <stp>1</stp>
        <stp>T</stp>
        <tr r="E773" s="3"/>
      </tp>
      <tp t="s">
        <v/>
        <stp/>
        <stp>ContractData</stp>
        <stp>CADD06F25</stp>
        <stp>T_Settlement</stp>
        <stp>1</stp>
        <stp>T</stp>
        <tr r="E788" s="3"/>
      </tp>
      <tp t="s">
        <v/>
        <stp/>
        <stp>ContractData</stp>
        <stp>CADD16F24</stp>
        <stp>T_Settlement</stp>
        <stp>1</stp>
        <stp>T</stp>
        <tr r="E534" s="3"/>
      </tp>
      <tp t="s">
        <v/>
        <stp/>
        <stp>ContractData</stp>
        <stp>CADD06G25</stp>
        <stp>T_Settlement</stp>
        <stp>1</stp>
        <stp>T</stp>
        <tr r="E811" s="3"/>
      </tp>
      <tp t="s">
        <v/>
        <stp/>
        <stp>ContractData</stp>
        <stp>CADD16G24</stp>
        <stp>T_Settlement</stp>
        <stp>1</stp>
        <stp>T</stp>
        <tr r="E557" s="3"/>
      </tp>
      <tp t="s">
        <v/>
        <stp/>
        <stp>ContractData</stp>
        <stp>CADD16N24</stp>
        <stp>T_Settlement</stp>
        <stp>1</stp>
        <stp>T</stp>
        <tr r="E664" s="3"/>
      </tp>
      <tp t="s">
        <v/>
        <stp/>
        <stp>ContractData</stp>
        <stp>CADD06H25</stp>
        <stp>T_Settlement</stp>
        <stp>1</stp>
        <stp>T</stp>
        <tr r="E831" s="3"/>
      </tp>
      <tp t="s">
        <v/>
        <stp/>
        <stp>ContractData</stp>
        <stp>CADD16J24</stp>
        <stp>T_Settlement</stp>
        <stp>1</stp>
        <stp>T</stp>
        <tr r="E599" s="3"/>
      </tp>
      <tp t="s">
        <v/>
        <stp/>
        <stp>ContractData</stp>
        <stp>CADD06K25</stp>
        <stp>T_Settlement</stp>
        <stp>1</stp>
        <stp>T</stp>
        <tr r="E874" s="3"/>
      </tp>
      <tp t="s">
        <v/>
        <stp/>
        <stp>ContractData</stp>
        <stp>CADD16K24</stp>
        <stp>T_Settlement</stp>
        <stp>1</stp>
        <stp>T</stp>
        <tr r="E621" s="3"/>
      </tp>
      <tp t="s">
        <v/>
        <stp/>
        <stp>ContractData</stp>
        <stp>CADD11U24</stp>
        <stp>T_Settlement</stp>
        <stp>1</stp>
        <stp>T</stp>
        <tr r="E705" s="3"/>
      </tp>
      <tp t="s">
        <v/>
        <stp/>
        <stp>ContractData</stp>
        <stp>CADD11V24</stp>
        <stp>T_Settlement</stp>
        <stp>1</stp>
        <stp>T</stp>
        <tr r="E727" s="3"/>
      </tp>
      <tp t="s">
        <v/>
        <stp/>
        <stp>ContractData</stp>
        <stp>CADD11X24</stp>
        <stp>T_Settlement</stp>
        <stp>1</stp>
        <stp>T</stp>
        <tr r="E748" s="3"/>
      </tp>
      <tp t="s">
        <v/>
        <stp/>
        <stp>ContractData</stp>
        <stp>CADD11Z24</stp>
        <stp>T_Settlement</stp>
        <stp>1</stp>
        <stp>T</stp>
        <tr r="E770" s="3"/>
      </tp>
      <tp t="s">
        <v/>
        <stp/>
        <stp>ContractData</stp>
        <stp>CADD01F25</stp>
        <stp>T_Settlement</stp>
        <stp>1</stp>
        <stp>T</stp>
        <tr r="E785" s="3"/>
      </tp>
      <tp t="s">
        <v/>
        <stp/>
        <stp>ContractData</stp>
        <stp>CADD11F24</stp>
        <stp>T_Settlement</stp>
        <stp>1</stp>
        <stp>T</stp>
        <tr r="E531" s="3"/>
      </tp>
      <tp t="s">
        <v/>
        <stp/>
        <stp>ContractData</stp>
        <stp>CADD11M24</stp>
        <stp>T_Settlement</stp>
        <stp>1</stp>
        <stp>T</stp>
        <tr r="E639" s="3"/>
      </tp>
      <tp t="s">
        <v/>
        <stp/>
        <stp>ContractData</stp>
        <stp>CADD11N24</stp>
        <stp>T_Settlement</stp>
        <stp>1</stp>
        <stp>T</stp>
        <tr r="E661" s="3"/>
      </tp>
      <tp t="s">
        <v/>
        <stp/>
        <stp>ContractData</stp>
        <stp>CADD11H24</stp>
        <stp>T_Settlement</stp>
        <stp>1</stp>
        <stp>T</stp>
        <tr r="E573" s="3"/>
      </tp>
      <tp t="s">
        <v/>
        <stp/>
        <stp>ContractData</stp>
        <stp>CADD01J25</stp>
        <stp>T_Settlement</stp>
        <stp>1</stp>
        <stp>T</stp>
        <tr r="E849" s="3"/>
      </tp>
      <tp t="s">
        <v/>
        <stp/>
        <stp>ContractData</stp>
        <stp>CADD11J24</stp>
        <stp>T_Settlement</stp>
        <stp>1</stp>
        <stp>T</stp>
        <tr r="E596" s="3"/>
      </tp>
      <tp t="s">
        <v/>
        <stp/>
        <stp>ContractData</stp>
        <stp>CADD01K25</stp>
        <stp>T_Settlement</stp>
        <stp>1</stp>
        <stp>T</stp>
        <tr r="E871" s="3"/>
      </tp>
      <tp t="s">
        <v/>
        <stp/>
        <stp>ContractData</stp>
        <stp>CADD10U24</stp>
        <stp>T_Settlement</stp>
        <stp>1</stp>
        <stp>T</stp>
        <tr r="E704" s="3"/>
      </tp>
      <tp t="s">
        <v/>
        <stp/>
        <stp>ContractData</stp>
        <stp>CADD10V24</stp>
        <stp>T_Settlement</stp>
        <stp>1</stp>
        <stp>T</stp>
        <tr r="E726" s="3"/>
      </tp>
      <tp t="s">
        <v/>
        <stp/>
        <stp>ContractData</stp>
        <stp>CADD10Z24</stp>
        <stp>T_Settlement</stp>
        <stp>1</stp>
        <stp>T</stp>
        <tr r="E769" s="3"/>
      </tp>
      <tp t="s">
        <v/>
        <stp/>
        <stp>ContractData</stp>
        <stp>CADD10F24</stp>
        <stp>T_Settlement</stp>
        <stp>1</stp>
        <stp>T</stp>
        <tr r="E530" s="3"/>
      </tp>
      <tp t="s">
        <v/>
        <stp/>
        <stp>ContractData</stp>
        <stp>CADD10M24</stp>
        <stp>T_Settlement</stp>
        <stp>1</stp>
        <stp>T</stp>
        <tr r="E638" s="3"/>
      </tp>
      <tp t="s">
        <v/>
        <stp/>
        <stp>ContractData</stp>
        <stp>CADD10N24</stp>
        <stp>T_Settlement</stp>
        <stp>1</stp>
        <stp>T</stp>
        <tr r="E660" s="3"/>
      </tp>
      <tp t="s">
        <v/>
        <stp/>
        <stp>ContractData</stp>
        <stp>CADD10J24</stp>
        <stp>T_Settlement</stp>
        <stp>1</stp>
        <stp>T</stp>
        <tr r="E595" s="3"/>
      </tp>
      <tp t="s">
        <v/>
        <stp/>
        <stp>ContractData</stp>
        <stp>CADD10K24</stp>
        <stp>T_Settlement</stp>
        <stp>1</stp>
        <stp>T</stp>
        <tr r="E617" s="3"/>
      </tp>
      <tp t="s">
        <v/>
        <stp/>
        <stp>ContractData</stp>
        <stp>CADD13U24</stp>
        <stp>T_Settlement</stp>
        <stp>1</stp>
        <stp>T</stp>
        <tr r="E707" s="3"/>
      </tp>
      <tp t="s">
        <v/>
        <stp/>
        <stp>ContractData</stp>
        <stp>CADD13Q24</stp>
        <stp>T_Settlement</stp>
        <stp>1</stp>
        <stp>T</stp>
        <tr r="E684" s="3"/>
      </tp>
      <tp t="s">
        <v/>
        <stp/>
        <stp>ContractData</stp>
        <stp>CADD13X24</stp>
        <stp>T_Settlement</stp>
        <stp>1</stp>
        <stp>T</stp>
        <tr r="E750" s="3"/>
      </tp>
      <tp t="s">
        <v/>
        <stp/>
        <stp>ContractData</stp>
        <stp>CADD13Z24</stp>
        <stp>T_Settlement</stp>
        <stp>1</stp>
        <stp>T</stp>
        <tr r="E772" s="3"/>
      </tp>
      <tp>
        <v>9242.4699999999993</v>
        <stp/>
        <stp>ContractData</stp>
        <stp>CADD03F25</stp>
        <stp>T_Settlement</stp>
        <stp>1</stp>
        <stp>T</stp>
        <tr r="E787" s="3"/>
      </tp>
      <tp t="s">
        <v/>
        <stp/>
        <stp>ContractData</stp>
        <stp>CADD03G25</stp>
        <stp>T_Settlement</stp>
        <stp>1</stp>
        <stp>T</stp>
        <tr r="E808" s="3"/>
      </tp>
      <tp t="s">
        <v/>
        <stp/>
        <stp>ContractData</stp>
        <stp>CADD13G24</stp>
        <stp>T_Settlement</stp>
        <stp>1</stp>
        <stp>T</stp>
        <tr r="E554" s="3"/>
      </tp>
      <tp t="s">
        <v/>
        <stp/>
        <stp>ContractData</stp>
        <stp>CADD13M24</stp>
        <stp>T_Settlement</stp>
        <stp>1</stp>
        <stp>T</stp>
        <tr r="E641" s="3"/>
      </tp>
      <tp t="s">
        <v/>
        <stp/>
        <stp>ContractData</stp>
        <stp>CADD03H25</stp>
        <stp>T_Settlement</stp>
        <stp>1</stp>
        <stp>T</stp>
        <tr r="E828" s="3"/>
      </tp>
      <tp t="s">
        <v/>
        <stp/>
        <stp>ContractData</stp>
        <stp>CADD13H24</stp>
        <stp>T_Settlement</stp>
        <stp>1</stp>
        <stp>T</stp>
        <tr r="E575" s="3"/>
      </tp>
      <tp t="s">
        <v/>
        <stp/>
        <stp>ContractData</stp>
        <stp>CADD03J25</stp>
        <stp>T_Settlement</stp>
        <stp>1</stp>
        <stp>T</stp>
        <tr r="E851" s="3"/>
      </tp>
      <tp t="s">
        <v/>
        <stp/>
        <stp>ContractData</stp>
        <stp>CADD13K24</stp>
        <stp>T_Settlement</stp>
        <stp>1</stp>
        <stp>T</stp>
        <tr r="E618" s="3"/>
      </tp>
      <tp t="s">
        <v/>
        <stp/>
        <stp>ContractData</stp>
        <stp>CADD12U24</stp>
        <stp>T_Settlement</stp>
        <stp>1</stp>
        <stp>T</stp>
        <tr r="E706" s="3"/>
      </tp>
      <tp t="s">
        <v/>
        <stp/>
        <stp>ContractData</stp>
        <stp>CADD12Q24</stp>
        <stp>T_Settlement</stp>
        <stp>1</stp>
        <stp>T</stp>
        <tr r="E683" s="3"/>
      </tp>
      <tp t="s">
        <v/>
        <stp/>
        <stp>ContractData</stp>
        <stp>CADD12X24</stp>
        <stp>T_Settlement</stp>
        <stp>1</stp>
        <stp>T</stp>
        <tr r="E749" s="3"/>
      </tp>
      <tp t="s">
        <v/>
        <stp/>
        <stp>ContractData</stp>
        <stp>CADD12Z24</stp>
        <stp>T_Settlement</stp>
        <stp>1</stp>
        <stp>T</stp>
        <tr r="E771" s="3"/>
      </tp>
      <tp t="s">
        <v/>
        <stp/>
        <stp>ContractData</stp>
        <stp>CADD02F25</stp>
        <stp>T_Settlement</stp>
        <stp>1</stp>
        <stp>T</stp>
        <tr r="E786" s="3"/>
      </tp>
      <tp t="s">
        <v/>
        <stp/>
        <stp>ContractData</stp>
        <stp>CADD12F24</stp>
        <stp>T_Settlement</stp>
        <stp>1</stp>
        <stp>T</stp>
        <tr r="E532" s="3"/>
      </tp>
      <tp t="s">
        <v/>
        <stp/>
        <stp>ContractData</stp>
        <stp>CADD12G24</stp>
        <stp>T_Settlement</stp>
        <stp>1</stp>
        <stp>T</stp>
        <tr r="E553" s="3"/>
      </tp>
      <tp t="s">
        <v/>
        <stp/>
        <stp>ContractData</stp>
        <stp>CADD12M24</stp>
        <stp>T_Settlement</stp>
        <stp>1</stp>
        <stp>T</stp>
        <tr r="E640" s="3"/>
      </tp>
      <tp t="s">
        <v/>
        <stp/>
        <stp>ContractData</stp>
        <stp>CADD12N24</stp>
        <stp>T_Settlement</stp>
        <stp>1</stp>
        <stp>T</stp>
        <tr r="E662" s="3"/>
      </tp>
      <tp t="s">
        <v/>
        <stp/>
        <stp>ContractData</stp>
        <stp>CADD12H24</stp>
        <stp>T_Settlement</stp>
        <stp>1</stp>
        <stp>T</stp>
        <tr r="E574" s="3"/>
      </tp>
      <tp t="s">
        <v/>
        <stp/>
        <stp>ContractData</stp>
        <stp>CADD02J25</stp>
        <stp>T_Settlement</stp>
        <stp>1</stp>
        <stp>T</stp>
        <tr r="E850" s="3"/>
      </tp>
      <tp t="s">
        <v/>
        <stp/>
        <stp>ContractData</stp>
        <stp>CADD12J24</stp>
        <stp>T_Settlement</stp>
        <stp>1</stp>
        <stp>T</stp>
        <tr r="E597" s="3"/>
      </tp>
      <tp t="s">
        <v/>
        <stp/>
        <stp>ContractData</stp>
        <stp>CADD02K25</stp>
        <stp>T_Settlement</stp>
        <stp>1</stp>
        <stp>T</stp>
        <tr r="E872" s="3"/>
      </tp>
      <tp t="s">
        <v/>
        <stp/>
        <stp>ContractData</stp>
        <stp>CADD09U24</stp>
        <stp>T_Settlement</stp>
        <stp>1</stp>
        <stp>T</stp>
        <tr r="E703" s="3"/>
      </tp>
      <tp t="s">
        <v/>
        <stp/>
        <stp>ContractData</stp>
        <stp>CADD09V24</stp>
        <stp>T_Settlement</stp>
        <stp>1</stp>
        <stp>T</stp>
        <tr r="E725" s="3"/>
      </tp>
      <tp t="s">
        <v/>
        <stp/>
        <stp>ContractData</stp>
        <stp>CADD09Q24</stp>
        <stp>T_Settlement</stp>
        <stp>1</stp>
        <stp>T</stp>
        <tr r="E682" s="3"/>
      </tp>
      <tp t="s">
        <v/>
        <stp/>
        <stp>ContractData</stp>
        <stp>CADD09Z24</stp>
        <stp>T_Settlement</stp>
        <stp>1</stp>
        <stp>T</stp>
        <tr r="E768" s="3"/>
      </tp>
      <tp t="s">
        <v/>
        <stp/>
        <stp>ContractData</stp>
        <stp>CADD09F24</stp>
        <stp>T_Settlement</stp>
        <stp>1</stp>
        <stp>T</stp>
        <tr r="E529" s="3"/>
      </tp>
      <tp t="s">
        <v/>
        <stp/>
        <stp>ContractData</stp>
        <stp>CADD09G24</stp>
        <stp>T_Settlement</stp>
        <stp>1</stp>
        <stp>T</stp>
        <tr r="E552" s="3"/>
      </tp>
      <tp>
        <v>9228.5</v>
        <stp/>
        <stp>ContractData</stp>
        <stp>CADD19G25</stp>
        <stp>T_Settlement</stp>
        <stp>1</stp>
        <stp>T</stp>
        <tr r="E820" s="3"/>
      </tp>
      <tp t="s">
        <v/>
        <stp/>
        <stp>ContractData</stp>
        <stp>CADD09N24</stp>
        <stp>T_Settlement</stp>
        <stp>1</stp>
        <stp>T</stp>
        <tr r="E659" s="3"/>
      </tp>
      <tp>
        <v>9219.5</v>
        <stp/>
        <stp>ContractData</stp>
        <stp>CADD19H25</stp>
        <stp>T_Settlement</stp>
        <stp>1</stp>
        <stp>T</stp>
        <tr r="E840" s="3"/>
      </tp>
      <tp t="s">
        <v/>
        <stp/>
        <stp>ContractData</stp>
        <stp>CADD09J24</stp>
        <stp>T_Settlement</stp>
        <stp>1</stp>
        <stp>T</stp>
        <tr r="E594" s="3"/>
      </tp>
      <tp t="s">
        <v/>
        <stp/>
        <stp>ContractData</stp>
        <stp>CADD09K24</stp>
        <stp>T_Settlement</stp>
        <stp>1</stp>
        <stp>T</stp>
        <tr r="E616" s="3"/>
      </tp>
      <tp t="s">
        <v/>
        <stp/>
        <stp>ContractData</stp>
        <stp>CADD08V24</stp>
        <stp>T_Settlement</stp>
        <stp>1</stp>
        <stp>T</stp>
        <tr r="E724" s="3"/>
      </tp>
      <tp t="s">
        <v/>
        <stp/>
        <stp>ContractData</stp>
        <stp>CADD08Q24</stp>
        <stp>T_Settlement</stp>
        <stp>1</stp>
        <stp>T</stp>
        <tr r="E681" s="3"/>
      </tp>
      <tp t="s">
        <v/>
        <stp/>
        <stp>ContractData</stp>
        <stp>CADD08X24</stp>
        <stp>T_Settlement</stp>
        <stp>1</stp>
        <stp>T</stp>
        <tr r="E747" s="3"/>
      </tp>
      <tp t="s">
        <v/>
        <stp/>
        <stp>ContractData</stp>
        <stp>CADD08F24</stp>
        <stp>T_Settlement</stp>
        <stp>1</stp>
        <stp>T</stp>
        <tr r="E528" s="3"/>
      </tp>
      <tp t="s">
        <v/>
        <stp/>
        <stp>ContractData</stp>
        <stp>CADD08G24</stp>
        <stp>T_Settlement</stp>
        <stp>1</stp>
        <stp>T</stp>
        <tr r="E551" s="3"/>
      </tp>
      <tp t="s">
        <v/>
        <stp/>
        <stp>ContractData</stp>
        <stp>CADD18G25</stp>
        <stp>T_Settlement</stp>
        <stp>1</stp>
        <stp>T</stp>
        <tr r="E819" s="3"/>
      </tp>
      <tp t="s">
        <v/>
        <stp/>
        <stp>ContractData</stp>
        <stp>CADD08N24</stp>
        <stp>T_Settlement</stp>
        <stp>1</stp>
        <stp>T</stp>
        <tr r="E658" s="3"/>
      </tp>
      <tp t="s">
        <v/>
        <stp/>
        <stp>ContractData</stp>
        <stp>CADD08H24</stp>
        <stp>T_Settlement</stp>
        <stp>1</stp>
        <stp>T</stp>
        <tr r="E572" s="3"/>
      </tp>
      <tp t="s">
        <v/>
        <stp/>
        <stp>ContractData</stp>
        <stp>CADD18H25</stp>
        <stp>T_Settlement</stp>
        <stp>1</stp>
        <stp>T</stp>
        <tr r="E839" s="3"/>
      </tp>
      <tp t="s">
        <v/>
        <stp/>
        <stp>ContractData</stp>
        <stp>CADD08J24</stp>
        <stp>T_Settlement</stp>
        <stp>1</stp>
        <stp>T</stp>
        <tr r="E593" s="3"/>
      </tp>
      <tp t="s">
        <v/>
        <stp/>
        <stp>ContractData</stp>
        <stp>CADD18J25</stp>
        <stp>T_Settlement</stp>
        <stp>1</stp>
        <stp>T</stp>
        <tr r="E862" s="3"/>
      </tp>
      <tp t="s">
        <v/>
        <stp/>
        <stp>ContractData</stp>
        <stp>CADD08K24</stp>
        <stp>T_Settlement</stp>
        <stp>1</stp>
        <stp>T</stp>
        <tr r="E615" s="3"/>
      </tp>
      <tp t="s">
        <v/>
        <stp/>
        <stp>ContractData</stp>
        <stp>CADD05U24</stp>
        <stp>T_Settlement</stp>
        <stp>1</stp>
        <stp>T</stp>
        <tr r="E701" s="3"/>
      </tp>
      <tp t="s">
        <v/>
        <stp/>
        <stp>ContractData</stp>
        <stp>CADD05Q24</stp>
        <stp>T_Settlement</stp>
        <stp>1</stp>
        <stp>T</stp>
        <tr r="E678" s="3"/>
      </tp>
      <tp t="s">
        <v/>
        <stp/>
        <stp>ContractData</stp>
        <stp>CADD05X24</stp>
        <stp>T_Settlement</stp>
        <stp>1</stp>
        <stp>T</stp>
        <tr r="E744" s="3"/>
      </tp>
      <tp t="s">
        <v/>
        <stp/>
        <stp>ContractData</stp>
        <stp>CADD05Z24</stp>
        <stp>T_Settlement</stp>
        <stp>1</stp>
        <stp>T</stp>
        <tr r="E766" s="3"/>
      </tp>
      <tp t="s">
        <v/>
        <stp/>
        <stp>ContractData</stp>
        <stp>CADD05F24</stp>
        <stp>T_Settlement</stp>
        <stp>1</stp>
        <stp>T</stp>
        <tr r="E527" s="3"/>
      </tp>
      <tp>
        <v>9238</v>
        <stp/>
        <stp>ContractData</stp>
        <stp>CADD15F25</stp>
        <stp>T_Settlement</stp>
        <stp>1</stp>
        <stp>T</stp>
        <tr r="E795" s="3"/>
      </tp>
      <tp t="s">
        <v/>
        <stp/>
        <stp>ContractData</stp>
        <stp>CADD05G24</stp>
        <stp>T_Settlement</stp>
        <stp>1</stp>
        <stp>T</stp>
        <tr r="E548" s="3"/>
      </tp>
      <tp t="s">
        <v/>
        <stp/>
        <stp>ContractData</stp>
        <stp>CADD05M24</stp>
        <stp>T_Settlement</stp>
        <stp>1</stp>
        <stp>T</stp>
        <tr r="E635" s="3"/>
      </tp>
      <tp t="s">
        <v/>
        <stp/>
        <stp>ContractData</stp>
        <stp>CADD05N24</stp>
        <stp>T_Settlement</stp>
        <stp>1</stp>
        <stp>T</stp>
        <tr r="E657" s="3"/>
      </tp>
      <tp t="s">
        <v/>
        <stp/>
        <stp>ContractData</stp>
        <stp>CADD05H24</stp>
        <stp>T_Settlement</stp>
        <stp>1</stp>
        <stp>T</stp>
        <tr r="E569" s="3"/>
      </tp>
      <tp t="s">
        <v/>
        <stp/>
        <stp>ContractData</stp>
        <stp>CADD05J24</stp>
        <stp>T_Settlement</stp>
        <stp>1</stp>
        <stp>T</stp>
        <tr r="E592" s="3"/>
      </tp>
      <tp t="s">
        <v/>
        <stp/>
        <stp>ContractData</stp>
        <stp>CADD15J25</stp>
        <stp>T_Settlement</stp>
        <stp>1</stp>
        <stp>T</stp>
        <tr r="E859" s="3"/>
      </tp>
      <tp t="s">
        <v/>
        <stp/>
        <stp>ContractData</stp>
        <stp>CADD04U24</stp>
        <stp>T_Settlement</stp>
        <stp>1</stp>
        <stp>T</stp>
        <tr r="E700" s="3"/>
      </tp>
      <tp t="s">
        <v/>
        <stp/>
        <stp>ContractData</stp>
        <stp>CADD04V24</stp>
        <stp>T_Settlement</stp>
        <stp>1</stp>
        <stp>T</stp>
        <tr r="E722" s="3"/>
      </tp>
      <tp>
        <v>9254.06</v>
        <stp/>
        <stp>ContractData</stp>
        <stp>CADD04X24</stp>
        <stp>T_Settlement</stp>
        <stp>1</stp>
        <stp>T</stp>
        <tr r="E743" s="3"/>
      </tp>
      <tp t="s">
        <v/>
        <stp/>
        <stp>ContractData</stp>
        <stp>CADD04Z24</stp>
        <stp>T_Settlement</stp>
        <stp>1</stp>
        <stp>T</stp>
        <tr r="E765" s="3"/>
      </tp>
      <tp t="s">
        <v/>
        <stp/>
        <stp>ContractData</stp>
        <stp>CADD04F24</stp>
        <stp>T_Settlement</stp>
        <stp>1</stp>
        <stp>T</stp>
        <tr r="E526" s="3"/>
      </tp>
      <tp t="s">
        <v/>
        <stp/>
        <stp>ContractData</stp>
        <stp>CADD14F25</stp>
        <stp>T_Settlement</stp>
        <stp>1</stp>
        <stp>T</stp>
        <tr r="E794" s="3"/>
      </tp>
      <tp t="s">
        <v/>
        <stp/>
        <stp>ContractData</stp>
        <stp>CADD14G25</stp>
        <stp>T_Settlement</stp>
        <stp>1</stp>
        <stp>T</stp>
        <tr r="E817" s="3"/>
      </tp>
      <tp>
        <v>9281.630000000001</v>
        <stp/>
        <stp>ContractData</stp>
        <stp>CADD04M24</stp>
        <stp>T_Settlement</stp>
        <stp>1</stp>
        <stp>T</stp>
        <tr r="E634" s="3"/>
      </tp>
      <tp t="s">
        <v/>
        <stp/>
        <stp>ContractData</stp>
        <stp>CADD04N24</stp>
        <stp>T_Settlement</stp>
        <stp>1</stp>
        <stp>T</stp>
        <tr r="E656" s="3"/>
      </tp>
      <tp>
        <v>9303.5</v>
        <stp/>
        <stp>ContractData</stp>
        <stp>CADD04H24</stp>
        <stp>T_Settlement</stp>
        <stp>1</stp>
        <stp>T</stp>
        <tr r="E568" s="3"/>
      </tp>
      <tp t="s">
        <v/>
        <stp/>
        <stp>ContractData</stp>
        <stp>CADD14H25</stp>
        <stp>T_Settlement</stp>
        <stp>1</stp>
        <stp>T</stp>
        <tr r="E837" s="3"/>
      </tp>
      <tp t="s">
        <v/>
        <stp/>
        <stp>ContractData</stp>
        <stp>CADD04J24</stp>
        <stp>T_Settlement</stp>
        <stp>1</stp>
        <stp>T</stp>
        <tr r="E591" s="3"/>
      </tp>
      <tp t="s">
        <v/>
        <stp/>
        <stp>ContractData</stp>
        <stp>CADD14J25</stp>
        <stp>T_Settlement</stp>
        <stp>1</stp>
        <stp>T</stp>
        <tr r="E858" s="3"/>
      </tp>
      <tp t="s">
        <v/>
        <stp/>
        <stp>ContractData</stp>
        <stp>CADD07V24</stp>
        <stp>T_Settlement</stp>
        <stp>1</stp>
        <stp>T</stp>
        <tr r="E723" s="3"/>
      </tp>
      <tp t="s">
        <v/>
        <stp/>
        <stp>ContractData</stp>
        <stp>CADD07Q24</stp>
        <stp>T_Settlement</stp>
        <stp>1</stp>
        <stp>T</stp>
        <tr r="E680" s="3"/>
      </tp>
      <tp t="s">
        <v/>
        <stp/>
        <stp>ContractData</stp>
        <stp>CADD07X24</stp>
        <stp>T_Settlement</stp>
        <stp>1</stp>
        <stp>T</stp>
        <tr r="E746" s="3"/>
      </tp>
      <tp t="s">
        <v/>
        <stp/>
        <stp>ContractData</stp>
        <stp>CADD17F25</stp>
        <stp>T_Settlement</stp>
        <stp>1</stp>
        <stp>T</stp>
        <tr r="E797" s="3"/>
      </tp>
      <tp t="s">
        <v/>
        <stp/>
        <stp>ContractData</stp>
        <stp>CADD07G24</stp>
        <stp>T_Settlement</stp>
        <stp>1</stp>
        <stp>T</stp>
        <tr r="E550" s="3"/>
      </tp>
      <tp t="s">
        <v/>
        <stp/>
        <stp>ContractData</stp>
        <stp>CADD17G25</stp>
        <stp>T_Settlement</stp>
        <stp>1</stp>
        <stp>T</stp>
        <tr r="E818" s="3"/>
      </tp>
      <tp t="s">
        <v/>
        <stp/>
        <stp>ContractData</stp>
        <stp>CADD07M24</stp>
        <stp>T_Settlement</stp>
        <stp>1</stp>
        <stp>T</stp>
        <tr r="E637" s="3"/>
      </tp>
      <tp t="s">
        <v/>
        <stp/>
        <stp>ContractData</stp>
        <stp>CADD07H24</stp>
        <stp>T_Settlement</stp>
        <stp>1</stp>
        <stp>T</stp>
        <tr r="E571" s="3"/>
      </tp>
      <tp t="s">
        <v/>
        <stp/>
        <stp>ContractData</stp>
        <stp>CADD17H25</stp>
        <stp>T_Settlement</stp>
        <stp>1</stp>
        <stp>T</stp>
        <tr r="E838" s="3"/>
      </tp>
      <tp t="s">
        <v/>
        <stp/>
        <stp>ContractData</stp>
        <stp>CADD17J25</stp>
        <stp>T_Settlement</stp>
        <stp>1</stp>
        <stp>T</stp>
        <tr r="E861" s="3"/>
      </tp>
      <tp t="s">
        <v/>
        <stp/>
        <stp>ContractData</stp>
        <stp>CADD07K24</stp>
        <stp>T_Settlement</stp>
        <stp>1</stp>
        <stp>T</stp>
        <tr r="E614" s="3"/>
      </tp>
      <tp t="s">
        <v/>
        <stp/>
        <stp>ContractData</stp>
        <stp>CADD06U24</stp>
        <stp>T_Settlement</stp>
        <stp>1</stp>
        <stp>T</stp>
        <tr r="E702" s="3"/>
      </tp>
      <tp t="s">
        <v/>
        <stp/>
        <stp>ContractData</stp>
        <stp>CADD06Q24</stp>
        <stp>T_Settlement</stp>
        <stp>1</stp>
        <stp>T</stp>
        <tr r="E679" s="3"/>
      </tp>
      <tp t="s">
        <v/>
        <stp/>
        <stp>ContractData</stp>
        <stp>CADD06X24</stp>
        <stp>T_Settlement</stp>
        <stp>1</stp>
        <stp>T</stp>
        <tr r="E745" s="3"/>
      </tp>
      <tp t="s">
        <v/>
        <stp/>
        <stp>ContractData</stp>
        <stp>CADD06Z24</stp>
        <stp>T_Settlement</stp>
        <stp>1</stp>
        <stp>T</stp>
        <tr r="E767" s="3"/>
      </tp>
      <tp t="s">
        <v/>
        <stp/>
        <stp>ContractData</stp>
        <stp>CADD16F25</stp>
        <stp>T_Settlement</stp>
        <stp>1</stp>
        <stp>T</stp>
        <tr r="E796" s="3"/>
      </tp>
      <tp t="s">
        <v/>
        <stp/>
        <stp>ContractData</stp>
        <stp>CADD06G24</stp>
        <stp>T_Settlement</stp>
        <stp>1</stp>
        <stp>T</stp>
        <tr r="E549" s="3"/>
      </tp>
      <tp t="s">
        <v/>
        <stp/>
        <stp>ContractData</stp>
        <stp>CADD06M24</stp>
        <stp>T_Settlement</stp>
        <stp>1</stp>
        <stp>T</stp>
        <tr r="E636" s="3"/>
      </tp>
      <tp t="s">
        <v/>
        <stp/>
        <stp>ContractData</stp>
        <stp>CADD06H24</stp>
        <stp>T_Settlement</stp>
        <stp>1</stp>
        <stp>T</stp>
        <tr r="E570" s="3"/>
      </tp>
      <tp>
        <v>9211.5</v>
        <stp/>
        <stp>ContractData</stp>
        <stp>CADD16J25</stp>
        <stp>T_Settlement</stp>
        <stp>1</stp>
        <stp>T</stp>
        <tr r="E860" s="3"/>
      </tp>
      <tp t="s">
        <v/>
        <stp/>
        <stp>ContractData</stp>
        <stp>CADD06K24</stp>
        <stp>T_Settlement</stp>
        <stp>1</stp>
        <stp>T</stp>
        <tr r="E613" s="3"/>
      </tp>
      <tp t="s">
        <v/>
        <stp/>
        <stp>ContractData</stp>
        <stp>CADD01V24</stp>
        <stp>T_Settlement</stp>
        <stp>1</stp>
        <stp>T</stp>
        <tr r="E719" s="3"/>
      </tp>
      <tp t="s">
        <v/>
        <stp/>
        <stp>ContractData</stp>
        <stp>CADD01Q24</stp>
        <stp>T_Settlement</stp>
        <stp>1</stp>
        <stp>T</stp>
        <tr r="E676" s="3"/>
      </tp>
      <tp t="s">
        <v/>
        <stp/>
        <stp>ContractData</stp>
        <stp>CADD01X24</stp>
        <stp>T_Settlement</stp>
        <stp>1</stp>
        <stp>T</stp>
        <tr r="E742" s="3"/>
      </tp>
      <tp t="s">
        <v/>
        <stp/>
        <stp>ContractData</stp>
        <stp>CADD01F24</stp>
        <stp>T_Settlement</stp>
        <stp>1</stp>
        <stp>T</stp>
        <tr r="E523" s="3"/>
      </tp>
      <tp t="s">
        <v/>
        <stp/>
        <stp>ContractData</stp>
        <stp>CADD01G24</stp>
        <stp>T_Settlement</stp>
        <stp>1</stp>
        <stp>T</stp>
        <tr r="E546" s="3"/>
      </tp>
      <tp t="s">
        <v/>
        <stp/>
        <stp>ContractData</stp>
        <stp>CADD11G25</stp>
        <stp>T_Settlement</stp>
        <stp>1</stp>
        <stp>T</stp>
        <tr r="E814" s="3"/>
      </tp>
      <tp t="s">
        <v/>
        <stp/>
        <stp>ContractData</stp>
        <stp>CADD01N24</stp>
        <stp>T_Settlement</stp>
        <stp>1</stp>
        <stp>T</stp>
        <tr r="E653" s="3"/>
      </tp>
      <tp t="s">
        <v/>
        <stp/>
        <stp>ContractData</stp>
        <stp>CADD01H24</stp>
        <stp>T_Settlement</stp>
        <stp>1</stp>
        <stp>T</stp>
        <tr r="E567" s="3"/>
      </tp>
      <tp t="s">
        <v/>
        <stp/>
        <stp>ContractData</stp>
        <stp>CADD11H25</stp>
        <stp>T_Settlement</stp>
        <stp>1</stp>
        <stp>T</stp>
        <tr r="E834" s="3"/>
      </tp>
      <tp t="s">
        <v/>
        <stp/>
        <stp>ContractData</stp>
        <stp>CADD01J24</stp>
        <stp>T_Settlement</stp>
        <stp>1</stp>
        <stp>T</stp>
        <tr r="E588" s="3"/>
      </tp>
      <tp t="s">
        <v/>
        <stp/>
        <stp>ContractData</stp>
        <stp>CADD11J25</stp>
        <stp>T_Settlement</stp>
        <stp>1</stp>
        <stp>T</stp>
        <tr r="E857" s="3"/>
      </tp>
      <tp t="s">
        <v/>
        <stp/>
        <stp>ContractData</stp>
        <stp>CADD01K24</stp>
        <stp>T_Settlement</stp>
        <stp>1</stp>
        <stp>T</stp>
        <tr r="E610" s="3"/>
      </tp>
      <tp t="s">
        <v/>
        <stp/>
        <stp>ContractData</stp>
        <stp>CADD10F25</stp>
        <stp>T_Settlement</stp>
        <stp>1</stp>
        <stp>T</stp>
        <tr r="E792" s="3"/>
      </tp>
      <tp t="s">
        <v/>
        <stp/>
        <stp>ContractData</stp>
        <stp>CADD10G25</stp>
        <stp>T_Settlement</stp>
        <stp>1</stp>
        <stp>T</stp>
        <tr r="E813" s="3"/>
      </tp>
      <tp t="s">
        <v/>
        <stp/>
        <stp>ContractData</stp>
        <stp>CADD10H25</stp>
        <stp>T_Settlement</stp>
        <stp>1</stp>
        <stp>T</stp>
        <tr r="E833" s="3"/>
      </tp>
      <tp t="s">
        <v/>
        <stp/>
        <stp>ContractData</stp>
        <stp>CADD10J25</stp>
        <stp>T_Settlement</stp>
        <stp>1</stp>
        <stp>T</stp>
        <tr r="E856" s="3"/>
      </tp>
      <tp>
        <v>9264.56</v>
        <stp/>
        <stp>ContractData</stp>
        <stp>CADD03U24</stp>
        <stp>T_Settlement</stp>
        <stp>1</stp>
        <stp>T</stp>
        <tr r="E699" s="3"/>
      </tp>
      <tp t="s">
        <v/>
        <stp/>
        <stp>ContractData</stp>
        <stp>CADD03V24</stp>
        <stp>T_Settlement</stp>
        <stp>1</stp>
        <stp>T</stp>
        <tr r="E721" s="3"/>
      </tp>
      <tp>
        <v>9250.11</v>
        <stp/>
        <stp>ContractData</stp>
        <stp>CADD03Z24</stp>
        <stp>T_Settlement</stp>
        <stp>1</stp>
        <stp>T</stp>
        <tr r="E764" s="3"/>
      </tp>
      <tp>
        <v>9314.880000000001</v>
        <stp/>
        <stp>ContractData</stp>
        <stp>CADD03F24</stp>
        <stp>T_Settlement</stp>
        <stp>1</stp>
        <stp>T</stp>
        <tr r="E525" s="3"/>
      </tp>
      <tp t="s">
        <v/>
        <stp/>
        <stp>ContractData</stp>
        <stp>CADD13F25</stp>
        <stp>T_Settlement</stp>
        <stp>1</stp>
        <stp>T</stp>
        <tr r="E793" s="3"/>
      </tp>
      <tp t="s">
        <v/>
        <stp/>
        <stp>ContractData</stp>
        <stp>CADD13G25</stp>
        <stp>T_Settlement</stp>
        <stp>1</stp>
        <stp>T</stp>
        <tr r="E816" s="3"/>
      </tp>
      <tp t="s">
        <v/>
        <stp/>
        <stp>ContractData</stp>
        <stp>CADD03M24</stp>
        <stp>T_Settlement</stp>
        <stp>1</stp>
        <stp>T</stp>
        <tr r="E633" s="3"/>
      </tp>
      <tp t="s">
        <v/>
        <stp/>
        <stp>ContractData</stp>
        <stp>CADD03N24</stp>
        <stp>T_Settlement</stp>
        <stp>1</stp>
        <stp>T</stp>
        <tr r="E655" s="3"/>
      </tp>
      <tp t="s">
        <v/>
        <stp/>
        <stp>ContractData</stp>
        <stp>CADD13H25</stp>
        <stp>T_Settlement</stp>
        <stp>1</stp>
        <stp>T</stp>
        <tr r="E836" s="3"/>
      </tp>
      <tp>
        <v>9297.39</v>
        <stp/>
        <stp>ContractData</stp>
        <stp>CADD03J24</stp>
        <stp>T_Settlement</stp>
        <stp>1</stp>
        <stp>T</stp>
        <tr r="E590" s="3"/>
      </tp>
      <tp t="s">
        <v/>
        <stp/>
        <stp>ContractData</stp>
        <stp>CADD03K24</stp>
        <stp>T_Settlement</stp>
        <stp>1</stp>
        <stp>T</stp>
        <tr r="E612" s="3"/>
      </tp>
      <tp t="s">
        <v/>
        <stp/>
        <stp>ContractData</stp>
        <stp>CADD02U24</stp>
        <stp>T_Settlement</stp>
        <stp>1</stp>
        <stp>T</stp>
        <tr r="E698" s="3"/>
      </tp>
      <tp>
        <v>9258.8700000000008</v>
        <stp/>
        <stp>ContractData</stp>
        <stp>CADD02V24</stp>
        <stp>T_Settlement</stp>
        <stp>1</stp>
        <stp>T</stp>
        <tr r="E720" s="3"/>
      </tp>
      <tp>
        <v>9269.1</v>
        <stp/>
        <stp>ContractData</stp>
        <stp>CADD02Q24</stp>
        <stp>T_Settlement</stp>
        <stp>1</stp>
        <stp>T</stp>
        <tr r="E677" s="3"/>
      </tp>
      <tp t="s">
        <v/>
        <stp/>
        <stp>ContractData</stp>
        <stp>CADD02Z24</stp>
        <stp>T_Settlement</stp>
        <stp>1</stp>
        <stp>T</stp>
        <tr r="E763" s="3"/>
      </tp>
      <tp t="s">
        <v/>
        <stp/>
        <stp>ContractData</stp>
        <stp>CADD02F24</stp>
        <stp>T_Settlement</stp>
        <stp>1</stp>
        <stp>T</stp>
        <tr r="E524" s="3"/>
      </tp>
      <tp>
        <v>9308.5</v>
        <stp/>
        <stp>ContractData</stp>
        <stp>CADD02G24</stp>
        <stp>T_Settlement</stp>
        <stp>1</stp>
        <stp>T</stp>
        <tr r="E547" s="3"/>
      </tp>
      <tp t="s">
        <v/>
        <stp/>
        <stp>ContractData</stp>
        <stp>CADD12G25</stp>
        <stp>T_Settlement</stp>
        <stp>1</stp>
        <stp>T</stp>
        <tr r="E815" s="3"/>
      </tp>
      <tp>
        <v>9274.66</v>
        <stp/>
        <stp>ContractData</stp>
        <stp>CADD02N24</stp>
        <stp>T_Settlement</stp>
        <stp>1</stp>
        <stp>T</stp>
        <tr r="E654" s="3"/>
      </tp>
      <tp t="s">
        <v/>
        <stp/>
        <stp>ContractData</stp>
        <stp>CADD12H25</stp>
        <stp>T_Settlement</stp>
        <stp>1</stp>
        <stp>T</stp>
        <tr r="E835" s="3"/>
      </tp>
      <tp t="s">
        <v/>
        <stp/>
        <stp>ContractData</stp>
        <stp>CADD02J24</stp>
        <stp>T_Settlement</stp>
        <stp>1</stp>
        <stp>T</stp>
        <tr r="E589" s="3"/>
      </tp>
      <tp>
        <v>9289.4500000000007</v>
        <stp/>
        <stp>ContractData</stp>
        <stp>CADD02K24</stp>
        <stp>T_Settlement</stp>
        <stp>1</stp>
        <stp>T</stp>
        <tr r="E611" s="3"/>
      </tp>
      <tp t="s">
        <v/>
        <stp/>
        <stp>ContractData</stp>
        <stp>CADD09V23</stp>
        <stp>T_Settlement</stp>
        <stp>1</stp>
        <stp>T</stp>
        <tr r="E463" s="3"/>
      </tp>
      <tp t="s">
        <v/>
        <stp/>
        <stp>ContractData</stp>
        <stp>CADD09Q23</stp>
        <stp>T_Settlement</stp>
        <stp>1</stp>
        <stp>T</stp>
        <tr r="E420" s="3"/>
      </tp>
      <tp t="s">
        <v/>
        <stp/>
        <stp>ContractData</stp>
        <stp>CADD09X23</stp>
        <stp>T_Settlement</stp>
        <stp>1</stp>
        <stp>T</stp>
        <tr r="E486" s="3"/>
      </tp>
      <tp>
        <v>9319.5</v>
        <stp/>
        <stp>ContractData</stp>
        <stp>CADD09G23</stp>
        <stp>T_Settlement</stp>
        <stp>1</stp>
        <stp>T</stp>
        <tr r="E291" s="3"/>
      </tp>
      <tp t="s">
        <v/>
        <stp/>
        <stp>ContractData</stp>
        <stp>CADD09M23</stp>
        <stp>T_Settlement</stp>
        <stp>1</stp>
        <stp>T</stp>
        <tr r="E377" s="3"/>
      </tp>
      <tp>
        <v>9327.75</v>
        <stp/>
        <stp>ContractData</stp>
        <stp>CADD09H23</stp>
        <stp>T_Settlement</stp>
        <stp>1</stp>
        <stp>T</stp>
        <tr r="E311" s="3"/>
      </tp>
      <tp t="s">
        <v/>
        <stp/>
        <stp>ContractData</stp>
        <stp>CADD09K23</stp>
        <stp>T_Settlement</stp>
        <stp>1</stp>
        <stp>T</stp>
        <tr r="E354" s="3"/>
      </tp>
      <tp t="s">
        <v/>
        <stp/>
        <stp>ContractData</stp>
        <stp>CADD08U23</stp>
        <stp>T_Settlement</stp>
        <stp>1</stp>
        <stp>T</stp>
        <tr r="E442" s="3"/>
      </tp>
      <tp t="s">
        <v/>
        <stp/>
        <stp>ContractData</stp>
        <stp>CADD08Q23</stp>
        <stp>T_Settlement</stp>
        <stp>1</stp>
        <stp>T</stp>
        <tr r="E419" s="3"/>
      </tp>
      <tp t="s">
        <v/>
        <stp/>
        <stp>ContractData</stp>
        <stp>CADD08X23</stp>
        <stp>T_Settlement</stp>
        <stp>1</stp>
        <stp>T</stp>
        <tr r="E485" s="3"/>
      </tp>
      <tp t="s">
        <v/>
        <stp/>
        <stp>ContractData</stp>
        <stp>CADD08Z23</stp>
        <stp>T_Settlement</stp>
        <stp>1</stp>
        <stp>T</stp>
        <tr r="E507" s="3"/>
      </tp>
      <tp>
        <v>9318.5</v>
        <stp/>
        <stp>ContractData</stp>
        <stp>CADD08G23</stp>
        <stp>T_Settlement</stp>
        <stp>1</stp>
        <stp>T</stp>
        <tr r="E290" s="3"/>
      </tp>
      <tp t="s">
        <v/>
        <stp/>
        <stp>ContractData</stp>
        <stp>CADD08M23</stp>
        <stp>T_Settlement</stp>
        <stp>1</stp>
        <stp>T</stp>
        <tr r="E376" s="3"/>
      </tp>
      <tp>
        <v>9327.56</v>
        <stp/>
        <stp>ContractData</stp>
        <stp>CADD08H23</stp>
        <stp>T_Settlement</stp>
        <stp>1</stp>
        <stp>T</stp>
        <tr r="E310" s="3"/>
      </tp>
      <tp t="s">
        <v/>
        <stp/>
        <stp>ContractData</stp>
        <stp>CADD08K23</stp>
        <stp>T_Settlement</stp>
        <stp>1</stp>
        <stp>T</stp>
        <tr r="E353" s="3"/>
      </tp>
      <tp>
        <v>9328.98</v>
        <stp/>
        <stp>ContractData</stp>
        <stp>CADD05U23</stp>
        <stp>T_Settlement</stp>
        <stp>1</stp>
        <stp>T</stp>
        <tr r="E439" s="3"/>
      </tp>
      <tp t="s">
        <v/>
        <stp/>
        <stp>ContractData</stp>
        <stp>CADD05V23</stp>
        <stp>T_Settlement</stp>
        <stp>1</stp>
        <stp>T</stp>
        <tr r="E461" s="3"/>
      </tp>
      <tp t="s">
        <v/>
        <stp/>
        <stp>ContractData</stp>
        <stp>CADD05Z23</stp>
        <stp>T_Settlement</stp>
        <stp>1</stp>
        <stp>T</stp>
        <tr r="E504" s="3"/>
      </tp>
      <tp t="s">
        <v/>
        <stp/>
        <stp>ContractData</stp>
        <stp>CADD05M23</stp>
        <stp>T_Settlement</stp>
        <stp>1</stp>
        <stp>T</stp>
        <tr r="E373" s="3"/>
      </tp>
      <tp>
        <v>9332.42</v>
        <stp/>
        <stp>ContractData</stp>
        <stp>CADD05N23</stp>
        <stp>T_Settlement</stp>
        <stp>1</stp>
        <stp>T</stp>
        <tr r="E395" s="3"/>
      </tp>
      <tp>
        <v>9331.33</v>
        <stp/>
        <stp>ContractData</stp>
        <stp>CADD05J23</stp>
        <stp>T_Settlement</stp>
        <stp>1</stp>
        <stp>T</stp>
        <tr r="E330" s="3"/>
      </tp>
      <tp t="s">
        <v/>
        <stp/>
        <stp>ContractData</stp>
        <stp>CADD05K23</stp>
        <stp>T_Settlement</stp>
        <stp>1</stp>
        <stp>T</stp>
        <tr r="E352" s="3"/>
      </tp>
      <tp t="s">
        <v/>
        <stp/>
        <stp>ContractData</stp>
        <stp>CADD04U23</stp>
        <stp>T_Settlement</stp>
        <stp>1</stp>
        <stp>T</stp>
        <tr r="E438" s="3"/>
      </tp>
      <tp t="s">
        <v/>
        <stp/>
        <stp>ContractData</stp>
        <stp>CADD04V23</stp>
        <stp>T_Settlement</stp>
        <stp>1</stp>
        <stp>T</stp>
        <tr r="E460" s="3"/>
      </tp>
      <tp t="s">
        <v/>
        <stp/>
        <stp>ContractData</stp>
        <stp>CADD04Q23</stp>
        <stp>T_Settlement</stp>
        <stp>1</stp>
        <stp>T</stp>
        <tr r="E417" s="3"/>
      </tp>
      <tp>
        <v>9319.75</v>
        <stp/>
        <stp>ContractData</stp>
        <stp>CADD04Z23</stp>
        <stp>T_Settlement</stp>
        <stp>1</stp>
        <stp>T</stp>
        <tr r="E503" s="3"/>
      </tp>
      <tp t="s">
        <v/>
        <stp/>
        <stp>ContractData</stp>
        <stp>CADD04N23</stp>
        <stp>T_Settlement</stp>
        <stp>1</stp>
        <stp>T</stp>
        <tr r="E394" s="3"/>
      </tp>
      <tp>
        <v>9331.17</v>
        <stp/>
        <stp>ContractData</stp>
        <stp>CADD04J23</stp>
        <stp>T_Settlement</stp>
        <stp>1</stp>
        <stp>T</stp>
        <tr r="E329" s="3"/>
      </tp>
      <tp t="s">
        <v/>
        <stp/>
        <stp>ContractData</stp>
        <stp>CADD04K23</stp>
        <stp>T_Settlement</stp>
        <stp>1</stp>
        <stp>T</stp>
        <tr r="E351" s="3"/>
      </tp>
      <tp t="s">
        <v/>
        <stp/>
        <stp>ContractData</stp>
        <stp>CADD07U23</stp>
        <stp>T_Settlement</stp>
        <stp>1</stp>
        <stp>T</stp>
        <tr r="E441" s="3"/>
      </tp>
      <tp t="s">
        <v/>
        <stp/>
        <stp>ContractData</stp>
        <stp>CADD07Q23</stp>
        <stp>T_Settlement</stp>
        <stp>1</stp>
        <stp>T</stp>
        <tr r="E418" s="3"/>
      </tp>
      <tp t="s">
        <v/>
        <stp/>
        <stp>ContractData</stp>
        <stp>CADD07X23</stp>
        <stp>T_Settlement</stp>
        <stp>1</stp>
        <stp>T</stp>
        <tr r="E484" s="3"/>
      </tp>
      <tp t="s">
        <v/>
        <stp/>
        <stp>ContractData</stp>
        <stp>CADD07Z23</stp>
        <stp>T_Settlement</stp>
        <stp>1</stp>
        <stp>T</stp>
        <tr r="E506" s="3"/>
      </tp>
      <tp>
        <v>9317.5</v>
        <stp/>
        <stp>ContractData</stp>
        <stp>CADD07G23</stp>
        <stp>T_Settlement</stp>
        <stp>1</stp>
        <stp>T</stp>
        <tr r="E289" s="3"/>
      </tp>
      <tp>
        <v>9332.9500000000007</v>
        <stp/>
        <stp>ContractData</stp>
        <stp>CADD07M23</stp>
        <stp>T_Settlement</stp>
        <stp>1</stp>
        <stp>T</stp>
        <tr r="E375" s="3"/>
      </tp>
      <tp t="s">
        <v/>
        <stp/>
        <stp>ContractData</stp>
        <stp>CADD07N23</stp>
        <stp>T_Settlement</stp>
        <stp>1</stp>
        <stp>T</stp>
        <tr r="E397" s="3"/>
      </tp>
      <tp>
        <v>9327.380000000001</v>
        <stp/>
        <stp>ContractData</stp>
        <stp>CADD07H23</stp>
        <stp>T_Settlement</stp>
        <stp>1</stp>
        <stp>T</stp>
        <tr r="E309" s="3"/>
      </tp>
      <tp t="s">
        <v/>
        <stp/>
        <stp>ContractData</stp>
        <stp>CADD07J23</stp>
        <stp>T_Settlement</stp>
        <stp>1</stp>
        <stp>T</stp>
        <tr r="E332" s="3"/>
      </tp>
      <tp t="s">
        <v/>
        <stp/>
        <stp>ContractData</stp>
        <stp>CADD06U23</stp>
        <stp>T_Settlement</stp>
        <stp>1</stp>
        <stp>T</stp>
        <tr r="E440" s="3"/>
      </tp>
      <tp t="s">
        <v/>
        <stp/>
        <stp>ContractData</stp>
        <stp>CADD06V23</stp>
        <stp>T_Settlement</stp>
        <stp>1</stp>
        <stp>T</stp>
        <tr r="E462" s="3"/>
      </tp>
      <tp t="s">
        <v/>
        <stp/>
        <stp>ContractData</stp>
        <stp>CADD06X23</stp>
        <stp>T_Settlement</stp>
        <stp>1</stp>
        <stp>T</stp>
        <tr r="E483" s="3"/>
      </tp>
      <tp t="s">
        <v/>
        <stp/>
        <stp>ContractData</stp>
        <stp>CADD06Z23</stp>
        <stp>T_Settlement</stp>
        <stp>1</stp>
        <stp>T</stp>
        <tr r="E505" s="3"/>
      </tp>
      <tp>
        <v>9316.5</v>
        <stp/>
        <stp>ContractData</stp>
        <stp>CADD06G23</stp>
        <stp>T_Settlement</stp>
        <stp>1</stp>
        <stp>T</stp>
        <tr r="E288" s="3"/>
      </tp>
      <tp t="s">
        <v/>
        <stp/>
        <stp>ContractData</stp>
        <stp>CADD06M23</stp>
        <stp>T_Settlement</stp>
        <stp>1</stp>
        <stp>T</stp>
        <tr r="E374" s="3"/>
      </tp>
      <tp t="s">
        <v/>
        <stp/>
        <stp>ContractData</stp>
        <stp>CADD06N23</stp>
        <stp>T_Settlement</stp>
        <stp>1</stp>
        <stp>T</stp>
        <tr r="E396" s="3"/>
      </tp>
      <tp>
        <v>9327.19</v>
        <stp/>
        <stp>ContractData</stp>
        <stp>CADD06H23</stp>
        <stp>T_Settlement</stp>
        <stp>1</stp>
        <stp>T</stp>
        <tr r="E308" s="3"/>
      </tp>
      <tp>
        <v>9331.5</v>
        <stp/>
        <stp>ContractData</stp>
        <stp>CADD06J23</stp>
        <stp>T_Settlement</stp>
        <stp>1</stp>
        <stp>T</stp>
        <tr r="E331" s="3"/>
      </tp>
      <tp t="s">
        <v/>
        <stp/>
        <stp>ContractData</stp>
        <stp>CADD01U23</stp>
        <stp>T_Settlement</stp>
        <stp>1</stp>
        <stp>T</stp>
        <tr r="E437" s="3"/>
      </tp>
      <tp t="s">
        <v/>
        <stp/>
        <stp>ContractData</stp>
        <stp>CADD01Q23</stp>
        <stp>T_Settlement</stp>
        <stp>1</stp>
        <stp>T</stp>
        <tr r="E414" s="3"/>
      </tp>
      <tp t="s">
        <v/>
        <stp/>
        <stp>ContractData</stp>
        <stp>CADD01X23</stp>
        <stp>T_Settlement</stp>
        <stp>1</stp>
        <stp>T</stp>
        <tr r="E480" s="3"/>
      </tp>
      <tp t="s">
        <v/>
        <stp/>
        <stp>ContractData</stp>
        <stp>CADD01Z23</stp>
        <stp>T_Settlement</stp>
        <stp>1</stp>
        <stp>T</stp>
        <tr r="E502" s="3"/>
      </tp>
      <tp>
        <v>9309.9699999999993</v>
        <stp/>
        <stp>ContractData</stp>
        <stp>CADD01G23</stp>
        <stp>T_Settlement</stp>
        <stp>1</stp>
        <stp>T</stp>
        <tr r="E285" s="3"/>
      </tp>
      <tp t="s">
        <v/>
        <stp/>
        <stp>ContractData</stp>
        <stp>CADD01M23</stp>
        <stp>T_Settlement</stp>
        <stp>1</stp>
        <stp>T</stp>
        <tr r="E371" s="3"/>
      </tp>
      <tp>
        <v>9326.25</v>
        <stp/>
        <stp>ContractData</stp>
        <stp>CADD01H23</stp>
        <stp>T_Settlement</stp>
        <stp>1</stp>
        <stp>T</stp>
        <tr r="E305" s="3"/>
      </tp>
      <tp t="s">
        <v/>
        <stp/>
        <stp>ContractData</stp>
        <stp>CADD01K23</stp>
        <stp>T_Settlement</stp>
        <stp>1</stp>
        <stp>T</stp>
        <tr r="E348" s="3"/>
      </tp>
      <tp>
        <v>9327.2000000000007</v>
        <stp/>
        <stp>ContractData</stp>
        <stp>CADD03V23</stp>
        <stp>T_Settlement</stp>
        <stp>1</stp>
        <stp>T</stp>
        <tr r="E459" s="3"/>
      </tp>
      <tp t="s">
        <v/>
        <stp/>
        <stp>ContractData</stp>
        <stp>CADD03Q23</stp>
        <stp>T_Settlement</stp>
        <stp>1</stp>
        <stp>T</stp>
        <tr r="E416" s="3"/>
      </tp>
      <tp t="s">
        <v/>
        <stp/>
        <stp>ContractData</stp>
        <stp>CADD03X23</stp>
        <stp>T_Settlement</stp>
        <stp>1</stp>
        <stp>T</stp>
        <tr r="E482" s="3"/>
      </tp>
      <tp>
        <v>9313.5</v>
        <stp/>
        <stp>ContractData</stp>
        <stp>CADD03G23</stp>
        <stp>T_Settlement</stp>
        <stp>1</stp>
        <stp>T</stp>
        <tr r="E287" s="3"/>
      </tp>
      <tp t="s">
        <v/>
        <stp/>
        <stp>ContractData</stp>
        <stp>CADD03N23</stp>
        <stp>T_Settlement</stp>
        <stp>1</stp>
        <stp>T</stp>
        <tr r="E393" s="3"/>
      </tp>
      <tp>
        <v>9326.630000000001</v>
        <stp/>
        <stp>ContractData</stp>
        <stp>CADD03H23</stp>
        <stp>T_Settlement</stp>
        <stp>1</stp>
        <stp>T</stp>
        <tr r="E307" s="3"/>
      </tp>
      <tp>
        <v>9331</v>
        <stp/>
        <stp>ContractData</stp>
        <stp>CADD03J23</stp>
        <stp>T_Settlement</stp>
        <stp>1</stp>
        <stp>T</stp>
        <tr r="E328" s="3"/>
      </tp>
      <tp>
        <v>9330.5</v>
        <stp/>
        <stp>ContractData</stp>
        <stp>CADD03K23</stp>
        <stp>T_Settlement</stp>
        <stp>1</stp>
        <stp>T</stp>
        <tr r="E350" s="3"/>
      </tp>
      <tp t="s">
        <v/>
        <stp/>
        <stp>ContractData</stp>
        <stp>CADD02V23</stp>
        <stp>T_Settlement</stp>
        <stp>1</stp>
        <stp>T</stp>
        <tr r="E458" s="3"/>
      </tp>
      <tp>
        <v>9330.5</v>
        <stp/>
        <stp>ContractData</stp>
        <stp>CADD02Q23</stp>
        <stp>T_Settlement</stp>
        <stp>1</stp>
        <stp>T</stp>
        <tr r="E415" s="3"/>
      </tp>
      <tp>
        <v>9323.69</v>
        <stp/>
        <stp>ContractData</stp>
        <stp>CADD02X23</stp>
        <stp>T_Settlement</stp>
        <stp>1</stp>
        <stp>T</stp>
        <tr r="E481" s="3"/>
      </tp>
      <tp>
        <v>9311.73</v>
        <stp/>
        <stp>ContractData</stp>
        <stp>CADD02G23</stp>
        <stp>T_Settlement</stp>
        <stp>1</stp>
        <stp>T</stp>
        <tr r="E286" s="3"/>
      </tp>
      <tp>
        <v>9332.84</v>
        <stp/>
        <stp>ContractData</stp>
        <stp>CADD02M23</stp>
        <stp>T_Settlement</stp>
        <stp>1</stp>
        <stp>T</stp>
        <tr r="E372" s="3"/>
      </tp>
      <tp>
        <v>9326.44</v>
        <stp/>
        <stp>ContractData</stp>
        <stp>CADD02H23</stp>
        <stp>T_Settlement</stp>
        <stp>1</stp>
        <stp>T</stp>
        <tr r="E306" s="3"/>
      </tp>
      <tp t="s">
        <v/>
        <stp/>
        <stp>ContractData</stp>
        <stp>CADD02K23</stp>
        <stp>T_Settlement</stp>
        <stp>1</stp>
        <stp>T</stp>
        <tr r="E349" s="3"/>
      </tp>
      <tp t="s">
        <v/>
        <stp/>
        <stp>ContractData</stp>
        <stp>CADD19U23</stp>
        <stp>T_Settlement</stp>
        <stp>1</stp>
        <stp>T</stp>
        <tr r="E449" s="3"/>
      </tp>
      <tp t="s">
        <v/>
        <stp/>
        <stp>ContractData</stp>
        <stp>CADD19V23</stp>
        <stp>T_Settlement</stp>
        <stp>1</stp>
        <stp>T</stp>
        <tr r="E471" s="3"/>
      </tp>
      <tp t="s">
        <v/>
        <stp/>
        <stp>ContractData</stp>
        <stp>CADD19Z23</stp>
        <stp>T_Settlement</stp>
        <stp>1</stp>
        <stp>T</stp>
        <tr r="E514" s="3"/>
      </tp>
      <tp t="s">
        <v/>
        <stp/>
        <stp>ContractData</stp>
        <stp>CADD19M23</stp>
        <stp>T_Settlement</stp>
        <stp>1</stp>
        <stp>T</stp>
        <tr r="E383" s="3"/>
      </tp>
      <tp>
        <v>9331.5</v>
        <stp/>
        <stp>ContractData</stp>
        <stp>CADD19N23</stp>
        <stp>T_Settlement</stp>
        <stp>1</stp>
        <stp>T</stp>
        <tr r="E405" s="3"/>
      </tp>
      <tp>
        <v>9329</v>
        <stp/>
        <stp>ContractData</stp>
        <stp>CADD19J23</stp>
        <stp>T_Settlement</stp>
        <stp>1</stp>
        <stp>T</stp>
        <tr r="E340" s="3"/>
      </tp>
      <tp t="s">
        <v/>
        <stp/>
        <stp>ContractData</stp>
        <stp>CADD19K23</stp>
        <stp>T_Settlement</stp>
        <stp>1</stp>
        <stp>T</stp>
        <tr r="E362" s="3"/>
      </tp>
      <tp t="s">
        <v/>
        <stp/>
        <stp>ContractData</stp>
        <stp>CADD18U23</stp>
        <stp>T_Settlement</stp>
        <stp>1</stp>
        <stp>T</stp>
        <tr r="E448" s="3"/>
      </tp>
      <tp>
        <v>9325.75</v>
        <stp/>
        <stp>ContractData</stp>
        <stp>CADD18V23</stp>
        <stp>T_Settlement</stp>
        <stp>1</stp>
        <stp>T</stp>
        <tr r="E470" s="3"/>
      </tp>
      <tp t="s">
        <v/>
        <stp/>
        <stp>ContractData</stp>
        <stp>CADD18Q23</stp>
        <stp>T_Settlement</stp>
        <stp>1</stp>
        <stp>T</stp>
        <tr r="E427" s="3"/>
      </tp>
      <tp t="s">
        <v/>
        <stp/>
        <stp>ContractData</stp>
        <stp>CADD18Z23</stp>
        <stp>T_Settlement</stp>
        <stp>1</stp>
        <stp>T</stp>
        <tr r="E513" s="3"/>
      </tp>
      <tp t="s">
        <v/>
        <stp/>
        <stp>ContractData</stp>
        <stp>CADD18N23</stp>
        <stp>T_Settlement</stp>
        <stp>1</stp>
        <stp>T</stp>
        <tr r="E404" s="3"/>
      </tp>
      <tp>
        <v>9329.75</v>
        <stp/>
        <stp>ContractData</stp>
        <stp>CADD18J23</stp>
        <stp>T_Settlement</stp>
        <stp>1</stp>
        <stp>T</stp>
        <tr r="E339" s="3"/>
      </tp>
      <tp t="s">
        <v/>
        <stp/>
        <stp>ContractData</stp>
        <stp>CADD18K23</stp>
        <stp>T_Settlement</stp>
        <stp>1</stp>
        <stp>T</stp>
        <tr r="E361" s="3"/>
      </tp>
      <tp t="s">
        <v/>
        <stp/>
        <stp>ContractData</stp>
        <stp>CADD15U23</stp>
        <stp>T_Settlement</stp>
        <stp>1</stp>
        <stp>T</stp>
        <tr r="E447" s="3"/>
      </tp>
      <tp t="s">
        <v/>
        <stp/>
        <stp>ContractData</stp>
        <stp>CADD15Q23</stp>
        <stp>T_Settlement</stp>
        <stp>1</stp>
        <stp>T</stp>
        <tr r="E424" s="3"/>
      </tp>
      <tp>
        <v>9322</v>
        <stp/>
        <stp>ContractData</stp>
        <stp>CADD15X23</stp>
        <stp>T_Settlement</stp>
        <stp>1</stp>
        <stp>T</stp>
        <tr r="E490" s="3"/>
      </tp>
      <tp t="s">
        <v/>
        <stp/>
        <stp>ContractData</stp>
        <stp>CADD15Z23</stp>
        <stp>T_Settlement</stp>
        <stp>1</stp>
        <stp>T</stp>
        <tr r="E512" s="3"/>
      </tp>
      <tp>
        <v>9320.5</v>
        <stp/>
        <stp>ContractData</stp>
        <stp>CADD15G23</stp>
        <stp>T_Settlement</stp>
        <stp>1</stp>
        <stp>T</stp>
        <tr r="E295" s="3"/>
      </tp>
      <tp t="s">
        <v/>
        <stp/>
        <stp>ContractData</stp>
        <stp>CADD15M23</stp>
        <stp>T_Settlement</stp>
        <stp>1</stp>
        <stp>T</stp>
        <tr r="E381" s="3"/>
      </tp>
      <tp>
        <v>9327</v>
        <stp/>
        <stp>ContractData</stp>
        <stp>CADD15H23</stp>
        <stp>T_Settlement</stp>
        <stp>1</stp>
        <stp>T</stp>
        <tr r="E315" s="3"/>
      </tp>
      <tp t="s">
        <v/>
        <stp/>
        <stp>ContractData</stp>
        <stp>CADD15K23</stp>
        <stp>T_Settlement</stp>
        <stp>1</stp>
        <stp>T</stp>
        <tr r="E358" s="3"/>
      </tp>
      <tp t="s">
        <v/>
        <stp/>
        <stp>ContractData</stp>
        <stp>CADD14U23</stp>
        <stp>T_Settlement</stp>
        <stp>1</stp>
        <stp>T</stp>
        <tr r="E446" s="3"/>
      </tp>
      <tp t="s">
        <v/>
        <stp/>
        <stp>ContractData</stp>
        <stp>CADD14Q23</stp>
        <stp>T_Settlement</stp>
        <stp>1</stp>
        <stp>T</stp>
        <tr r="E423" s="3"/>
      </tp>
      <tp t="s">
        <v/>
        <stp/>
        <stp>ContractData</stp>
        <stp>CADD14X23</stp>
        <stp>T_Settlement</stp>
        <stp>1</stp>
        <stp>T</stp>
        <tr r="E489" s="3"/>
      </tp>
      <tp t="s">
        <v/>
        <stp/>
        <stp>ContractData</stp>
        <stp>CADD14Z23</stp>
        <stp>T_Settlement</stp>
        <stp>1</stp>
        <stp>T</stp>
        <tr r="E511" s="3"/>
      </tp>
      <tp>
        <v>9320.5</v>
        <stp/>
        <stp>ContractData</stp>
        <stp>CADD14G23</stp>
        <stp>T_Settlement</stp>
        <stp>1</stp>
        <stp>T</stp>
        <tr r="E294" s="3"/>
      </tp>
      <tp>
        <v>9333.1</v>
        <stp/>
        <stp>ContractData</stp>
        <stp>CADD14M23</stp>
        <stp>T_Settlement</stp>
        <stp>1</stp>
        <stp>T</stp>
        <tr r="E380" s="3"/>
      </tp>
      <tp t="s">
        <v/>
        <stp/>
        <stp>ContractData</stp>
        <stp>CADD14N23</stp>
        <stp>T_Settlement</stp>
        <stp>1</stp>
        <stp>T</stp>
        <tr r="E402" s="3"/>
      </tp>
      <tp>
        <v>9327.75</v>
        <stp/>
        <stp>ContractData</stp>
        <stp>CADD14H23</stp>
        <stp>T_Settlement</stp>
        <stp>1</stp>
        <stp>T</stp>
        <tr r="E314" s="3"/>
      </tp>
      <tp>
        <v>9330.880000000001</v>
        <stp/>
        <stp>ContractData</stp>
        <stp>CADD14J23</stp>
        <stp>T_Settlement</stp>
        <stp>1</stp>
        <stp>T</stp>
        <tr r="E337" s="3"/>
      </tp>
      <tp t="s">
        <v/>
        <stp/>
        <stp>ContractData</stp>
        <stp>CADD17V23</stp>
        <stp>T_Settlement</stp>
        <stp>1</stp>
        <stp>T</stp>
        <tr r="E469" s="3"/>
      </tp>
      <tp t="s">
        <v/>
        <stp/>
        <stp>ContractData</stp>
        <stp>CADD17Q23</stp>
        <stp>T_Settlement</stp>
        <stp>1</stp>
        <stp>T</stp>
        <tr r="E426" s="3"/>
      </tp>
      <tp t="s">
        <v/>
        <stp/>
        <stp>ContractData</stp>
        <stp>CADD17X23</stp>
        <stp>T_Settlement</stp>
        <stp>1</stp>
        <stp>T</stp>
        <tr r="E492" s="3"/>
      </tp>
      <tp>
        <v>9321</v>
        <stp/>
        <stp>ContractData</stp>
        <stp>CADD17G23</stp>
        <stp>T_Settlement</stp>
        <stp>1</stp>
        <stp>T</stp>
        <tr r="E297" s="3"/>
      </tp>
      <tp t="s">
        <v/>
        <stp/>
        <stp>ContractData</stp>
        <stp>CADD17N23</stp>
        <stp>T_Settlement</stp>
        <stp>1</stp>
        <stp>T</stp>
        <tr r="E403" s="3"/>
      </tp>
      <tp>
        <v>9327.14</v>
        <stp/>
        <stp>ContractData</stp>
        <stp>CADD17H23</stp>
        <stp>T_Settlement</stp>
        <stp>1</stp>
        <stp>T</stp>
        <tr r="E317" s="3"/>
      </tp>
      <tp>
        <v>9331.25</v>
        <stp/>
        <stp>ContractData</stp>
        <stp>CADD17J23</stp>
        <stp>T_Settlement</stp>
        <stp>1</stp>
        <stp>T</stp>
        <tr r="E338" s="3"/>
      </tp>
      <tp>
        <v>9332.5</v>
        <stp/>
        <stp>ContractData</stp>
        <stp>CADD17K23</stp>
        <stp>T_Settlement</stp>
        <stp>1</stp>
        <stp>T</stp>
        <tr r="E360" s="3"/>
      </tp>
      <tp t="s">
        <v/>
        <stp/>
        <stp>ContractData</stp>
        <stp>CADD16V23</stp>
        <stp>T_Settlement</stp>
        <stp>1</stp>
        <stp>T</stp>
        <tr r="E468" s="3"/>
      </tp>
      <tp>
        <v>9329.5</v>
        <stp/>
        <stp>ContractData</stp>
        <stp>CADD16Q23</stp>
        <stp>T_Settlement</stp>
        <stp>1</stp>
        <stp>T</stp>
        <tr r="E425" s="3"/>
      </tp>
      <tp t="s">
        <v/>
        <stp/>
        <stp>ContractData</stp>
        <stp>CADD16X23</stp>
        <stp>T_Settlement</stp>
        <stp>1</stp>
        <stp>T</stp>
        <tr r="E491" s="3"/>
      </tp>
      <tp>
        <v>9320.75</v>
        <stp/>
        <stp>ContractData</stp>
        <stp>CADD16G23</stp>
        <stp>T_Settlement</stp>
        <stp>1</stp>
        <stp>T</stp>
        <tr r="E296" s="3"/>
      </tp>
      <tp t="s">
        <v/>
        <stp/>
        <stp>ContractData</stp>
        <stp>CADD16M23</stp>
        <stp>T_Settlement</stp>
        <stp>1</stp>
        <stp>T</stp>
        <tr r="E382" s="3"/>
      </tp>
      <tp>
        <v>9327</v>
        <stp/>
        <stp>ContractData</stp>
        <stp>CADD16H23</stp>
        <stp>T_Settlement</stp>
        <stp>1</stp>
        <stp>T</stp>
        <tr r="E316" s="3"/>
      </tp>
      <tp t="s">
        <v/>
        <stp/>
        <stp>ContractData</stp>
        <stp>CADD16K23</stp>
        <stp>T_Settlement</stp>
        <stp>1</stp>
        <stp>T</stp>
        <tr r="E359" s="3"/>
      </tp>
      <tp t="s">
        <v/>
        <stp/>
        <stp>ContractData</stp>
        <stp>CADD11U23</stp>
        <stp>T_Settlement</stp>
        <stp>1</stp>
        <stp>T</stp>
        <tr r="E443" s="3"/>
      </tp>
      <tp t="s">
        <v/>
        <stp/>
        <stp>ContractData</stp>
        <stp>CADD11V23</stp>
        <stp>T_Settlement</stp>
        <stp>1</stp>
        <stp>T</stp>
        <tr r="E465" s="3"/>
      </tp>
      <tp t="s">
        <v/>
        <stp/>
        <stp>ContractData</stp>
        <stp>CADD11Q23</stp>
        <stp>T_Settlement</stp>
        <stp>1</stp>
        <stp>T</stp>
        <tr r="E422" s="3"/>
      </tp>
      <tp t="s">
        <v/>
        <stp/>
        <stp>ContractData</stp>
        <stp>CADD11Z23</stp>
        <stp>T_Settlement</stp>
        <stp>1</stp>
        <stp>T</stp>
        <tr r="E508" s="3"/>
      </tp>
      <tp t="s">
        <v/>
        <stp/>
        <stp>ContractData</stp>
        <stp>CADD11N23</stp>
        <stp>T_Settlement</stp>
        <stp>1</stp>
        <stp>T</stp>
        <tr r="E399" s="3"/>
      </tp>
      <tp>
        <v>9331.25</v>
        <stp/>
        <stp>ContractData</stp>
        <stp>CADD11J23</stp>
        <stp>T_Settlement</stp>
        <stp>1</stp>
        <stp>T</stp>
        <tr r="E334" s="3"/>
      </tp>
      <tp t="s">
        <v/>
        <stp/>
        <stp>ContractData</stp>
        <stp>CADD11K23</stp>
        <stp>T_Settlement</stp>
        <stp>1</stp>
        <stp>T</stp>
        <tr r="E356" s="3"/>
      </tp>
      <tp t="s">
        <v/>
        <stp/>
        <stp>ContractData</stp>
        <stp>CADD10V23</stp>
        <stp>T_Settlement</stp>
        <stp>1</stp>
        <stp>T</stp>
        <tr r="E464" s="3"/>
      </tp>
      <tp t="s">
        <v/>
        <stp/>
        <stp>ContractData</stp>
        <stp>CADD10Q23</stp>
        <stp>T_Settlement</stp>
        <stp>1</stp>
        <stp>T</stp>
        <tr r="E421" s="3"/>
      </tp>
      <tp t="s">
        <v/>
        <stp/>
        <stp>ContractData</stp>
        <stp>CADD10X23</stp>
        <stp>T_Settlement</stp>
        <stp>1</stp>
        <stp>T</stp>
        <tr r="E487" s="3"/>
      </tp>
      <tp>
        <v>9320.5</v>
        <stp/>
        <stp>ContractData</stp>
        <stp>CADD10G23</stp>
        <stp>T_Settlement</stp>
        <stp>1</stp>
        <stp>T</stp>
        <tr r="E292" s="3"/>
      </tp>
      <tp t="s">
        <v/>
        <stp/>
        <stp>ContractData</stp>
        <stp>CADD10N23</stp>
        <stp>T_Settlement</stp>
        <stp>1</stp>
        <stp>T</stp>
        <tr r="E398" s="3"/>
      </tp>
      <tp>
        <v>9327.94</v>
        <stp/>
        <stp>ContractData</stp>
        <stp>CADD10H23</stp>
        <stp>T_Settlement</stp>
        <stp>1</stp>
        <stp>T</stp>
        <tr r="E312" s="3"/>
      </tp>
      <tp t="s">
        <v/>
        <stp/>
        <stp>ContractData</stp>
        <stp>CADD10J23</stp>
        <stp>T_Settlement</stp>
        <stp>1</stp>
        <stp>T</stp>
        <tr r="E333" s="3"/>
      </tp>
      <tp>
        <v>9331.5</v>
        <stp/>
        <stp>ContractData</stp>
        <stp>CADD10K23</stp>
        <stp>T_Settlement</stp>
        <stp>1</stp>
        <stp>T</stp>
        <tr r="E355" s="3"/>
      </tp>
      <tp t="s">
        <v/>
        <stp/>
        <stp>ContractData</stp>
        <stp>CADD13U23</stp>
        <stp>T_Settlement</stp>
        <stp>1</stp>
        <stp>T</stp>
        <tr r="E445" s="3"/>
      </tp>
      <tp t="s">
        <v/>
        <stp/>
        <stp>ContractData</stp>
        <stp>CADD13V23</stp>
        <stp>T_Settlement</stp>
        <stp>1</stp>
        <stp>T</stp>
        <tr r="E467" s="3"/>
      </tp>
      <tp t="s">
        <v/>
        <stp/>
        <stp>ContractData</stp>
        <stp>CADD13X23</stp>
        <stp>T_Settlement</stp>
        <stp>1</stp>
        <stp>T</stp>
        <tr r="E488" s="3"/>
      </tp>
      <tp t="s">
        <v/>
        <stp/>
        <stp>ContractData</stp>
        <stp>CADD13Z23</stp>
        <stp>T_Settlement</stp>
        <stp>1</stp>
        <stp>T</stp>
        <tr r="E510" s="3"/>
      </tp>
      <tp>
        <v>9320.5</v>
        <stp/>
        <stp>ContractData</stp>
        <stp>CADD13G23</stp>
        <stp>T_Settlement</stp>
        <stp>1</stp>
        <stp>T</stp>
        <tr r="E293" s="3"/>
      </tp>
      <tp t="s">
        <v/>
        <stp/>
        <stp>ContractData</stp>
        <stp>CADD13M23</stp>
        <stp>T_Settlement</stp>
        <stp>1</stp>
        <stp>T</stp>
        <tr r="E379" s="3"/>
      </tp>
      <tp t="s">
        <v/>
        <stp/>
        <stp>ContractData</stp>
        <stp>CADD13N23</stp>
        <stp>T_Settlement</stp>
        <stp>1</stp>
        <stp>T</stp>
        <tr r="E401" s="3"/>
      </tp>
      <tp>
        <v>9328.5</v>
        <stp/>
        <stp>ContractData</stp>
        <stp>CADD13H23</stp>
        <stp>T_Settlement</stp>
        <stp>1</stp>
        <stp>T</stp>
        <tr r="E313" s="3"/>
      </tp>
      <tp>
        <v>9330.75</v>
        <stp/>
        <stp>ContractData</stp>
        <stp>CADD13J23</stp>
        <stp>T_Settlement</stp>
        <stp>1</stp>
        <stp>T</stp>
        <tr r="E336" s="3"/>
      </tp>
      <tp t="s">
        <v/>
        <stp/>
        <stp>ContractData</stp>
        <stp>CADD12U23</stp>
        <stp>T_Settlement</stp>
        <stp>1</stp>
        <stp>T</stp>
        <tr r="E444" s="3"/>
      </tp>
      <tp t="s">
        <v/>
        <stp/>
        <stp>ContractData</stp>
        <stp>CADD12V23</stp>
        <stp>T_Settlement</stp>
        <stp>1</stp>
        <stp>T</stp>
        <tr r="E466" s="3"/>
      </tp>
      <tp t="s">
        <v/>
        <stp/>
        <stp>ContractData</stp>
        <stp>CADD12Z23</stp>
        <stp>T_Settlement</stp>
        <stp>1</stp>
        <stp>T</stp>
        <tr r="E509" s="3"/>
      </tp>
      <tp t="s">
        <v/>
        <stp/>
        <stp>ContractData</stp>
        <stp>CADD12M23</stp>
        <stp>T_Settlement</stp>
        <stp>1</stp>
        <stp>T</stp>
        <tr r="E378" s="3"/>
      </tp>
      <tp>
        <v>9331.9600000000009</v>
        <stp/>
        <stp>ContractData</stp>
        <stp>CADD12N23</stp>
        <stp>T_Settlement</stp>
        <stp>1</stp>
        <stp>T</stp>
        <tr r="E400" s="3"/>
      </tp>
      <tp>
        <v>9331</v>
        <stp/>
        <stp>ContractData</stp>
        <stp>CADD12J23</stp>
        <stp>T_Settlement</stp>
        <stp>1</stp>
        <stp>T</stp>
        <tr r="E335" s="3"/>
      </tp>
      <tp t="s">
        <v/>
        <stp/>
        <stp>ContractData</stp>
        <stp>CADD12K23</stp>
        <stp>T_Settlement</stp>
        <stp>1</stp>
        <stp>T</stp>
        <tr r="E357" s="3"/>
      </tp>
      <tp t="s">
        <v/>
        <stp/>
        <stp>ContractData</stp>
        <stp>CADD29U23</stp>
        <stp>T_Settlement</stp>
        <stp>1</stp>
        <stp>T</stp>
        <tr r="E457" s="3"/>
      </tp>
      <tp t="s">
        <v/>
        <stp/>
        <stp>ContractData</stp>
        <stp>CADD29Q23</stp>
        <stp>T_Settlement</stp>
        <stp>1</stp>
        <stp>T</stp>
        <tr r="E434" s="3"/>
      </tp>
      <tp t="s">
        <v/>
        <stp/>
        <stp>ContractData</stp>
        <stp>CADD29X23</stp>
        <stp>T_Settlement</stp>
        <stp>1</stp>
        <stp>T</stp>
        <tr r="E500" s="3"/>
      </tp>
      <tp t="s">
        <v/>
        <stp/>
        <stp>ContractData</stp>
        <stp>CADD29Z23</stp>
        <stp>T_Settlement</stp>
        <stp>1</stp>
        <stp>T</stp>
        <tr r="E522" s="3"/>
      </tp>
      <tp t="s">
        <v/>
        <stp/>
        <stp>ContractData</stp>
        <stp>CADD29M23</stp>
        <stp>T_Settlement</stp>
        <stp>1</stp>
        <stp>T</stp>
        <tr r="E391" s="3"/>
      </tp>
      <tp>
        <v>9329.75</v>
        <stp/>
        <stp>ContractData</stp>
        <stp>CADD29H23</stp>
        <stp>T_Settlement</stp>
        <stp>1</stp>
        <stp>T</stp>
        <tr r="E325" s="3"/>
      </tp>
      <tp t="s">
        <v/>
        <stp/>
        <stp>ContractData</stp>
        <stp>CADD29K23</stp>
        <stp>T_Settlement</stp>
        <stp>1</stp>
        <stp>T</stp>
        <tr r="E368" s="3"/>
      </tp>
      <tp t="s">
        <v/>
        <stp/>
        <stp>ContractData</stp>
        <stp>CADD28U23</stp>
        <stp>T_Settlement</stp>
        <stp>1</stp>
        <stp>T</stp>
        <tr r="E456" s="3"/>
      </tp>
      <tp t="s">
        <v/>
        <stp/>
        <stp>ContractData</stp>
        <stp>CADD28Q23</stp>
        <stp>T_Settlement</stp>
        <stp>1</stp>
        <stp>T</stp>
        <tr r="E433" s="3"/>
      </tp>
      <tp t="s">
        <v/>
        <stp/>
        <stp>ContractData</stp>
        <stp>CADD28X23</stp>
        <stp>T_Settlement</stp>
        <stp>1</stp>
        <stp>T</stp>
        <tr r="E499" s="3"/>
      </tp>
      <tp t="s">
        <v/>
        <stp/>
        <stp>ContractData</stp>
        <stp>CADD28Z23</stp>
        <stp>T_Settlement</stp>
        <stp>1</stp>
        <stp>T</stp>
        <tr r="E521" s="3"/>
      </tp>
      <tp>
        <v>9325.9500000000007</v>
        <stp/>
        <stp>ContractData</stp>
        <stp>CADD28G23</stp>
        <stp>T_Settlement</stp>
        <stp>1</stp>
        <stp>T</stp>
        <tr r="E304" s="3"/>
      </tp>
      <tp>
        <v>9332.7900000000009</v>
        <stp/>
        <stp>ContractData</stp>
        <stp>CADD28M23</stp>
        <stp>T_Settlement</stp>
        <stp>1</stp>
        <stp>T</stp>
        <tr r="E390" s="3"/>
      </tp>
      <tp t="s">
        <v/>
        <stp/>
        <stp>ContractData</stp>
        <stp>CADD28N23</stp>
        <stp>T_Settlement</stp>
        <stp>1</stp>
        <stp>T</stp>
        <tr r="E412" s="3"/>
      </tp>
      <tp>
        <v>9329.4600000000009</v>
        <stp/>
        <stp>ContractData</stp>
        <stp>CADD28H23</stp>
        <stp>T_Settlement</stp>
        <stp>1</stp>
        <stp>T</stp>
        <tr r="E324" s="3"/>
      </tp>
      <tp t="s">
        <v/>
        <stp/>
        <stp>ContractData</stp>
        <stp>CADD28J23</stp>
        <stp>T_Settlement</stp>
        <stp>1</stp>
        <stp>T</stp>
        <tr r="E347" s="3"/>
      </tp>
      <tp t="s">
        <v/>
        <stp/>
        <stp>ContractData</stp>
        <stp>CADD25U23</stp>
        <stp>T_Settlement</stp>
        <stp>1</stp>
        <stp>T</stp>
        <tr r="E453" s="3"/>
      </tp>
      <tp t="s">
        <v/>
        <stp/>
        <stp>ContractData</stp>
        <stp>CADD25V23</stp>
        <stp>T_Settlement</stp>
        <stp>1</stp>
        <stp>T</stp>
        <tr r="E475" s="3"/>
      </tp>
      <tp t="s">
        <v/>
        <stp/>
        <stp>ContractData</stp>
        <stp>CADD25Q23</stp>
        <stp>T_Settlement</stp>
        <stp>1</stp>
        <stp>T</stp>
        <tr r="E432" s="3"/>
      </tp>
      <tp t="s">
        <v/>
        <stp/>
        <stp>ContractData</stp>
        <stp>CADD25Z23</stp>
        <stp>T_Settlement</stp>
        <stp>1</stp>
        <stp>T</stp>
        <tr r="E518" s="3"/>
      </tp>
      <tp t="s">
        <v/>
        <stp/>
        <stp>ContractData</stp>
        <stp>CADD25N23</stp>
        <stp>T_Settlement</stp>
        <stp>1</stp>
        <stp>T</stp>
        <tr r="E409" s="3"/>
      </tp>
      <tp>
        <v>9329.5</v>
        <stp/>
        <stp>ContractData</stp>
        <stp>CADD25J23</stp>
        <stp>T_Settlement</stp>
        <stp>1</stp>
        <stp>T</stp>
        <tr r="E344" s="3"/>
      </tp>
      <tp t="s">
        <v/>
        <stp/>
        <stp>ContractData</stp>
        <stp>CADD25K23</stp>
        <stp>T_Settlement</stp>
        <stp>1</stp>
        <stp>T</stp>
        <tr r="E366" s="3"/>
      </tp>
      <tp t="s">
        <v/>
        <stp/>
        <stp>ContractData</stp>
        <stp>CADD24V23</stp>
        <stp>T_Settlement</stp>
        <stp>1</stp>
        <stp>T</stp>
        <tr r="E474" s="3"/>
      </tp>
      <tp t="s">
        <v/>
        <stp/>
        <stp>ContractData</stp>
        <stp>CADD24Q23</stp>
        <stp>T_Settlement</stp>
        <stp>1</stp>
        <stp>T</stp>
        <tr r="E431" s="3"/>
      </tp>
      <tp t="s">
        <v/>
        <stp/>
        <stp>ContractData</stp>
        <stp>CADD24X23</stp>
        <stp>T_Settlement</stp>
        <stp>1</stp>
        <stp>T</stp>
        <tr r="E497" s="3"/>
      </tp>
      <tp>
        <v>9324.75</v>
        <stp/>
        <stp>ContractData</stp>
        <stp>CADD24G23</stp>
        <stp>T_Settlement</stp>
        <stp>1</stp>
        <stp>T</stp>
        <tr r="E302" s="3"/>
      </tp>
      <tp t="s">
        <v/>
        <stp/>
        <stp>ContractData</stp>
        <stp>CADD24N23</stp>
        <stp>T_Settlement</stp>
        <stp>1</stp>
        <stp>T</stp>
        <tr r="E408" s="3"/>
      </tp>
      <tp>
        <v>9328.2900000000009</v>
        <stp/>
        <stp>ContractData</stp>
        <stp>CADD24H23</stp>
        <stp>T_Settlement</stp>
        <stp>1</stp>
        <stp>T</stp>
        <tr r="E322" s="3"/>
      </tp>
      <tp>
        <v>9328.75</v>
        <stp/>
        <stp>ContractData</stp>
        <stp>CADD24J23</stp>
        <stp>T_Settlement</stp>
        <stp>1</stp>
        <stp>T</stp>
        <tr r="E343" s="3"/>
      </tp>
      <tp>
        <v>9332.65</v>
        <stp/>
        <stp>ContractData</stp>
        <stp>CADD24K23</stp>
        <stp>T_Settlement</stp>
        <stp>1</stp>
        <stp>T</stp>
        <tr r="E365" s="3"/>
      </tp>
      <tp t="s">
        <v/>
        <stp/>
        <stp>ContractData</stp>
        <stp>CADD27U23</stp>
        <stp>T_Settlement</stp>
        <stp>1</stp>
        <stp>T</stp>
        <tr r="E455" s="3"/>
      </tp>
      <tp t="s">
        <v/>
        <stp/>
        <stp>ContractData</stp>
        <stp>CADD27V23</stp>
        <stp>T_Settlement</stp>
        <stp>1</stp>
        <stp>T</stp>
        <tr r="E477" s="3"/>
      </tp>
      <tp t="s">
        <v/>
        <stp/>
        <stp>ContractData</stp>
        <stp>CADD27X23</stp>
        <stp>T_Settlement</stp>
        <stp>1</stp>
        <stp>T</stp>
        <tr r="E498" s="3"/>
      </tp>
      <tp t="s">
        <v/>
        <stp/>
        <stp>ContractData</stp>
        <stp>CADD27Z23</stp>
        <stp>T_Settlement</stp>
        <stp>1</stp>
        <stp>T</stp>
        <tr r="E520" s="3"/>
      </tp>
      <tp t="s">
        <v/>
        <stp/>
        <stp>ContractData</stp>
        <stp>CADD27F23</stp>
        <stp>T_Settlement</stp>
        <stp>1</stp>
        <stp>T</stp>
        <tr r="E282" s="3"/>
      </tp>
      <tp>
        <v>9325.65</v>
        <stp/>
        <stp>ContractData</stp>
        <stp>CADD27G23</stp>
        <stp>T_Settlement</stp>
        <stp>1</stp>
        <stp>T</stp>
        <tr r="E303" s="3"/>
      </tp>
      <tp t="s">
        <v/>
        <stp/>
        <stp>ContractData</stp>
        <stp>CADD27M23</stp>
        <stp>T_Settlement</stp>
        <stp>1</stp>
        <stp>T</stp>
        <tr r="E389" s="3"/>
      </tp>
      <tp t="s">
        <v/>
        <stp/>
        <stp>ContractData</stp>
        <stp>CADD27N23</stp>
        <stp>T_Settlement</stp>
        <stp>1</stp>
        <stp>T</stp>
        <tr r="E411" s="3"/>
      </tp>
      <tp>
        <v>9329.17</v>
        <stp/>
        <stp>ContractData</stp>
        <stp>CADD27H23</stp>
        <stp>T_Settlement</stp>
        <stp>1</stp>
        <stp>T</stp>
        <tr r="E323" s="3"/>
      </tp>
      <tp t="s">
        <v/>
        <stp/>
        <stp>ContractData</stp>
        <stp>CADD27J23</stp>
        <stp>T_Settlement</stp>
        <stp>1</stp>
        <stp>T</stp>
        <tr r="E346" s="3"/>
      </tp>
      <tp t="s">
        <v/>
        <stp/>
        <stp>ContractData</stp>
        <stp>CADD26U23</stp>
        <stp>T_Settlement</stp>
        <stp>1</stp>
        <stp>T</stp>
        <tr r="E454" s="3"/>
      </tp>
      <tp t="s">
        <v/>
        <stp/>
        <stp>ContractData</stp>
        <stp>CADD26V23</stp>
        <stp>T_Settlement</stp>
        <stp>1</stp>
        <stp>T</stp>
        <tr r="E476" s="3"/>
      </tp>
      <tp t="s">
        <v/>
        <stp/>
        <stp>ContractData</stp>
        <stp>CADD26Z23</stp>
        <stp>T_Settlement</stp>
        <stp>1</stp>
        <stp>T</stp>
        <tr r="E519" s="3"/>
      </tp>
      <tp t="s">
        <v/>
        <stp/>
        <stp>ContractData</stp>
        <stp>CADD26F23</stp>
        <stp>T_Settlement</stp>
        <stp>1</stp>
        <stp>T</stp>
        <tr r="E281" s="3"/>
      </tp>
      <tp t="s">
        <v/>
        <stp/>
        <stp>ContractData</stp>
        <stp>CADD26M23</stp>
        <stp>T_Settlement</stp>
        <stp>1</stp>
        <stp>T</stp>
        <tr r="E388" s="3"/>
      </tp>
      <tp>
        <v>9331</v>
        <stp/>
        <stp>ContractData</stp>
        <stp>CADD26N23</stp>
        <stp>T_Settlement</stp>
        <stp>1</stp>
        <stp>T</stp>
        <tr r="E410" s="3"/>
      </tp>
      <tp>
        <v>9329.5</v>
        <stp/>
        <stp>ContractData</stp>
        <stp>CADD26J23</stp>
        <stp>T_Settlement</stp>
        <stp>1</stp>
        <stp>T</stp>
        <tr r="E345" s="3"/>
      </tp>
      <tp t="s">
        <v/>
        <stp/>
        <stp>ContractData</stp>
        <stp>CADD26K23</stp>
        <stp>T_Settlement</stp>
        <stp>1</stp>
        <stp>T</stp>
        <tr r="E367" s="3"/>
      </tp>
      <tp t="s">
        <v/>
        <stp/>
        <stp>ContractData</stp>
        <stp>CADD21U23</stp>
        <stp>T_Settlement</stp>
        <stp>1</stp>
        <stp>T</stp>
        <tr r="E451" s="3"/>
      </tp>
      <tp t="s">
        <v/>
        <stp/>
        <stp>ContractData</stp>
        <stp>CADD21Q23</stp>
        <stp>T_Settlement</stp>
        <stp>1</stp>
        <stp>T</stp>
        <tr r="E428" s="3"/>
      </tp>
      <tp t="s">
        <v/>
        <stp/>
        <stp>ContractData</stp>
        <stp>CADD21X23</stp>
        <stp>T_Settlement</stp>
        <stp>1</stp>
        <stp>T</stp>
        <tr r="E494" s="3"/>
      </tp>
      <tp t="s">
        <v/>
        <stp/>
        <stp>ContractData</stp>
        <stp>CADD21Z23</stp>
        <stp>T_Settlement</stp>
        <stp>1</stp>
        <stp>T</stp>
        <tr r="E516" s="3"/>
      </tp>
      <tp>
        <v>9323.14</v>
        <stp/>
        <stp>ContractData</stp>
        <stp>CADD21G23</stp>
        <stp>T_Settlement</stp>
        <stp>1</stp>
        <stp>T</stp>
        <tr r="E299" s="3"/>
      </tp>
      <tp>
        <v>9333.25</v>
        <stp/>
        <stp>ContractData</stp>
        <stp>CADD21M23</stp>
        <stp>T_Settlement</stp>
        <stp>1</stp>
        <stp>T</stp>
        <tr r="E385" s="3"/>
      </tp>
      <tp t="s">
        <v/>
        <stp/>
        <stp>ContractData</stp>
        <stp>CADD21N23</stp>
        <stp>T_Settlement</stp>
        <stp>1</stp>
        <stp>T</stp>
        <tr r="E407" s="3"/>
      </tp>
      <tp>
        <v>9327.7100000000009</v>
        <stp/>
        <stp>ContractData</stp>
        <stp>CADD21H23</stp>
        <stp>T_Settlement</stp>
        <stp>1</stp>
        <stp>T</stp>
        <tr r="E319" s="3"/>
      </tp>
      <tp>
        <v>9328.75</v>
        <stp/>
        <stp>ContractData</stp>
        <stp>CADD21J23</stp>
        <stp>T_Settlement</stp>
        <stp>1</stp>
        <stp>T</stp>
        <tr r="E342" s="3"/>
      </tp>
      <tp>
        <v>9328.5</v>
        <stp/>
        <stp>ContractData</stp>
        <stp>CADD20U23</stp>
        <stp>T_Settlement</stp>
        <stp>1</stp>
        <stp>T</stp>
        <tr r="E450" s="3"/>
      </tp>
      <tp t="s">
        <v/>
        <stp/>
        <stp>ContractData</stp>
        <stp>CADD20V23</stp>
        <stp>T_Settlement</stp>
        <stp>1</stp>
        <stp>T</stp>
        <tr r="E472" s="3"/>
      </tp>
      <tp t="s">
        <v/>
        <stp/>
        <stp>ContractData</stp>
        <stp>CADD20X23</stp>
        <stp>T_Settlement</stp>
        <stp>1</stp>
        <stp>T</stp>
        <tr r="E493" s="3"/>
      </tp>
      <tp>
        <v>9317.5</v>
        <stp/>
        <stp>ContractData</stp>
        <stp>CADD20Z23</stp>
        <stp>T_Settlement</stp>
        <stp>1</stp>
        <stp>T</stp>
        <tr r="E515" s="3"/>
      </tp>
      <tp t="s">
        <v/>
        <stp/>
        <stp>ContractData</stp>
        <stp>CADD20G23</stp>
        <stp>T_Settlement</stp>
        <stp>1</stp>
        <stp>T</stp>
        <tr r="E298" s="3"/>
      </tp>
      <tp t="s">
        <v/>
        <stp/>
        <stp>ContractData</stp>
        <stp>CADD20M23</stp>
        <stp>T_Settlement</stp>
        <stp>1</stp>
        <stp>T</stp>
        <tr r="E384" s="3"/>
      </tp>
      <tp t="s">
        <v/>
        <stp/>
        <stp>ContractData</stp>
        <stp>CADD20N23</stp>
        <stp>T_Settlement</stp>
        <stp>1</stp>
        <stp>T</stp>
        <tr r="E406" s="3"/>
      </tp>
      <tp>
        <v>9327.57</v>
        <stp/>
        <stp>ContractData</stp>
        <stp>CADD20H23</stp>
        <stp>T_Settlement</stp>
        <stp>1</stp>
        <stp>T</stp>
        <tr r="E318" s="3"/>
      </tp>
      <tp>
        <v>9328.75</v>
        <stp/>
        <stp>ContractData</stp>
        <stp>CADD20J23</stp>
        <stp>T_Settlement</stp>
        <stp>1</stp>
        <stp>T</stp>
        <tr r="E341" s="3"/>
      </tp>
      <tp t="s">
        <v/>
        <stp/>
        <stp>ContractData</stp>
        <stp>CADD23V23</stp>
        <stp>T_Settlement</stp>
        <stp>1</stp>
        <stp>T</stp>
        <tr r="E473" s="3"/>
      </tp>
      <tp t="s">
        <v/>
        <stp/>
        <stp>ContractData</stp>
        <stp>CADD23Q23</stp>
        <stp>T_Settlement</stp>
        <stp>1</stp>
        <stp>T</stp>
        <tr r="E430" s="3"/>
      </tp>
      <tp t="s">
        <v/>
        <stp/>
        <stp>ContractData</stp>
        <stp>CADD23X23</stp>
        <stp>T_Settlement</stp>
        <stp>1</stp>
        <stp>T</stp>
        <tr r="E496" s="3"/>
      </tp>
      <tp>
        <v>9324.2100000000009</v>
        <stp/>
        <stp>ContractData</stp>
        <stp>CADD23G23</stp>
        <stp>T_Settlement</stp>
        <stp>1</stp>
        <stp>T</stp>
        <tr r="E301" s="3"/>
      </tp>
      <tp t="s">
        <v/>
        <stp/>
        <stp>ContractData</stp>
        <stp>CADD23M23</stp>
        <stp>T_Settlement</stp>
        <stp>1</stp>
        <stp>T</stp>
        <tr r="E387" s="3"/>
      </tp>
      <tp>
        <v>9328</v>
        <stp/>
        <stp>ContractData</stp>
        <stp>CADD23H23</stp>
        <stp>T_Settlement</stp>
        <stp>1</stp>
        <stp>T</stp>
        <tr r="E321" s="3"/>
      </tp>
      <tp t="s">
        <v/>
        <stp/>
        <stp>ContractData</stp>
        <stp>CADD23K23</stp>
        <stp>T_Settlement</stp>
        <stp>1</stp>
        <stp>T</stp>
        <tr r="E364" s="3"/>
      </tp>
      <tp t="s">
        <v/>
        <stp/>
        <stp>ContractData</stp>
        <stp>CADD22U23</stp>
        <stp>T_Settlement</stp>
        <stp>1</stp>
        <stp>T</stp>
        <tr r="E452" s="3"/>
      </tp>
      <tp t="s">
        <v/>
        <stp/>
        <stp>ContractData</stp>
        <stp>CADD22Q23</stp>
        <stp>T_Settlement</stp>
        <stp>1</stp>
        <stp>T</stp>
        <tr r="E429" s="3"/>
      </tp>
      <tp t="s">
        <v/>
        <stp/>
        <stp>ContractData</stp>
        <stp>CADD22X23</stp>
        <stp>T_Settlement</stp>
        <stp>1</stp>
        <stp>T</stp>
        <tr r="E495" s="3"/>
      </tp>
      <tp t="s">
        <v/>
        <stp/>
        <stp>ContractData</stp>
        <stp>CADD22Z23</stp>
        <stp>T_Settlement</stp>
        <stp>1</stp>
        <stp>T</stp>
        <tr r="E517" s="3"/>
      </tp>
      <tp>
        <v>9323.68</v>
        <stp/>
        <stp>ContractData</stp>
        <stp>CADD22G23</stp>
        <stp>T_Settlement</stp>
        <stp>1</stp>
        <stp>T</stp>
        <tr r="E300" s="3"/>
      </tp>
      <tp t="s">
        <v/>
        <stp/>
        <stp>ContractData</stp>
        <stp>CADD22M23</stp>
        <stp>T_Settlement</stp>
        <stp>1</stp>
        <stp>T</stp>
        <tr r="E386" s="3"/>
      </tp>
      <tp>
        <v>9327.86</v>
        <stp/>
        <stp>ContractData</stp>
        <stp>CADD22H23</stp>
        <stp>T_Settlement</stp>
        <stp>1</stp>
        <stp>T</stp>
        <tr r="E320" s="3"/>
      </tp>
      <tp t="s">
        <v/>
        <stp/>
        <stp>ContractData</stp>
        <stp>CADD22K23</stp>
        <stp>T_Settlement</stp>
        <stp>1</stp>
        <stp>T</stp>
        <tr r="E363" s="3"/>
      </tp>
      <tp t="s">
        <v/>
        <stp/>
        <stp>ContractData</stp>
        <stp>CADD31V23</stp>
        <stp>T_Settlement</stp>
        <stp>1</stp>
        <stp>T</stp>
        <tr r="E479" s="3"/>
      </tp>
      <tp t="s">
        <v/>
        <stp/>
        <stp>ContractData</stp>
        <stp>CADD31Q23</stp>
        <stp>T_Settlement</stp>
        <stp>1</stp>
        <stp>T</stp>
        <tr r="E436" s="3"/>
      </tp>
      <tp>
        <v>9308.2000000000007</v>
        <stp/>
        <stp>ContractData</stp>
        <stp>CADD31F23</stp>
        <stp>T_Settlement</stp>
        <stp>1</stp>
        <stp>T</stp>
        <tr r="E284" s="3"/>
      </tp>
      <tp t="s">
        <v/>
        <stp/>
        <stp>ContractData</stp>
        <stp>CADD31N23</stp>
        <stp>T_Settlement</stp>
        <stp>1</stp>
        <stp>T</stp>
        <tr r="E413" s="3"/>
      </tp>
      <tp>
        <v>9330.06</v>
        <stp/>
        <stp>ContractData</stp>
        <stp>CADD31H23</stp>
        <stp>T_Settlement</stp>
        <stp>1</stp>
        <stp>T</stp>
        <tr r="E327" s="3"/>
      </tp>
      <tp>
        <v>9332.8000000000011</v>
        <stp/>
        <stp>ContractData</stp>
        <stp>CADD31K23</stp>
        <stp>T_Settlement</stp>
        <stp>1</stp>
        <stp>T</stp>
        <tr r="E370" s="3"/>
      </tp>
      <tp t="s">
        <v/>
        <stp/>
        <stp>ContractData</stp>
        <stp>CADD30V23</stp>
        <stp>T_Settlement</stp>
        <stp>1</stp>
        <stp>T</stp>
        <tr r="E478" s="3"/>
      </tp>
      <tp t="s">
        <v/>
        <stp/>
        <stp>ContractData</stp>
        <stp>CADD30Q23</stp>
        <stp>T_Settlement</stp>
        <stp>1</stp>
        <stp>T</stp>
        <tr r="E435" s="3"/>
      </tp>
      <tp t="s">
        <v/>
        <stp/>
        <stp>ContractData</stp>
        <stp>CADD30X23</stp>
        <stp>T_Settlement</stp>
        <stp>1</stp>
        <stp>T</stp>
        <tr r="E501" s="3"/>
      </tp>
      <tp>
        <v>9306.5</v>
        <stp/>
        <stp>ContractData</stp>
        <stp>CADD30F23</stp>
        <stp>T_Settlement</stp>
        <stp>1</stp>
        <stp>T</stp>
        <tr r="E283" s="3"/>
      </tp>
      <tp t="s">
        <v/>
        <stp/>
        <stp>ContractData</stp>
        <stp>CADD30M23</stp>
        <stp>T_Settlement</stp>
        <stp>1</stp>
        <stp>T</stp>
        <tr r="E392" s="3"/>
      </tp>
      <tp>
        <v>9329.75</v>
        <stp/>
        <stp>ContractData</stp>
        <stp>CADD30H23</stp>
        <stp>T_Settlement</stp>
        <stp>1</stp>
        <stp>T</stp>
        <tr r="E326" s="3"/>
      </tp>
      <tp t="s">
        <v/>
        <stp/>
        <stp>ContractData</stp>
        <stp>CADD30K23</stp>
        <stp>T_Settlement</stp>
        <stp>1</stp>
        <stp>T</stp>
        <tr r="E369" s="3"/>
      </tp>
      <tp t="s">
        <v>LME Aluminium, Dec 19</v>
        <stp/>
        <stp>ContractData</stp>
        <stp>AHDD18Z19</stp>
        <stp>LongDescription</stp>
        <tr r="D51" s="2"/>
      </tp>
      <tp t="s">
        <v>LME Aluminium, Dec 18</v>
        <stp/>
        <stp>ContractData</stp>
        <stp>AHDD19Z18</stp>
        <stp>LongDescription</stp>
        <tr r="D39" s="2"/>
      </tp>
      <tp t="s">
        <v>LME Aluminium, Dec 16</v>
        <stp/>
        <stp>ContractData</stp>
        <stp>AHDD21Z16</stp>
        <stp>LongDescription</stp>
        <tr r="D15" s="2"/>
      </tp>
      <tp t="s">
        <v>LME Aluminium, Dec 17</v>
        <stp/>
        <stp>ContractData</stp>
        <stp>AHDD20Z17</stp>
        <stp>LongDescription</stp>
        <tr r="D27" s="2"/>
      </tp>
      <tp>
        <v>9311.5</v>
        <stp/>
        <stp>StudyData</stp>
        <stp>CADD15Q24</stp>
        <stp>Bar</stp>
        <stp/>
        <stp>Close</stp>
        <stp>ADC</stp>
        <stp>-2</stp>
        <stp>ALL</stp>
        <stp/>
        <stp/>
        <stp>TRUE</stp>
        <stp>T</stp>
        <tr r="I686" s="3"/>
      </tp>
      <tp>
        <v>9315.58</v>
        <stp/>
        <stp>StudyData</stp>
        <stp>CADD05Q24</stp>
        <stp>Bar</stp>
        <stp/>
        <stp>Close</stp>
        <stp>ADC</stp>
        <stp>-2</stp>
        <stp>ALL</stp>
        <stp/>
        <stp/>
        <stp>TRUE</stp>
        <stp>T</stp>
        <tr r="I678" s="3"/>
      </tp>
      <tp t="s">
        <v/>
        <stp/>
        <stp>StudyData</stp>
        <stp>CADD25Q23</stp>
        <stp>Bar</stp>
        <stp/>
        <stp>Close</stp>
        <stp>ADC</stp>
        <stp>-2</stp>
        <stp>ALL</stp>
        <stp/>
        <stp/>
        <stp>TRUE</stp>
        <stp>T</stp>
        <tr r="I432" s="3"/>
      </tp>
      <tp>
        <v>9311.5</v>
        <stp/>
        <stp>StudyData</stp>
        <stp>CADD15Q23</stp>
        <stp>Bar</stp>
        <stp/>
        <stp>Close</stp>
        <stp>ADC</stp>
        <stp>-2</stp>
        <stp>ALL</stp>
        <stp/>
        <stp/>
        <stp>TRUE</stp>
        <stp>T</stp>
        <tr r="I424" s="3"/>
      </tp>
      <tp t="s">
        <v>LME Aluminium, Dec 26</v>
        <stp/>
        <stp>ContractData</stp>
        <stp>AHDD16Z26</stp>
        <stp>LongDescription</stp>
        <tr r="D135" s="2"/>
      </tp>
      <tp t="s">
        <v>LME Aluminium, Dec 25</v>
        <stp/>
        <stp>ContractData</stp>
        <stp>AHDD17Z25</stp>
        <stp>LongDescription</stp>
        <tr r="D123" s="2"/>
      </tp>
      <tp t="s">
        <v>LME Aluminium, Dec 24</v>
        <stp/>
        <stp>ContractData</stp>
        <stp>AHDD18Z24</stp>
        <stp>LongDescription</stp>
        <tr r="D111" s="2"/>
      </tp>
      <tp t="s">
        <v>LME Aluminium, Dec 21</v>
        <stp/>
        <stp>ContractData</stp>
        <stp>AHDD15Z21</stp>
        <stp>LongDescription</stp>
        <tr r="D75" s="2"/>
      </tp>
      <tp t="s">
        <v>LME Aluminium, Dec 22</v>
        <stp/>
        <stp>ContractData</stp>
        <stp>AHDD21Z22</stp>
        <stp>LongDescription</stp>
        <tr r="D87" s="2"/>
      </tp>
      <tp t="s">
        <v>LME Aluminium, Dec 20</v>
        <stp/>
        <stp>ContractData</stp>
        <stp>AHDD16Z20</stp>
        <stp>LongDescription</stp>
        <tr r="D63" s="2"/>
      </tp>
      <tp t="s">
        <v>LME Aluminium, Dec 23</v>
        <stp/>
        <stp>ContractData</stp>
        <stp>AHDD20Z23</stp>
        <stp>LongDescription</stp>
        <tr r="D99" s="2"/>
      </tp>
      <tp>
        <v>9315.58</v>
        <stp/>
        <stp>StudyData</stp>
        <stp>CADD05U24</stp>
        <stp>Bar</stp>
        <stp/>
        <stp>Close</stp>
        <stp>ADC</stp>
        <stp>-2</stp>
        <stp>ALL</stp>
        <stp/>
        <stp/>
        <stp>TRUE</stp>
        <stp>T</stp>
        <tr r="I701" s="3"/>
      </tp>
      <tp t="s">
        <v/>
        <stp/>
        <stp>StudyData</stp>
        <stp>CADD25U24</stp>
        <stp>Bar</stp>
        <stp/>
        <stp>Close</stp>
        <stp>ADC</stp>
        <stp>-2</stp>
        <stp>ALL</stp>
        <stp/>
        <stp/>
        <stp>TRUE</stp>
        <stp>T</stp>
        <tr r="I715" s="3"/>
      </tp>
      <tp t="s">
        <v/>
        <stp/>
        <stp>StudyData</stp>
        <stp>CADD25U23</stp>
        <stp>Bar</stp>
        <stp/>
        <stp>Close</stp>
        <stp>ADC</stp>
        <stp>-2</stp>
        <stp>ALL</stp>
        <stp/>
        <stp/>
        <stp>TRUE</stp>
        <stp>T</stp>
        <tr r="I453" s="3"/>
      </tp>
      <tp>
        <v>9315.58</v>
        <stp/>
        <stp>StudyData</stp>
        <stp>CADD05U23</stp>
        <stp>Bar</stp>
        <stp/>
        <stp>Close</stp>
        <stp>ADC</stp>
        <stp>-2</stp>
        <stp>ALL</stp>
        <stp/>
        <stp/>
        <stp>TRUE</stp>
        <stp>T</stp>
        <tr r="I439" s="3"/>
      </tp>
      <tp>
        <v>9311.5</v>
        <stp/>
        <stp>StudyData</stp>
        <stp>CADD15U23</stp>
        <stp>Bar</stp>
        <stp/>
        <stp>Close</stp>
        <stp>ADC</stp>
        <stp>-2</stp>
        <stp>ALL</stp>
        <stp/>
        <stp/>
        <stp>TRUE</stp>
        <stp>T</stp>
        <tr r="I447" s="3"/>
      </tp>
      <tp>
        <v>9311.5</v>
        <stp/>
        <stp>StudyData</stp>
        <stp>CADD15V24</stp>
        <stp>Bar</stp>
        <stp/>
        <stp>Close</stp>
        <stp>ADC</stp>
        <stp>-2</stp>
        <stp>ALL</stp>
        <stp/>
        <stp/>
        <stp>TRUE</stp>
        <stp>T</stp>
        <tr r="I729" s="3"/>
      </tp>
      <tp t="s">
        <v/>
        <stp/>
        <stp>StudyData</stp>
        <stp>CADD25V24</stp>
        <stp>Bar</stp>
        <stp/>
        <stp>Close</stp>
        <stp>ADC</stp>
        <stp>-2</stp>
        <stp>ALL</stp>
        <stp/>
        <stp/>
        <stp>TRUE</stp>
        <stp>T</stp>
        <tr r="I737" s="3"/>
      </tp>
      <tp t="s">
        <v/>
        <stp/>
        <stp>StudyData</stp>
        <stp>CADD25V23</stp>
        <stp>Bar</stp>
        <stp/>
        <stp>Close</stp>
        <stp>ADC</stp>
        <stp>-2</stp>
        <stp>ALL</stp>
        <stp/>
        <stp/>
        <stp>TRUE</stp>
        <stp>T</stp>
        <tr r="I475" s="3"/>
      </tp>
      <tp>
        <v>9315.58</v>
        <stp/>
        <stp>StudyData</stp>
        <stp>CADD05V23</stp>
        <stp>Bar</stp>
        <stp/>
        <stp>Close</stp>
        <stp>ADC</stp>
        <stp>-2</stp>
        <stp>ALL</stp>
        <stp/>
        <stp/>
        <stp>TRUE</stp>
        <stp>T</stp>
        <tr r="I461" s="3"/>
      </tp>
      <tp>
        <v>9311.5</v>
        <stp/>
        <stp>StudyData</stp>
        <stp>CADD15X24</stp>
        <stp>Bar</stp>
        <stp/>
        <stp>Close</stp>
        <stp>ADC</stp>
        <stp>-2</stp>
        <stp>ALL</stp>
        <stp/>
        <stp/>
        <stp>TRUE</stp>
        <stp>T</stp>
        <tr r="I752" s="3"/>
      </tp>
      <tp>
        <v>9315.58</v>
        <stp/>
        <stp>StudyData</stp>
        <stp>CADD05X24</stp>
        <stp>Bar</stp>
        <stp/>
        <stp>Close</stp>
        <stp>ADC</stp>
        <stp>-2</stp>
        <stp>ALL</stp>
        <stp/>
        <stp/>
        <stp>TRUE</stp>
        <stp>T</stp>
        <tr r="I744" s="3"/>
      </tp>
      <tp t="s">
        <v/>
        <stp/>
        <stp>StudyData</stp>
        <stp>CADD25X24</stp>
        <stp>Bar</stp>
        <stp/>
        <stp>Close</stp>
        <stp>ADC</stp>
        <stp>-2</stp>
        <stp>ALL</stp>
        <stp/>
        <stp/>
        <stp>TRUE</stp>
        <stp>T</stp>
        <tr r="I758" s="3"/>
      </tp>
      <tp>
        <v>9311.5</v>
        <stp/>
        <stp>StudyData</stp>
        <stp>CADD15X23</stp>
        <stp>Bar</stp>
        <stp/>
        <stp>Close</stp>
        <stp>ADC</stp>
        <stp>-2</stp>
        <stp>ALL</stp>
        <stp/>
        <stp/>
        <stp>TRUE</stp>
        <stp>T</stp>
        <tr r="I490" s="3"/>
      </tp>
      <tp>
        <v>9315.58</v>
        <stp/>
        <stp>StudyData</stp>
        <stp>CADD05Z24</stp>
        <stp>Bar</stp>
        <stp/>
        <stp>Close</stp>
        <stp>ADC</stp>
        <stp>-2</stp>
        <stp>ALL</stp>
        <stp/>
        <stp/>
        <stp>TRUE</stp>
        <stp>T</stp>
        <tr r="I766" s="3"/>
      </tp>
      <tp t="s">
        <v/>
        <stp/>
        <stp>StudyData</stp>
        <stp>CADD25Z24</stp>
        <stp>Bar</stp>
        <stp/>
        <stp>Close</stp>
        <stp>ADC</stp>
        <stp>-2</stp>
        <stp>ALL</stp>
        <stp/>
        <stp/>
        <stp>TRUE</stp>
        <stp>T</stp>
        <tr r="I780" s="3"/>
      </tp>
      <tp t="s">
        <v/>
        <stp/>
        <stp>StudyData</stp>
        <stp>CADD25Z23</stp>
        <stp>Bar</stp>
        <stp/>
        <stp>Close</stp>
        <stp>ADC</stp>
        <stp>-2</stp>
        <stp>ALL</stp>
        <stp/>
        <stp/>
        <stp>TRUE</stp>
        <stp>T</stp>
        <tr r="I518" s="3"/>
      </tp>
      <tp>
        <v>9315.58</v>
        <stp/>
        <stp>StudyData</stp>
        <stp>CADD05Z23</stp>
        <stp>Bar</stp>
        <stp/>
        <stp>Close</stp>
        <stp>ADC</stp>
        <stp>-2</stp>
        <stp>ALL</stp>
        <stp/>
        <stp/>
        <stp>TRUE</stp>
        <stp>T</stp>
        <tr r="I504" s="3"/>
      </tp>
      <tp>
        <v>9311.5</v>
        <stp/>
        <stp>StudyData</stp>
        <stp>CADD15Z23</stp>
        <stp>Bar</stp>
        <stp/>
        <stp>Close</stp>
        <stp>ADC</stp>
        <stp>-2</stp>
        <stp>ALL</stp>
        <stp/>
        <stp/>
        <stp>TRUE</stp>
        <stp>T</stp>
        <tr r="I512" s="3"/>
      </tp>
      <tp>
        <v>9315.58</v>
        <stp/>
        <stp>StudyData</stp>
        <stp>CADD05G25</stp>
        <stp>Bar</stp>
        <stp/>
        <stp>Close</stp>
        <stp>ADC</stp>
        <stp>-2</stp>
        <stp>ALL</stp>
        <stp/>
        <stp/>
        <stp>TRUE</stp>
        <stp>T</stp>
        <tr r="I810" s="3"/>
      </tp>
      <tp>
        <v>9311.5</v>
        <stp/>
        <stp>StudyData</stp>
        <stp>CADD15G24</stp>
        <stp>Bar</stp>
        <stp/>
        <stp>Close</stp>
        <stp>ADC</stp>
        <stp>-2</stp>
        <stp>ALL</stp>
        <stp/>
        <stp/>
        <stp>TRUE</stp>
        <stp>T</stp>
        <tr r="I556" s="3"/>
      </tp>
      <tp>
        <v>9315.58</v>
        <stp/>
        <stp>StudyData</stp>
        <stp>CADD05G24</stp>
        <stp>Bar</stp>
        <stp/>
        <stp>Close</stp>
        <stp>ADC</stp>
        <stp>-2</stp>
        <stp>ALL</stp>
        <stp/>
        <stp/>
        <stp>TRUE</stp>
        <stp>T</stp>
        <tr r="I548" s="3"/>
      </tp>
      <tp t="s">
        <v/>
        <stp/>
        <stp>StudyData</stp>
        <stp>CADD25G25</stp>
        <stp>Bar</stp>
        <stp/>
        <stp>Close</stp>
        <stp>ADC</stp>
        <stp>-2</stp>
        <stp>ALL</stp>
        <stp/>
        <stp/>
        <stp>TRUE</stp>
        <stp>T</stp>
        <tr r="I824" s="3"/>
      </tp>
      <tp>
        <v>9311.5</v>
        <stp/>
        <stp>StudyData</stp>
        <stp>CADD15G23</stp>
        <stp>Bar</stp>
        <stp/>
        <stp>Close</stp>
        <stp>ADC</stp>
        <stp>-2</stp>
        <stp>ALL</stp>
        <stp/>
        <stp/>
        <stp>TRUE</stp>
        <stp>T</stp>
        <tr r="I295" s="3"/>
      </tp>
      <tp>
        <v>9311.5</v>
        <stp/>
        <stp>StudyData</stp>
        <stp>CADD15F24</stp>
        <stp>Bar</stp>
        <stp/>
        <stp>Close</stp>
        <stp>ADC</stp>
        <stp>-2</stp>
        <stp>ALL</stp>
        <stp/>
        <stp/>
        <stp>TRUE</stp>
        <stp>T</stp>
        <tr r="I533" s="3"/>
      </tp>
      <tp>
        <v>9315.58</v>
        <stp/>
        <stp>StudyData</stp>
        <stp>CADD05F24</stp>
        <stp>Bar</stp>
        <stp/>
        <stp>Close</stp>
        <stp>ADC</stp>
        <stp>-2</stp>
        <stp>ALL</stp>
        <stp/>
        <stp/>
        <stp>TRUE</stp>
        <stp>T</stp>
        <tr r="I527" s="3"/>
      </tp>
      <tp>
        <v>9311.5</v>
        <stp/>
        <stp>StudyData</stp>
        <stp>CADD15F25</stp>
        <stp>Bar</stp>
        <stp/>
        <stp>Close</stp>
        <stp>ADC</stp>
        <stp>-2</stp>
        <stp>ALL</stp>
        <stp/>
        <stp/>
        <stp>TRUE</stp>
        <stp>T</stp>
        <tr r="I795" s="3"/>
      </tp>
      <tp t="s">
        <v/>
        <stp/>
        <stp>StudyData</stp>
        <stp>CADD25F24</stp>
        <stp>Bar</stp>
        <stp/>
        <stp>Close</stp>
        <stp>ADC</stp>
        <stp>-2</stp>
        <stp>ALL</stp>
        <stp/>
        <stp/>
        <stp>TRUE</stp>
        <stp>T</stp>
        <tr r="I541" s="3"/>
      </tp>
      <tp>
        <v>9315.58</v>
        <stp/>
        <stp>StudyData</stp>
        <stp>CADD05H25</stp>
        <stp>Bar</stp>
        <stp/>
        <stp>Close</stp>
        <stp>ADC</stp>
        <stp>-2</stp>
        <stp>ALL</stp>
        <stp/>
        <stp/>
        <stp>TRUE</stp>
        <stp>T</stp>
        <tr r="I830" s="3"/>
      </tp>
      <tp>
        <v>9311.5</v>
        <stp/>
        <stp>StudyData</stp>
        <stp>CADD15H24</stp>
        <stp>Bar</stp>
        <stp/>
        <stp>Close</stp>
        <stp>ADC</stp>
        <stp>-2</stp>
        <stp>ALL</stp>
        <stp/>
        <stp/>
        <stp>TRUE</stp>
        <stp>T</stp>
        <tr r="I577" s="3"/>
      </tp>
      <tp>
        <v>9315.58</v>
        <stp/>
        <stp>StudyData</stp>
        <stp>CADD05H24</stp>
        <stp>Bar</stp>
        <stp/>
        <stp>Close</stp>
        <stp>ADC</stp>
        <stp>-2</stp>
        <stp>ALL</stp>
        <stp/>
        <stp/>
        <stp>TRUE</stp>
        <stp>T</stp>
        <tr r="I569" s="3"/>
      </tp>
      <tp t="s">
        <v/>
        <stp/>
        <stp>StudyData</stp>
        <stp>CADD25H25</stp>
        <stp>Bar</stp>
        <stp/>
        <stp>Close</stp>
        <stp>ADC</stp>
        <stp>-2</stp>
        <stp>ALL</stp>
        <stp/>
        <stp/>
        <stp>TRUE</stp>
        <stp>T</stp>
        <tr r="I844" s="3"/>
      </tp>
      <tp t="s">
        <v/>
        <stp/>
        <stp>StudyData</stp>
        <stp>CADD25H24</stp>
        <stp>Bar</stp>
        <stp/>
        <stp>Close</stp>
        <stp>ADC</stp>
        <stp>-2</stp>
        <stp>ALL</stp>
        <stp/>
        <stp/>
        <stp>TRUE</stp>
        <stp>T</stp>
        <tr r="I583" s="3"/>
      </tp>
      <tp>
        <v>9311.5</v>
        <stp/>
        <stp>StudyData</stp>
        <stp>CADD15H23</stp>
        <stp>Bar</stp>
        <stp/>
        <stp>Close</stp>
        <stp>ADC</stp>
        <stp>-2</stp>
        <stp>ALL</stp>
        <stp/>
        <stp/>
        <stp>TRUE</stp>
        <stp>T</stp>
        <tr r="I315" s="3"/>
      </tp>
      <tp>
        <v>9315.58</v>
        <stp/>
        <stp>StudyData</stp>
        <stp>CADD05K25</stp>
        <stp>Bar</stp>
        <stp/>
        <stp>Close</stp>
        <stp>ADC</stp>
        <stp>-2</stp>
        <stp>ALL</stp>
        <stp/>
        <stp/>
        <stp>TRUE</stp>
        <stp>T</stp>
        <tr r="I873" s="3"/>
      </tp>
      <tp>
        <v>9311.5</v>
        <stp/>
        <stp>StudyData</stp>
        <stp>CADD15K24</stp>
        <stp>Bar</stp>
        <stp/>
        <stp>Close</stp>
        <stp>ADC</stp>
        <stp>-2</stp>
        <stp>ALL</stp>
        <stp/>
        <stp/>
        <stp>TRUE</stp>
        <stp>T</stp>
        <tr r="I620" s="3"/>
      </tp>
      <tp t="s">
        <v/>
        <stp/>
        <stp>StudyData</stp>
        <stp>CADD25K23</stp>
        <stp>Bar</stp>
        <stp/>
        <stp>Close</stp>
        <stp>ADC</stp>
        <stp>-2</stp>
        <stp>ALL</stp>
        <stp/>
        <stp/>
        <stp>TRUE</stp>
        <stp>T</stp>
        <tr r="I366" s="3"/>
      </tp>
      <tp>
        <v>9315.58</v>
        <stp/>
        <stp>StudyData</stp>
        <stp>CADD05K23</stp>
        <stp>Bar</stp>
        <stp/>
        <stp>Close</stp>
        <stp>ADC</stp>
        <stp>-2</stp>
        <stp>ALL</stp>
        <stp/>
        <stp/>
        <stp>TRUE</stp>
        <stp>T</stp>
        <tr r="I352" s="3"/>
      </tp>
      <tp>
        <v>9311.5</v>
        <stp/>
        <stp>StudyData</stp>
        <stp>CADD15K23</stp>
        <stp>Bar</stp>
        <stp/>
        <stp>Close</stp>
        <stp>ADC</stp>
        <stp>-2</stp>
        <stp>ALL</stp>
        <stp/>
        <stp/>
        <stp>TRUE</stp>
        <stp>T</stp>
        <tr r="I358" s="3"/>
      </tp>
      <tp>
        <v>9311.5</v>
        <stp/>
        <stp>StudyData</stp>
        <stp>CADD15J24</stp>
        <stp>Bar</stp>
        <stp/>
        <stp>Close</stp>
        <stp>ADC</stp>
        <stp>-2</stp>
        <stp>ALL</stp>
        <stp/>
        <stp/>
        <stp>TRUE</stp>
        <stp>T</stp>
        <tr r="I598" s="3"/>
      </tp>
      <tp>
        <v>9315.58</v>
        <stp/>
        <stp>StudyData</stp>
        <stp>CADD05J24</stp>
        <stp>Bar</stp>
        <stp/>
        <stp>Close</stp>
        <stp>ADC</stp>
        <stp>-2</stp>
        <stp>ALL</stp>
        <stp/>
        <stp/>
        <stp>TRUE</stp>
        <stp>T</stp>
        <tr r="I592" s="3"/>
      </tp>
      <tp>
        <v>9311.5</v>
        <stp/>
        <stp>StudyData</stp>
        <stp>CADD15J25</stp>
        <stp>Bar</stp>
        <stp/>
        <stp>Close</stp>
        <stp>ADC</stp>
        <stp>-2</stp>
        <stp>ALL</stp>
        <stp/>
        <stp/>
        <stp>TRUE</stp>
        <stp>T</stp>
        <tr r="I859" s="3"/>
      </tp>
      <tp t="s">
        <v/>
        <stp/>
        <stp>StudyData</stp>
        <stp>CADD25J25</stp>
        <stp>Bar</stp>
        <stp/>
        <stp>Close</stp>
        <stp>ADC</stp>
        <stp>-2</stp>
        <stp>ALL</stp>
        <stp/>
        <stp/>
        <stp>TRUE</stp>
        <stp>T</stp>
        <tr r="I867" s="3"/>
      </tp>
      <tp t="s">
        <v/>
        <stp/>
        <stp>StudyData</stp>
        <stp>CADD25J24</stp>
        <stp>Bar</stp>
        <stp/>
        <stp>Close</stp>
        <stp>ADC</stp>
        <stp>-2</stp>
        <stp>ALL</stp>
        <stp/>
        <stp/>
        <stp>TRUE</stp>
        <stp>T</stp>
        <tr r="I606" s="3"/>
      </tp>
      <tp t="s">
        <v/>
        <stp/>
        <stp>StudyData</stp>
        <stp>CADD25J23</stp>
        <stp>Bar</stp>
        <stp/>
        <stp>Close</stp>
        <stp>ADC</stp>
        <stp>-2</stp>
        <stp>ALL</stp>
        <stp/>
        <stp/>
        <stp>TRUE</stp>
        <stp>T</stp>
        <tr r="I344" s="3"/>
      </tp>
      <tp>
        <v>9315.58</v>
        <stp/>
        <stp>StudyData</stp>
        <stp>CADD05J23</stp>
        <stp>Bar</stp>
        <stp/>
        <stp>Close</stp>
        <stp>ADC</stp>
        <stp>-2</stp>
        <stp>ALL</stp>
        <stp/>
        <stp/>
        <stp>TRUE</stp>
        <stp>T</stp>
        <tr r="I330" s="3"/>
      </tp>
      <tp>
        <v>9315.58</v>
        <stp/>
        <stp>StudyData</stp>
        <stp>CADD05M24</stp>
        <stp>Bar</stp>
        <stp/>
        <stp>Close</stp>
        <stp>ADC</stp>
        <stp>-2</stp>
        <stp>ALL</stp>
        <stp/>
        <stp/>
        <stp>TRUE</stp>
        <stp>T</stp>
        <tr r="I635" s="3"/>
      </tp>
      <tp t="s">
        <v/>
        <stp/>
        <stp>StudyData</stp>
        <stp>CADD25M24</stp>
        <stp>Bar</stp>
        <stp/>
        <stp>Close</stp>
        <stp>ADC</stp>
        <stp>-2</stp>
        <stp>ALL</stp>
        <stp/>
        <stp/>
        <stp>TRUE</stp>
        <stp>T</stp>
        <tr r="I649" s="3"/>
      </tp>
      <tp>
        <v>9315.58</v>
        <stp/>
        <stp>StudyData</stp>
        <stp>CADD05M23</stp>
        <stp>Bar</stp>
        <stp/>
        <stp>Close</stp>
        <stp>ADC</stp>
        <stp>-2</stp>
        <stp>ALL</stp>
        <stp/>
        <stp/>
        <stp>TRUE</stp>
        <stp>T</stp>
        <tr r="I373" s="3"/>
      </tp>
      <tp>
        <v>9311.5</v>
        <stp/>
        <stp>StudyData</stp>
        <stp>CADD15M23</stp>
        <stp>Bar</stp>
        <stp/>
        <stp>Close</stp>
        <stp>ADC</stp>
        <stp>-2</stp>
        <stp>ALL</stp>
        <stp/>
        <stp/>
        <stp>TRUE</stp>
        <stp>T</stp>
        <tr r="I381" s="3"/>
      </tp>
      <tp>
        <v>9311.5</v>
        <stp/>
        <stp>StudyData</stp>
        <stp>CADD15N24</stp>
        <stp>Bar</stp>
        <stp/>
        <stp>Close</stp>
        <stp>ADC</stp>
        <stp>-2</stp>
        <stp>ALL</stp>
        <stp/>
        <stp/>
        <stp>TRUE</stp>
        <stp>T</stp>
        <tr r="I663" s="3"/>
      </tp>
      <tp>
        <v>9315.58</v>
        <stp/>
        <stp>StudyData</stp>
        <stp>CADD05N24</stp>
        <stp>Bar</stp>
        <stp/>
        <stp>Close</stp>
        <stp>ADC</stp>
        <stp>-2</stp>
        <stp>ALL</stp>
        <stp/>
        <stp/>
        <stp>TRUE</stp>
        <stp>T</stp>
        <tr r="I657" s="3"/>
      </tp>
      <tp t="s">
        <v/>
        <stp/>
        <stp>StudyData</stp>
        <stp>CADD25N24</stp>
        <stp>Bar</stp>
        <stp/>
        <stp>Close</stp>
        <stp>ADC</stp>
        <stp>-2</stp>
        <stp>ALL</stp>
        <stp/>
        <stp/>
        <stp>TRUE</stp>
        <stp>T</stp>
        <tr r="I671" s="3"/>
      </tp>
      <tp t="s">
        <v/>
        <stp/>
        <stp>StudyData</stp>
        <stp>CADD25N23</stp>
        <stp>Bar</stp>
        <stp/>
        <stp>Close</stp>
        <stp>ADC</stp>
        <stp>-2</stp>
        <stp>ALL</stp>
        <stp/>
        <stp/>
        <stp>TRUE</stp>
        <stp>T</stp>
        <tr r="I409" s="3"/>
      </tp>
      <tp>
        <v>9315.58</v>
        <stp/>
        <stp>StudyData</stp>
        <stp>CADD05N23</stp>
        <stp>Bar</stp>
        <stp/>
        <stp>Close</stp>
        <stp>ADC</stp>
        <stp>-2</stp>
        <stp>ALL</stp>
        <stp/>
        <stp/>
        <stp>TRUE</stp>
        <stp>T</stp>
        <tr r="I395" s="3"/>
      </tp>
      <tp>
        <v>44952</v>
        <stp/>
        <stp>ContractData</stp>
        <stp>CADD16X23</stp>
        <stp>T_Date</stp>
        <stp>1</stp>
        <stp>T</stp>
        <tr r="H491" s="3"/>
      </tp>
      <tp>
        <v>44952</v>
        <stp/>
        <stp>ContractData</stp>
        <stp>CADD06X23</stp>
        <stp>T_Date</stp>
        <stp>1</stp>
        <stp>T</stp>
        <tr r="H483" s="3"/>
      </tp>
      <tp>
        <v>44952</v>
        <stp/>
        <stp>ContractData</stp>
        <stp>CADD26X24</stp>
        <stp>T_Date</stp>
        <stp>1</stp>
        <stp>T</stp>
        <tr r="H759" s="3"/>
      </tp>
      <tp>
        <v>44952</v>
        <stp/>
        <stp>ContractData</stp>
        <stp>CADD06X24</stp>
        <stp>T_Date</stp>
        <stp>1</stp>
        <stp>T</stp>
        <tr r="H745" s="3"/>
      </tp>
      <tp>
        <v>44952</v>
        <stp/>
        <stp>ContractData</stp>
        <stp>CADD06Z23</stp>
        <stp>T_Date</stp>
        <stp>1</stp>
        <stp>T</stp>
        <tr r="H505" s="3"/>
      </tp>
      <tp>
        <v>44952</v>
        <stp/>
        <stp>ContractData</stp>
        <stp>CADD26Z23</stp>
        <stp>T_Date</stp>
        <stp>1</stp>
        <stp>T</stp>
        <tr r="H519" s="3"/>
      </tp>
      <tp>
        <v>44952</v>
        <stp/>
        <stp>ContractData</stp>
        <stp>CADD26Z24</stp>
        <stp>T_Date</stp>
        <stp>1</stp>
        <stp>T</stp>
        <tr r="H781" s="3"/>
      </tp>
      <tp>
        <v>44952</v>
        <stp/>
        <stp>ContractData</stp>
        <stp>CADD06Z24</stp>
        <stp>T_Date</stp>
        <stp>1</stp>
        <stp>T</stp>
        <tr r="H767" s="3"/>
      </tp>
      <tp>
        <v>44952</v>
        <stp/>
        <stp>ContractData</stp>
        <stp>CADD16Z24</stp>
        <stp>T_Date</stp>
        <stp>1</stp>
        <stp>T</stp>
        <tr r="H773" s="3"/>
      </tp>
      <tp>
        <v>44952</v>
        <stp/>
        <stp>ContractData</stp>
        <stp>CADD16Q23</stp>
        <stp>T_Date</stp>
        <stp>1</stp>
        <stp>T</stp>
        <tr r="H425" s="3"/>
      </tp>
      <tp>
        <v>44952</v>
        <stp/>
        <stp>ContractData</stp>
        <stp>CADD26Q24</stp>
        <stp>T_Date</stp>
        <stp>1</stp>
        <stp>T</stp>
        <tr r="H693" s="3"/>
      </tp>
      <tp>
        <v>44952</v>
        <stp/>
        <stp>ContractData</stp>
        <stp>CADD06Q24</stp>
        <stp>T_Date</stp>
        <stp>1</stp>
        <stp>T</stp>
        <tr r="H679" s="3"/>
      </tp>
      <tp>
        <v>44952</v>
        <stp/>
        <stp>ContractData</stp>
        <stp>CADD16Q24</stp>
        <stp>T_Date</stp>
        <stp>1</stp>
        <stp>T</stp>
        <tr r="H687" s="3"/>
      </tp>
      <tp>
        <v>44952</v>
        <stp/>
        <stp>ContractData</stp>
        <stp>CADD06U23</stp>
        <stp>T_Date</stp>
        <stp>1</stp>
        <stp>T</stp>
        <tr r="H440" s="3"/>
      </tp>
      <tp>
        <v>44952</v>
        <stp/>
        <stp>ContractData</stp>
        <stp>CADD26U23</stp>
        <stp>T_Date</stp>
        <stp>1</stp>
        <stp>T</stp>
        <tr r="H454" s="3"/>
      </tp>
      <tp>
        <v>44952</v>
        <stp/>
        <stp>ContractData</stp>
        <stp>CADD26U24</stp>
        <stp>T_Date</stp>
        <stp>1</stp>
        <stp>T</stp>
        <tr r="H716" s="3"/>
      </tp>
      <tp>
        <v>44952</v>
        <stp/>
        <stp>ContractData</stp>
        <stp>CADD06U24</stp>
        <stp>T_Date</stp>
        <stp>1</stp>
        <stp>T</stp>
        <tr r="H702" s="3"/>
      </tp>
      <tp>
        <v>44952</v>
        <stp/>
        <stp>ContractData</stp>
        <stp>CADD16U24</stp>
        <stp>T_Date</stp>
        <stp>1</stp>
        <stp>T</stp>
        <tr r="H708" s="3"/>
      </tp>
      <tp>
        <v>44952</v>
        <stp/>
        <stp>ContractData</stp>
        <stp>CADD16V23</stp>
        <stp>T_Date</stp>
        <stp>1</stp>
        <stp>T</stp>
        <tr r="H468" s="3"/>
      </tp>
      <tp>
        <v>44952</v>
        <stp/>
        <stp>ContractData</stp>
        <stp>CADD06V23</stp>
        <stp>T_Date</stp>
        <stp>1</stp>
        <stp>T</stp>
        <tr r="H462" s="3"/>
      </tp>
      <tp>
        <v>44952</v>
        <stp/>
        <stp>ContractData</stp>
        <stp>CADD26V23</stp>
        <stp>T_Date</stp>
        <stp>1</stp>
        <stp>T</stp>
        <tr r="H476" s="3"/>
      </tp>
      <tp>
        <v>44952</v>
        <stp/>
        <stp>ContractData</stp>
        <stp>CADD16V24</stp>
        <stp>T_Date</stp>
        <stp>1</stp>
        <stp>T</stp>
        <tr r="H730" s="3"/>
      </tp>
      <tp>
        <v>44952</v>
        <stp/>
        <stp>ContractData</stp>
        <stp>CADD16H23</stp>
        <stp>T_Date</stp>
        <stp>1</stp>
        <stp>T</stp>
        <tr r="H316" s="3"/>
      </tp>
      <tp>
        <v>44952</v>
        <stp/>
        <stp>ContractData</stp>
        <stp>CADD06H23</stp>
        <stp>T_Date</stp>
        <stp>1</stp>
        <stp>T</stp>
        <tr r="H308" s="3"/>
      </tp>
      <tp>
        <v>44952</v>
        <stp/>
        <stp>ContractData</stp>
        <stp>CADD26H24</stp>
        <stp>T_Date</stp>
        <stp>1</stp>
        <stp>T</stp>
        <tr r="H584" s="3"/>
      </tp>
      <tp>
        <v>44952</v>
        <stp/>
        <stp>ContractData</stp>
        <stp>CADD26H25</stp>
        <stp>T_Date</stp>
        <stp>1</stp>
        <stp>T</stp>
        <tr r="H845" s="3"/>
      </tp>
      <tp>
        <v>44952</v>
        <stp/>
        <stp>ContractData</stp>
        <stp>CADD06H24</stp>
        <stp>T_Date</stp>
        <stp>1</stp>
        <stp>T</stp>
        <tr r="H570" s="3"/>
      </tp>
      <tp>
        <v>44952</v>
        <stp/>
        <stp>ContractData</stp>
        <stp>CADD06H25</stp>
        <stp>T_Date</stp>
        <stp>1</stp>
        <stp>T</stp>
        <tr r="H831" s="3"/>
      </tp>
      <tp>
        <v>44952</v>
        <stp/>
        <stp>ContractData</stp>
        <stp>CADD16K23</stp>
        <stp>T_Date</stp>
        <stp>1</stp>
        <stp>T</stp>
        <tr r="H359" s="3"/>
      </tp>
      <tp>
        <v>44952</v>
        <stp/>
        <stp>ContractData</stp>
        <stp>CADD26K23</stp>
        <stp>T_Date</stp>
        <stp>1</stp>
        <stp>T</stp>
        <tr r="H367" s="3"/>
      </tp>
      <tp>
        <v>44952</v>
        <stp/>
        <stp>ContractData</stp>
        <stp>CADD06K24</stp>
        <stp>T_Date</stp>
        <stp>1</stp>
        <stp>T</stp>
        <tr r="H613" s="3"/>
      </tp>
      <tp>
        <v>44952</v>
        <stp/>
        <stp>ContractData</stp>
        <stp>CADD06K25</stp>
        <stp>T_Date</stp>
        <stp>1</stp>
        <stp>T</stp>
        <tr r="H874" s="3"/>
      </tp>
      <tp>
        <v>44952</v>
        <stp/>
        <stp>ContractData</stp>
        <stp>CADD16K24</stp>
        <stp>T_Date</stp>
        <stp>1</stp>
        <stp>T</stp>
        <tr r="H621" s="3"/>
      </tp>
      <tp>
        <v>44952</v>
        <stp/>
        <stp>ContractData</stp>
        <stp>CADD06J23</stp>
        <stp>T_Date</stp>
        <stp>1</stp>
        <stp>T</stp>
        <tr r="H331" s="3"/>
      </tp>
      <tp>
        <v>44952</v>
        <stp/>
        <stp>ContractData</stp>
        <stp>CADD26J23</stp>
        <stp>T_Date</stp>
        <stp>1</stp>
        <stp>T</stp>
        <tr r="H345" s="3"/>
      </tp>
      <tp>
        <v>44952</v>
        <stp/>
        <stp>ContractData</stp>
        <stp>CADD26J24</stp>
        <stp>T_Date</stp>
        <stp>1</stp>
        <stp>T</stp>
        <tr r="H607" s="3"/>
      </tp>
      <tp>
        <v>44952</v>
        <stp/>
        <stp>ContractData</stp>
        <stp>CADD16J25</stp>
        <stp>T_Date</stp>
        <stp>1</stp>
        <stp>T</stp>
        <tr r="H860" s="3"/>
      </tp>
      <tp>
        <v>44952</v>
        <stp/>
        <stp>ContractData</stp>
        <stp>CADD16J24</stp>
        <stp>T_Date</stp>
        <stp>1</stp>
        <stp>T</stp>
        <tr r="H599" s="3"/>
      </tp>
      <tp>
        <v>44952</v>
        <stp/>
        <stp>ContractData</stp>
        <stp>CADD16M23</stp>
        <stp>T_Date</stp>
        <stp>1</stp>
        <stp>T</stp>
        <tr r="H382" s="3"/>
      </tp>
      <tp>
        <v>44952</v>
        <stp/>
        <stp>ContractData</stp>
        <stp>CADD06M23</stp>
        <stp>T_Date</stp>
        <stp>1</stp>
        <stp>T</stp>
        <tr r="H374" s="3"/>
      </tp>
      <tp>
        <v>44952</v>
        <stp/>
        <stp>ContractData</stp>
        <stp>CADD26M23</stp>
        <stp>T_Date</stp>
        <stp>1</stp>
        <stp>T</stp>
        <tr r="H388" s="3"/>
      </tp>
      <tp>
        <v>44952</v>
        <stp/>
        <stp>ContractData</stp>
        <stp>CADD26M24</stp>
        <stp>T_Date</stp>
        <stp>1</stp>
        <stp>T</stp>
        <tr r="H650" s="3"/>
      </tp>
      <tp>
        <v>44952</v>
        <stp/>
        <stp>ContractData</stp>
        <stp>CADD06M24</stp>
        <stp>T_Date</stp>
        <stp>1</stp>
        <stp>T</stp>
        <tr r="H636" s="3"/>
      </tp>
      <tp>
        <v>44952</v>
        <stp/>
        <stp>ContractData</stp>
        <stp>CADD06N23</stp>
        <stp>T_Date</stp>
        <stp>1</stp>
        <stp>T</stp>
        <tr r="H396" s="3"/>
      </tp>
      <tp>
        <v>44952</v>
        <stp/>
        <stp>ContractData</stp>
        <stp>CADD26N23</stp>
        <stp>T_Date</stp>
        <stp>1</stp>
        <stp>T</stp>
        <tr r="H410" s="3"/>
      </tp>
      <tp>
        <v>44952</v>
        <stp/>
        <stp>ContractData</stp>
        <stp>CADD26N24</stp>
        <stp>T_Date</stp>
        <stp>1</stp>
        <stp>T</stp>
        <tr r="H672" s="3"/>
      </tp>
      <tp>
        <v>44952</v>
        <stp/>
        <stp>ContractData</stp>
        <stp>CADD16N24</stp>
        <stp>T_Date</stp>
        <stp>1</stp>
        <stp>T</stp>
        <tr r="H664" s="3"/>
      </tp>
      <tp>
        <v>44952</v>
        <stp/>
        <stp>ContractData</stp>
        <stp>CADD16G23</stp>
        <stp>T_Date</stp>
        <stp>1</stp>
        <stp>T</stp>
        <tr r="H296" s="3"/>
      </tp>
      <tp>
        <v>44952</v>
        <stp/>
        <stp>ContractData</stp>
        <stp>CADD06G23</stp>
        <stp>T_Date</stp>
        <stp>1</stp>
        <stp>T</stp>
        <tr r="H288" s="3"/>
      </tp>
      <tp>
        <v>44952</v>
        <stp/>
        <stp>ContractData</stp>
        <stp>CADD26G24</stp>
        <stp>T_Date</stp>
        <stp>1</stp>
        <stp>T</stp>
        <tr r="H563" s="3"/>
      </tp>
      <tp>
        <v>44952</v>
        <stp/>
        <stp>ContractData</stp>
        <stp>CADD26G25</stp>
        <stp>T_Date</stp>
        <stp>1</stp>
        <stp>T</stp>
        <tr r="H825" s="3"/>
      </tp>
      <tp>
        <v>44952</v>
        <stp/>
        <stp>ContractData</stp>
        <stp>CADD06G24</stp>
        <stp>T_Date</stp>
        <stp>1</stp>
        <stp>T</stp>
        <tr r="H549" s="3"/>
      </tp>
      <tp>
        <v>44952</v>
        <stp/>
        <stp>ContractData</stp>
        <stp>CADD06G25</stp>
        <stp>T_Date</stp>
        <stp>1</stp>
        <stp>T</stp>
        <tr r="H811" s="3"/>
      </tp>
      <tp>
        <v>44952</v>
        <stp/>
        <stp>ContractData</stp>
        <stp>CADD16G24</stp>
        <stp>T_Date</stp>
        <stp>1</stp>
        <stp>T</stp>
        <tr r="H557" s="3"/>
      </tp>
      <tp>
        <v>44952</v>
        <stp/>
        <stp>ContractData</stp>
        <stp>CADD26F23</stp>
        <stp>T_Date</stp>
        <stp>1</stp>
        <stp>T</stp>
        <tr r="H281" s="3"/>
      </tp>
      <tp>
        <v>44952</v>
        <stp/>
        <stp>ContractData</stp>
        <stp>CADD26F24</stp>
        <stp>T_Date</stp>
        <stp>1</stp>
        <stp>T</stp>
        <tr r="H542" s="3"/>
      </tp>
      <tp>
        <v>44952</v>
        <stp/>
        <stp>ContractData</stp>
        <stp>CADD16F25</stp>
        <stp>T_Date</stp>
        <stp>1</stp>
        <stp>T</stp>
        <tr r="H796" s="3"/>
      </tp>
      <tp>
        <v>44952</v>
        <stp/>
        <stp>ContractData</stp>
        <stp>CADD06F25</stp>
        <stp>T_Date</stp>
        <stp>1</stp>
        <stp>T</stp>
        <tr r="H788" s="3"/>
      </tp>
      <tp>
        <v>44952</v>
        <stp/>
        <stp>ContractData</stp>
        <stp>CADD16F24</stp>
        <stp>T_Date</stp>
        <stp>1</stp>
        <stp>T</stp>
        <tr r="H534" s="3"/>
      </tp>
      <tp>
        <v>9311.5</v>
        <stp/>
        <stp>StudyData</stp>
        <stp>CADD16Q24</stp>
        <stp>Bar</stp>
        <stp/>
        <stp>Close</stp>
        <stp>ADC</stp>
        <stp>-2</stp>
        <stp>ALL</stp>
        <stp/>
        <stp/>
        <stp>TRUE</stp>
        <stp>T</stp>
        <tr r="I687" s="3"/>
      </tp>
      <tp>
        <v>9315.75</v>
        <stp/>
        <stp>StudyData</stp>
        <stp>CADD06Q24</stp>
        <stp>Bar</stp>
        <stp/>
        <stp>Close</stp>
        <stp>ADC</stp>
        <stp>-2</stp>
        <stp>ALL</stp>
        <stp/>
        <stp/>
        <stp>TRUE</stp>
        <stp>T</stp>
        <tr r="I679" s="3"/>
      </tp>
      <tp>
        <v>9291.01</v>
        <stp/>
        <stp>StudyData</stp>
        <stp>CADD26Q24</stp>
        <stp>Bar</stp>
        <stp/>
        <stp>Close</stp>
        <stp>ADC</stp>
        <stp>-2</stp>
        <stp>ALL</stp>
        <stp/>
        <stp/>
        <stp>TRUE</stp>
        <stp>T</stp>
        <tr r="I693" s="3"/>
      </tp>
      <tp>
        <v>9311.5</v>
        <stp/>
        <stp>StudyData</stp>
        <stp>CADD16Q23</stp>
        <stp>Bar</stp>
        <stp/>
        <stp>Close</stp>
        <stp>ADC</stp>
        <stp>-2</stp>
        <stp>ALL</stp>
        <stp/>
        <stp/>
        <stp>TRUE</stp>
        <stp>T</stp>
        <tr r="I425" s="3"/>
      </tp>
      <tp>
        <v>9311.5</v>
        <stp/>
        <stp>StudyData</stp>
        <stp>CADD16U24</stp>
        <stp>Bar</stp>
        <stp/>
        <stp>Close</stp>
        <stp>ADC</stp>
        <stp>-2</stp>
        <stp>ALL</stp>
        <stp/>
        <stp/>
        <stp>TRUE</stp>
        <stp>T</stp>
        <tr r="I708" s="3"/>
      </tp>
      <tp>
        <v>9315.75</v>
        <stp/>
        <stp>StudyData</stp>
        <stp>CADD06U24</stp>
        <stp>Bar</stp>
        <stp/>
        <stp>Close</stp>
        <stp>ADC</stp>
        <stp>-2</stp>
        <stp>ALL</stp>
        <stp/>
        <stp/>
        <stp>TRUE</stp>
        <stp>T</stp>
        <tr r="I702" s="3"/>
      </tp>
      <tp>
        <v>9291.01</v>
        <stp/>
        <stp>StudyData</stp>
        <stp>CADD26U24</stp>
        <stp>Bar</stp>
        <stp/>
        <stp>Close</stp>
        <stp>ADC</stp>
        <stp>-2</stp>
        <stp>ALL</stp>
        <stp/>
        <stp/>
        <stp>TRUE</stp>
        <stp>T</stp>
        <tr r="I716" s="3"/>
      </tp>
      <tp>
        <v>9291.01</v>
        <stp/>
        <stp>StudyData</stp>
        <stp>CADD26U23</stp>
        <stp>Bar</stp>
        <stp/>
        <stp>Close</stp>
        <stp>ADC</stp>
        <stp>-2</stp>
        <stp>ALL</stp>
        <stp/>
        <stp/>
        <stp>TRUE</stp>
        <stp>T</stp>
        <tr r="I454" s="3"/>
      </tp>
      <tp>
        <v>9315.75</v>
        <stp/>
        <stp>StudyData</stp>
        <stp>CADD06U23</stp>
        <stp>Bar</stp>
        <stp/>
        <stp>Close</stp>
        <stp>ADC</stp>
        <stp>-2</stp>
        <stp>ALL</stp>
        <stp/>
        <stp/>
        <stp>TRUE</stp>
        <stp>T</stp>
        <tr r="I440" s="3"/>
      </tp>
      <tp>
        <v>9311.5</v>
        <stp/>
        <stp>StudyData</stp>
        <stp>CADD16V24</stp>
        <stp>Bar</stp>
        <stp/>
        <stp>Close</stp>
        <stp>ADC</stp>
        <stp>-2</stp>
        <stp>ALL</stp>
        <stp/>
        <stp/>
        <stp>TRUE</stp>
        <stp>T</stp>
        <tr r="I730" s="3"/>
      </tp>
      <tp>
        <v>9291.01</v>
        <stp/>
        <stp>StudyData</stp>
        <stp>CADD26V23</stp>
        <stp>Bar</stp>
        <stp/>
        <stp>Close</stp>
        <stp>ADC</stp>
        <stp>-2</stp>
        <stp>ALL</stp>
        <stp/>
        <stp/>
        <stp>TRUE</stp>
        <stp>T</stp>
        <tr r="I476" s="3"/>
      </tp>
      <tp>
        <v>9315.75</v>
        <stp/>
        <stp>StudyData</stp>
        <stp>CADD06V23</stp>
        <stp>Bar</stp>
        <stp/>
        <stp>Close</stp>
        <stp>ADC</stp>
        <stp>-2</stp>
        <stp>ALL</stp>
        <stp/>
        <stp/>
        <stp>TRUE</stp>
        <stp>T</stp>
        <tr r="I462" s="3"/>
      </tp>
      <tp>
        <v>9311.5</v>
        <stp/>
        <stp>StudyData</stp>
        <stp>CADD16V23</stp>
        <stp>Bar</stp>
        <stp/>
        <stp>Close</stp>
        <stp>ADC</stp>
        <stp>-2</stp>
        <stp>ALL</stp>
        <stp/>
        <stp/>
        <stp>TRUE</stp>
        <stp>T</stp>
        <tr r="I468" s="3"/>
      </tp>
      <tp>
        <v>9315.75</v>
        <stp/>
        <stp>StudyData</stp>
        <stp>CADD06X24</stp>
        <stp>Bar</stp>
        <stp/>
        <stp>Close</stp>
        <stp>ADC</stp>
        <stp>-2</stp>
        <stp>ALL</stp>
        <stp/>
        <stp/>
        <stp>TRUE</stp>
        <stp>T</stp>
        <tr r="I745" s="3"/>
      </tp>
      <tp>
        <v>9291.01</v>
        <stp/>
        <stp>StudyData</stp>
        <stp>CADD26X24</stp>
        <stp>Bar</stp>
        <stp/>
        <stp>Close</stp>
        <stp>ADC</stp>
        <stp>-2</stp>
        <stp>ALL</stp>
        <stp/>
        <stp/>
        <stp>TRUE</stp>
        <stp>T</stp>
        <tr r="I759" s="3"/>
      </tp>
      <tp>
        <v>9315.75</v>
        <stp/>
        <stp>StudyData</stp>
        <stp>CADD06X23</stp>
        <stp>Bar</stp>
        <stp/>
        <stp>Close</stp>
        <stp>ADC</stp>
        <stp>-2</stp>
        <stp>ALL</stp>
        <stp/>
        <stp/>
        <stp>TRUE</stp>
        <stp>T</stp>
        <tr r="I483" s="3"/>
      </tp>
      <tp>
        <v>9311.5</v>
        <stp/>
        <stp>StudyData</stp>
        <stp>CADD16X23</stp>
        <stp>Bar</stp>
        <stp/>
        <stp>Close</stp>
        <stp>ADC</stp>
        <stp>-2</stp>
        <stp>ALL</stp>
        <stp/>
        <stp/>
        <stp>TRUE</stp>
        <stp>T</stp>
        <tr r="I491" s="3"/>
      </tp>
      <tp>
        <v>9311.5</v>
        <stp/>
        <stp>StudyData</stp>
        <stp>CADD16Z24</stp>
        <stp>Bar</stp>
        <stp/>
        <stp>Close</stp>
        <stp>ADC</stp>
        <stp>-2</stp>
        <stp>ALL</stp>
        <stp/>
        <stp/>
        <stp>TRUE</stp>
        <stp>T</stp>
        <tr r="I773" s="3"/>
      </tp>
      <tp>
        <v>9315.75</v>
        <stp/>
        <stp>StudyData</stp>
        <stp>CADD06Z24</stp>
        <stp>Bar</stp>
        <stp/>
        <stp>Close</stp>
        <stp>ADC</stp>
        <stp>-2</stp>
        <stp>ALL</stp>
        <stp/>
        <stp/>
        <stp>TRUE</stp>
        <stp>T</stp>
        <tr r="I767" s="3"/>
      </tp>
      <tp>
        <v>9291.01</v>
        <stp/>
        <stp>StudyData</stp>
        <stp>CADD26Z24</stp>
        <stp>Bar</stp>
        <stp/>
        <stp>Close</stp>
        <stp>ADC</stp>
        <stp>-2</stp>
        <stp>ALL</stp>
        <stp/>
        <stp/>
        <stp>TRUE</stp>
        <stp>T</stp>
        <tr r="I781" s="3"/>
      </tp>
      <tp>
        <v>9291.01</v>
        <stp/>
        <stp>StudyData</stp>
        <stp>CADD26Z23</stp>
        <stp>Bar</stp>
        <stp/>
        <stp>Close</stp>
        <stp>ADC</stp>
        <stp>-2</stp>
        <stp>ALL</stp>
        <stp/>
        <stp/>
        <stp>TRUE</stp>
        <stp>T</stp>
        <tr r="I519" s="3"/>
      </tp>
      <tp>
        <v>9315.75</v>
        <stp/>
        <stp>StudyData</stp>
        <stp>CADD06Z23</stp>
        <stp>Bar</stp>
        <stp/>
        <stp>Close</stp>
        <stp>ADC</stp>
        <stp>-2</stp>
        <stp>ALL</stp>
        <stp/>
        <stp/>
        <stp>TRUE</stp>
        <stp>T</stp>
        <tr r="I505" s="3"/>
      </tp>
      <tp>
        <v>9315.75</v>
        <stp/>
        <stp>StudyData</stp>
        <stp>CADD06G25</stp>
        <stp>Bar</stp>
        <stp/>
        <stp>Close</stp>
        <stp>ADC</stp>
        <stp>-2</stp>
        <stp>ALL</stp>
        <stp/>
        <stp/>
        <stp>TRUE</stp>
        <stp>T</stp>
        <tr r="I811" s="3"/>
      </tp>
      <tp>
        <v>9311.5</v>
        <stp/>
        <stp>StudyData</stp>
        <stp>CADD16G24</stp>
        <stp>Bar</stp>
        <stp/>
        <stp>Close</stp>
        <stp>ADC</stp>
        <stp>-2</stp>
        <stp>ALL</stp>
        <stp/>
        <stp/>
        <stp>TRUE</stp>
        <stp>T</stp>
        <tr r="I557" s="3"/>
      </tp>
      <tp>
        <v>9315.75</v>
        <stp/>
        <stp>StudyData</stp>
        <stp>CADD06G24</stp>
        <stp>Bar</stp>
        <stp/>
        <stp>Close</stp>
        <stp>ADC</stp>
        <stp>-2</stp>
        <stp>ALL</stp>
        <stp/>
        <stp/>
        <stp>TRUE</stp>
        <stp>T</stp>
        <tr r="I549" s="3"/>
      </tp>
      <tp>
        <v>9291.01</v>
        <stp/>
        <stp>StudyData</stp>
        <stp>CADD26G25</stp>
        <stp>Bar</stp>
        <stp/>
        <stp>Close</stp>
        <stp>ADC</stp>
        <stp>-2</stp>
        <stp>ALL</stp>
        <stp/>
        <stp/>
        <stp>TRUE</stp>
        <stp>T</stp>
        <tr r="I825" s="3"/>
      </tp>
      <tp>
        <v>9291.01</v>
        <stp/>
        <stp>StudyData</stp>
        <stp>CADD26G24</stp>
        <stp>Bar</stp>
        <stp/>
        <stp>Close</stp>
        <stp>ADC</stp>
        <stp>-2</stp>
        <stp>ALL</stp>
        <stp/>
        <stp/>
        <stp>TRUE</stp>
        <stp>T</stp>
        <tr r="I563" s="3"/>
      </tp>
      <tp>
        <v>9315.75</v>
        <stp/>
        <stp>StudyData</stp>
        <stp>CADD06G23</stp>
        <stp>Bar</stp>
        <stp/>
        <stp>Close</stp>
        <stp>ADC</stp>
        <stp>-2</stp>
        <stp>ALL</stp>
        <stp/>
        <stp/>
        <stp>TRUE</stp>
        <stp>T</stp>
        <tr r="I288" s="3"/>
      </tp>
      <tp>
        <v>9311.5</v>
        <stp/>
        <stp>StudyData</stp>
        <stp>CADD16G23</stp>
        <stp>Bar</stp>
        <stp/>
        <stp>Close</stp>
        <stp>ADC</stp>
        <stp>-2</stp>
        <stp>ALL</stp>
        <stp/>
        <stp/>
        <stp>TRUE</stp>
        <stp>T</stp>
        <tr r="I296" s="3"/>
      </tp>
      <tp>
        <v>9315.75</v>
        <stp/>
        <stp>StudyData</stp>
        <stp>CADD06F25</stp>
        <stp>Bar</stp>
        <stp/>
        <stp>Close</stp>
        <stp>ADC</stp>
        <stp>-2</stp>
        <stp>ALL</stp>
        <stp/>
        <stp/>
        <stp>TRUE</stp>
        <stp>T</stp>
        <tr r="I788" s="3"/>
      </tp>
      <tp>
        <v>9311.5</v>
        <stp/>
        <stp>StudyData</stp>
        <stp>CADD16F24</stp>
        <stp>Bar</stp>
        <stp/>
        <stp>Close</stp>
        <stp>ADC</stp>
        <stp>-2</stp>
        <stp>ALL</stp>
        <stp/>
        <stp/>
        <stp>TRUE</stp>
        <stp>T</stp>
        <tr r="I534" s="3"/>
      </tp>
      <tp>
        <v>9311.5</v>
        <stp/>
        <stp>StudyData</stp>
        <stp>CADD16F25</stp>
        <stp>Bar</stp>
        <stp/>
        <stp>Close</stp>
        <stp>ADC</stp>
        <stp>-2</stp>
        <stp>ALL</stp>
        <stp/>
        <stp/>
        <stp>TRUE</stp>
        <stp>T</stp>
        <tr r="I796" s="3"/>
      </tp>
      <tp>
        <v>9291.01</v>
        <stp/>
        <stp>StudyData</stp>
        <stp>CADD26F24</stp>
        <stp>Bar</stp>
        <stp/>
        <stp>Close</stp>
        <stp>ADC</stp>
        <stp>-2</stp>
        <stp>ALL</stp>
        <stp/>
        <stp/>
        <stp>TRUE</stp>
        <stp>T</stp>
        <tr r="I542" s="3"/>
      </tp>
      <tp>
        <v>9291.01</v>
        <stp/>
        <stp>StudyData</stp>
        <stp>CADD26F23</stp>
        <stp>Bar</stp>
        <stp/>
        <stp>Close</stp>
        <stp>ADC</stp>
        <stp>-2</stp>
        <stp>ALL</stp>
        <stp/>
        <stp/>
        <stp>TRUE</stp>
        <stp>T</stp>
        <tr r="I281" s="3"/>
      </tp>
      <tp>
        <v>9315.75</v>
        <stp/>
        <stp>StudyData</stp>
        <stp>CADD06H25</stp>
        <stp>Bar</stp>
        <stp/>
        <stp>Close</stp>
        <stp>ADC</stp>
        <stp>-2</stp>
        <stp>ALL</stp>
        <stp/>
        <stp/>
        <stp>TRUE</stp>
        <stp>T</stp>
        <tr r="I831" s="3"/>
      </tp>
      <tp>
        <v>9315.75</v>
        <stp/>
        <stp>StudyData</stp>
        <stp>CADD06H24</stp>
        <stp>Bar</stp>
        <stp/>
        <stp>Close</stp>
        <stp>ADC</stp>
        <stp>-2</stp>
        <stp>ALL</stp>
        <stp/>
        <stp/>
        <stp>TRUE</stp>
        <stp>T</stp>
        <tr r="I570" s="3"/>
      </tp>
      <tp>
        <v>9291.01</v>
        <stp/>
        <stp>StudyData</stp>
        <stp>CADD26H25</stp>
        <stp>Bar</stp>
        <stp/>
        <stp>Close</stp>
        <stp>ADC</stp>
        <stp>-2</stp>
        <stp>ALL</stp>
        <stp/>
        <stp/>
        <stp>TRUE</stp>
        <stp>T</stp>
        <tr r="I845" s="3"/>
      </tp>
      <tp>
        <v>9291.01</v>
        <stp/>
        <stp>StudyData</stp>
        <stp>CADD26H24</stp>
        <stp>Bar</stp>
        <stp/>
        <stp>Close</stp>
        <stp>ADC</stp>
        <stp>-2</stp>
        <stp>ALL</stp>
        <stp/>
        <stp/>
        <stp>TRUE</stp>
        <stp>T</stp>
        <tr r="I584" s="3"/>
      </tp>
      <tp>
        <v>9315.75</v>
        <stp/>
        <stp>StudyData</stp>
        <stp>CADD06H23</stp>
        <stp>Bar</stp>
        <stp/>
        <stp>Close</stp>
        <stp>ADC</stp>
        <stp>-2</stp>
        <stp>ALL</stp>
        <stp/>
        <stp/>
        <stp>TRUE</stp>
        <stp>T</stp>
        <tr r="I308" s="3"/>
      </tp>
      <tp>
        <v>9311.5</v>
        <stp/>
        <stp>StudyData</stp>
        <stp>CADD16H23</stp>
        <stp>Bar</stp>
        <stp/>
        <stp>Close</stp>
        <stp>ADC</stp>
        <stp>-2</stp>
        <stp>ALL</stp>
        <stp/>
        <stp/>
        <stp>TRUE</stp>
        <stp>T</stp>
        <tr r="I316" s="3"/>
      </tp>
      <tp>
        <v>9315.75</v>
        <stp/>
        <stp>StudyData</stp>
        <stp>CADD06K25</stp>
        <stp>Bar</stp>
        <stp/>
        <stp>Close</stp>
        <stp>ADC</stp>
        <stp>-2</stp>
        <stp>ALL</stp>
        <stp/>
        <stp/>
        <stp>TRUE</stp>
        <stp>T</stp>
        <tr r="I874" s="3"/>
      </tp>
      <tp>
        <v>9311.5</v>
        <stp/>
        <stp>StudyData</stp>
        <stp>CADD16K24</stp>
        <stp>Bar</stp>
        <stp/>
        <stp>Close</stp>
        <stp>ADC</stp>
        <stp>-2</stp>
        <stp>ALL</stp>
        <stp/>
        <stp/>
        <stp>TRUE</stp>
        <stp>T</stp>
        <tr r="I621" s="3"/>
      </tp>
      <tp>
        <v>9315.75</v>
        <stp/>
        <stp>StudyData</stp>
        <stp>CADD06K24</stp>
        <stp>Bar</stp>
        <stp/>
        <stp>Close</stp>
        <stp>ADC</stp>
        <stp>-2</stp>
        <stp>ALL</stp>
        <stp/>
        <stp/>
        <stp>TRUE</stp>
        <stp>T</stp>
        <tr r="I613" s="3"/>
      </tp>
      <tp>
        <v>9291.01</v>
        <stp/>
        <stp>StudyData</stp>
        <stp>CADD26K23</stp>
        <stp>Bar</stp>
        <stp/>
        <stp>Close</stp>
        <stp>ADC</stp>
        <stp>-2</stp>
        <stp>ALL</stp>
        <stp/>
        <stp/>
        <stp>TRUE</stp>
        <stp>T</stp>
        <tr r="I367" s="3"/>
      </tp>
      <tp>
        <v>9311.5</v>
        <stp/>
        <stp>StudyData</stp>
        <stp>CADD16K23</stp>
        <stp>Bar</stp>
        <stp/>
        <stp>Close</stp>
        <stp>ADC</stp>
        <stp>-2</stp>
        <stp>ALL</stp>
        <stp/>
        <stp/>
        <stp>TRUE</stp>
        <stp>T</stp>
        <tr r="I359" s="3"/>
      </tp>
      <tp>
        <v>9311.5</v>
        <stp/>
        <stp>StudyData</stp>
        <stp>CADD16J24</stp>
        <stp>Bar</stp>
        <stp/>
        <stp>Close</stp>
        <stp>ADC</stp>
        <stp>-2</stp>
        <stp>ALL</stp>
        <stp/>
        <stp/>
        <stp>TRUE</stp>
        <stp>T</stp>
        <tr r="I599" s="3"/>
      </tp>
      <tp>
        <v>9311.5</v>
        <stp/>
        <stp>StudyData</stp>
        <stp>CADD16J25</stp>
        <stp>Bar</stp>
        <stp/>
        <stp>Close</stp>
        <stp>ADC</stp>
        <stp>-2</stp>
        <stp>ALL</stp>
        <stp/>
        <stp/>
        <stp>TRUE</stp>
        <stp>T</stp>
        <tr r="I860" s="3"/>
      </tp>
      <tp>
        <v>9291.01</v>
        <stp/>
        <stp>StudyData</stp>
        <stp>CADD26J24</stp>
        <stp>Bar</stp>
        <stp/>
        <stp>Close</stp>
        <stp>ADC</stp>
        <stp>-2</stp>
        <stp>ALL</stp>
        <stp/>
        <stp/>
        <stp>TRUE</stp>
        <stp>T</stp>
        <tr r="I607" s="3"/>
      </tp>
      <tp>
        <v>9291.01</v>
        <stp/>
        <stp>StudyData</stp>
        <stp>CADD26J23</stp>
        <stp>Bar</stp>
        <stp/>
        <stp>Close</stp>
        <stp>ADC</stp>
        <stp>-2</stp>
        <stp>ALL</stp>
        <stp/>
        <stp/>
        <stp>TRUE</stp>
        <stp>T</stp>
        <tr r="I345" s="3"/>
      </tp>
      <tp>
        <v>9315.75</v>
        <stp/>
        <stp>StudyData</stp>
        <stp>CADD06J23</stp>
        <stp>Bar</stp>
        <stp/>
        <stp>Close</stp>
        <stp>ADC</stp>
        <stp>-2</stp>
        <stp>ALL</stp>
        <stp/>
        <stp/>
        <stp>TRUE</stp>
        <stp>T</stp>
        <tr r="I331" s="3"/>
      </tp>
      <tp>
        <v>9315.75</v>
        <stp/>
        <stp>StudyData</stp>
        <stp>CADD06M24</stp>
        <stp>Bar</stp>
        <stp/>
        <stp>Close</stp>
        <stp>ADC</stp>
        <stp>-2</stp>
        <stp>ALL</stp>
        <stp/>
        <stp/>
        <stp>TRUE</stp>
        <stp>T</stp>
        <tr r="I636" s="3"/>
      </tp>
      <tp>
        <v>9291.01</v>
        <stp/>
        <stp>StudyData</stp>
        <stp>CADD26M24</stp>
        <stp>Bar</stp>
        <stp/>
        <stp>Close</stp>
        <stp>ADC</stp>
        <stp>-2</stp>
        <stp>ALL</stp>
        <stp/>
        <stp/>
        <stp>TRUE</stp>
        <stp>T</stp>
        <tr r="I650" s="3"/>
      </tp>
      <tp>
        <v>9291.01</v>
        <stp/>
        <stp>StudyData</stp>
        <stp>CADD26M23</stp>
        <stp>Bar</stp>
        <stp/>
        <stp>Close</stp>
        <stp>ADC</stp>
        <stp>-2</stp>
        <stp>ALL</stp>
        <stp/>
        <stp/>
        <stp>TRUE</stp>
        <stp>T</stp>
        <tr r="I388" s="3"/>
      </tp>
      <tp>
        <v>9315.75</v>
        <stp/>
        <stp>StudyData</stp>
        <stp>CADD06M23</stp>
        <stp>Bar</stp>
        <stp/>
        <stp>Close</stp>
        <stp>ADC</stp>
        <stp>-2</stp>
        <stp>ALL</stp>
        <stp/>
        <stp/>
        <stp>TRUE</stp>
        <stp>T</stp>
        <tr r="I374" s="3"/>
      </tp>
      <tp>
        <v>9311.5</v>
        <stp/>
        <stp>StudyData</stp>
        <stp>CADD16M23</stp>
        <stp>Bar</stp>
        <stp/>
        <stp>Close</stp>
        <stp>ADC</stp>
        <stp>-2</stp>
        <stp>ALL</stp>
        <stp/>
        <stp/>
        <stp>TRUE</stp>
        <stp>T</stp>
        <tr r="I382" s="3"/>
      </tp>
      <tp>
        <v>9311.5</v>
        <stp/>
        <stp>StudyData</stp>
        <stp>CADD16N24</stp>
        <stp>Bar</stp>
        <stp/>
        <stp>Close</stp>
        <stp>ADC</stp>
        <stp>-2</stp>
        <stp>ALL</stp>
        <stp/>
        <stp/>
        <stp>TRUE</stp>
        <stp>T</stp>
        <tr r="I664" s="3"/>
      </tp>
      <tp>
        <v>9291.01</v>
        <stp/>
        <stp>StudyData</stp>
        <stp>CADD26N24</stp>
        <stp>Bar</stp>
        <stp/>
        <stp>Close</stp>
        <stp>ADC</stp>
        <stp>-2</stp>
        <stp>ALL</stp>
        <stp/>
        <stp/>
        <stp>TRUE</stp>
        <stp>T</stp>
        <tr r="I672" s="3"/>
      </tp>
      <tp>
        <v>9291.01</v>
        <stp/>
        <stp>StudyData</stp>
        <stp>CADD26N23</stp>
        <stp>Bar</stp>
        <stp/>
        <stp>Close</stp>
        <stp>ADC</stp>
        <stp>-2</stp>
        <stp>ALL</stp>
        <stp/>
        <stp/>
        <stp>TRUE</stp>
        <stp>T</stp>
        <tr r="I410" s="3"/>
      </tp>
      <tp>
        <v>9315.75</v>
        <stp/>
        <stp>StudyData</stp>
        <stp>CADD06N23</stp>
        <stp>Bar</stp>
        <stp/>
        <stp>Close</stp>
        <stp>ADC</stp>
        <stp>-2</stp>
        <stp>ALL</stp>
        <stp/>
        <stp/>
        <stp>TRUE</stp>
        <stp>T</stp>
        <tr r="I396" s="3"/>
      </tp>
      <tp>
        <v>44952</v>
        <stp/>
        <stp>ContractData</stp>
        <stp>CADD15X23</stp>
        <stp>T_Date</stp>
        <stp>1</stp>
        <stp>T</stp>
        <tr r="H490" s="3"/>
      </tp>
      <tp>
        <v>44952</v>
        <stp/>
        <stp>ContractData</stp>
        <stp>CADD25X24</stp>
        <stp>T_Date</stp>
        <stp>1</stp>
        <stp>T</stp>
        <tr r="H758" s="3"/>
      </tp>
      <tp>
        <v>44952</v>
        <stp/>
        <stp>ContractData</stp>
        <stp>CADD05X24</stp>
        <stp>T_Date</stp>
        <stp>1</stp>
        <stp>T</stp>
        <tr r="H744" s="3"/>
      </tp>
      <tp>
        <v>44952</v>
        <stp/>
        <stp>ContractData</stp>
        <stp>CADD15X24</stp>
        <stp>T_Date</stp>
        <stp>1</stp>
        <stp>T</stp>
        <tr r="H752" s="3"/>
      </tp>
      <tp>
        <v>44952</v>
        <stp/>
        <stp>ContractData</stp>
        <stp>CADD15Z23</stp>
        <stp>T_Date</stp>
        <stp>1</stp>
        <stp>T</stp>
        <tr r="H512" s="3"/>
      </tp>
      <tp>
        <v>44952</v>
        <stp/>
        <stp>ContractData</stp>
        <stp>CADD05Z23</stp>
        <stp>T_Date</stp>
        <stp>1</stp>
        <stp>T</stp>
        <tr r="H504" s="3"/>
      </tp>
      <tp>
        <v>44952</v>
        <stp/>
        <stp>ContractData</stp>
        <stp>CADD25Z23</stp>
        <stp>T_Date</stp>
        <stp>1</stp>
        <stp>T</stp>
        <tr r="H518" s="3"/>
      </tp>
      <tp>
        <v>44952</v>
        <stp/>
        <stp>ContractData</stp>
        <stp>CADD25Z24</stp>
        <stp>T_Date</stp>
        <stp>1</stp>
        <stp>T</stp>
        <tr r="H780" s="3"/>
      </tp>
      <tp>
        <v>44952</v>
        <stp/>
        <stp>ContractData</stp>
        <stp>CADD05Z24</stp>
        <stp>T_Date</stp>
        <stp>1</stp>
        <stp>T</stp>
        <tr r="H766" s="3"/>
      </tp>
      <tp>
        <v>44952</v>
        <stp/>
        <stp>ContractData</stp>
        <stp>CADD15Q23</stp>
        <stp>T_Date</stp>
        <stp>1</stp>
        <stp>T</stp>
        <tr r="H424" s="3"/>
      </tp>
      <tp>
        <v>44952</v>
        <stp/>
        <stp>ContractData</stp>
        <stp>CADD25Q23</stp>
        <stp>T_Date</stp>
        <stp>1</stp>
        <stp>T</stp>
        <tr r="H432" s="3"/>
      </tp>
      <tp>
        <v>44952</v>
        <stp/>
        <stp>ContractData</stp>
        <stp>CADD05Q24</stp>
        <stp>T_Date</stp>
        <stp>1</stp>
        <stp>T</stp>
        <tr r="H678" s="3"/>
      </tp>
      <tp>
        <v>44952</v>
        <stp/>
        <stp>ContractData</stp>
        <stp>CADD15Q24</stp>
        <stp>T_Date</stp>
        <stp>1</stp>
        <stp>T</stp>
        <tr r="H686" s="3"/>
      </tp>
      <tp>
        <v>44952</v>
        <stp/>
        <stp>ContractData</stp>
        <stp>CADD15U23</stp>
        <stp>T_Date</stp>
        <stp>1</stp>
        <stp>T</stp>
        <tr r="H447" s="3"/>
      </tp>
      <tp>
        <v>44952</v>
        <stp/>
        <stp>ContractData</stp>
        <stp>CADD05U23</stp>
        <stp>T_Date</stp>
        <stp>1</stp>
        <stp>T</stp>
        <tr r="H439" s="3"/>
      </tp>
      <tp>
        <v>44952</v>
        <stp/>
        <stp>ContractData</stp>
        <stp>CADD25U23</stp>
        <stp>T_Date</stp>
        <stp>1</stp>
        <stp>T</stp>
        <tr r="H453" s="3"/>
      </tp>
      <tp>
        <v>44952</v>
        <stp/>
        <stp>ContractData</stp>
        <stp>CADD25U24</stp>
        <stp>T_Date</stp>
        <stp>1</stp>
        <stp>T</stp>
        <tr r="H715" s="3"/>
      </tp>
      <tp>
        <v>44952</v>
        <stp/>
        <stp>ContractData</stp>
        <stp>CADD05U24</stp>
        <stp>T_Date</stp>
        <stp>1</stp>
        <stp>T</stp>
        <tr r="H701" s="3"/>
      </tp>
      <tp>
        <v>44952</v>
        <stp/>
        <stp>ContractData</stp>
        <stp>CADD05V23</stp>
        <stp>T_Date</stp>
        <stp>1</stp>
        <stp>T</stp>
        <tr r="H461" s="3"/>
      </tp>
      <tp>
        <v>44952</v>
        <stp/>
        <stp>ContractData</stp>
        <stp>CADD25V23</stp>
        <stp>T_Date</stp>
        <stp>1</stp>
        <stp>T</stp>
        <tr r="H475" s="3"/>
      </tp>
      <tp>
        <v>44952</v>
        <stp/>
        <stp>ContractData</stp>
        <stp>CADD25V24</stp>
        <stp>T_Date</stp>
        <stp>1</stp>
        <stp>T</stp>
        <tr r="H737" s="3"/>
      </tp>
      <tp>
        <v>44952</v>
        <stp/>
        <stp>ContractData</stp>
        <stp>CADD15V24</stp>
        <stp>T_Date</stp>
        <stp>1</stp>
        <stp>T</stp>
        <tr r="H729" s="3"/>
      </tp>
      <tp>
        <v>44952</v>
        <stp/>
        <stp>ContractData</stp>
        <stp>CADD15H23</stp>
        <stp>T_Date</stp>
        <stp>1</stp>
        <stp>T</stp>
        <tr r="H315" s="3"/>
      </tp>
      <tp>
        <v>44952</v>
        <stp/>
        <stp>ContractData</stp>
        <stp>CADD25H24</stp>
        <stp>T_Date</stp>
        <stp>1</stp>
        <stp>T</stp>
        <tr r="H583" s="3"/>
      </tp>
      <tp>
        <v>44952</v>
        <stp/>
        <stp>ContractData</stp>
        <stp>CADD25H25</stp>
        <stp>T_Date</stp>
        <stp>1</stp>
        <stp>T</stp>
        <tr r="H844" s="3"/>
      </tp>
      <tp>
        <v>44952</v>
        <stp/>
        <stp>ContractData</stp>
        <stp>CADD05H24</stp>
        <stp>T_Date</stp>
        <stp>1</stp>
        <stp>T</stp>
        <tr r="H569" s="3"/>
      </tp>
      <tp>
        <v>44952</v>
        <stp/>
        <stp>ContractData</stp>
        <stp>CADD05H25</stp>
        <stp>T_Date</stp>
        <stp>1</stp>
        <stp>T</stp>
        <tr r="H830" s="3"/>
      </tp>
      <tp>
        <v>44952</v>
        <stp/>
        <stp>ContractData</stp>
        <stp>CADD15H24</stp>
        <stp>T_Date</stp>
        <stp>1</stp>
        <stp>T</stp>
        <tr r="H577" s="3"/>
      </tp>
      <tp>
        <v>44952</v>
        <stp/>
        <stp>ContractData</stp>
        <stp>CADD15K23</stp>
        <stp>T_Date</stp>
        <stp>1</stp>
        <stp>T</stp>
        <tr r="H358" s="3"/>
      </tp>
      <tp>
        <v>44952</v>
        <stp/>
        <stp>ContractData</stp>
        <stp>CADD05K23</stp>
        <stp>T_Date</stp>
        <stp>1</stp>
        <stp>T</stp>
        <tr r="H352" s="3"/>
      </tp>
      <tp>
        <v>44952</v>
        <stp/>
        <stp>ContractData</stp>
        <stp>CADD25K23</stp>
        <stp>T_Date</stp>
        <stp>1</stp>
        <stp>T</stp>
        <tr r="H366" s="3"/>
      </tp>
      <tp>
        <v>44952</v>
        <stp/>
        <stp>ContractData</stp>
        <stp>CADD05K25</stp>
        <stp>T_Date</stp>
        <stp>1</stp>
        <stp>T</stp>
        <tr r="H873" s="3"/>
      </tp>
      <tp>
        <v>44952</v>
        <stp/>
        <stp>ContractData</stp>
        <stp>CADD15K24</stp>
        <stp>T_Date</stp>
        <stp>1</stp>
        <stp>T</stp>
        <tr r="H620" s="3"/>
      </tp>
      <tp>
        <v>44952</v>
        <stp/>
        <stp>ContractData</stp>
        <stp>CADD05J23</stp>
        <stp>T_Date</stp>
        <stp>1</stp>
        <stp>T</stp>
        <tr r="H330" s="3"/>
      </tp>
      <tp>
        <v>44952</v>
        <stp/>
        <stp>ContractData</stp>
        <stp>CADD25J23</stp>
        <stp>T_Date</stp>
        <stp>1</stp>
        <stp>T</stp>
        <tr r="H344" s="3"/>
      </tp>
      <tp>
        <v>44952</v>
        <stp/>
        <stp>ContractData</stp>
        <stp>CADD25J24</stp>
        <stp>T_Date</stp>
        <stp>1</stp>
        <stp>T</stp>
        <tr r="H606" s="3"/>
      </tp>
      <tp>
        <v>44952</v>
        <stp/>
        <stp>ContractData</stp>
        <stp>CADD25J25</stp>
        <stp>T_Date</stp>
        <stp>1</stp>
        <stp>T</stp>
        <tr r="H867" s="3"/>
      </tp>
      <tp>
        <v>44952</v>
        <stp/>
        <stp>ContractData</stp>
        <stp>CADD05J24</stp>
        <stp>T_Date</stp>
        <stp>1</stp>
        <stp>T</stp>
        <tr r="H592" s="3"/>
      </tp>
      <tp>
        <v>44952</v>
        <stp/>
        <stp>ContractData</stp>
        <stp>CADD15J25</stp>
        <stp>T_Date</stp>
        <stp>1</stp>
        <stp>T</stp>
        <tr r="H859" s="3"/>
      </tp>
      <tp>
        <v>44952</v>
        <stp/>
        <stp>ContractData</stp>
        <stp>CADD15J24</stp>
        <stp>T_Date</stp>
        <stp>1</stp>
        <stp>T</stp>
        <tr r="H598" s="3"/>
      </tp>
      <tp>
        <v>44952</v>
        <stp/>
        <stp>ContractData</stp>
        <stp>CADD15M23</stp>
        <stp>T_Date</stp>
        <stp>1</stp>
        <stp>T</stp>
        <tr r="H381" s="3"/>
      </tp>
      <tp>
        <v>44952</v>
        <stp/>
        <stp>ContractData</stp>
        <stp>CADD05M23</stp>
        <stp>T_Date</stp>
        <stp>1</stp>
        <stp>T</stp>
        <tr r="H373" s="3"/>
      </tp>
      <tp>
        <v>44952</v>
        <stp/>
        <stp>ContractData</stp>
        <stp>CADD25M24</stp>
        <stp>T_Date</stp>
        <stp>1</stp>
        <stp>T</stp>
        <tr r="H649" s="3"/>
      </tp>
      <tp>
        <v>44952</v>
        <stp/>
        <stp>ContractData</stp>
        <stp>CADD05M24</stp>
        <stp>T_Date</stp>
        <stp>1</stp>
        <stp>T</stp>
        <tr r="H635" s="3"/>
      </tp>
      <tp>
        <v>44952</v>
        <stp/>
        <stp>ContractData</stp>
        <stp>CADD05N23</stp>
        <stp>T_Date</stp>
        <stp>1</stp>
        <stp>T</stp>
        <tr r="H395" s="3"/>
      </tp>
      <tp>
        <v>44952</v>
        <stp/>
        <stp>ContractData</stp>
        <stp>CADD25N23</stp>
        <stp>T_Date</stp>
        <stp>1</stp>
        <stp>T</stp>
        <tr r="H409" s="3"/>
      </tp>
      <tp>
        <v>44952</v>
        <stp/>
        <stp>ContractData</stp>
        <stp>CADD25N24</stp>
        <stp>T_Date</stp>
        <stp>1</stp>
        <stp>T</stp>
        <tr r="H671" s="3"/>
      </tp>
      <tp>
        <v>44952</v>
        <stp/>
        <stp>ContractData</stp>
        <stp>CADD05N24</stp>
        <stp>T_Date</stp>
        <stp>1</stp>
        <stp>T</stp>
        <tr r="H657" s="3"/>
      </tp>
      <tp>
        <v>44952</v>
        <stp/>
        <stp>ContractData</stp>
        <stp>CADD15N24</stp>
        <stp>T_Date</stp>
        <stp>1</stp>
        <stp>T</stp>
        <tr r="H663" s="3"/>
      </tp>
      <tp>
        <v>44952</v>
        <stp/>
        <stp>ContractData</stp>
        <stp>CADD15G23</stp>
        <stp>T_Date</stp>
        <stp>1</stp>
        <stp>T</stp>
        <tr r="H295" s="3"/>
      </tp>
      <tp>
        <v>44952</v>
        <stp/>
        <stp>ContractData</stp>
        <stp>CADD25G25</stp>
        <stp>T_Date</stp>
        <stp>1</stp>
        <stp>T</stp>
        <tr r="H824" s="3"/>
      </tp>
      <tp>
        <v>44952</v>
        <stp/>
        <stp>ContractData</stp>
        <stp>CADD05G24</stp>
        <stp>T_Date</stp>
        <stp>1</stp>
        <stp>T</stp>
        <tr r="H548" s="3"/>
      </tp>
      <tp>
        <v>44952</v>
        <stp/>
        <stp>ContractData</stp>
        <stp>CADD05G25</stp>
        <stp>T_Date</stp>
        <stp>1</stp>
        <stp>T</stp>
        <tr r="H810" s="3"/>
      </tp>
      <tp>
        <v>44952</v>
        <stp/>
        <stp>ContractData</stp>
        <stp>CADD15G24</stp>
        <stp>T_Date</stp>
        <stp>1</stp>
        <stp>T</stp>
        <tr r="H556" s="3"/>
      </tp>
      <tp>
        <v>44952</v>
        <stp/>
        <stp>ContractData</stp>
        <stp>CADD25F24</stp>
        <stp>T_Date</stp>
        <stp>1</stp>
        <stp>T</stp>
        <tr r="H541" s="3"/>
      </tp>
      <tp>
        <v>44952</v>
        <stp/>
        <stp>ContractData</stp>
        <stp>CADD05F24</stp>
        <stp>T_Date</stp>
        <stp>1</stp>
        <stp>T</stp>
        <tr r="H527" s="3"/>
      </tp>
      <tp>
        <v>44952</v>
        <stp/>
        <stp>ContractData</stp>
        <stp>CADD15F25</stp>
        <stp>T_Date</stp>
        <stp>1</stp>
        <stp>T</stp>
        <tr r="H795" s="3"/>
      </tp>
      <tp>
        <v>44952</v>
        <stp/>
        <stp>ContractData</stp>
        <stp>CADD15F24</stp>
        <stp>T_Date</stp>
        <stp>1</stp>
        <stp>T</stp>
        <tr r="H533" s="3"/>
      </tp>
      <tp t="s">
        <v>LME Aluminium, Nov 18</v>
        <stp/>
        <stp>ContractData</stp>
        <stp>AHDD21X18</stp>
        <stp>LongDescription</stp>
        <tr r="D38" s="2"/>
      </tp>
      <tp t="s">
        <v>LME Aluminium, Nov 19</v>
        <stp/>
        <stp>ContractData</stp>
        <stp>AHDD20X19</stp>
        <stp>LongDescription</stp>
        <tr r="D50" s="2"/>
      </tp>
      <tp t="s">
        <v>LME Aluminium, Nov 17</v>
        <stp/>
        <stp>ContractData</stp>
        <stp>AHDD15X17</stp>
        <stp>LongDescription</stp>
        <tr r="D26" s="2"/>
      </tp>
      <tp t="s">
        <v>LME Aluminium, Nov 16</v>
        <stp/>
        <stp>ContractData</stp>
        <stp>AHDD16X16</stp>
        <stp>LongDescription</stp>
        <tr r="D14" s="2"/>
      </tp>
      <tp>
        <v>9311.94</v>
        <stp/>
        <stp>StudyData</stp>
        <stp>CADD07Q24</stp>
        <stp>Bar</stp>
        <stp/>
        <stp>Close</stp>
        <stp>ADC</stp>
        <stp>-2</stp>
        <stp>ALL</stp>
        <stp/>
        <stp/>
        <stp>TRUE</stp>
        <stp>T</stp>
        <tr r="I680" s="3"/>
      </tp>
      <tp>
        <v>9292.51</v>
        <stp/>
        <stp>StudyData</stp>
        <stp>CADD27Q24</stp>
        <stp>Bar</stp>
        <stp/>
        <stp>Close</stp>
        <stp>ADC</stp>
        <stp>-2</stp>
        <stp>ALL</stp>
        <stp/>
        <stp/>
        <stp>TRUE</stp>
        <stp>T</stp>
        <tr r="I694" s="3"/>
      </tp>
      <tp>
        <v>9311.94</v>
        <stp/>
        <stp>StudyData</stp>
        <stp>CADD07Q23</stp>
        <stp>Bar</stp>
        <stp/>
        <stp>Close</stp>
        <stp>ADC</stp>
        <stp>-2</stp>
        <stp>ALL</stp>
        <stp/>
        <stp/>
        <stp>TRUE</stp>
        <stp>T</stp>
        <tr r="I418" s="3"/>
      </tp>
      <tp>
        <v>9318</v>
        <stp/>
        <stp>StudyData</stp>
        <stp>CADD17Q23</stp>
        <stp>Bar</stp>
        <stp/>
        <stp>Close</stp>
        <stp>ADC</stp>
        <stp>-2</stp>
        <stp>ALL</stp>
        <stp/>
        <stp/>
        <stp>TRUE</stp>
        <stp>T</stp>
        <tr r="I426" s="3"/>
      </tp>
      <tp t="s">
        <v>LME Aluminium, Nov 24</v>
        <stp/>
        <stp>ContractData</stp>
        <stp>AHDD20X24</stp>
        <stp>LongDescription</stp>
        <tr r="D110" s="2"/>
      </tp>
      <tp t="s">
        <v>LME Aluminium, Nov 26</v>
        <stp/>
        <stp>ContractData</stp>
        <stp>AHDD18X26</stp>
        <stp>LongDescription</stp>
        <tr r="D134" s="2"/>
      </tp>
      <tp t="s">
        <v>LME Aluminium, Nov 25</v>
        <stp/>
        <stp>ContractData</stp>
        <stp>AHDD19X25</stp>
        <stp>LongDescription</stp>
        <tr r="D122" s="2"/>
      </tp>
      <tp t="s">
        <v>LME Aluminium, Nov 23</v>
        <stp/>
        <stp>ContractData</stp>
        <stp>AHDD15X23</stp>
        <stp>LongDescription</stp>
        <tr r="D98" s="2"/>
      </tp>
      <tp t="s">
        <v>LME Aluminium, Nov 22</v>
        <stp/>
        <stp>ContractData</stp>
        <stp>AHDD16X22</stp>
        <stp>LongDescription</stp>
        <tr r="D86" s="2"/>
      </tp>
      <tp t="s">
        <v>LME Aluminium, Nov 21</v>
        <stp/>
        <stp>ContractData</stp>
        <stp>AHDD17X21</stp>
        <stp>LongDescription</stp>
        <tr r="D74" s="2"/>
      </tp>
      <tp t="s">
        <v>LME Aluminium, Nov 20</v>
        <stp/>
        <stp>ContractData</stp>
        <stp>AHDD18X20</stp>
        <stp>LongDescription</stp>
        <tr r="D62" s="2"/>
      </tp>
      <tp>
        <v>9318</v>
        <stp/>
        <stp>StudyData</stp>
        <stp>CADD17U24</stp>
        <stp>Bar</stp>
        <stp/>
        <stp>Close</stp>
        <stp>ADC</stp>
        <stp>-2</stp>
        <stp>ALL</stp>
        <stp/>
        <stp/>
        <stp>TRUE</stp>
        <stp>T</stp>
        <tr r="I709" s="3"/>
      </tp>
      <tp>
        <v>9292.51</v>
        <stp/>
        <stp>StudyData</stp>
        <stp>CADD27U24</stp>
        <stp>Bar</stp>
        <stp/>
        <stp>Close</stp>
        <stp>ADC</stp>
        <stp>-2</stp>
        <stp>ALL</stp>
        <stp/>
        <stp/>
        <stp>TRUE</stp>
        <stp>T</stp>
        <tr r="I717" s="3"/>
      </tp>
      <tp>
        <v>9292.51</v>
        <stp/>
        <stp>StudyData</stp>
        <stp>CADD27U23</stp>
        <stp>Bar</stp>
        <stp/>
        <stp>Close</stp>
        <stp>ADC</stp>
        <stp>-2</stp>
        <stp>ALL</stp>
        <stp/>
        <stp/>
        <stp>TRUE</stp>
        <stp>T</stp>
        <tr r="I455" s="3"/>
      </tp>
      <tp>
        <v>9311.94</v>
        <stp/>
        <stp>StudyData</stp>
        <stp>CADD07U23</stp>
        <stp>Bar</stp>
        <stp/>
        <stp>Close</stp>
        <stp>ADC</stp>
        <stp>-2</stp>
        <stp>ALL</stp>
        <stp/>
        <stp/>
        <stp>TRUE</stp>
        <stp>T</stp>
        <tr r="I441" s="3"/>
      </tp>
      <tp>
        <v>9318</v>
        <stp/>
        <stp>StudyData</stp>
        <stp>CADD17V24</stp>
        <stp>Bar</stp>
        <stp/>
        <stp>Close</stp>
        <stp>ADC</stp>
        <stp>-2</stp>
        <stp>ALL</stp>
        <stp/>
        <stp/>
        <stp>TRUE</stp>
        <stp>T</stp>
        <tr r="I731" s="3"/>
      </tp>
      <tp>
        <v>9311.94</v>
        <stp/>
        <stp>StudyData</stp>
        <stp>CADD07V24</stp>
        <stp>Bar</stp>
        <stp/>
        <stp>Close</stp>
        <stp>ADC</stp>
        <stp>-2</stp>
        <stp>ALL</stp>
        <stp/>
        <stp/>
        <stp>TRUE</stp>
        <stp>T</stp>
        <tr r="I723" s="3"/>
      </tp>
      <tp>
        <v>9292.51</v>
        <stp/>
        <stp>StudyData</stp>
        <stp>CADD27V23</stp>
        <stp>Bar</stp>
        <stp/>
        <stp>Close</stp>
        <stp>ADC</stp>
        <stp>-2</stp>
        <stp>ALL</stp>
        <stp/>
        <stp/>
        <stp>TRUE</stp>
        <stp>T</stp>
        <tr r="I477" s="3"/>
      </tp>
      <tp>
        <v>9318</v>
        <stp/>
        <stp>StudyData</stp>
        <stp>CADD17V23</stp>
        <stp>Bar</stp>
        <stp/>
        <stp>Close</stp>
        <stp>ADC</stp>
        <stp>-2</stp>
        <stp>ALL</stp>
        <stp/>
        <stp/>
        <stp>TRUE</stp>
        <stp>T</stp>
        <tr r="I469" s="3"/>
      </tp>
      <tp>
        <v>9311.94</v>
        <stp/>
        <stp>StudyData</stp>
        <stp>CADD07X24</stp>
        <stp>Bar</stp>
        <stp/>
        <stp>Close</stp>
        <stp>ADC</stp>
        <stp>-2</stp>
        <stp>ALL</stp>
        <stp/>
        <stp/>
        <stp>TRUE</stp>
        <stp>T</stp>
        <tr r="I746" s="3"/>
      </tp>
      <tp>
        <v>9292.51</v>
        <stp/>
        <stp>StudyData</stp>
        <stp>CADD27X24</stp>
        <stp>Bar</stp>
        <stp/>
        <stp>Close</stp>
        <stp>ADC</stp>
        <stp>-2</stp>
        <stp>ALL</stp>
        <stp/>
        <stp/>
        <stp>TRUE</stp>
        <stp>T</stp>
        <tr r="I760" s="3"/>
      </tp>
      <tp>
        <v>9292.51</v>
        <stp/>
        <stp>StudyData</stp>
        <stp>CADD27X23</stp>
        <stp>Bar</stp>
        <stp/>
        <stp>Close</stp>
        <stp>ADC</stp>
        <stp>-2</stp>
        <stp>ALL</stp>
        <stp/>
        <stp/>
        <stp>TRUE</stp>
        <stp>T</stp>
        <tr r="I498" s="3"/>
      </tp>
      <tp>
        <v>9311.94</v>
        <stp/>
        <stp>StudyData</stp>
        <stp>CADD07X23</stp>
        <stp>Bar</stp>
        <stp/>
        <stp>Close</stp>
        <stp>ADC</stp>
        <stp>-2</stp>
        <stp>ALL</stp>
        <stp/>
        <stp/>
        <stp>TRUE</stp>
        <stp>T</stp>
        <tr r="I484" s="3"/>
      </tp>
      <tp>
        <v>9318</v>
        <stp/>
        <stp>StudyData</stp>
        <stp>CADD17X23</stp>
        <stp>Bar</stp>
        <stp/>
        <stp>Close</stp>
        <stp>ADC</stp>
        <stp>-2</stp>
        <stp>ALL</stp>
        <stp/>
        <stp/>
        <stp>TRUE</stp>
        <stp>T</stp>
        <tr r="I492" s="3"/>
      </tp>
      <tp>
        <v>9318</v>
        <stp/>
        <stp>StudyData</stp>
        <stp>CADD17Z24</stp>
        <stp>Bar</stp>
        <stp/>
        <stp>Close</stp>
        <stp>ADC</stp>
        <stp>-2</stp>
        <stp>ALL</stp>
        <stp/>
        <stp/>
        <stp>TRUE</stp>
        <stp>T</stp>
        <tr r="I774" s="3"/>
      </tp>
      <tp>
        <v>9292.51</v>
        <stp/>
        <stp>StudyData</stp>
        <stp>CADD27Z24</stp>
        <stp>Bar</stp>
        <stp/>
        <stp>Close</stp>
        <stp>ADC</stp>
        <stp>-2</stp>
        <stp>ALL</stp>
        <stp/>
        <stp/>
        <stp>TRUE</stp>
        <stp>T</stp>
        <tr r="I782" s="3"/>
      </tp>
      <tp>
        <v>9292.51</v>
        <stp/>
        <stp>StudyData</stp>
        <stp>CADD27Z23</stp>
        <stp>Bar</stp>
        <stp/>
        <stp>Close</stp>
        <stp>ADC</stp>
        <stp>-2</stp>
        <stp>ALL</stp>
        <stp/>
        <stp/>
        <stp>TRUE</stp>
        <stp>T</stp>
        <tr r="I520" s="3"/>
      </tp>
      <tp>
        <v>9311.94</v>
        <stp/>
        <stp>StudyData</stp>
        <stp>CADD07Z23</stp>
        <stp>Bar</stp>
        <stp/>
        <stp>Close</stp>
        <stp>ADC</stp>
        <stp>-2</stp>
        <stp>ALL</stp>
        <stp/>
        <stp/>
        <stp>TRUE</stp>
        <stp>T</stp>
        <tr r="I506" s="3"/>
      </tp>
      <tp>
        <v>9311.94</v>
        <stp/>
        <stp>StudyData</stp>
        <stp>CADD07G25</stp>
        <stp>Bar</stp>
        <stp/>
        <stp>Close</stp>
        <stp>ADC</stp>
        <stp>-2</stp>
        <stp>ALL</stp>
        <stp/>
        <stp/>
        <stp>TRUE</stp>
        <stp>T</stp>
        <tr r="I812" s="3"/>
      </tp>
      <tp>
        <v>9311.94</v>
        <stp/>
        <stp>StudyData</stp>
        <stp>CADD07G24</stp>
        <stp>Bar</stp>
        <stp/>
        <stp>Close</stp>
        <stp>ADC</stp>
        <stp>-2</stp>
        <stp>ALL</stp>
        <stp/>
        <stp/>
        <stp>TRUE</stp>
        <stp>T</stp>
        <tr r="I550" s="3"/>
      </tp>
      <tp>
        <v>9318</v>
        <stp/>
        <stp>StudyData</stp>
        <stp>CADD17G25</stp>
        <stp>Bar</stp>
        <stp/>
        <stp>Close</stp>
        <stp>ADC</stp>
        <stp>-2</stp>
        <stp>ALL</stp>
        <stp/>
        <stp/>
        <stp>TRUE</stp>
        <stp>T</stp>
        <tr r="I818" s="3"/>
      </tp>
      <tp>
        <v>9292.51</v>
        <stp/>
        <stp>StudyData</stp>
        <stp>CADD27G25</stp>
        <stp>Bar</stp>
        <stp/>
        <stp>Close</stp>
        <stp>ADC</stp>
        <stp>-2</stp>
        <stp>ALL</stp>
        <stp/>
        <stp/>
        <stp>TRUE</stp>
        <stp>T</stp>
        <tr r="I826" s="3"/>
      </tp>
      <tp>
        <v>9292.51</v>
        <stp/>
        <stp>StudyData</stp>
        <stp>CADD27G24</stp>
        <stp>Bar</stp>
        <stp/>
        <stp>Close</stp>
        <stp>ADC</stp>
        <stp>-2</stp>
        <stp>ALL</stp>
        <stp/>
        <stp/>
        <stp>TRUE</stp>
        <stp>T</stp>
        <tr r="I564" s="3"/>
      </tp>
      <tp>
        <v>9292.51</v>
        <stp/>
        <stp>StudyData</stp>
        <stp>CADD27G23</stp>
        <stp>Bar</stp>
        <stp/>
        <stp>Close</stp>
        <stp>ADC</stp>
        <stp>-2</stp>
        <stp>ALL</stp>
        <stp/>
        <stp/>
        <stp>TRUE</stp>
        <stp>T</stp>
        <tr r="I303" s="3"/>
      </tp>
      <tp>
        <v>9311.94</v>
        <stp/>
        <stp>StudyData</stp>
        <stp>CADD07G23</stp>
        <stp>Bar</stp>
        <stp/>
        <stp>Close</stp>
        <stp>ADC</stp>
        <stp>-2</stp>
        <stp>ALL</stp>
        <stp/>
        <stp/>
        <stp>TRUE</stp>
        <stp>T</stp>
        <tr r="I289" s="3"/>
      </tp>
      <tp>
        <v>9318</v>
        <stp/>
        <stp>StudyData</stp>
        <stp>CADD17G23</stp>
        <stp>Bar</stp>
        <stp/>
        <stp>Close</stp>
        <stp>ADC</stp>
        <stp>-2</stp>
        <stp>ALL</stp>
        <stp/>
        <stp/>
        <stp>TRUE</stp>
        <stp>T</stp>
        <tr r="I297" s="3"/>
      </tp>
      <tp>
        <v>9311.94</v>
        <stp/>
        <stp>StudyData</stp>
        <stp>CADD07F25</stp>
        <stp>Bar</stp>
        <stp/>
        <stp>Close</stp>
        <stp>ADC</stp>
        <stp>-2</stp>
        <stp>ALL</stp>
        <stp/>
        <stp/>
        <stp>TRUE</stp>
        <stp>T</stp>
        <tr r="I789" s="3"/>
      </tp>
      <tp>
        <v>9318</v>
        <stp/>
        <stp>StudyData</stp>
        <stp>CADD17F24</stp>
        <stp>Bar</stp>
        <stp/>
        <stp>Close</stp>
        <stp>ADC</stp>
        <stp>-2</stp>
        <stp>ALL</stp>
        <stp/>
        <stp/>
        <stp>TRUE</stp>
        <stp>T</stp>
        <tr r="I535" s="3"/>
      </tp>
      <tp>
        <v>9318</v>
        <stp/>
        <stp>StudyData</stp>
        <stp>CADD17F25</stp>
        <stp>Bar</stp>
        <stp/>
        <stp>Close</stp>
        <stp>ADC</stp>
        <stp>-2</stp>
        <stp>ALL</stp>
        <stp/>
        <stp/>
        <stp>TRUE</stp>
        <stp>T</stp>
        <tr r="I797" s="3"/>
      </tp>
      <tp>
        <v>9292.51</v>
        <stp/>
        <stp>StudyData</stp>
        <stp>CADD27F25</stp>
        <stp>Bar</stp>
        <stp/>
        <stp>Close</stp>
        <stp>ADC</stp>
        <stp>-2</stp>
        <stp>ALL</stp>
        <stp/>
        <stp/>
        <stp>TRUE</stp>
        <stp>T</stp>
        <tr r="I803" s="3"/>
      </tp>
      <tp>
        <v>9292.51</v>
        <stp/>
        <stp>StudyData</stp>
        <stp>CADD27F23</stp>
        <stp>Bar</stp>
        <stp/>
        <stp>Close</stp>
        <stp>ADC</stp>
        <stp>-2</stp>
        <stp>ALL</stp>
        <stp/>
        <stp/>
        <stp>TRUE</stp>
        <stp>T</stp>
        <tr r="I282" s="3"/>
      </tp>
      <tp>
        <v>9311.94</v>
        <stp/>
        <stp>StudyData</stp>
        <stp>CADD07H25</stp>
        <stp>Bar</stp>
        <stp/>
        <stp>Close</stp>
        <stp>ADC</stp>
        <stp>-2</stp>
        <stp>ALL</stp>
        <stp/>
        <stp/>
        <stp>TRUE</stp>
        <stp>T</stp>
        <tr r="I832" s="3"/>
      </tp>
      <tp>
        <v>9311.94</v>
        <stp/>
        <stp>StudyData</stp>
        <stp>CADD07H24</stp>
        <stp>Bar</stp>
        <stp/>
        <stp>Close</stp>
        <stp>ADC</stp>
        <stp>-2</stp>
        <stp>ALL</stp>
        <stp/>
        <stp/>
        <stp>TRUE</stp>
        <stp>T</stp>
        <tr r="I571" s="3"/>
      </tp>
      <tp>
        <v>9318</v>
        <stp/>
        <stp>StudyData</stp>
        <stp>CADD17H25</stp>
        <stp>Bar</stp>
        <stp/>
        <stp>Close</stp>
        <stp>ADC</stp>
        <stp>-2</stp>
        <stp>ALL</stp>
        <stp/>
        <stp/>
        <stp>TRUE</stp>
        <stp>T</stp>
        <tr r="I838" s="3"/>
      </tp>
      <tp>
        <v>9292.51</v>
        <stp/>
        <stp>StudyData</stp>
        <stp>CADD27H25</stp>
        <stp>Bar</stp>
        <stp/>
        <stp>Close</stp>
        <stp>ADC</stp>
        <stp>-2</stp>
        <stp>ALL</stp>
        <stp/>
        <stp/>
        <stp>TRUE</stp>
        <stp>T</stp>
        <tr r="I846" s="3"/>
      </tp>
      <tp>
        <v>9292.51</v>
        <stp/>
        <stp>StudyData</stp>
        <stp>CADD27H24</stp>
        <stp>Bar</stp>
        <stp/>
        <stp>Close</stp>
        <stp>ADC</stp>
        <stp>-2</stp>
        <stp>ALL</stp>
        <stp/>
        <stp/>
        <stp>TRUE</stp>
        <stp>T</stp>
        <tr r="I585" s="3"/>
      </tp>
      <tp>
        <v>9292.51</v>
        <stp/>
        <stp>StudyData</stp>
        <stp>CADD27H23</stp>
        <stp>Bar</stp>
        <stp/>
        <stp>Close</stp>
        <stp>ADC</stp>
        <stp>-2</stp>
        <stp>ALL</stp>
        <stp/>
        <stp/>
        <stp>TRUE</stp>
        <stp>T</stp>
        <tr r="I323" s="3"/>
      </tp>
      <tp>
        <v>9311.94</v>
        <stp/>
        <stp>StudyData</stp>
        <stp>CADD07H23</stp>
        <stp>Bar</stp>
        <stp/>
        <stp>Close</stp>
        <stp>ADC</stp>
        <stp>-2</stp>
        <stp>ALL</stp>
        <stp/>
        <stp/>
        <stp>TRUE</stp>
        <stp>T</stp>
        <tr r="I309" s="3"/>
      </tp>
      <tp>
        <v>9318</v>
        <stp/>
        <stp>StudyData</stp>
        <stp>CADD17H23</stp>
        <stp>Bar</stp>
        <stp/>
        <stp>Close</stp>
        <stp>ADC</stp>
        <stp>-2</stp>
        <stp>ALL</stp>
        <stp/>
        <stp/>
        <stp>TRUE</stp>
        <stp>T</stp>
        <tr r="I317" s="3"/>
      </tp>
      <tp>
        <v>9311.94</v>
        <stp/>
        <stp>StudyData</stp>
        <stp>CADD07K25</stp>
        <stp>Bar</stp>
        <stp/>
        <stp>Close</stp>
        <stp>ADC</stp>
        <stp>-2</stp>
        <stp>ALL</stp>
        <stp/>
        <stp/>
        <stp>TRUE</stp>
        <stp>T</stp>
        <tr r="I875" s="3"/>
      </tp>
      <tp>
        <v>9318</v>
        <stp/>
        <stp>StudyData</stp>
        <stp>CADD17K24</stp>
        <stp>Bar</stp>
        <stp/>
        <stp>Close</stp>
        <stp>ADC</stp>
        <stp>-2</stp>
        <stp>ALL</stp>
        <stp/>
        <stp/>
        <stp>TRUE</stp>
        <stp>T</stp>
        <tr r="I622" s="3"/>
      </tp>
      <tp>
        <v>9311.94</v>
        <stp/>
        <stp>StudyData</stp>
        <stp>CADD07K24</stp>
        <stp>Bar</stp>
        <stp/>
        <stp>Close</stp>
        <stp>ADC</stp>
        <stp>-2</stp>
        <stp>ALL</stp>
        <stp/>
        <stp/>
        <stp>TRUE</stp>
        <stp>T</stp>
        <tr r="I614" s="3"/>
      </tp>
      <tp>
        <v>9292.51</v>
        <stp/>
        <stp>StudyData</stp>
        <stp>CADD27K24</stp>
        <stp>Bar</stp>
        <stp/>
        <stp>Close</stp>
        <stp>ADC</stp>
        <stp>-2</stp>
        <stp>ALL</stp>
        <stp/>
        <stp/>
        <stp>TRUE</stp>
        <stp>T</stp>
        <tr r="I628" s="3"/>
      </tp>
      <tp>
        <v>9318</v>
        <stp/>
        <stp>StudyData</stp>
        <stp>CADD17K23</stp>
        <stp>Bar</stp>
        <stp/>
        <stp>Close</stp>
        <stp>ADC</stp>
        <stp>-2</stp>
        <stp>ALL</stp>
        <stp/>
        <stp/>
        <stp>TRUE</stp>
        <stp>T</stp>
        <tr r="I360" s="3"/>
      </tp>
      <tp>
        <v>9311.94</v>
        <stp/>
        <stp>StudyData</stp>
        <stp>CADD07J25</stp>
        <stp>Bar</stp>
        <stp/>
        <stp>Close</stp>
        <stp>ADC</stp>
        <stp>-2</stp>
        <stp>ALL</stp>
        <stp/>
        <stp/>
        <stp>TRUE</stp>
        <stp>T</stp>
        <tr r="I853" s="3"/>
      </tp>
      <tp>
        <v>9318</v>
        <stp/>
        <stp>StudyData</stp>
        <stp>CADD17J24</stp>
        <stp>Bar</stp>
        <stp/>
        <stp>Close</stp>
        <stp>ADC</stp>
        <stp>-2</stp>
        <stp>ALL</stp>
        <stp/>
        <stp/>
        <stp>TRUE</stp>
        <stp>T</stp>
        <tr r="I600" s="3"/>
      </tp>
      <tp>
        <v>9318</v>
        <stp/>
        <stp>StudyData</stp>
        <stp>CADD17J25</stp>
        <stp>Bar</stp>
        <stp/>
        <stp>Close</stp>
        <stp>ADC</stp>
        <stp>-2</stp>
        <stp>ALL</stp>
        <stp/>
        <stp/>
        <stp>TRUE</stp>
        <stp>T</stp>
        <tr r="I861" s="3"/>
      </tp>
      <tp>
        <v>9292.51</v>
        <stp/>
        <stp>StudyData</stp>
        <stp>CADD27J23</stp>
        <stp>Bar</stp>
        <stp/>
        <stp>Close</stp>
        <stp>ADC</stp>
        <stp>-2</stp>
        <stp>ALL</stp>
        <stp/>
        <stp/>
        <stp>TRUE</stp>
        <stp>T</stp>
        <tr r="I346" s="3"/>
      </tp>
      <tp>
        <v>9311.94</v>
        <stp/>
        <stp>StudyData</stp>
        <stp>CADD07J23</stp>
        <stp>Bar</stp>
        <stp/>
        <stp>Close</stp>
        <stp>ADC</stp>
        <stp>-2</stp>
        <stp>ALL</stp>
        <stp/>
        <stp/>
        <stp>TRUE</stp>
        <stp>T</stp>
        <tr r="I332" s="3"/>
      </tp>
      <tp>
        <v>9318</v>
        <stp/>
        <stp>StudyData</stp>
        <stp>CADD17J23</stp>
        <stp>Bar</stp>
        <stp/>
        <stp>Close</stp>
        <stp>ADC</stp>
        <stp>-2</stp>
        <stp>ALL</stp>
        <stp/>
        <stp/>
        <stp>TRUE</stp>
        <stp>T</stp>
        <tr r="I338" s="3"/>
      </tp>
      <tp>
        <v>9318</v>
        <stp/>
        <stp>StudyData</stp>
        <stp>CADD17M24</stp>
        <stp>Bar</stp>
        <stp/>
        <stp>Close</stp>
        <stp>ADC</stp>
        <stp>-2</stp>
        <stp>ALL</stp>
        <stp/>
        <stp/>
        <stp>TRUE</stp>
        <stp>T</stp>
        <tr r="I643" s="3"/>
      </tp>
      <tp>
        <v>9311.94</v>
        <stp/>
        <stp>StudyData</stp>
        <stp>CADD07M24</stp>
        <stp>Bar</stp>
        <stp/>
        <stp>Close</stp>
        <stp>ADC</stp>
        <stp>-2</stp>
        <stp>ALL</stp>
        <stp/>
        <stp/>
        <stp>TRUE</stp>
        <stp>T</stp>
        <tr r="I637" s="3"/>
      </tp>
      <tp>
        <v>9292.51</v>
        <stp/>
        <stp>StudyData</stp>
        <stp>CADD27M24</stp>
        <stp>Bar</stp>
        <stp/>
        <stp>Close</stp>
        <stp>ADC</stp>
        <stp>-2</stp>
        <stp>ALL</stp>
        <stp/>
        <stp/>
        <stp>TRUE</stp>
        <stp>T</stp>
        <tr r="I651" s="3"/>
      </tp>
      <tp>
        <v>9292.51</v>
        <stp/>
        <stp>StudyData</stp>
        <stp>CADD27M23</stp>
        <stp>Bar</stp>
        <stp/>
        <stp>Close</stp>
        <stp>ADC</stp>
        <stp>-2</stp>
        <stp>ALL</stp>
        <stp/>
        <stp/>
        <stp>TRUE</stp>
        <stp>T</stp>
        <tr r="I389" s="3"/>
      </tp>
      <tp>
        <v>9311.94</v>
        <stp/>
        <stp>StudyData</stp>
        <stp>CADD07M23</stp>
        <stp>Bar</stp>
        <stp/>
        <stp>Close</stp>
        <stp>ADC</stp>
        <stp>-2</stp>
        <stp>ALL</stp>
        <stp/>
        <stp/>
        <stp>TRUE</stp>
        <stp>T</stp>
        <tr r="I375" s="3"/>
      </tp>
      <tp>
        <v>9318</v>
        <stp/>
        <stp>StudyData</stp>
        <stp>CADD17N24</stp>
        <stp>Bar</stp>
        <stp/>
        <stp>Close</stp>
        <stp>ADC</stp>
        <stp>-2</stp>
        <stp>ALL</stp>
        <stp/>
        <stp/>
        <stp>TRUE</stp>
        <stp>T</stp>
        <tr r="I665" s="3"/>
      </tp>
      <tp>
        <v>9292.51</v>
        <stp/>
        <stp>StudyData</stp>
        <stp>CADD27N23</stp>
        <stp>Bar</stp>
        <stp/>
        <stp>Close</stp>
        <stp>ADC</stp>
        <stp>-2</stp>
        <stp>ALL</stp>
        <stp/>
        <stp/>
        <stp>TRUE</stp>
        <stp>T</stp>
        <tr r="I411" s="3"/>
      </tp>
      <tp>
        <v>9311.94</v>
        <stp/>
        <stp>StudyData</stp>
        <stp>CADD07N23</stp>
        <stp>Bar</stp>
        <stp/>
        <stp>Close</stp>
        <stp>ADC</stp>
        <stp>-2</stp>
        <stp>ALL</stp>
        <stp/>
        <stp/>
        <stp>TRUE</stp>
        <stp>T</stp>
        <tr r="I397" s="3"/>
      </tp>
      <tp>
        <v>9318</v>
        <stp/>
        <stp>StudyData</stp>
        <stp>CADD17N23</stp>
        <stp>Bar</stp>
        <stp/>
        <stp>Close</stp>
        <stp>ADC</stp>
        <stp>-2</stp>
        <stp>ALL</stp>
        <stp/>
        <stp/>
        <stp>TRUE</stp>
        <stp>T</stp>
        <tr r="I403" s="3"/>
      </tp>
      <tp>
        <v>44952</v>
        <stp/>
        <stp>ContractData</stp>
        <stp>CADD14X23</stp>
        <stp>T_Date</stp>
        <stp>1</stp>
        <stp>T</stp>
        <tr r="H489" s="3"/>
      </tp>
      <tp>
        <v>44952</v>
        <stp/>
        <stp>ContractData</stp>
        <stp>CADD24X23</stp>
        <stp>T_Date</stp>
        <stp>1</stp>
        <stp>T</stp>
        <tr r="H497" s="3"/>
      </tp>
      <tp>
        <v>44952</v>
        <stp/>
        <stp>ContractData</stp>
        <stp>CADD04X24</stp>
        <stp>T_Date</stp>
        <stp>1</stp>
        <stp>T</stp>
        <tr r="H743" s="3"/>
      </tp>
      <tp>
        <v>44952</v>
        <stp/>
        <stp>ContractData</stp>
        <stp>CADD14X24</stp>
        <stp>T_Date</stp>
        <stp>1</stp>
        <stp>T</stp>
        <tr r="H751" s="3"/>
      </tp>
      <tp>
        <v>44952</v>
        <stp/>
        <stp>ContractData</stp>
        <stp>CADD14Z23</stp>
        <stp>T_Date</stp>
        <stp>1</stp>
        <stp>T</stp>
        <tr r="H511" s="3"/>
      </tp>
      <tp>
        <v>44952</v>
        <stp/>
        <stp>ContractData</stp>
        <stp>CADD04Z23</stp>
        <stp>T_Date</stp>
        <stp>1</stp>
        <stp>T</stp>
        <tr r="H503" s="3"/>
      </tp>
      <tp>
        <v>44952</v>
        <stp/>
        <stp>ContractData</stp>
        <stp>CADD24Z24</stp>
        <stp>T_Date</stp>
        <stp>1</stp>
        <stp>T</stp>
        <tr r="H779" s="3"/>
      </tp>
      <tp>
        <v>44952</v>
        <stp/>
        <stp>ContractData</stp>
        <stp>CADD04Z24</stp>
        <stp>T_Date</stp>
        <stp>1</stp>
        <stp>T</stp>
        <tr r="H765" s="3"/>
      </tp>
      <tp>
        <v>44952</v>
        <stp/>
        <stp>ContractData</stp>
        <stp>CADD14Q23</stp>
        <stp>T_Date</stp>
        <stp>1</stp>
        <stp>T</stp>
        <tr r="H423" s="3"/>
      </tp>
      <tp>
        <v>44952</v>
        <stp/>
        <stp>ContractData</stp>
        <stp>CADD04Q23</stp>
        <stp>T_Date</stp>
        <stp>1</stp>
        <stp>T</stp>
        <tr r="H417" s="3"/>
      </tp>
      <tp>
        <v>44952</v>
        <stp/>
        <stp>ContractData</stp>
        <stp>CADD24Q23</stp>
        <stp>T_Date</stp>
        <stp>1</stp>
        <stp>T</stp>
        <tr r="H431" s="3"/>
      </tp>
      <tp>
        <v>44952</v>
        <stp/>
        <stp>ContractData</stp>
        <stp>CADD14Q24</stp>
        <stp>T_Date</stp>
        <stp>1</stp>
        <stp>T</stp>
        <tr r="H685" s="3"/>
      </tp>
      <tp>
        <v>44952</v>
        <stp/>
        <stp>ContractData</stp>
        <stp>CADD14U23</stp>
        <stp>T_Date</stp>
        <stp>1</stp>
        <stp>T</stp>
        <tr r="H446" s="3"/>
      </tp>
      <tp>
        <v>44952</v>
        <stp/>
        <stp>ContractData</stp>
        <stp>CADD04U23</stp>
        <stp>T_Date</stp>
        <stp>1</stp>
        <stp>T</stp>
        <tr r="H438" s="3"/>
      </tp>
      <tp>
        <v>44952</v>
        <stp/>
        <stp>ContractData</stp>
        <stp>CADD24U24</stp>
        <stp>T_Date</stp>
        <stp>1</stp>
        <stp>T</stp>
        <tr r="H714" s="3"/>
      </tp>
      <tp>
        <v>44952</v>
        <stp/>
        <stp>ContractData</stp>
        <stp>CADD04U24</stp>
        <stp>T_Date</stp>
        <stp>1</stp>
        <stp>T</stp>
        <tr r="H700" s="3"/>
      </tp>
      <tp>
        <v>44952</v>
        <stp/>
        <stp>ContractData</stp>
        <stp>CADD04V23</stp>
        <stp>T_Date</stp>
        <stp>1</stp>
        <stp>T</stp>
        <tr r="H460" s="3"/>
      </tp>
      <tp>
        <v>44952</v>
        <stp/>
        <stp>ContractData</stp>
        <stp>CADD24V23</stp>
        <stp>T_Date</stp>
        <stp>1</stp>
        <stp>T</stp>
        <tr r="H474" s="3"/>
      </tp>
      <tp>
        <v>44952</v>
        <stp/>
        <stp>ContractData</stp>
        <stp>CADD24V24</stp>
        <stp>T_Date</stp>
        <stp>1</stp>
        <stp>T</stp>
        <tr r="H736" s="3"/>
      </tp>
      <tp>
        <v>44952</v>
        <stp/>
        <stp>ContractData</stp>
        <stp>CADD04V24</stp>
        <stp>T_Date</stp>
        <stp>1</stp>
        <stp>T</stp>
        <tr r="H722" s="3"/>
      </tp>
      <tp>
        <v>44952</v>
        <stp/>
        <stp>ContractData</stp>
        <stp>CADD14V24</stp>
        <stp>T_Date</stp>
        <stp>1</stp>
        <stp>T</stp>
        <tr r="H728" s="3"/>
      </tp>
      <tp>
        <v>44952</v>
        <stp/>
        <stp>ContractData</stp>
        <stp>CADD14H23</stp>
        <stp>T_Date</stp>
        <stp>1</stp>
        <stp>T</stp>
        <tr r="H314" s="3"/>
      </tp>
      <tp>
        <v>44952</v>
        <stp/>
        <stp>ContractData</stp>
        <stp>CADD24H23</stp>
        <stp>T_Date</stp>
        <stp>1</stp>
        <stp>T</stp>
        <tr r="H322" s="3"/>
      </tp>
      <tp>
        <v>44952</v>
        <stp/>
        <stp>ContractData</stp>
        <stp>CADD24H25</stp>
        <stp>T_Date</stp>
        <stp>1</stp>
        <stp>T</stp>
        <tr r="H843" s="3"/>
      </tp>
      <tp>
        <v>44952</v>
        <stp/>
        <stp>ContractData</stp>
        <stp>CADD04H24</stp>
        <stp>T_Date</stp>
        <stp>1</stp>
        <stp>T</stp>
        <tr r="H568" s="3"/>
      </tp>
      <tp>
        <v>44952</v>
        <stp/>
        <stp>ContractData</stp>
        <stp>CADD14H25</stp>
        <stp>T_Date</stp>
        <stp>1</stp>
        <stp>T</stp>
        <tr r="H837" s="3"/>
      </tp>
      <tp>
        <v>44952</v>
        <stp/>
        <stp>ContractData</stp>
        <stp>CADD04H25</stp>
        <stp>T_Date</stp>
        <stp>1</stp>
        <stp>T</stp>
        <tr r="H829" s="3"/>
      </tp>
      <tp>
        <v>44952</v>
        <stp/>
        <stp>ContractData</stp>
        <stp>CADD14H24</stp>
        <stp>T_Date</stp>
        <stp>1</stp>
        <stp>T</stp>
        <tr r="H576" s="3"/>
      </tp>
      <tp>
        <v>44952</v>
        <stp/>
        <stp>ContractData</stp>
        <stp>CADD04K23</stp>
        <stp>T_Date</stp>
        <stp>1</stp>
        <stp>T</stp>
        <tr r="H351" s="3"/>
      </tp>
      <tp>
        <v>44952</v>
        <stp/>
        <stp>ContractData</stp>
        <stp>CADD24K23</stp>
        <stp>T_Date</stp>
        <stp>1</stp>
        <stp>T</stp>
        <tr r="H365" s="3"/>
      </tp>
      <tp>
        <v>44952</v>
        <stp/>
        <stp>ContractData</stp>
        <stp>CADD24K24</stp>
        <stp>T_Date</stp>
        <stp>1</stp>
        <stp>T</stp>
        <tr r="H627" s="3"/>
      </tp>
      <tp>
        <v>44952</v>
        <stp/>
        <stp>ContractData</stp>
        <stp>CADD14K24</stp>
        <stp>T_Date</stp>
        <stp>1</stp>
        <stp>T</stp>
        <tr r="H619" s="3"/>
      </tp>
      <tp>
        <v>44952</v>
        <stp/>
        <stp>ContractData</stp>
        <stp>CADD14J23</stp>
        <stp>T_Date</stp>
        <stp>1</stp>
        <stp>T</stp>
        <tr r="H337" s="3"/>
      </tp>
      <tp>
        <v>44952</v>
        <stp/>
        <stp>ContractData</stp>
        <stp>CADD04J23</stp>
        <stp>T_Date</stp>
        <stp>1</stp>
        <stp>T</stp>
        <tr r="H329" s="3"/>
      </tp>
      <tp>
        <v>44952</v>
        <stp/>
        <stp>ContractData</stp>
        <stp>CADD24J23</stp>
        <stp>T_Date</stp>
        <stp>1</stp>
        <stp>T</stp>
        <tr r="H343" s="3"/>
      </tp>
      <tp>
        <v>44952</v>
        <stp/>
        <stp>ContractData</stp>
        <stp>CADD24J24</stp>
        <stp>T_Date</stp>
        <stp>1</stp>
        <stp>T</stp>
        <tr r="H605" s="3"/>
      </tp>
      <tp>
        <v>44952</v>
        <stp/>
        <stp>ContractData</stp>
        <stp>CADD24J25</stp>
        <stp>T_Date</stp>
        <stp>1</stp>
        <stp>T</stp>
        <tr r="H866" s="3"/>
      </tp>
      <tp>
        <v>44952</v>
        <stp/>
        <stp>ContractData</stp>
        <stp>CADD04J24</stp>
        <stp>T_Date</stp>
        <stp>1</stp>
        <stp>T</stp>
        <tr r="H591" s="3"/>
      </tp>
      <tp>
        <v>44952</v>
        <stp/>
        <stp>ContractData</stp>
        <stp>CADD14J25</stp>
        <stp>T_Date</stp>
        <stp>1</stp>
        <stp>T</stp>
        <tr r="H858" s="3"/>
      </tp>
      <tp>
        <v>44952</v>
        <stp/>
        <stp>ContractData</stp>
        <stp>CADD04J25</stp>
        <stp>T_Date</stp>
        <stp>1</stp>
        <stp>T</stp>
        <tr r="H852" s="3"/>
      </tp>
      <tp>
        <v>44952</v>
        <stp/>
        <stp>ContractData</stp>
        <stp>CADD14M23</stp>
        <stp>T_Date</stp>
        <stp>1</stp>
        <stp>T</stp>
        <tr r="H380" s="3"/>
      </tp>
      <tp>
        <v>44952</v>
        <stp/>
        <stp>ContractData</stp>
        <stp>CADD24M24</stp>
        <stp>T_Date</stp>
        <stp>1</stp>
        <stp>T</stp>
        <tr r="H648" s="3"/>
      </tp>
      <tp>
        <v>44952</v>
        <stp/>
        <stp>ContractData</stp>
        <stp>CADD04M24</stp>
        <stp>T_Date</stp>
        <stp>1</stp>
        <stp>T</stp>
        <tr r="H634" s="3"/>
      </tp>
      <tp>
        <v>44952</v>
        <stp/>
        <stp>ContractData</stp>
        <stp>CADD14M24</stp>
        <stp>T_Date</stp>
        <stp>1</stp>
        <stp>T</stp>
        <tr r="H642" s="3"/>
      </tp>
      <tp>
        <v>44952</v>
        <stp/>
        <stp>ContractData</stp>
        <stp>CADD14N23</stp>
        <stp>T_Date</stp>
        <stp>1</stp>
        <stp>T</stp>
        <tr r="H402" s="3"/>
      </tp>
      <tp>
        <v>44952</v>
        <stp/>
        <stp>ContractData</stp>
        <stp>CADD04N23</stp>
        <stp>T_Date</stp>
        <stp>1</stp>
        <stp>T</stp>
        <tr r="H394" s="3"/>
      </tp>
      <tp>
        <v>44952</v>
        <stp/>
        <stp>ContractData</stp>
        <stp>CADD24N23</stp>
        <stp>T_Date</stp>
        <stp>1</stp>
        <stp>T</stp>
        <tr r="H408" s="3"/>
      </tp>
      <tp>
        <v>44952</v>
        <stp/>
        <stp>ContractData</stp>
        <stp>CADD24N24</stp>
        <stp>T_Date</stp>
        <stp>1</stp>
        <stp>T</stp>
        <tr r="H670" s="3"/>
      </tp>
      <tp>
        <v>44952</v>
        <stp/>
        <stp>ContractData</stp>
        <stp>CADD04N24</stp>
        <stp>T_Date</stp>
        <stp>1</stp>
        <stp>T</stp>
        <tr r="H656" s="3"/>
      </tp>
      <tp>
        <v>44952</v>
        <stp/>
        <stp>ContractData</stp>
        <stp>CADD14G23</stp>
        <stp>T_Date</stp>
        <stp>1</stp>
        <stp>T</stp>
        <tr r="H294" s="3"/>
      </tp>
      <tp>
        <v>44952</v>
        <stp/>
        <stp>ContractData</stp>
        <stp>CADD24G23</stp>
        <stp>T_Date</stp>
        <stp>1</stp>
        <stp>T</stp>
        <tr r="H302" s="3"/>
      </tp>
      <tp>
        <v>44952</v>
        <stp/>
        <stp>ContractData</stp>
        <stp>CADD24G25</stp>
        <stp>T_Date</stp>
        <stp>1</stp>
        <stp>T</stp>
        <tr r="H823" s="3"/>
      </tp>
      <tp>
        <v>44952</v>
        <stp/>
        <stp>ContractData</stp>
        <stp>CADD14G25</stp>
        <stp>T_Date</stp>
        <stp>1</stp>
        <stp>T</stp>
        <tr r="H817" s="3"/>
      </tp>
      <tp>
        <v>44952</v>
        <stp/>
        <stp>ContractData</stp>
        <stp>CADD04G25</stp>
        <stp>T_Date</stp>
        <stp>1</stp>
        <stp>T</stp>
        <tr r="H809" s="3"/>
      </tp>
      <tp>
        <v>44952</v>
        <stp/>
        <stp>ContractData</stp>
        <stp>CADD14G24</stp>
        <stp>T_Date</stp>
        <stp>1</stp>
        <stp>T</stp>
        <tr r="H555" s="3"/>
      </tp>
      <tp>
        <v>44952</v>
        <stp/>
        <stp>ContractData</stp>
        <stp>CADD24F24</stp>
        <stp>T_Date</stp>
        <stp>1</stp>
        <stp>T</stp>
        <tr r="H540" s="3"/>
      </tp>
      <tp>
        <v>44952</v>
        <stp/>
        <stp>ContractData</stp>
        <stp>CADD24F25</stp>
        <stp>T_Date</stp>
        <stp>1</stp>
        <stp>T</stp>
        <tr r="H802" s="3"/>
      </tp>
      <tp>
        <v>44952</v>
        <stp/>
        <stp>ContractData</stp>
        <stp>CADD04F24</stp>
        <stp>T_Date</stp>
        <stp>1</stp>
        <stp>T</stp>
        <tr r="H526" s="3"/>
      </tp>
      <tp>
        <v>44952</v>
        <stp/>
        <stp>ContractData</stp>
        <stp>CADD14F25</stp>
        <stp>T_Date</stp>
        <stp>1</stp>
        <stp>T</stp>
        <tr r="H794" s="3"/>
      </tp>
      <tp>
        <v>9314</v>
        <stp/>
        <stp>StudyData</stp>
        <stp>CADD30Q24</stp>
        <stp>Bar</stp>
        <stp/>
        <stp>Close</stp>
        <stp>ADC</stp>
        <stp>-2</stp>
        <stp>ALL</stp>
        <stp/>
        <stp/>
        <stp>TRUE</stp>
        <stp>T</stp>
        <tr r="I697" s="3"/>
      </tp>
      <tp>
        <v>9314.25</v>
        <stp/>
        <stp>StudyData</stp>
        <stp>CADD20Q24</stp>
        <stp>Bar</stp>
        <stp/>
        <stp>Close</stp>
        <stp>ADC</stp>
        <stp>-2</stp>
        <stp>ALL</stp>
        <stp/>
        <stp/>
        <stp>TRUE</stp>
        <stp>T</stp>
        <tr r="I689" s="3"/>
      </tp>
      <tp>
        <v>9314</v>
        <stp/>
        <stp>StudyData</stp>
        <stp>CADD30Q23</stp>
        <stp>Bar</stp>
        <stp/>
        <stp>Close</stp>
        <stp>ADC</stp>
        <stp>-2</stp>
        <stp>ALL</stp>
        <stp/>
        <stp/>
        <stp>TRUE</stp>
        <stp>T</stp>
        <tr r="I435" s="3"/>
      </tp>
      <tp>
        <v>9306</v>
        <stp/>
        <stp>StudyData</stp>
        <stp>CADD10Q23</stp>
        <stp>Bar</stp>
        <stp/>
        <stp>Close</stp>
        <stp>ADC</stp>
        <stp>-2</stp>
        <stp>ALL</stp>
        <stp/>
        <stp/>
        <stp>TRUE</stp>
        <stp>T</stp>
        <tr r="I421" s="3"/>
      </tp>
      <tp>
        <v>9306</v>
        <stp/>
        <stp>StudyData</stp>
        <stp>CADD10U24</stp>
        <stp>Bar</stp>
        <stp/>
        <stp>Close</stp>
        <stp>ADC</stp>
        <stp>-2</stp>
        <stp>ALL</stp>
        <stp/>
        <stp/>
        <stp>TRUE</stp>
        <stp>T</stp>
        <tr r="I704" s="3"/>
      </tp>
      <tp>
        <v>9314</v>
        <stp/>
        <stp>StudyData</stp>
        <stp>CADD30U24</stp>
        <stp>Bar</stp>
        <stp/>
        <stp>Close</stp>
        <stp>ADC</stp>
        <stp>-2</stp>
        <stp>ALL</stp>
        <stp/>
        <stp/>
        <stp>TRUE</stp>
        <stp>T</stp>
        <tr r="I718" s="3"/>
      </tp>
      <tp>
        <v>9314.25</v>
        <stp/>
        <stp>StudyData</stp>
        <stp>CADD20U24</stp>
        <stp>Bar</stp>
        <stp/>
        <stp>Close</stp>
        <stp>ADC</stp>
        <stp>-2</stp>
        <stp>ALL</stp>
        <stp/>
        <stp/>
        <stp>TRUE</stp>
        <stp>T</stp>
        <tr r="I712" s="3"/>
      </tp>
      <tp>
        <v>9314.25</v>
        <stp/>
        <stp>StudyData</stp>
        <stp>CADD20U23</stp>
        <stp>Bar</stp>
        <stp/>
        <stp>Close</stp>
        <stp>ADC</stp>
        <stp>-2</stp>
        <stp>ALL</stp>
        <stp/>
        <stp/>
        <stp>TRUE</stp>
        <stp>T</stp>
        <tr r="I450" s="3"/>
      </tp>
      <tp>
        <v>9306</v>
        <stp/>
        <stp>StudyData</stp>
        <stp>CADD10V24</stp>
        <stp>Bar</stp>
        <stp/>
        <stp>Close</stp>
        <stp>ADC</stp>
        <stp>-2</stp>
        <stp>ALL</stp>
        <stp/>
        <stp/>
        <stp>TRUE</stp>
        <stp>T</stp>
        <tr r="I726" s="3"/>
      </tp>
      <tp>
        <v>9314</v>
        <stp/>
        <stp>StudyData</stp>
        <stp>CADD30V24</stp>
        <stp>Bar</stp>
        <stp/>
        <stp>Close</stp>
        <stp>ADC</stp>
        <stp>-2</stp>
        <stp>ALL</stp>
        <stp/>
        <stp/>
        <stp>TRUE</stp>
        <stp>T</stp>
        <tr r="I740" s="3"/>
      </tp>
      <tp>
        <v>9314.25</v>
        <stp/>
        <stp>StudyData</stp>
        <stp>CADD20V23</stp>
        <stp>Bar</stp>
        <stp/>
        <stp>Close</stp>
        <stp>ADC</stp>
        <stp>-2</stp>
        <stp>ALL</stp>
        <stp/>
        <stp/>
        <stp>TRUE</stp>
        <stp>T</stp>
        <tr r="I472" s="3"/>
      </tp>
      <tp>
        <v>9314</v>
        <stp/>
        <stp>StudyData</stp>
        <stp>CADD30V23</stp>
        <stp>Bar</stp>
        <stp/>
        <stp>Close</stp>
        <stp>ADC</stp>
        <stp>-2</stp>
        <stp>ALL</stp>
        <stp/>
        <stp/>
        <stp>TRUE</stp>
        <stp>T</stp>
        <tr r="I478" s="3"/>
      </tp>
      <tp>
        <v>9306</v>
        <stp/>
        <stp>StudyData</stp>
        <stp>CADD10V23</stp>
        <stp>Bar</stp>
        <stp/>
        <stp>Close</stp>
        <stp>ADC</stp>
        <stp>-2</stp>
        <stp>ALL</stp>
        <stp/>
        <stp/>
        <stp>TRUE</stp>
        <stp>T</stp>
        <tr r="I464" s="3"/>
      </tp>
      <tp>
        <v>9314.25</v>
        <stp/>
        <stp>StudyData</stp>
        <stp>CADD20X24</stp>
        <stp>Bar</stp>
        <stp/>
        <stp>Close</stp>
        <stp>ADC</stp>
        <stp>-2</stp>
        <stp>ALL</stp>
        <stp/>
        <stp/>
        <stp>TRUE</stp>
        <stp>T</stp>
        <tr r="I755" s="3"/>
      </tp>
      <tp>
        <v>9314.25</v>
        <stp/>
        <stp>StudyData</stp>
        <stp>CADD20X23</stp>
        <stp>Bar</stp>
        <stp/>
        <stp>Close</stp>
        <stp>ADC</stp>
        <stp>-2</stp>
        <stp>ALL</stp>
        <stp/>
        <stp/>
        <stp>TRUE</stp>
        <stp>T</stp>
        <tr r="I493" s="3"/>
      </tp>
      <tp>
        <v>9314</v>
        <stp/>
        <stp>StudyData</stp>
        <stp>CADD30X23</stp>
        <stp>Bar</stp>
        <stp/>
        <stp>Close</stp>
        <stp>ADC</stp>
        <stp>-2</stp>
        <stp>ALL</stp>
        <stp/>
        <stp/>
        <stp>TRUE</stp>
        <stp>T</stp>
        <tr r="I501" s="3"/>
      </tp>
      <tp>
        <v>9306</v>
        <stp/>
        <stp>StudyData</stp>
        <stp>CADD10X23</stp>
        <stp>Bar</stp>
        <stp/>
        <stp>Close</stp>
        <stp>ADC</stp>
        <stp>-2</stp>
        <stp>ALL</stp>
        <stp/>
        <stp/>
        <stp>TRUE</stp>
        <stp>T</stp>
        <tr r="I487" s="3"/>
      </tp>
      <tp>
        <v>9306</v>
        <stp/>
        <stp>StudyData</stp>
        <stp>CADD10Z24</stp>
        <stp>Bar</stp>
        <stp/>
        <stp>Close</stp>
        <stp>ADC</stp>
        <stp>-2</stp>
        <stp>ALL</stp>
        <stp/>
        <stp/>
        <stp>TRUE</stp>
        <stp>T</stp>
        <tr r="I769" s="3"/>
      </tp>
      <tp>
        <v>9314</v>
        <stp/>
        <stp>StudyData</stp>
        <stp>CADD30Z24</stp>
        <stp>Bar</stp>
        <stp/>
        <stp>Close</stp>
        <stp>ADC</stp>
        <stp>-2</stp>
        <stp>ALL</stp>
        <stp/>
        <stp/>
        <stp>TRUE</stp>
        <stp>T</stp>
        <tr r="I783" s="3"/>
      </tp>
      <tp>
        <v>9314.25</v>
        <stp/>
        <stp>StudyData</stp>
        <stp>CADD20Z24</stp>
        <stp>Bar</stp>
        <stp/>
        <stp>Close</stp>
        <stp>ADC</stp>
        <stp>-2</stp>
        <stp>ALL</stp>
        <stp/>
        <stp/>
        <stp>TRUE</stp>
        <stp>T</stp>
        <tr r="I777" s="3"/>
      </tp>
      <tp>
        <v>9314.25</v>
        <stp/>
        <stp>StudyData</stp>
        <stp>CADD20Z23</stp>
        <stp>Bar</stp>
        <stp/>
        <stp>Close</stp>
        <stp>ADC</stp>
        <stp>-2</stp>
        <stp>ALL</stp>
        <stp/>
        <stp/>
        <stp>TRUE</stp>
        <stp>T</stp>
        <tr r="I515" s="3"/>
      </tp>
      <tp>
        <v>9306</v>
        <stp/>
        <stp>StudyData</stp>
        <stp>CADD10G25</stp>
        <stp>Bar</stp>
        <stp/>
        <stp>Close</stp>
        <stp>ADC</stp>
        <stp>-2</stp>
        <stp>ALL</stp>
        <stp/>
        <stp/>
        <stp>TRUE</stp>
        <stp>T</stp>
        <tr r="I813" s="3"/>
      </tp>
      <tp>
        <v>9314.25</v>
        <stp/>
        <stp>StudyData</stp>
        <stp>CADD20G25</stp>
        <stp>Bar</stp>
        <stp/>
        <stp>Close</stp>
        <stp>ADC</stp>
        <stp>-2</stp>
        <stp>ALL</stp>
        <stp/>
        <stp/>
        <stp>TRUE</stp>
        <stp>T</stp>
        <tr r="I821" s="3"/>
      </tp>
      <tp>
        <v>9314.25</v>
        <stp/>
        <stp>StudyData</stp>
        <stp>CADD20G24</stp>
        <stp>Bar</stp>
        <stp/>
        <stp>Close</stp>
        <stp>ADC</stp>
        <stp>-2</stp>
        <stp>ALL</stp>
        <stp/>
        <stp/>
        <stp>TRUE</stp>
        <stp>T</stp>
        <tr r="I559" s="3"/>
      </tp>
      <tp>
        <v>9314.25</v>
        <stp/>
        <stp>StudyData</stp>
        <stp>CADD20G23</stp>
        <stp>Bar</stp>
        <stp/>
        <stp>Close</stp>
        <stp>ADC</stp>
        <stp>-2</stp>
        <stp>ALL</stp>
        <stp/>
        <stp/>
        <stp>TRUE</stp>
        <stp>T</stp>
        <tr r="I298" s="3"/>
      </tp>
      <tp>
        <v>9306</v>
        <stp/>
        <stp>StudyData</stp>
        <stp>CADD10G23</stp>
        <stp>Bar</stp>
        <stp/>
        <stp>Close</stp>
        <stp>ADC</stp>
        <stp>-2</stp>
        <stp>ALL</stp>
        <stp/>
        <stp/>
        <stp>TRUE</stp>
        <stp>T</stp>
        <tr r="I292" s="3"/>
      </tp>
      <tp>
        <v>9306</v>
        <stp/>
        <stp>StudyData</stp>
        <stp>CADD10F24</stp>
        <stp>Bar</stp>
        <stp/>
        <stp>Close</stp>
        <stp>ADC</stp>
        <stp>-2</stp>
        <stp>ALL</stp>
        <stp/>
        <stp/>
        <stp>TRUE</stp>
        <stp>T</stp>
        <tr r="I530" s="3"/>
      </tp>
      <tp>
        <v>9306</v>
        <stp/>
        <stp>StudyData</stp>
        <stp>CADD10F25</stp>
        <stp>Bar</stp>
        <stp/>
        <stp>Close</stp>
        <stp>ADC</stp>
        <stp>-2</stp>
        <stp>ALL</stp>
        <stp/>
        <stp/>
        <stp>TRUE</stp>
        <stp>T</stp>
        <tr r="I792" s="3"/>
      </tp>
      <tp>
        <v>9314.25</v>
        <stp/>
        <stp>StudyData</stp>
        <stp>CADD20F25</stp>
        <stp>Bar</stp>
        <stp/>
        <stp>Close</stp>
        <stp>ADC</stp>
        <stp>-2</stp>
        <stp>ALL</stp>
        <stp/>
        <stp/>
        <stp>TRUE</stp>
        <stp>T</stp>
        <tr r="I798" s="3"/>
      </tp>
      <tp>
        <v>9314</v>
        <stp/>
        <stp>StudyData</stp>
        <stp>CADD30F24</stp>
        <stp>Bar</stp>
        <stp/>
        <stp>Close</stp>
        <stp>ADC</stp>
        <stp>-2</stp>
        <stp>ALL</stp>
        <stp/>
        <stp/>
        <stp>TRUE</stp>
        <stp>T</stp>
        <tr r="I544" s="3"/>
      </tp>
      <tp>
        <v>9314</v>
        <stp/>
        <stp>StudyData</stp>
        <stp>CADD30F25</stp>
        <stp>Bar</stp>
        <stp/>
        <stp>Close</stp>
        <stp>ADC</stp>
        <stp>-2</stp>
        <stp>ALL</stp>
        <stp/>
        <stp/>
        <stp>TRUE</stp>
        <stp>T</stp>
        <tr r="I806" s="3"/>
      </tp>
      <tp>
        <v>9314</v>
        <stp/>
        <stp>StudyData</stp>
        <stp>CADD30F23</stp>
        <stp>Bar</stp>
        <stp/>
        <stp>Close</stp>
        <stp>ADC</stp>
        <stp>-2</stp>
        <stp>ALL</stp>
        <stp/>
        <stp/>
        <stp>TRUE</stp>
        <stp>T</stp>
        <tr r="I283" s="3"/>
      </tp>
      <tp>
        <v>9306</v>
        <stp/>
        <stp>StudyData</stp>
        <stp>CADD10H25</stp>
        <stp>Bar</stp>
        <stp/>
        <stp>Close</stp>
        <stp>ADC</stp>
        <stp>-2</stp>
        <stp>ALL</stp>
        <stp/>
        <stp/>
        <stp>TRUE</stp>
        <stp>T</stp>
        <tr r="I833" s="3"/>
      </tp>
      <tp>
        <v>9314.25</v>
        <stp/>
        <stp>StudyData</stp>
        <stp>CADD20H25</stp>
        <stp>Bar</stp>
        <stp/>
        <stp>Close</stp>
        <stp>ADC</stp>
        <stp>-2</stp>
        <stp>ALL</stp>
        <stp/>
        <stp/>
        <stp>TRUE</stp>
        <stp>T</stp>
        <tr r="I841" s="3"/>
      </tp>
      <tp>
        <v>9314.25</v>
        <stp/>
        <stp>StudyData</stp>
        <stp>CADD20H24</stp>
        <stp>Bar</stp>
        <stp/>
        <stp>Close</stp>
        <stp>ADC</stp>
        <stp>-2</stp>
        <stp>ALL</stp>
        <stp/>
        <stp/>
        <stp>TRUE</stp>
        <stp>T</stp>
        <tr r="I580" s="3"/>
      </tp>
      <tp>
        <v>9314.25</v>
        <stp/>
        <stp>StudyData</stp>
        <stp>CADD20H23</stp>
        <stp>Bar</stp>
        <stp/>
        <stp>Close</stp>
        <stp>ADC</stp>
        <stp>-2</stp>
        <stp>ALL</stp>
        <stp/>
        <stp/>
        <stp>TRUE</stp>
        <stp>T</stp>
        <tr r="I318" s="3"/>
      </tp>
      <tp>
        <v>9314</v>
        <stp/>
        <stp>StudyData</stp>
        <stp>CADD30H23</stp>
        <stp>Bar</stp>
        <stp/>
        <stp>Close</stp>
        <stp>ADC</stp>
        <stp>-2</stp>
        <stp>ALL</stp>
        <stp/>
        <stp/>
        <stp>TRUE</stp>
        <stp>T</stp>
        <tr r="I326" s="3"/>
      </tp>
      <tp>
        <v>9306</v>
        <stp/>
        <stp>StudyData</stp>
        <stp>CADD10H23</stp>
        <stp>Bar</stp>
        <stp/>
        <stp>Close</stp>
        <stp>ADC</stp>
        <stp>-2</stp>
        <stp>ALL</stp>
        <stp/>
        <stp/>
        <stp>TRUE</stp>
        <stp>T</stp>
        <tr r="I312" s="3"/>
      </tp>
      <tp>
        <v>9306</v>
        <stp/>
        <stp>StudyData</stp>
        <stp>CADD10K24</stp>
        <stp>Bar</stp>
        <stp/>
        <stp>Close</stp>
        <stp>ADC</stp>
        <stp>-2</stp>
        <stp>ALL</stp>
        <stp/>
        <stp/>
        <stp>TRUE</stp>
        <stp>T</stp>
        <tr r="I617" s="3"/>
      </tp>
      <tp>
        <v>9314</v>
        <stp/>
        <stp>StudyData</stp>
        <stp>CADD30K24</stp>
        <stp>Bar</stp>
        <stp/>
        <stp>Close</stp>
        <stp>ADC</stp>
        <stp>-2</stp>
        <stp>ALL</stp>
        <stp/>
        <stp/>
        <stp>TRUE</stp>
        <stp>T</stp>
        <tr r="I631" s="3"/>
      </tp>
      <tp>
        <v>9314.25</v>
        <stp/>
        <stp>StudyData</stp>
        <stp>CADD20K24</stp>
        <stp>Bar</stp>
        <stp/>
        <stp>Close</stp>
        <stp>ADC</stp>
        <stp>-2</stp>
        <stp>ALL</stp>
        <stp/>
        <stp/>
        <stp>TRUE</stp>
        <stp>T</stp>
        <tr r="I623" s="3"/>
      </tp>
      <tp>
        <v>9314</v>
        <stp/>
        <stp>StudyData</stp>
        <stp>CADD30K23</stp>
        <stp>Bar</stp>
        <stp/>
        <stp>Close</stp>
        <stp>ADC</stp>
        <stp>-2</stp>
        <stp>ALL</stp>
        <stp/>
        <stp/>
        <stp>TRUE</stp>
        <stp>T</stp>
        <tr r="I369" s="3"/>
      </tp>
      <tp>
        <v>9306</v>
        <stp/>
        <stp>StudyData</stp>
        <stp>CADD10K23</stp>
        <stp>Bar</stp>
        <stp/>
        <stp>Close</stp>
        <stp>ADC</stp>
        <stp>-2</stp>
        <stp>ALL</stp>
        <stp/>
        <stp/>
        <stp>TRUE</stp>
        <stp>T</stp>
        <tr r="I355" s="3"/>
      </tp>
      <tp>
        <v>9306</v>
        <stp/>
        <stp>StudyData</stp>
        <stp>CADD10J24</stp>
        <stp>Bar</stp>
        <stp/>
        <stp>Close</stp>
        <stp>ADC</stp>
        <stp>-2</stp>
        <stp>ALL</stp>
        <stp/>
        <stp/>
        <stp>TRUE</stp>
        <stp>T</stp>
        <tr r="I595" s="3"/>
      </tp>
      <tp>
        <v>9306</v>
        <stp/>
        <stp>StudyData</stp>
        <stp>CADD10J25</stp>
        <stp>Bar</stp>
        <stp/>
        <stp>Close</stp>
        <stp>ADC</stp>
        <stp>-2</stp>
        <stp>ALL</stp>
        <stp/>
        <stp/>
        <stp>TRUE</stp>
        <stp>T</stp>
        <tr r="I856" s="3"/>
      </tp>
      <tp>
        <v>9314</v>
        <stp/>
        <stp>StudyData</stp>
        <stp>CADD30J24</stp>
        <stp>Bar</stp>
        <stp/>
        <stp>Close</stp>
        <stp>ADC</stp>
        <stp>-2</stp>
        <stp>ALL</stp>
        <stp/>
        <stp/>
        <stp>TRUE</stp>
        <stp>T</stp>
        <tr r="I609" s="3"/>
      </tp>
      <tp>
        <v>9314</v>
        <stp/>
        <stp>StudyData</stp>
        <stp>CADD30J25</stp>
        <stp>Bar</stp>
        <stp/>
        <stp>Close</stp>
        <stp>ADC</stp>
        <stp>-2</stp>
        <stp>ALL</stp>
        <stp/>
        <stp/>
        <stp>TRUE</stp>
        <stp>T</stp>
        <tr r="I870" s="3"/>
      </tp>
      <tp>
        <v>9314.25</v>
        <stp/>
        <stp>StudyData</stp>
        <stp>CADD20J23</stp>
        <stp>Bar</stp>
        <stp/>
        <stp>Close</stp>
        <stp>ADC</stp>
        <stp>-2</stp>
        <stp>ALL</stp>
        <stp/>
        <stp/>
        <stp>TRUE</stp>
        <stp>T</stp>
        <tr r="I341" s="3"/>
      </tp>
      <tp>
        <v>9306</v>
        <stp/>
        <stp>StudyData</stp>
        <stp>CADD10J23</stp>
        <stp>Bar</stp>
        <stp/>
        <stp>Close</stp>
        <stp>ADC</stp>
        <stp>-2</stp>
        <stp>ALL</stp>
        <stp/>
        <stp/>
        <stp>TRUE</stp>
        <stp>T</stp>
        <tr r="I333" s="3"/>
      </tp>
      <tp>
        <v>9306</v>
        <stp/>
        <stp>StudyData</stp>
        <stp>CADD10M24</stp>
        <stp>Bar</stp>
        <stp/>
        <stp>Close</stp>
        <stp>ADC</stp>
        <stp>-2</stp>
        <stp>ALL</stp>
        <stp/>
        <stp/>
        <stp>TRUE</stp>
        <stp>T</stp>
        <tr r="I638" s="3"/>
      </tp>
      <tp>
        <v>9314.25</v>
        <stp/>
        <stp>StudyData</stp>
        <stp>CADD20M24</stp>
        <stp>Bar</stp>
        <stp/>
        <stp>Close</stp>
        <stp>ADC</stp>
        <stp>-2</stp>
        <stp>ALL</stp>
        <stp/>
        <stp/>
        <stp>TRUE</stp>
        <stp>T</stp>
        <tr r="I646" s="3"/>
      </tp>
      <tp>
        <v>9314.25</v>
        <stp/>
        <stp>StudyData</stp>
        <stp>CADD20M23</stp>
        <stp>Bar</stp>
        <stp/>
        <stp>Close</stp>
        <stp>ADC</stp>
        <stp>-2</stp>
        <stp>ALL</stp>
        <stp/>
        <stp/>
        <stp>TRUE</stp>
        <stp>T</stp>
        <tr r="I384" s="3"/>
      </tp>
      <tp>
        <v>9314</v>
        <stp/>
        <stp>StudyData</stp>
        <stp>CADD30M23</stp>
        <stp>Bar</stp>
        <stp/>
        <stp>Close</stp>
        <stp>ADC</stp>
        <stp>-2</stp>
        <stp>ALL</stp>
        <stp/>
        <stp/>
        <stp>TRUE</stp>
        <stp>T</stp>
        <tr r="I392" s="3"/>
      </tp>
      <tp>
        <v>9306</v>
        <stp/>
        <stp>StudyData</stp>
        <stp>CADD10N24</stp>
        <stp>Bar</stp>
        <stp/>
        <stp>Close</stp>
        <stp>ADC</stp>
        <stp>-2</stp>
        <stp>ALL</stp>
        <stp/>
        <stp/>
        <stp>TRUE</stp>
        <stp>T</stp>
        <tr r="I660" s="3"/>
      </tp>
      <tp>
        <v>9314</v>
        <stp/>
        <stp>StudyData</stp>
        <stp>CADD30N24</stp>
        <stp>Bar</stp>
        <stp/>
        <stp>Close</stp>
        <stp>ADC</stp>
        <stp>-2</stp>
        <stp>ALL</stp>
        <stp/>
        <stp/>
        <stp>TRUE</stp>
        <stp>T</stp>
        <tr r="I674" s="3"/>
      </tp>
      <tp>
        <v>9314.25</v>
        <stp/>
        <stp>StudyData</stp>
        <stp>CADD20N23</stp>
        <stp>Bar</stp>
        <stp/>
        <stp>Close</stp>
        <stp>ADC</stp>
        <stp>-2</stp>
        <stp>ALL</stp>
        <stp/>
        <stp/>
        <stp>TRUE</stp>
        <stp>T</stp>
        <tr r="I406" s="3"/>
      </tp>
      <tp>
        <v>9306</v>
        <stp/>
        <stp>StudyData</stp>
        <stp>CADD10N23</stp>
        <stp>Bar</stp>
        <stp/>
        <stp>Close</stp>
        <stp>ADC</stp>
        <stp>-2</stp>
        <stp>ALL</stp>
        <stp/>
        <stp/>
        <stp>TRUE</stp>
        <stp>T</stp>
        <tr r="I398" s="3"/>
      </tp>
      <tp t="s">
        <v/>
        <stp/>
        <stp>ContractData</stp>
        <stp>CADD30U24</stp>
        <stp>T_SettlementTime</stp>
        <stp/>
        <stp>T</stp>
        <tr r="G718" s="3"/>
      </tp>
      <tp t="s">
        <v/>
        <stp/>
        <stp>ContractData</stp>
        <stp>CADD20U24</stp>
        <stp>T_SettlementTime</stp>
        <stp/>
        <stp>T</stp>
        <tr r="G712" s="3"/>
      </tp>
      <tp t="s">
        <v/>
        <stp/>
        <stp>ContractData</stp>
        <stp>CADD23U24</stp>
        <stp>T_SettlementTime</stp>
        <stp/>
        <stp>T</stp>
        <tr r="G713" s="3"/>
      </tp>
      <tp t="s">
        <v/>
        <stp/>
        <stp>ContractData</stp>
        <stp>CADD24U24</stp>
        <stp>T_SettlementTime</stp>
        <stp/>
        <stp>T</stp>
        <tr r="G714" s="3"/>
      </tp>
      <tp t="s">
        <v/>
        <stp/>
        <stp>ContractData</stp>
        <stp>CADD25U24</stp>
        <stp>T_SettlementTime</stp>
        <stp/>
        <stp>T</stp>
        <tr r="G715" s="3"/>
      </tp>
      <tp t="s">
        <v/>
        <stp/>
        <stp>ContractData</stp>
        <stp>CADD26U24</stp>
        <stp>T_SettlementTime</stp>
        <stp/>
        <stp>T</stp>
        <tr r="G716" s="3"/>
      </tp>
      <tp t="s">
        <v/>
        <stp/>
        <stp>ContractData</stp>
        <stp>CADD27U24</stp>
        <stp>T_SettlementTime</stp>
        <stp/>
        <stp>T</stp>
        <tr r="G717" s="3"/>
      </tp>
      <tp t="s">
        <v/>
        <stp/>
        <stp>ContractData</stp>
        <stp>CADD10U24</stp>
        <stp>T_SettlementTime</stp>
        <stp/>
        <stp>T</stp>
        <tr r="G704" s="3"/>
      </tp>
      <tp t="s">
        <v/>
        <stp/>
        <stp>ContractData</stp>
        <stp>CADD11U24</stp>
        <stp>T_SettlementTime</stp>
        <stp/>
        <stp>T</stp>
        <tr r="G705" s="3"/>
      </tp>
      <tp t="s">
        <v/>
        <stp/>
        <stp>ContractData</stp>
        <stp>CADD12U24</stp>
        <stp>T_SettlementTime</stp>
        <stp/>
        <stp>T</stp>
        <tr r="G706" s="3"/>
      </tp>
      <tp t="s">
        <v/>
        <stp/>
        <stp>ContractData</stp>
        <stp>CADD13U24</stp>
        <stp>T_SettlementTime</stp>
        <stp/>
        <stp>T</stp>
        <tr r="G707" s="3"/>
      </tp>
      <tp t="s">
        <v/>
        <stp/>
        <stp>ContractData</stp>
        <stp>CADD16U24</stp>
        <stp>T_SettlementTime</stp>
        <stp/>
        <stp>T</stp>
        <tr r="G708" s="3"/>
      </tp>
      <tp t="s">
        <v/>
        <stp/>
        <stp>ContractData</stp>
        <stp>CADD17U24</stp>
        <stp>T_SettlementTime</stp>
        <stp/>
        <stp>T</stp>
        <tr r="G709" s="3"/>
      </tp>
      <tp>
        <v>0.45833333333333331</v>
        <stp/>
        <stp>ContractData</stp>
        <stp>CADD18U24</stp>
        <stp>T_SettlementTime</stp>
        <stp/>
        <stp>T</stp>
        <tr r="G710" s="3"/>
      </tp>
      <tp t="s">
        <v/>
        <stp/>
        <stp>ContractData</stp>
        <stp>CADD19U24</stp>
        <stp>T_SettlementTime</stp>
        <stp/>
        <stp>T</stp>
        <tr r="G711" s="3"/>
      </tp>
      <tp t="s">
        <v/>
        <stp/>
        <stp>ContractData</stp>
        <stp>CADD02U24</stp>
        <stp>T_SettlementTime</stp>
        <stp/>
        <stp>T</stp>
        <tr r="G698" s="3"/>
      </tp>
      <tp>
        <v>0.45833333333333331</v>
        <stp/>
        <stp>ContractData</stp>
        <stp>CADD03U24</stp>
        <stp>T_SettlementTime</stp>
        <stp/>
        <stp>T</stp>
        <tr r="G699" s="3"/>
      </tp>
      <tp t="s">
        <v/>
        <stp/>
        <stp>ContractData</stp>
        <stp>CADD04U24</stp>
        <stp>T_SettlementTime</stp>
        <stp/>
        <stp>T</stp>
        <tr r="G700" s="3"/>
      </tp>
      <tp t="s">
        <v/>
        <stp/>
        <stp>ContractData</stp>
        <stp>CADD05U24</stp>
        <stp>T_SettlementTime</stp>
        <stp/>
        <stp>T</stp>
        <tr r="G701" s="3"/>
      </tp>
      <tp t="s">
        <v/>
        <stp/>
        <stp>ContractData</stp>
        <stp>CADD06U24</stp>
        <stp>T_SettlementTime</stp>
        <stp/>
        <stp>T</stp>
        <tr r="G702" s="3"/>
      </tp>
      <tp t="s">
        <v/>
        <stp/>
        <stp>ContractData</stp>
        <stp>CADD09U24</stp>
        <stp>T_SettlementTime</stp>
        <stp/>
        <stp>T</stp>
        <tr r="G703" s="3"/>
      </tp>
      <tp t="s">
        <v/>
        <stp/>
        <stp>ContractData</stp>
        <stp>AHDD29U23</stp>
        <stp>T_SettlementTime</stp>
        <stp/>
        <stp>T</stp>
        <tr r="G180" s="1"/>
      </tp>
      <tp t="s">
        <v/>
        <stp/>
        <stp>ContractData</stp>
        <stp>AHDD28U23</stp>
        <stp>T_SettlementTime</stp>
        <stp/>
        <stp>T</stp>
        <tr r="G179" s="1"/>
      </tp>
      <tp t="s">
        <v/>
        <stp/>
        <stp>ContractData</stp>
        <stp>CADD01U23</stp>
        <stp>T_SettlementTime</stp>
        <stp/>
        <stp>T</stp>
        <tr r="G437" s="3"/>
      </tp>
      <tp t="s">
        <v/>
        <stp/>
        <stp>ContractData</stp>
        <stp>CADD04U23</stp>
        <stp>T_SettlementTime</stp>
        <stp/>
        <stp>T</stp>
        <tr r="G438" s="3"/>
      </tp>
      <tp>
        <v>0.45833333333333331</v>
        <stp/>
        <stp>ContractData</stp>
        <stp>CADD05U23</stp>
        <stp>T_SettlementTime</stp>
        <stp/>
        <stp>T</stp>
        <tr r="G439" s="3"/>
      </tp>
      <tp t="s">
        <v/>
        <stp/>
        <stp>ContractData</stp>
        <stp>CADD06U23</stp>
        <stp>T_SettlementTime</stp>
        <stp/>
        <stp>T</stp>
        <tr r="G440" s="3"/>
      </tp>
      <tp t="s">
        <v/>
        <stp/>
        <stp>ContractData</stp>
        <stp>CADD07U23</stp>
        <stp>T_SettlementTime</stp>
        <stp/>
        <stp>T</stp>
        <tr r="G441" s="3"/>
      </tp>
      <tp t="s">
        <v/>
        <stp/>
        <stp>ContractData</stp>
        <stp>AHDD21U23</stp>
        <stp>T_SettlementTime</stp>
        <stp/>
        <stp>T</stp>
        <tr r="G174" s="1"/>
      </tp>
      <tp t="s">
        <v/>
        <stp/>
        <stp>ContractData</stp>
        <stp>CADD08U23</stp>
        <stp>T_SettlementTime</stp>
        <stp/>
        <stp>T</stp>
        <tr r="G442" s="3"/>
      </tp>
      <tp>
        <v>0.45277777777777778</v>
        <stp/>
        <stp>ContractData</stp>
        <stp>AHDD20U23</stp>
        <stp>T_SettlementTime</stp>
        <stp/>
        <stp>T</stp>
        <tr r="G173" s="1"/>
      </tp>
      <tp t="s">
        <v/>
        <stp/>
        <stp>ContractData</stp>
        <stp>AHDD22U23</stp>
        <stp>T_SettlementTime</stp>
        <stp/>
        <stp>T</stp>
        <tr r="G175" s="1"/>
      </tp>
      <tp t="s">
        <v/>
        <stp/>
        <stp>ContractData</stp>
        <stp>AHDD25U23</stp>
        <stp>T_SettlementTime</stp>
        <stp/>
        <stp>T</stp>
        <tr r="G176" s="1"/>
      </tp>
      <tp t="s">
        <v/>
        <stp/>
        <stp>ContractData</stp>
        <stp>AHDD27U23</stp>
        <stp>T_SettlementTime</stp>
        <stp/>
        <stp>T</stp>
        <tr r="G178" s="1"/>
      </tp>
      <tp t="s">
        <v/>
        <stp/>
        <stp>ContractData</stp>
        <stp>AHDD26U23</stp>
        <stp>T_SettlementTime</stp>
        <stp/>
        <stp>T</stp>
        <tr r="G177" s="1"/>
      </tp>
      <tp t="s">
        <v/>
        <stp/>
        <stp>ContractData</stp>
        <stp>CADD11U23</stp>
        <stp>T_SettlementTime</stp>
        <stp/>
        <stp>T</stp>
        <tr r="G443" s="3"/>
      </tp>
      <tp t="s">
        <v/>
        <stp/>
        <stp>ContractData</stp>
        <stp>CADD12U23</stp>
        <stp>T_SettlementTime</stp>
        <stp/>
        <stp>T</stp>
        <tr r="G444" s="3"/>
      </tp>
      <tp t="s">
        <v/>
        <stp/>
        <stp>ContractData</stp>
        <stp>CADD13U23</stp>
        <stp>T_SettlementTime</stp>
        <stp/>
        <stp>T</stp>
        <tr r="G445" s="3"/>
      </tp>
      <tp t="s">
        <v/>
        <stp/>
        <stp>ContractData</stp>
        <stp>CADD14U23</stp>
        <stp>T_SettlementTime</stp>
        <stp/>
        <stp>T</stp>
        <tr r="G446" s="3"/>
      </tp>
      <tp t="s">
        <v/>
        <stp/>
        <stp>ContractData</stp>
        <stp>CADD15U23</stp>
        <stp>T_SettlementTime</stp>
        <stp/>
        <stp>T</stp>
        <tr r="G447" s="3"/>
      </tp>
      <tp t="s">
        <v/>
        <stp/>
        <stp>ContractData</stp>
        <stp>CADD18U23</stp>
        <stp>T_SettlementTime</stp>
        <stp/>
        <stp>T</stp>
        <tr r="G448" s="3"/>
      </tp>
      <tp t="s">
        <v/>
        <stp/>
        <stp>ContractData</stp>
        <stp>CADD19U23</stp>
        <stp>T_SettlementTime</stp>
        <stp/>
        <stp>T</stp>
        <tr r="G449" s="3"/>
      </tp>
      <tp>
        <v>0.45833333333333331</v>
        <stp/>
        <stp>ContractData</stp>
        <stp>CADD20U23</stp>
        <stp>T_SettlementTime</stp>
        <stp/>
        <stp>T</stp>
        <tr r="G450" s="3"/>
      </tp>
      <tp t="s">
        <v/>
        <stp/>
        <stp>ContractData</stp>
        <stp>AHDD08U23</stp>
        <stp>T_SettlementTime</stp>
        <stp/>
        <stp>T</stp>
        <tr r="G165" s="1"/>
      </tp>
      <tp t="s">
        <v/>
        <stp/>
        <stp>ContractData</stp>
        <stp>CADD21U23</stp>
        <stp>T_SettlementTime</stp>
        <stp/>
        <stp>T</stp>
        <tr r="G451" s="3"/>
      </tp>
      <tp t="s">
        <v/>
        <stp/>
        <stp>ContractData</stp>
        <stp>CADD22U23</stp>
        <stp>T_SettlementTime</stp>
        <stp/>
        <stp>T</stp>
        <tr r="G452" s="3"/>
      </tp>
      <tp t="s">
        <v/>
        <stp/>
        <stp>ContractData</stp>
        <stp>CADD25U23</stp>
        <stp>T_SettlementTime</stp>
        <stp/>
        <stp>T</stp>
        <tr r="G453" s="3"/>
      </tp>
      <tp t="s">
        <v/>
        <stp/>
        <stp>ContractData</stp>
        <stp>CADD26U23</stp>
        <stp>T_SettlementTime</stp>
        <stp/>
        <stp>T</stp>
        <tr r="G454" s="3"/>
      </tp>
      <tp t="s">
        <v/>
        <stp/>
        <stp>ContractData</stp>
        <stp>CADD27U23</stp>
        <stp>T_SettlementTime</stp>
        <stp/>
        <stp>T</stp>
        <tr r="G455" s="3"/>
      </tp>
      <tp t="s">
        <v/>
        <stp/>
        <stp>ContractData</stp>
        <stp>AHDD01U23</stp>
        <stp>T_SettlementTime</stp>
        <stp/>
        <stp>T</stp>
        <tr r="G160" s="1"/>
      </tp>
      <tp t="s">
        <v/>
        <stp/>
        <stp>ContractData</stp>
        <stp>CADD28U23</stp>
        <stp>T_SettlementTime</stp>
        <stp/>
        <stp>T</stp>
        <tr r="G456" s="3"/>
      </tp>
      <tp t="s">
        <v/>
        <stp/>
        <stp>ContractData</stp>
        <stp>CADD29U23</stp>
        <stp>T_SettlementTime</stp>
        <stp/>
        <stp>T</stp>
        <tr r="G457" s="3"/>
      </tp>
      <tp>
        <v>0.45277777777777778</v>
        <stp/>
        <stp>ContractData</stp>
        <stp>AHDD05U23</stp>
        <stp>T_SettlementTime</stp>
        <stp/>
        <stp>T</stp>
        <tr r="G162" s="1"/>
      </tp>
      <tp t="s">
        <v/>
        <stp/>
        <stp>ContractData</stp>
        <stp>AHDD04U23</stp>
        <stp>T_SettlementTime</stp>
        <stp/>
        <stp>T</stp>
        <tr r="G161" s="1"/>
      </tp>
      <tp t="s">
        <v/>
        <stp/>
        <stp>ContractData</stp>
        <stp>AHDD07U23</stp>
        <stp>T_SettlementTime</stp>
        <stp/>
        <stp>T</stp>
        <tr r="G164" s="1"/>
      </tp>
      <tp t="s">
        <v/>
        <stp/>
        <stp>ContractData</stp>
        <stp>AHDD06U23</stp>
        <stp>T_SettlementTime</stp>
        <stp/>
        <stp>T</stp>
        <tr r="G163" s="1"/>
      </tp>
      <tp t="s">
        <v/>
        <stp/>
        <stp>ContractData</stp>
        <stp>AHDD19U23</stp>
        <stp>T_SettlementTime</stp>
        <stp/>
        <stp>T</stp>
        <tr r="G172" s="1"/>
      </tp>
      <tp t="s">
        <v/>
        <stp/>
        <stp>ContractData</stp>
        <stp>AHDD18U23</stp>
        <stp>T_SettlementTime</stp>
        <stp/>
        <stp>T</stp>
        <tr r="G171" s="1"/>
      </tp>
      <tp t="s">
        <v/>
        <stp/>
        <stp>ContractData</stp>
        <stp>AHDD11U23</stp>
        <stp>T_SettlementTime</stp>
        <stp/>
        <stp>T</stp>
        <tr r="G166" s="1"/>
      </tp>
      <tp t="s">
        <v/>
        <stp/>
        <stp>ContractData</stp>
        <stp>AHDD13U23</stp>
        <stp>T_SettlementTime</stp>
        <stp/>
        <stp>T</stp>
        <tr r="G168" s="1"/>
      </tp>
      <tp t="s">
        <v/>
        <stp/>
        <stp>ContractData</stp>
        <stp>AHDD12U23</stp>
        <stp>T_SettlementTime</stp>
        <stp/>
        <stp>T</stp>
        <tr r="G167" s="1"/>
      </tp>
      <tp t="s">
        <v/>
        <stp/>
        <stp>ContractData</stp>
        <stp>AHDD15U23</stp>
        <stp>T_SettlementTime</stp>
        <stp/>
        <stp>T</stp>
        <tr r="G170" s="1"/>
      </tp>
      <tp t="s">
        <v/>
        <stp/>
        <stp>ContractData</stp>
        <stp>AHDD14U23</stp>
        <stp>T_SettlementTime</stp>
        <stp/>
        <stp>T</stp>
        <tr r="G169" s="1"/>
      </tp>
      <tp>
        <v>44952</v>
        <stp/>
        <stp>ContractData</stp>
        <stp>CADD13X23</stp>
        <stp>T_Date</stp>
        <stp>1</stp>
        <stp>T</stp>
        <tr r="H488" s="3"/>
      </tp>
      <tp>
        <v>44952</v>
        <stp/>
        <stp>ContractData</stp>
        <stp>CADD03X23</stp>
        <stp>T_Date</stp>
        <stp>1</stp>
        <stp>T</stp>
        <tr r="H482" s="3"/>
      </tp>
      <tp>
        <v>44952</v>
        <stp/>
        <stp>ContractData</stp>
        <stp>CADD23X23</stp>
        <stp>T_Date</stp>
        <stp>1</stp>
        <stp>T</stp>
        <tr r="H496" s="3"/>
      </tp>
      <tp>
        <v>44952</v>
        <stp/>
        <stp>ContractData</stp>
        <stp>CADD13X24</stp>
        <stp>T_Date</stp>
        <stp>1</stp>
        <stp>T</stp>
        <tr r="H750" s="3"/>
      </tp>
      <tp>
        <v>44952</v>
        <stp/>
        <stp>ContractData</stp>
        <stp>CADD13Z23</stp>
        <stp>T_Date</stp>
        <stp>1</stp>
        <stp>T</stp>
        <tr r="H510" s="3"/>
      </tp>
      <tp>
        <v>44952</v>
        <stp/>
        <stp>ContractData</stp>
        <stp>CADD23Z24</stp>
        <stp>T_Date</stp>
        <stp>1</stp>
        <stp>T</stp>
        <tr r="H778" s="3"/>
      </tp>
      <tp>
        <v>44952</v>
        <stp/>
        <stp>ContractData</stp>
        <stp>CADD03Z24</stp>
        <stp>T_Date</stp>
        <stp>1</stp>
        <stp>T</stp>
        <tr r="H764" s="3"/>
      </tp>
      <tp>
        <v>44952</v>
        <stp/>
        <stp>ContractData</stp>
        <stp>CADD13Z24</stp>
        <stp>T_Date</stp>
        <stp>1</stp>
        <stp>T</stp>
        <tr r="H772" s="3"/>
      </tp>
      <tp>
        <v>44952</v>
        <stp/>
        <stp>ContractData</stp>
        <stp>CADD03Q23</stp>
        <stp>T_Date</stp>
        <stp>1</stp>
        <stp>T</stp>
        <tr r="H416" s="3"/>
      </tp>
      <tp>
        <v>44952</v>
        <stp/>
        <stp>ContractData</stp>
        <stp>CADD23Q23</stp>
        <stp>T_Date</stp>
        <stp>1</stp>
        <stp>T</stp>
        <tr r="H430" s="3"/>
      </tp>
      <tp>
        <v>44952</v>
        <stp/>
        <stp>ContractData</stp>
        <stp>CADD23Q24</stp>
        <stp>T_Date</stp>
        <stp>1</stp>
        <stp>T</stp>
        <tr r="H692" s="3"/>
      </tp>
      <tp>
        <v>44952</v>
        <stp/>
        <stp>ContractData</stp>
        <stp>CADD13Q24</stp>
        <stp>T_Date</stp>
        <stp>1</stp>
        <stp>T</stp>
        <tr r="H684" s="3"/>
      </tp>
      <tp>
        <v>44952</v>
        <stp/>
        <stp>ContractData</stp>
        <stp>CADD13U23</stp>
        <stp>T_Date</stp>
        <stp>1</stp>
        <stp>T</stp>
        <tr r="H445" s="3"/>
      </tp>
      <tp>
        <v>44952</v>
        <stp/>
        <stp>ContractData</stp>
        <stp>CADD23U24</stp>
        <stp>T_Date</stp>
        <stp>1</stp>
        <stp>T</stp>
        <tr r="H713" s="3"/>
      </tp>
      <tp>
        <v>44952</v>
        <stp/>
        <stp>ContractData</stp>
        <stp>CADD03U24</stp>
        <stp>T_Date</stp>
        <stp>1</stp>
        <stp>T</stp>
        <tr r="H699" s="3"/>
      </tp>
      <tp>
        <v>44952</v>
        <stp/>
        <stp>ContractData</stp>
        <stp>CADD13U24</stp>
        <stp>T_Date</stp>
        <stp>1</stp>
        <stp>T</stp>
        <tr r="H707" s="3"/>
      </tp>
      <tp>
        <v>44952</v>
        <stp/>
        <stp>ContractData</stp>
        <stp>CADD13V23</stp>
        <stp>T_Date</stp>
        <stp>1</stp>
        <stp>T</stp>
        <tr r="H467" s="3"/>
      </tp>
      <tp>
        <v>44952</v>
        <stp/>
        <stp>ContractData</stp>
        <stp>CADD03V23</stp>
        <stp>T_Date</stp>
        <stp>1</stp>
        <stp>T</stp>
        <tr r="H459" s="3"/>
      </tp>
      <tp>
        <v>44952</v>
        <stp/>
        <stp>ContractData</stp>
        <stp>CADD23V23</stp>
        <stp>T_Date</stp>
        <stp>1</stp>
        <stp>T</stp>
        <tr r="H473" s="3"/>
      </tp>
      <tp>
        <v>44952</v>
        <stp/>
        <stp>ContractData</stp>
        <stp>CADD23V24</stp>
        <stp>T_Date</stp>
        <stp>1</stp>
        <stp>T</stp>
        <tr r="H735" s="3"/>
      </tp>
      <tp>
        <v>44952</v>
        <stp/>
        <stp>ContractData</stp>
        <stp>CADD03V24</stp>
        <stp>T_Date</stp>
        <stp>1</stp>
        <stp>T</stp>
        <tr r="H721" s="3"/>
      </tp>
      <tp>
        <v>44952</v>
        <stp/>
        <stp>ContractData</stp>
        <stp>CADD13H23</stp>
        <stp>T_Date</stp>
        <stp>1</stp>
        <stp>T</stp>
        <tr r="H313" s="3"/>
      </tp>
      <tp>
        <v>44952</v>
        <stp/>
        <stp>ContractData</stp>
        <stp>CADD03H23</stp>
        <stp>T_Date</stp>
        <stp>1</stp>
        <stp>T</stp>
        <tr r="H307" s="3"/>
      </tp>
      <tp>
        <v>44952</v>
        <stp/>
        <stp>ContractData</stp>
        <stp>CADD23H23</stp>
        <stp>T_Date</stp>
        <stp>1</stp>
        <stp>T</stp>
        <tr r="H321" s="3"/>
      </tp>
      <tp>
        <v>44952</v>
        <stp/>
        <stp>ContractData</stp>
        <stp>CADD13H25</stp>
        <stp>T_Date</stp>
        <stp>1</stp>
        <stp>T</stp>
        <tr r="H836" s="3"/>
      </tp>
      <tp>
        <v>44952</v>
        <stp/>
        <stp>ContractData</stp>
        <stp>CADD03H25</stp>
        <stp>T_Date</stp>
        <stp>1</stp>
        <stp>T</stp>
        <tr r="H828" s="3"/>
      </tp>
      <tp>
        <v>44952</v>
        <stp/>
        <stp>ContractData</stp>
        <stp>CADD13H24</stp>
        <stp>T_Date</stp>
        <stp>1</stp>
        <stp>T</stp>
        <tr r="H575" s="3"/>
      </tp>
      <tp>
        <v>44952</v>
        <stp/>
        <stp>ContractData</stp>
        <stp>CADD03K23</stp>
        <stp>T_Date</stp>
        <stp>1</stp>
        <stp>T</stp>
        <tr r="H350" s="3"/>
      </tp>
      <tp>
        <v>44952</v>
        <stp/>
        <stp>ContractData</stp>
        <stp>CADD23K23</stp>
        <stp>T_Date</stp>
        <stp>1</stp>
        <stp>T</stp>
        <tr r="H364" s="3"/>
      </tp>
      <tp>
        <v>44952</v>
        <stp/>
        <stp>ContractData</stp>
        <stp>CADD23K24</stp>
        <stp>T_Date</stp>
        <stp>1</stp>
        <stp>T</stp>
        <tr r="H626" s="3"/>
      </tp>
      <tp>
        <v>44952</v>
        <stp/>
        <stp>ContractData</stp>
        <stp>CADD03K24</stp>
        <stp>T_Date</stp>
        <stp>1</stp>
        <stp>T</stp>
        <tr r="H612" s="3"/>
      </tp>
      <tp>
        <v>44952</v>
        <stp/>
        <stp>ContractData</stp>
        <stp>CADD13K24</stp>
        <stp>T_Date</stp>
        <stp>1</stp>
        <stp>T</stp>
        <tr r="H618" s="3"/>
      </tp>
      <tp>
        <v>44952</v>
        <stp/>
        <stp>ContractData</stp>
        <stp>CADD13J23</stp>
        <stp>T_Date</stp>
        <stp>1</stp>
        <stp>T</stp>
        <tr r="H336" s="3"/>
      </tp>
      <tp>
        <v>44952</v>
        <stp/>
        <stp>ContractData</stp>
        <stp>CADD03J23</stp>
        <stp>T_Date</stp>
        <stp>1</stp>
        <stp>T</stp>
        <tr r="H328" s="3"/>
      </tp>
      <tp>
        <v>44952</v>
        <stp/>
        <stp>ContractData</stp>
        <stp>CADD23J24</stp>
        <stp>T_Date</stp>
        <stp>1</stp>
        <stp>T</stp>
        <tr r="H604" s="3"/>
      </tp>
      <tp>
        <v>44952</v>
        <stp/>
        <stp>ContractData</stp>
        <stp>CADD23J25</stp>
        <stp>T_Date</stp>
        <stp>1</stp>
        <stp>T</stp>
        <tr r="H865" s="3"/>
      </tp>
      <tp>
        <v>44952</v>
        <stp/>
        <stp>ContractData</stp>
        <stp>CADD03J24</stp>
        <stp>T_Date</stp>
        <stp>1</stp>
        <stp>T</stp>
        <tr r="H590" s="3"/>
      </tp>
      <tp>
        <v>44952</v>
        <stp/>
        <stp>ContractData</stp>
        <stp>CADD03J25</stp>
        <stp>T_Date</stp>
        <stp>1</stp>
        <stp>T</stp>
        <tr r="H851" s="3"/>
      </tp>
      <tp>
        <v>44952</v>
        <stp/>
        <stp>ContractData</stp>
        <stp>CADD13M23</stp>
        <stp>T_Date</stp>
        <stp>1</stp>
        <stp>T</stp>
        <tr r="H379" s="3"/>
      </tp>
      <tp>
        <v>44952</v>
        <stp/>
        <stp>ContractData</stp>
        <stp>CADD23M23</stp>
        <stp>T_Date</stp>
        <stp>1</stp>
        <stp>T</stp>
        <tr r="H387" s="3"/>
      </tp>
      <tp>
        <v>44952</v>
        <stp/>
        <stp>ContractData</stp>
        <stp>CADD03M24</stp>
        <stp>T_Date</stp>
        <stp>1</stp>
        <stp>T</stp>
        <tr r="H633" s="3"/>
      </tp>
      <tp>
        <v>44952</v>
        <stp/>
        <stp>ContractData</stp>
        <stp>CADD13M24</stp>
        <stp>T_Date</stp>
        <stp>1</stp>
        <stp>T</stp>
        <tr r="H641" s="3"/>
      </tp>
      <tp>
        <v>44952</v>
        <stp/>
        <stp>ContractData</stp>
        <stp>CADD13N23</stp>
        <stp>T_Date</stp>
        <stp>1</stp>
        <stp>T</stp>
        <tr r="H401" s="3"/>
      </tp>
      <tp>
        <v>44952</v>
        <stp/>
        <stp>ContractData</stp>
        <stp>CADD03N23</stp>
        <stp>T_Date</stp>
        <stp>1</stp>
        <stp>T</stp>
        <tr r="H393" s="3"/>
      </tp>
      <tp>
        <v>44952</v>
        <stp/>
        <stp>ContractData</stp>
        <stp>CADD23N24</stp>
        <stp>T_Date</stp>
        <stp>1</stp>
        <stp>T</stp>
        <tr r="H669" s="3"/>
      </tp>
      <tp>
        <v>44952</v>
        <stp/>
        <stp>ContractData</stp>
        <stp>CADD03N24</stp>
        <stp>T_Date</stp>
        <stp>1</stp>
        <stp>T</stp>
        <tr r="H655" s="3"/>
      </tp>
      <tp>
        <v>44952</v>
        <stp/>
        <stp>ContractData</stp>
        <stp>CADD13G23</stp>
        <stp>T_Date</stp>
        <stp>1</stp>
        <stp>T</stp>
        <tr r="H293" s="3"/>
      </tp>
      <tp>
        <v>44952</v>
        <stp/>
        <stp>ContractData</stp>
        <stp>CADD03G23</stp>
        <stp>T_Date</stp>
        <stp>1</stp>
        <stp>T</stp>
        <tr r="H287" s="3"/>
      </tp>
      <tp>
        <v>44952</v>
        <stp/>
        <stp>ContractData</stp>
        <stp>CADD23G23</stp>
        <stp>T_Date</stp>
        <stp>1</stp>
        <stp>T</stp>
        <tr r="H301" s="3"/>
      </tp>
      <tp>
        <v>44952</v>
        <stp/>
        <stp>ContractData</stp>
        <stp>CADD23G24</stp>
        <stp>T_Date</stp>
        <stp>1</stp>
        <stp>T</stp>
        <tr r="H562" s="3"/>
      </tp>
      <tp>
        <v>44952</v>
        <stp/>
        <stp>ContractData</stp>
        <stp>CADD13G25</stp>
        <stp>T_Date</stp>
        <stp>1</stp>
        <stp>T</stp>
        <tr r="H816" s="3"/>
      </tp>
      <tp>
        <v>44952</v>
        <stp/>
        <stp>ContractData</stp>
        <stp>CADD03G25</stp>
        <stp>T_Date</stp>
        <stp>1</stp>
        <stp>T</stp>
        <tr r="H808" s="3"/>
      </tp>
      <tp>
        <v>44952</v>
        <stp/>
        <stp>ContractData</stp>
        <stp>CADD13G24</stp>
        <stp>T_Date</stp>
        <stp>1</stp>
        <stp>T</stp>
        <tr r="H554" s="3"/>
      </tp>
      <tp>
        <v>44952</v>
        <stp/>
        <stp>ContractData</stp>
        <stp>CADD23F24</stp>
        <stp>T_Date</stp>
        <stp>1</stp>
        <stp>T</stp>
        <tr r="H539" s="3"/>
      </tp>
      <tp>
        <v>44952</v>
        <stp/>
        <stp>ContractData</stp>
        <stp>CADD23F25</stp>
        <stp>T_Date</stp>
        <stp>1</stp>
        <stp>T</stp>
        <tr r="H801" s="3"/>
      </tp>
      <tp>
        <v>44952</v>
        <stp/>
        <stp>ContractData</stp>
        <stp>CADD03F24</stp>
        <stp>T_Date</stp>
        <stp>1</stp>
        <stp>T</stp>
        <tr r="H525" s="3"/>
      </tp>
      <tp>
        <v>44952</v>
        <stp/>
        <stp>ContractData</stp>
        <stp>CADD13F25</stp>
        <stp>T_Date</stp>
        <stp>1</stp>
        <stp>T</stp>
        <tr r="H793" s="3"/>
      </tp>
      <tp>
        <v>44952</v>
        <stp/>
        <stp>ContractData</stp>
        <stp>CADD03F25</stp>
        <stp>T_Date</stp>
        <stp>1</stp>
        <stp>T</stp>
        <tr r="H787" s="3"/>
      </tp>
      <tp>
        <v>9310.8799999999992</v>
        <stp/>
        <stp>StudyData</stp>
        <stp>CADD01Q24</stp>
        <stp>Bar</stp>
        <stp/>
        <stp>Close</stp>
        <stp>ADC</stp>
        <stp>-2</stp>
        <stp>ALL</stp>
        <stp/>
        <stp/>
        <stp>TRUE</stp>
        <stp>T</stp>
        <tr r="I676" s="3"/>
      </tp>
      <tp>
        <v>9311.86</v>
        <stp/>
        <stp>StudyData</stp>
        <stp>CADD21Q24</stp>
        <stp>Bar</stp>
        <stp/>
        <stp>Close</stp>
        <stp>ADC</stp>
        <stp>-2</stp>
        <stp>ALL</stp>
        <stp/>
        <stp/>
        <stp>TRUE</stp>
        <stp>T</stp>
        <tr r="I690" s="3"/>
      </tp>
      <tp>
        <v>9311.86</v>
        <stp/>
        <stp>StudyData</stp>
        <stp>CADD21Q23</stp>
        <stp>Bar</stp>
        <stp/>
        <stp>Close</stp>
        <stp>ADC</stp>
        <stp>-2</stp>
        <stp>ALL</stp>
        <stp/>
        <stp/>
        <stp>TRUE</stp>
        <stp>T</stp>
        <tr r="I428" s="3"/>
      </tp>
      <tp>
        <v>9294.75</v>
        <stp/>
        <stp>StudyData</stp>
        <stp>CADD31Q23</stp>
        <stp>Bar</stp>
        <stp/>
        <stp>Close</stp>
        <stp>ADC</stp>
        <stp>-2</stp>
        <stp>ALL</stp>
        <stp/>
        <stp/>
        <stp>TRUE</stp>
        <stp>T</stp>
        <tr r="I436" s="3"/>
      </tp>
      <tp>
        <v>9310.8799999999992</v>
        <stp/>
        <stp>StudyData</stp>
        <stp>CADD01Q23</stp>
        <stp>Bar</stp>
        <stp/>
        <stp>Close</stp>
        <stp>ADC</stp>
        <stp>-2</stp>
        <stp>ALL</stp>
        <stp/>
        <stp/>
        <stp>TRUE</stp>
        <stp>T</stp>
        <tr r="I414" s="3"/>
      </tp>
      <tp>
        <v>9315.5</v>
        <stp/>
        <stp>StudyData</stp>
        <stp>CADD11Q23</stp>
        <stp>Bar</stp>
        <stp/>
        <stp>Close</stp>
        <stp>ADC</stp>
        <stp>-2</stp>
        <stp>ALL</stp>
        <stp/>
        <stp/>
        <stp>TRUE</stp>
        <stp>T</stp>
        <tr r="I422" s="3"/>
      </tp>
      <tp>
        <v>9315.5</v>
        <stp/>
        <stp>StudyData</stp>
        <stp>CADD11U24</stp>
        <stp>Bar</stp>
        <stp/>
        <stp>Close</stp>
        <stp>ADC</stp>
        <stp>-2</stp>
        <stp>ALL</stp>
        <stp/>
        <stp/>
        <stp>TRUE</stp>
        <stp>T</stp>
        <tr r="I705" s="3"/>
      </tp>
      <tp>
        <v>9311.86</v>
        <stp/>
        <stp>StudyData</stp>
        <stp>CADD21U23</stp>
        <stp>Bar</stp>
        <stp/>
        <stp>Close</stp>
        <stp>ADC</stp>
        <stp>-2</stp>
        <stp>ALL</stp>
        <stp/>
        <stp/>
        <stp>TRUE</stp>
        <stp>T</stp>
        <tr r="I451" s="3"/>
      </tp>
      <tp>
        <v>9310.8799999999992</v>
        <stp/>
        <stp>StudyData</stp>
        <stp>CADD01U23</stp>
        <stp>Bar</stp>
        <stp/>
        <stp>Close</stp>
        <stp>ADC</stp>
        <stp>-2</stp>
        <stp>ALL</stp>
        <stp/>
        <stp/>
        <stp>TRUE</stp>
        <stp>T</stp>
        <tr r="I437" s="3"/>
      </tp>
      <tp>
        <v>9315.5</v>
        <stp/>
        <stp>StudyData</stp>
        <stp>CADD11U23</stp>
        <stp>Bar</stp>
        <stp/>
        <stp>Close</stp>
        <stp>ADC</stp>
        <stp>-2</stp>
        <stp>ALL</stp>
        <stp/>
        <stp/>
        <stp>TRUE</stp>
        <stp>T</stp>
        <tr r="I443" s="3"/>
      </tp>
      <tp>
        <v>9315.5</v>
        <stp/>
        <stp>StudyData</stp>
        <stp>CADD11V24</stp>
        <stp>Bar</stp>
        <stp/>
        <stp>Close</stp>
        <stp>ADC</stp>
        <stp>-2</stp>
        <stp>ALL</stp>
        <stp/>
        <stp/>
        <stp>TRUE</stp>
        <stp>T</stp>
        <tr r="I727" s="3"/>
      </tp>
      <tp>
        <v>9310.8799999999992</v>
        <stp/>
        <stp>StudyData</stp>
        <stp>CADD01V24</stp>
        <stp>Bar</stp>
        <stp/>
        <stp>Close</stp>
        <stp>ADC</stp>
        <stp>-2</stp>
        <stp>ALL</stp>
        <stp/>
        <stp/>
        <stp>TRUE</stp>
        <stp>T</stp>
        <tr r="I719" s="3"/>
      </tp>
      <tp>
        <v>9294.75</v>
        <stp/>
        <stp>StudyData</stp>
        <stp>CADD31V24</stp>
        <stp>Bar</stp>
        <stp/>
        <stp>Close</stp>
        <stp>ADC</stp>
        <stp>-2</stp>
        <stp>ALL</stp>
        <stp/>
        <stp/>
        <stp>TRUE</stp>
        <stp>T</stp>
        <tr r="I741" s="3"/>
      </tp>
      <tp>
        <v>9311.86</v>
        <stp/>
        <stp>StudyData</stp>
        <stp>CADD21V24</stp>
        <stp>Bar</stp>
        <stp/>
        <stp>Close</stp>
        <stp>ADC</stp>
        <stp>-2</stp>
        <stp>ALL</stp>
        <stp/>
        <stp/>
        <stp>TRUE</stp>
        <stp>T</stp>
        <tr r="I733" s="3"/>
      </tp>
      <tp>
        <v>9294.75</v>
        <stp/>
        <stp>StudyData</stp>
        <stp>CADD31V23</stp>
        <stp>Bar</stp>
        <stp/>
        <stp>Close</stp>
        <stp>ADC</stp>
        <stp>-2</stp>
        <stp>ALL</stp>
        <stp/>
        <stp/>
        <stp>TRUE</stp>
        <stp>T</stp>
        <tr r="I479" s="3"/>
      </tp>
      <tp>
        <v>9315.5</v>
        <stp/>
        <stp>StudyData</stp>
        <stp>CADD11V23</stp>
        <stp>Bar</stp>
        <stp/>
        <stp>Close</stp>
        <stp>ADC</stp>
        <stp>-2</stp>
        <stp>ALL</stp>
        <stp/>
        <stp/>
        <stp>TRUE</stp>
        <stp>T</stp>
        <tr r="I465" s="3"/>
      </tp>
      <tp>
        <v>9315.5</v>
        <stp/>
        <stp>StudyData</stp>
        <stp>CADD11X24</stp>
        <stp>Bar</stp>
        <stp/>
        <stp>Close</stp>
        <stp>ADC</stp>
        <stp>-2</stp>
        <stp>ALL</stp>
        <stp/>
        <stp/>
        <stp>TRUE</stp>
        <stp>T</stp>
        <tr r="I748" s="3"/>
      </tp>
      <tp>
        <v>9310.8799999999992</v>
        <stp/>
        <stp>StudyData</stp>
        <stp>CADD01X24</stp>
        <stp>Bar</stp>
        <stp/>
        <stp>Close</stp>
        <stp>ADC</stp>
        <stp>-2</stp>
        <stp>ALL</stp>
        <stp/>
        <stp/>
        <stp>TRUE</stp>
        <stp>T</stp>
        <tr r="I742" s="3"/>
      </tp>
      <tp>
        <v>9311.86</v>
        <stp/>
        <stp>StudyData</stp>
        <stp>CADD21X24</stp>
        <stp>Bar</stp>
        <stp/>
        <stp>Close</stp>
        <stp>ADC</stp>
        <stp>-2</stp>
        <stp>ALL</stp>
        <stp/>
        <stp/>
        <stp>TRUE</stp>
        <stp>T</stp>
        <tr r="I756" s="3"/>
      </tp>
      <tp>
        <v>9311.86</v>
        <stp/>
        <stp>StudyData</stp>
        <stp>CADD21X23</stp>
        <stp>Bar</stp>
        <stp/>
        <stp>Close</stp>
        <stp>ADC</stp>
        <stp>-2</stp>
        <stp>ALL</stp>
        <stp/>
        <stp/>
        <stp>TRUE</stp>
        <stp>T</stp>
        <tr r="I494" s="3"/>
      </tp>
      <tp>
        <v>9310.8799999999992</v>
        <stp/>
        <stp>StudyData</stp>
        <stp>CADD01X23</stp>
        <stp>Bar</stp>
        <stp/>
        <stp>Close</stp>
        <stp>ADC</stp>
        <stp>-2</stp>
        <stp>ALL</stp>
        <stp/>
        <stp/>
        <stp>TRUE</stp>
        <stp>T</stp>
        <tr r="I480" s="3"/>
      </tp>
      <tp>
        <v>9315.5</v>
        <stp/>
        <stp>StudyData</stp>
        <stp>CADD11Z24</stp>
        <stp>Bar</stp>
        <stp/>
        <stp>Close</stp>
        <stp>ADC</stp>
        <stp>-2</stp>
        <stp>ALL</stp>
        <stp/>
        <stp/>
        <stp>TRUE</stp>
        <stp>T</stp>
        <tr r="I770" s="3"/>
      </tp>
      <tp>
        <v>9294.75</v>
        <stp/>
        <stp>StudyData</stp>
        <stp>CADD31Z24</stp>
        <stp>Bar</stp>
        <stp/>
        <stp>Close</stp>
        <stp>ADC</stp>
        <stp>-2</stp>
        <stp>ALL</stp>
        <stp/>
        <stp/>
        <stp>TRUE</stp>
        <stp>T</stp>
        <tr r="I784" s="3"/>
      </tp>
      <tp>
        <v>9311.86</v>
        <stp/>
        <stp>StudyData</stp>
        <stp>CADD21Z23</stp>
        <stp>Bar</stp>
        <stp/>
        <stp>Close</stp>
        <stp>ADC</stp>
        <stp>-2</stp>
        <stp>ALL</stp>
        <stp/>
        <stp/>
        <stp>TRUE</stp>
        <stp>T</stp>
        <tr r="I516" s="3"/>
      </tp>
      <tp>
        <v>9310.8799999999992</v>
        <stp/>
        <stp>StudyData</stp>
        <stp>CADD01Z23</stp>
        <stp>Bar</stp>
        <stp/>
        <stp>Close</stp>
        <stp>ADC</stp>
        <stp>-2</stp>
        <stp>ALL</stp>
        <stp/>
        <stp/>
        <stp>TRUE</stp>
        <stp>T</stp>
        <tr r="I502" s="3"/>
      </tp>
      <tp>
        <v>9315.5</v>
        <stp/>
        <stp>StudyData</stp>
        <stp>CADD11Z23</stp>
        <stp>Bar</stp>
        <stp/>
        <stp>Close</stp>
        <stp>ADC</stp>
        <stp>-2</stp>
        <stp>ALL</stp>
        <stp/>
        <stp/>
        <stp>TRUE</stp>
        <stp>T</stp>
        <tr r="I508" s="3"/>
      </tp>
      <tp>
        <v>9310.8799999999992</v>
        <stp/>
        <stp>StudyData</stp>
        <stp>CADD01G24</stp>
        <stp>Bar</stp>
        <stp/>
        <stp>Close</stp>
        <stp>ADC</stp>
        <stp>-2</stp>
        <stp>ALL</stp>
        <stp/>
        <stp/>
        <stp>TRUE</stp>
        <stp>T</stp>
        <tr r="I546" s="3"/>
      </tp>
      <tp>
        <v>9315.5</v>
        <stp/>
        <stp>StudyData</stp>
        <stp>CADD11G25</stp>
        <stp>Bar</stp>
        <stp/>
        <stp>Close</stp>
        <stp>ADC</stp>
        <stp>-2</stp>
        <stp>ALL</stp>
        <stp/>
        <stp/>
        <stp>TRUE</stp>
        <stp>T</stp>
        <tr r="I814" s="3"/>
      </tp>
      <tp>
        <v>9311.86</v>
        <stp/>
        <stp>StudyData</stp>
        <stp>CADD21G25</stp>
        <stp>Bar</stp>
        <stp/>
        <stp>Close</stp>
        <stp>ADC</stp>
        <stp>-2</stp>
        <stp>ALL</stp>
        <stp/>
        <stp/>
        <stp>TRUE</stp>
        <stp>T</stp>
        <tr r="I822" s="3"/>
      </tp>
      <tp>
        <v>9311.86</v>
        <stp/>
        <stp>StudyData</stp>
        <stp>CADD21G24</stp>
        <stp>Bar</stp>
        <stp/>
        <stp>Close</stp>
        <stp>ADC</stp>
        <stp>-2</stp>
        <stp>ALL</stp>
        <stp/>
        <stp/>
        <stp>TRUE</stp>
        <stp>T</stp>
        <tr r="I560" s="3"/>
      </tp>
      <tp>
        <v>9311.86</v>
        <stp/>
        <stp>StudyData</stp>
        <stp>CADD21G23</stp>
        <stp>Bar</stp>
        <stp/>
        <stp>Close</stp>
        <stp>ADC</stp>
        <stp>-2</stp>
        <stp>ALL</stp>
        <stp/>
        <stp/>
        <stp>TRUE</stp>
        <stp>T</stp>
        <tr r="I299" s="3"/>
      </tp>
      <tp>
        <v>9310.8799999999992</v>
        <stp/>
        <stp>StudyData</stp>
        <stp>CADD01G23</stp>
        <stp>Bar</stp>
        <stp/>
        <stp>Close</stp>
        <stp>ADC</stp>
        <stp>-2</stp>
        <stp>ALL</stp>
        <stp/>
        <stp/>
        <stp>TRUE</stp>
        <stp>T</stp>
        <tr r="I285" s="3"/>
      </tp>
      <tp>
        <v>9310.8799999999992</v>
        <stp/>
        <stp>StudyData</stp>
        <stp>CADD01F25</stp>
        <stp>Bar</stp>
        <stp/>
        <stp>Close</stp>
        <stp>ADC</stp>
        <stp>-2</stp>
        <stp>ALL</stp>
        <stp/>
        <stp/>
        <stp>TRUE</stp>
        <stp>T</stp>
        <tr r="I785" s="3"/>
      </tp>
      <tp>
        <v>9315.5</v>
        <stp/>
        <stp>StudyData</stp>
        <stp>CADD11F24</stp>
        <stp>Bar</stp>
        <stp/>
        <stp>Close</stp>
        <stp>ADC</stp>
        <stp>-2</stp>
        <stp>ALL</stp>
        <stp/>
        <stp/>
        <stp>TRUE</stp>
        <stp>T</stp>
        <tr r="I531" s="3"/>
      </tp>
      <tp>
        <v>9310.8799999999992</v>
        <stp/>
        <stp>StudyData</stp>
        <stp>CADD01F24</stp>
        <stp>Bar</stp>
        <stp/>
        <stp>Close</stp>
        <stp>ADC</stp>
        <stp>-2</stp>
        <stp>ALL</stp>
        <stp/>
        <stp/>
        <stp>TRUE</stp>
        <stp>T</stp>
        <tr r="I523" s="3"/>
      </tp>
      <tp>
        <v>9311.86</v>
        <stp/>
        <stp>StudyData</stp>
        <stp>CADD21F25</stp>
        <stp>Bar</stp>
        <stp/>
        <stp>Close</stp>
        <stp>ADC</stp>
        <stp>-2</stp>
        <stp>ALL</stp>
        <stp/>
        <stp/>
        <stp>TRUE</stp>
        <stp>T</stp>
        <tr r="I799" s="3"/>
      </tp>
      <tp>
        <v>9294.75</v>
        <stp/>
        <stp>StudyData</stp>
        <stp>CADD31F24</stp>
        <stp>Bar</stp>
        <stp/>
        <stp>Close</stp>
        <stp>ADC</stp>
        <stp>-2</stp>
        <stp>ALL</stp>
        <stp/>
        <stp/>
        <stp>TRUE</stp>
        <stp>T</stp>
        <tr r="I545" s="3"/>
      </tp>
      <tp>
        <v>9294.75</v>
        <stp/>
        <stp>StudyData</stp>
        <stp>CADD31F25</stp>
        <stp>Bar</stp>
        <stp/>
        <stp>Close</stp>
        <stp>ADC</stp>
        <stp>-2</stp>
        <stp>ALL</stp>
        <stp/>
        <stp/>
        <stp>TRUE</stp>
        <stp>T</stp>
        <tr r="I807" s="3"/>
      </tp>
      <tp>
        <v>9294.75</v>
        <stp/>
        <stp>StudyData</stp>
        <stp>CADD31F23</stp>
        <stp>Bar</stp>
        <stp/>
        <stp>Close</stp>
        <stp>ADC</stp>
        <stp>-2</stp>
        <stp>ALL</stp>
        <stp/>
        <stp/>
        <stp>TRUE</stp>
        <stp>T</stp>
        <tr r="I284" s="3"/>
      </tp>
      <tp>
        <v>9315.5</v>
        <stp/>
        <stp>StudyData</stp>
        <stp>CADD11H24</stp>
        <stp>Bar</stp>
        <stp/>
        <stp>Close</stp>
        <stp>ADC</stp>
        <stp>-2</stp>
        <stp>ALL</stp>
        <stp/>
        <stp/>
        <stp>TRUE</stp>
        <stp>T</stp>
        <tr r="I573" s="3"/>
      </tp>
      <tp>
        <v>9310.8799999999992</v>
        <stp/>
        <stp>StudyData</stp>
        <stp>CADD01H24</stp>
        <stp>Bar</stp>
        <stp/>
        <stp>Close</stp>
        <stp>ADC</stp>
        <stp>-2</stp>
        <stp>ALL</stp>
        <stp/>
        <stp/>
        <stp>TRUE</stp>
        <stp>T</stp>
        <tr r="I567" s="3"/>
      </tp>
      <tp>
        <v>9315.5</v>
        <stp/>
        <stp>StudyData</stp>
        <stp>CADD11H25</stp>
        <stp>Bar</stp>
        <stp/>
        <stp>Close</stp>
        <stp>ADC</stp>
        <stp>-2</stp>
        <stp>ALL</stp>
        <stp/>
        <stp/>
        <stp>TRUE</stp>
        <stp>T</stp>
        <tr r="I834" s="3"/>
      </tp>
      <tp>
        <v>9311.86</v>
        <stp/>
        <stp>StudyData</stp>
        <stp>CADD21H25</stp>
        <stp>Bar</stp>
        <stp/>
        <stp>Close</stp>
        <stp>ADC</stp>
        <stp>-2</stp>
        <stp>ALL</stp>
        <stp/>
        <stp/>
        <stp>TRUE</stp>
        <stp>T</stp>
        <tr r="I842" s="3"/>
      </tp>
      <tp>
        <v>9311.86</v>
        <stp/>
        <stp>StudyData</stp>
        <stp>CADD21H24</stp>
        <stp>Bar</stp>
        <stp/>
        <stp>Close</stp>
        <stp>ADC</stp>
        <stp>-2</stp>
        <stp>ALL</stp>
        <stp/>
        <stp/>
        <stp>TRUE</stp>
        <stp>T</stp>
        <tr r="I581" s="3"/>
      </tp>
      <tp>
        <v>9294.75</v>
        <stp/>
        <stp>StudyData</stp>
        <stp>CADD31H25</stp>
        <stp>Bar</stp>
        <stp/>
        <stp>Close</stp>
        <stp>ADC</stp>
        <stp>-2</stp>
        <stp>ALL</stp>
        <stp/>
        <stp/>
        <stp>TRUE</stp>
        <stp>T</stp>
        <tr r="I848" s="3"/>
      </tp>
      <tp>
        <v>9311.86</v>
        <stp/>
        <stp>StudyData</stp>
        <stp>CADD21H23</stp>
        <stp>Bar</stp>
        <stp/>
        <stp>Close</stp>
        <stp>ADC</stp>
        <stp>-2</stp>
        <stp>ALL</stp>
        <stp/>
        <stp/>
        <stp>TRUE</stp>
        <stp>T</stp>
        <tr r="I319" s="3"/>
      </tp>
      <tp>
        <v>9294.75</v>
        <stp/>
        <stp>StudyData</stp>
        <stp>CADD31H23</stp>
        <stp>Bar</stp>
        <stp/>
        <stp>Close</stp>
        <stp>ADC</stp>
        <stp>-2</stp>
        <stp>ALL</stp>
        <stp/>
        <stp/>
        <stp>TRUE</stp>
        <stp>T</stp>
        <tr r="I327" s="3"/>
      </tp>
      <tp>
        <v>9310.8799999999992</v>
        <stp/>
        <stp>StudyData</stp>
        <stp>CADD01H23</stp>
        <stp>Bar</stp>
        <stp/>
        <stp>Close</stp>
        <stp>ADC</stp>
        <stp>-2</stp>
        <stp>ALL</stp>
        <stp/>
        <stp/>
        <stp>TRUE</stp>
        <stp>T</stp>
        <tr r="I305" s="3"/>
      </tp>
      <tp>
        <v>9310.8799999999992</v>
        <stp/>
        <stp>StudyData</stp>
        <stp>CADD01K25</stp>
        <stp>Bar</stp>
        <stp/>
        <stp>Close</stp>
        <stp>ADC</stp>
        <stp>-2</stp>
        <stp>ALL</stp>
        <stp/>
        <stp/>
        <stp>TRUE</stp>
        <stp>T</stp>
        <tr r="I871" s="3"/>
      </tp>
      <tp>
        <v>9310.8799999999992</v>
        <stp/>
        <stp>StudyData</stp>
        <stp>CADD01K24</stp>
        <stp>Bar</stp>
        <stp/>
        <stp>Close</stp>
        <stp>ADC</stp>
        <stp>-2</stp>
        <stp>ALL</stp>
        <stp/>
        <stp/>
        <stp>TRUE</stp>
        <stp>T</stp>
        <tr r="I610" s="3"/>
      </tp>
      <tp>
        <v>9294.75</v>
        <stp/>
        <stp>StudyData</stp>
        <stp>CADD31K24</stp>
        <stp>Bar</stp>
        <stp/>
        <stp>Close</stp>
        <stp>ADC</stp>
        <stp>-2</stp>
        <stp>ALL</stp>
        <stp/>
        <stp/>
        <stp>TRUE</stp>
        <stp>T</stp>
        <tr r="I632" s="3"/>
      </tp>
      <tp>
        <v>9311.86</v>
        <stp/>
        <stp>StudyData</stp>
        <stp>CADD21K24</stp>
        <stp>Bar</stp>
        <stp/>
        <stp>Close</stp>
        <stp>ADC</stp>
        <stp>-2</stp>
        <stp>ALL</stp>
        <stp/>
        <stp/>
        <stp>TRUE</stp>
        <stp>T</stp>
        <tr r="I624" s="3"/>
      </tp>
      <tp>
        <v>9294.75</v>
        <stp/>
        <stp>StudyData</stp>
        <stp>CADD31K23</stp>
        <stp>Bar</stp>
        <stp/>
        <stp>Close</stp>
        <stp>ADC</stp>
        <stp>-2</stp>
        <stp>ALL</stp>
        <stp/>
        <stp/>
        <stp>TRUE</stp>
        <stp>T</stp>
        <tr r="I370" s="3"/>
      </tp>
      <tp>
        <v>9310.8799999999992</v>
        <stp/>
        <stp>StudyData</stp>
        <stp>CADD01K23</stp>
        <stp>Bar</stp>
        <stp/>
        <stp>Close</stp>
        <stp>ADC</stp>
        <stp>-2</stp>
        <stp>ALL</stp>
        <stp/>
        <stp/>
        <stp>TRUE</stp>
        <stp>T</stp>
        <tr r="I348" s="3"/>
      </tp>
      <tp>
        <v>9315.5</v>
        <stp/>
        <stp>StudyData</stp>
        <stp>CADD11K23</stp>
        <stp>Bar</stp>
        <stp/>
        <stp>Close</stp>
        <stp>ADC</stp>
        <stp>-2</stp>
        <stp>ALL</stp>
        <stp/>
        <stp/>
        <stp>TRUE</stp>
        <stp>T</stp>
        <tr r="I356" s="3"/>
      </tp>
      <tp>
        <v>9310.8799999999992</v>
        <stp/>
        <stp>StudyData</stp>
        <stp>CADD01J25</stp>
        <stp>Bar</stp>
        <stp/>
        <stp>Close</stp>
        <stp>ADC</stp>
        <stp>-2</stp>
        <stp>ALL</stp>
        <stp/>
        <stp/>
        <stp>TRUE</stp>
        <stp>T</stp>
        <tr r="I849" s="3"/>
      </tp>
      <tp>
        <v>9315.5</v>
        <stp/>
        <stp>StudyData</stp>
        <stp>CADD11J24</stp>
        <stp>Bar</stp>
        <stp/>
        <stp>Close</stp>
        <stp>ADC</stp>
        <stp>-2</stp>
        <stp>ALL</stp>
        <stp/>
        <stp/>
        <stp>TRUE</stp>
        <stp>T</stp>
        <tr r="I596" s="3"/>
      </tp>
      <tp>
        <v>9310.8799999999992</v>
        <stp/>
        <stp>StudyData</stp>
        <stp>CADD01J24</stp>
        <stp>Bar</stp>
        <stp/>
        <stp>Close</stp>
        <stp>ADC</stp>
        <stp>-2</stp>
        <stp>ALL</stp>
        <stp/>
        <stp/>
        <stp>TRUE</stp>
        <stp>T</stp>
        <tr r="I588" s="3"/>
      </tp>
      <tp>
        <v>9315.5</v>
        <stp/>
        <stp>StudyData</stp>
        <stp>CADD11J25</stp>
        <stp>Bar</stp>
        <stp/>
        <stp>Close</stp>
        <stp>ADC</stp>
        <stp>-2</stp>
        <stp>ALL</stp>
        <stp/>
        <stp/>
        <stp>TRUE</stp>
        <stp>T</stp>
        <tr r="I857" s="3"/>
      </tp>
      <tp>
        <v>9311.86</v>
        <stp/>
        <stp>StudyData</stp>
        <stp>CADD21J25</stp>
        <stp>Bar</stp>
        <stp/>
        <stp>Close</stp>
        <stp>ADC</stp>
        <stp>-2</stp>
        <stp>ALL</stp>
        <stp/>
        <stp/>
        <stp>TRUE</stp>
        <stp>T</stp>
        <tr r="I863" s="3"/>
      </tp>
      <tp>
        <v>9311.86</v>
        <stp/>
        <stp>StudyData</stp>
        <stp>CADD21J23</stp>
        <stp>Bar</stp>
        <stp/>
        <stp>Close</stp>
        <stp>ADC</stp>
        <stp>-2</stp>
        <stp>ALL</stp>
        <stp/>
        <stp/>
        <stp>TRUE</stp>
        <stp>T</stp>
        <tr r="I342" s="3"/>
      </tp>
      <tp>
        <v>9315.5</v>
        <stp/>
        <stp>StudyData</stp>
        <stp>CADD11J23</stp>
        <stp>Bar</stp>
        <stp/>
        <stp>Close</stp>
        <stp>ADC</stp>
        <stp>-2</stp>
        <stp>ALL</stp>
        <stp/>
        <stp/>
        <stp>TRUE</stp>
        <stp>T</stp>
        <tr r="I334" s="3"/>
      </tp>
      <tp>
        <v>9315.5</v>
        <stp/>
        <stp>StudyData</stp>
        <stp>CADD11M24</stp>
        <stp>Bar</stp>
        <stp/>
        <stp>Close</stp>
        <stp>ADC</stp>
        <stp>-2</stp>
        <stp>ALL</stp>
        <stp/>
        <stp/>
        <stp>TRUE</stp>
        <stp>T</stp>
        <tr r="I639" s="3"/>
      </tp>
      <tp>
        <v>9311.86</v>
        <stp/>
        <stp>StudyData</stp>
        <stp>CADD21M24</stp>
        <stp>Bar</stp>
        <stp/>
        <stp>Close</stp>
        <stp>ADC</stp>
        <stp>-2</stp>
        <stp>ALL</stp>
        <stp/>
        <stp/>
        <stp>TRUE</stp>
        <stp>T</stp>
        <tr r="I647" s="3"/>
      </tp>
      <tp>
        <v>9311.86</v>
        <stp/>
        <stp>StudyData</stp>
        <stp>CADD21M23</stp>
        <stp>Bar</stp>
        <stp/>
        <stp>Close</stp>
        <stp>ADC</stp>
        <stp>-2</stp>
        <stp>ALL</stp>
        <stp/>
        <stp/>
        <stp>TRUE</stp>
        <stp>T</stp>
        <tr r="I385" s="3"/>
      </tp>
      <tp>
        <v>9310.8799999999992</v>
        <stp/>
        <stp>StudyData</stp>
        <stp>CADD01M23</stp>
        <stp>Bar</stp>
        <stp/>
        <stp>Close</stp>
        <stp>ADC</stp>
        <stp>-2</stp>
        <stp>ALL</stp>
        <stp/>
        <stp/>
        <stp>TRUE</stp>
        <stp>T</stp>
        <tr r="I371" s="3"/>
      </tp>
      <tp>
        <v>9315.5</v>
        <stp/>
        <stp>StudyData</stp>
        <stp>CADD11N24</stp>
        <stp>Bar</stp>
        <stp/>
        <stp>Close</stp>
        <stp>ADC</stp>
        <stp>-2</stp>
        <stp>ALL</stp>
        <stp/>
        <stp/>
        <stp>TRUE</stp>
        <stp>T</stp>
        <tr r="I661" s="3"/>
      </tp>
      <tp>
        <v>9310.8799999999992</v>
        <stp/>
        <stp>StudyData</stp>
        <stp>CADD01N24</stp>
        <stp>Bar</stp>
        <stp/>
        <stp>Close</stp>
        <stp>ADC</stp>
        <stp>-2</stp>
        <stp>ALL</stp>
        <stp/>
        <stp/>
        <stp>TRUE</stp>
        <stp>T</stp>
        <tr r="I653" s="3"/>
      </tp>
      <tp>
        <v>9294.75</v>
        <stp/>
        <stp>StudyData</stp>
        <stp>CADD31N24</stp>
        <stp>Bar</stp>
        <stp/>
        <stp>Close</stp>
        <stp>ADC</stp>
        <stp>-2</stp>
        <stp>ALL</stp>
        <stp/>
        <stp/>
        <stp>TRUE</stp>
        <stp>T</stp>
        <tr r="I675" s="3"/>
      </tp>
      <tp>
        <v>9311.86</v>
        <stp/>
        <stp>StudyData</stp>
        <stp>CADD21N23</stp>
        <stp>Bar</stp>
        <stp/>
        <stp>Close</stp>
        <stp>ADC</stp>
        <stp>-2</stp>
        <stp>ALL</stp>
        <stp/>
        <stp/>
        <stp>TRUE</stp>
        <stp>T</stp>
        <tr r="I407" s="3"/>
      </tp>
      <tp>
        <v>9294.75</v>
        <stp/>
        <stp>StudyData</stp>
        <stp>CADD31N23</stp>
        <stp>Bar</stp>
        <stp/>
        <stp>Close</stp>
        <stp>ADC</stp>
        <stp>-2</stp>
        <stp>ALL</stp>
        <stp/>
        <stp/>
        <stp>TRUE</stp>
        <stp>T</stp>
        <tr r="I413" s="3"/>
      </tp>
      <tp>
        <v>9315.5</v>
        <stp/>
        <stp>StudyData</stp>
        <stp>CADD11N23</stp>
        <stp>Bar</stp>
        <stp/>
        <stp>Close</stp>
        <stp>ADC</stp>
        <stp>-2</stp>
        <stp>ALL</stp>
        <stp/>
        <stp/>
        <stp>TRUE</stp>
        <stp>T</stp>
        <tr r="I399" s="3"/>
      </tp>
      <tp>
        <v>44952</v>
        <stp/>
        <stp>ContractData</stp>
        <stp>CADD02X23</stp>
        <stp>T_Date</stp>
        <stp>1</stp>
        <stp>T</stp>
        <tr r="H481" s="3"/>
      </tp>
      <tp>
        <v>44952</v>
        <stp/>
        <stp>ContractData</stp>
        <stp>CADD22X23</stp>
        <stp>T_Date</stp>
        <stp>1</stp>
        <stp>T</stp>
        <tr r="H495" s="3"/>
      </tp>
      <tp>
        <v>44952</v>
        <stp/>
        <stp>ContractData</stp>
        <stp>CADD22X24</stp>
        <stp>T_Date</stp>
        <stp>1</stp>
        <stp>T</stp>
        <tr r="H757" s="3"/>
      </tp>
      <tp>
        <v>44952</v>
        <stp/>
        <stp>ContractData</stp>
        <stp>CADD12X24</stp>
        <stp>T_Date</stp>
        <stp>1</stp>
        <stp>T</stp>
        <tr r="H749" s="3"/>
      </tp>
      <tp>
        <v>44952</v>
        <stp/>
        <stp>ContractData</stp>
        <stp>CADD12Z23</stp>
        <stp>T_Date</stp>
        <stp>1</stp>
        <stp>T</stp>
        <tr r="H509" s="3"/>
      </tp>
      <tp>
        <v>44952</v>
        <stp/>
        <stp>ContractData</stp>
        <stp>CADD22Z23</stp>
        <stp>T_Date</stp>
        <stp>1</stp>
        <stp>T</stp>
        <tr r="H517" s="3"/>
      </tp>
      <tp>
        <v>44952</v>
        <stp/>
        <stp>ContractData</stp>
        <stp>CADD02Z24</stp>
        <stp>T_Date</stp>
        <stp>1</stp>
        <stp>T</stp>
        <tr r="H763" s="3"/>
      </tp>
      <tp>
        <v>44952</v>
        <stp/>
        <stp>ContractData</stp>
        <stp>CADD12Z24</stp>
        <stp>T_Date</stp>
        <stp>1</stp>
        <stp>T</stp>
        <tr r="H771" s="3"/>
      </tp>
      <tp>
        <v>44952</v>
        <stp/>
        <stp>ContractData</stp>
        <stp>CADD02Q23</stp>
        <stp>T_Date</stp>
        <stp>1</stp>
        <stp>T</stp>
        <tr r="H415" s="3"/>
      </tp>
      <tp>
        <v>44952</v>
        <stp/>
        <stp>ContractData</stp>
        <stp>CADD22Q23</stp>
        <stp>T_Date</stp>
        <stp>1</stp>
        <stp>T</stp>
        <tr r="H429" s="3"/>
      </tp>
      <tp>
        <v>44952</v>
        <stp/>
        <stp>ContractData</stp>
        <stp>CADD22Q24</stp>
        <stp>T_Date</stp>
        <stp>1</stp>
        <stp>T</stp>
        <tr r="H691" s="3"/>
      </tp>
      <tp>
        <v>44952</v>
        <stp/>
        <stp>ContractData</stp>
        <stp>CADD02Q24</stp>
        <stp>T_Date</stp>
        <stp>1</stp>
        <stp>T</stp>
        <tr r="H677" s="3"/>
      </tp>
      <tp>
        <v>44952</v>
        <stp/>
        <stp>ContractData</stp>
        <stp>CADD12Q24</stp>
        <stp>T_Date</stp>
        <stp>1</stp>
        <stp>T</stp>
        <tr r="H683" s="3"/>
      </tp>
      <tp>
        <v>44952</v>
        <stp/>
        <stp>ContractData</stp>
        <stp>CADD12U23</stp>
        <stp>T_Date</stp>
        <stp>1</stp>
        <stp>T</stp>
        <tr r="H444" s="3"/>
      </tp>
      <tp>
        <v>44952</v>
        <stp/>
        <stp>ContractData</stp>
        <stp>CADD22U23</stp>
        <stp>T_Date</stp>
        <stp>1</stp>
        <stp>T</stp>
        <tr r="H452" s="3"/>
      </tp>
      <tp>
        <v>44952</v>
        <stp/>
        <stp>ContractData</stp>
        <stp>CADD02U24</stp>
        <stp>T_Date</stp>
        <stp>1</stp>
        <stp>T</stp>
        <tr r="H698" s="3"/>
      </tp>
      <tp>
        <v>44952</v>
        <stp/>
        <stp>ContractData</stp>
        <stp>CADD12U24</stp>
        <stp>T_Date</stp>
        <stp>1</stp>
        <stp>T</stp>
        <tr r="H706" s="3"/>
      </tp>
      <tp>
        <v>44952</v>
        <stp/>
        <stp>ContractData</stp>
        <stp>CADD12V23</stp>
        <stp>T_Date</stp>
        <stp>1</stp>
        <stp>T</stp>
        <tr r="H466" s="3"/>
      </tp>
      <tp>
        <v>44952</v>
        <stp/>
        <stp>ContractData</stp>
        <stp>CADD02V23</stp>
        <stp>T_Date</stp>
        <stp>1</stp>
        <stp>T</stp>
        <tr r="H458" s="3"/>
      </tp>
      <tp>
        <v>44952</v>
        <stp/>
        <stp>ContractData</stp>
        <stp>CADD22V24</stp>
        <stp>T_Date</stp>
        <stp>1</stp>
        <stp>T</stp>
        <tr r="H734" s="3"/>
      </tp>
      <tp>
        <v>44952</v>
        <stp/>
        <stp>ContractData</stp>
        <stp>CADD02V24</stp>
        <stp>T_Date</stp>
        <stp>1</stp>
        <stp>T</stp>
        <tr r="H720" s="3"/>
      </tp>
      <tp>
        <v>44952</v>
        <stp/>
        <stp>ContractData</stp>
        <stp>CADD02H23</stp>
        <stp>T_Date</stp>
        <stp>1</stp>
        <stp>T</stp>
        <tr r="H306" s="3"/>
      </tp>
      <tp>
        <v>44952</v>
        <stp/>
        <stp>ContractData</stp>
        <stp>CADD22H23</stp>
        <stp>T_Date</stp>
        <stp>1</stp>
        <stp>T</stp>
        <tr r="H320" s="3"/>
      </tp>
      <tp>
        <v>44952</v>
        <stp/>
        <stp>ContractData</stp>
        <stp>CADD22H24</stp>
        <stp>T_Date</stp>
        <stp>1</stp>
        <stp>T</stp>
        <tr r="H582" s="3"/>
      </tp>
      <tp>
        <v>44952</v>
        <stp/>
        <stp>ContractData</stp>
        <stp>CADD12H25</stp>
        <stp>T_Date</stp>
        <stp>1</stp>
        <stp>T</stp>
        <tr r="H835" s="3"/>
      </tp>
      <tp>
        <v>44952</v>
        <stp/>
        <stp>ContractData</stp>
        <stp>CADD12H24</stp>
        <stp>T_Date</stp>
        <stp>1</stp>
        <stp>T</stp>
        <tr r="H574" s="3"/>
      </tp>
      <tp>
        <v>44952</v>
        <stp/>
        <stp>ContractData</stp>
        <stp>CADD12K23</stp>
        <stp>T_Date</stp>
        <stp>1</stp>
        <stp>T</stp>
        <tr r="H357" s="3"/>
      </tp>
      <tp>
        <v>44952</v>
        <stp/>
        <stp>ContractData</stp>
        <stp>CADD02K23</stp>
        <stp>T_Date</stp>
        <stp>1</stp>
        <stp>T</stp>
        <tr r="H349" s="3"/>
      </tp>
      <tp>
        <v>44952</v>
        <stp/>
        <stp>ContractData</stp>
        <stp>CADD22K23</stp>
        <stp>T_Date</stp>
        <stp>1</stp>
        <stp>T</stp>
        <tr r="H363" s="3"/>
      </tp>
      <tp>
        <v>44952</v>
        <stp/>
        <stp>ContractData</stp>
        <stp>CADD22K24</stp>
        <stp>T_Date</stp>
        <stp>1</stp>
        <stp>T</stp>
        <tr r="H625" s="3"/>
      </tp>
      <tp>
        <v>44952</v>
        <stp/>
        <stp>ContractData</stp>
        <stp>CADD02K24</stp>
        <stp>T_Date</stp>
        <stp>1</stp>
        <stp>T</stp>
        <tr r="H611" s="3"/>
      </tp>
      <tp>
        <v>44952</v>
        <stp/>
        <stp>ContractData</stp>
        <stp>CADD02K25</stp>
        <stp>T_Date</stp>
        <stp>1</stp>
        <stp>T</stp>
        <tr r="H872" s="3"/>
      </tp>
      <tp>
        <v>44952</v>
        <stp/>
        <stp>ContractData</stp>
        <stp>CADD12J23</stp>
        <stp>T_Date</stp>
        <stp>1</stp>
        <stp>T</stp>
        <tr r="H335" s="3"/>
      </tp>
      <tp>
        <v>44952</v>
        <stp/>
        <stp>ContractData</stp>
        <stp>CADD22J24</stp>
        <stp>T_Date</stp>
        <stp>1</stp>
        <stp>T</stp>
        <tr r="H603" s="3"/>
      </tp>
      <tp>
        <v>44952</v>
        <stp/>
        <stp>ContractData</stp>
        <stp>CADD22J25</stp>
        <stp>T_Date</stp>
        <stp>1</stp>
        <stp>T</stp>
        <tr r="H864" s="3"/>
      </tp>
      <tp>
        <v>44952</v>
        <stp/>
        <stp>ContractData</stp>
        <stp>CADD02J24</stp>
        <stp>T_Date</stp>
        <stp>1</stp>
        <stp>T</stp>
        <tr r="H589" s="3"/>
      </tp>
      <tp>
        <v>44952</v>
        <stp/>
        <stp>ContractData</stp>
        <stp>CADD02J25</stp>
        <stp>T_Date</stp>
        <stp>1</stp>
        <stp>T</stp>
        <tr r="H850" s="3"/>
      </tp>
      <tp>
        <v>44952</v>
        <stp/>
        <stp>ContractData</stp>
        <stp>CADD12J24</stp>
        <stp>T_Date</stp>
        <stp>1</stp>
        <stp>T</stp>
        <tr r="H597" s="3"/>
      </tp>
      <tp>
        <v>44952</v>
        <stp/>
        <stp>ContractData</stp>
        <stp>CADD12M23</stp>
        <stp>T_Date</stp>
        <stp>1</stp>
        <stp>T</stp>
        <tr r="H378" s="3"/>
      </tp>
      <tp>
        <v>44952</v>
        <stp/>
        <stp>ContractData</stp>
        <stp>CADD02M23</stp>
        <stp>T_Date</stp>
        <stp>1</stp>
        <stp>T</stp>
        <tr r="H372" s="3"/>
      </tp>
      <tp>
        <v>44952</v>
        <stp/>
        <stp>ContractData</stp>
        <stp>CADD22M23</stp>
        <stp>T_Date</stp>
        <stp>1</stp>
        <stp>T</stp>
        <tr r="H386" s="3"/>
      </tp>
      <tp>
        <v>44952</v>
        <stp/>
        <stp>ContractData</stp>
        <stp>CADD12M24</stp>
        <stp>T_Date</stp>
        <stp>1</stp>
        <stp>T</stp>
        <tr r="H640" s="3"/>
      </tp>
      <tp>
        <v>44952</v>
        <stp/>
        <stp>ContractData</stp>
        <stp>CADD12N23</stp>
        <stp>T_Date</stp>
        <stp>1</stp>
        <stp>T</stp>
        <tr r="H400" s="3"/>
      </tp>
      <tp>
        <v>44952</v>
        <stp/>
        <stp>ContractData</stp>
        <stp>CADD22N24</stp>
        <stp>T_Date</stp>
        <stp>1</stp>
        <stp>T</stp>
        <tr r="H668" s="3"/>
      </tp>
      <tp>
        <v>44952</v>
        <stp/>
        <stp>ContractData</stp>
        <stp>CADD02N24</stp>
        <stp>T_Date</stp>
        <stp>1</stp>
        <stp>T</stp>
        <tr r="H654" s="3"/>
      </tp>
      <tp>
        <v>44952</v>
        <stp/>
        <stp>ContractData</stp>
        <stp>CADD12N24</stp>
        <stp>T_Date</stp>
        <stp>1</stp>
        <stp>T</stp>
        <tr r="H662" s="3"/>
      </tp>
      <tp>
        <v>44952</v>
        <stp/>
        <stp>ContractData</stp>
        <stp>CADD02G23</stp>
        <stp>T_Date</stp>
        <stp>1</stp>
        <stp>T</stp>
        <tr r="H286" s="3"/>
      </tp>
      <tp>
        <v>44952</v>
        <stp/>
        <stp>ContractData</stp>
        <stp>CADD22G23</stp>
        <stp>T_Date</stp>
        <stp>1</stp>
        <stp>T</stp>
        <tr r="H300" s="3"/>
      </tp>
      <tp>
        <v>44952</v>
        <stp/>
        <stp>ContractData</stp>
        <stp>CADD22G24</stp>
        <stp>T_Date</stp>
        <stp>1</stp>
        <stp>T</stp>
        <tr r="H561" s="3"/>
      </tp>
      <tp>
        <v>44952</v>
        <stp/>
        <stp>ContractData</stp>
        <stp>CADD02G24</stp>
        <stp>T_Date</stp>
        <stp>1</stp>
        <stp>T</stp>
        <tr r="H547" s="3"/>
      </tp>
      <tp>
        <v>44952</v>
        <stp/>
        <stp>ContractData</stp>
        <stp>CADD12G25</stp>
        <stp>T_Date</stp>
        <stp>1</stp>
        <stp>T</stp>
        <tr r="H815" s="3"/>
      </tp>
      <tp>
        <v>44952</v>
        <stp/>
        <stp>ContractData</stp>
        <stp>CADD12G24</stp>
        <stp>T_Date</stp>
        <stp>1</stp>
        <stp>T</stp>
        <tr r="H553" s="3"/>
      </tp>
      <tp>
        <v>44952</v>
        <stp/>
        <stp>ContractData</stp>
        <stp>CADD22F24</stp>
        <stp>T_Date</stp>
        <stp>1</stp>
        <stp>T</stp>
        <tr r="H538" s="3"/>
      </tp>
      <tp>
        <v>44952</v>
        <stp/>
        <stp>ContractData</stp>
        <stp>CADD22F25</stp>
        <stp>T_Date</stp>
        <stp>1</stp>
        <stp>T</stp>
        <tr r="H800" s="3"/>
      </tp>
      <tp>
        <v>44952</v>
        <stp/>
        <stp>ContractData</stp>
        <stp>CADD02F24</stp>
        <stp>T_Date</stp>
        <stp>1</stp>
        <stp>T</stp>
        <tr r="H524" s="3"/>
      </tp>
      <tp>
        <v>44952</v>
        <stp/>
        <stp>ContractData</stp>
        <stp>CADD02F25</stp>
        <stp>T_Date</stp>
        <stp>1</stp>
        <stp>T</stp>
        <tr r="H786" s="3"/>
      </tp>
      <tp>
        <v>44952</v>
        <stp/>
        <stp>ContractData</stp>
        <stp>CADD12F24</stp>
        <stp>T_Date</stp>
        <stp>1</stp>
        <stp>T</stp>
        <tr r="H532" s="3"/>
      </tp>
      <tp>
        <v>9315.25</v>
        <stp/>
        <stp>StudyData</stp>
        <stp>CADD12Q24</stp>
        <stp>Bar</stp>
        <stp/>
        <stp>Close</stp>
        <stp>ADC</stp>
        <stp>-2</stp>
        <stp>ALL</stp>
        <stp/>
        <stp/>
        <stp>TRUE</stp>
        <stp>T</stp>
        <tr r="I683" s="3"/>
      </tp>
      <tp>
        <v>9311.06</v>
        <stp/>
        <stp>StudyData</stp>
        <stp>CADD02Q24</stp>
        <stp>Bar</stp>
        <stp/>
        <stp>Close</stp>
        <stp>ADC</stp>
        <stp>-2</stp>
        <stp>ALL</stp>
        <stp/>
        <stp/>
        <stp>TRUE</stp>
        <stp>T</stp>
        <tr r="I677" s="3"/>
      </tp>
      <tp>
        <v>9311.93</v>
        <stp/>
        <stp>StudyData</stp>
        <stp>CADD22Q24</stp>
        <stp>Bar</stp>
        <stp/>
        <stp>Close</stp>
        <stp>ADC</stp>
        <stp>-2</stp>
        <stp>ALL</stp>
        <stp/>
        <stp/>
        <stp>TRUE</stp>
        <stp>T</stp>
        <tr r="I691" s="3"/>
      </tp>
      <tp>
        <v>9311.93</v>
        <stp/>
        <stp>StudyData</stp>
        <stp>CADD22Q23</stp>
        <stp>Bar</stp>
        <stp/>
        <stp>Close</stp>
        <stp>ADC</stp>
        <stp>-2</stp>
        <stp>ALL</stp>
        <stp/>
        <stp/>
        <stp>TRUE</stp>
        <stp>T</stp>
        <tr r="I429" s="3"/>
      </tp>
      <tp>
        <v>9311.06</v>
        <stp/>
        <stp>StudyData</stp>
        <stp>CADD02Q23</stp>
        <stp>Bar</stp>
        <stp/>
        <stp>Close</stp>
        <stp>ADC</stp>
        <stp>-2</stp>
        <stp>ALL</stp>
        <stp/>
        <stp/>
        <stp>TRUE</stp>
        <stp>T</stp>
        <tr r="I415" s="3"/>
      </tp>
      <tp>
        <v>9315.25</v>
        <stp/>
        <stp>StudyData</stp>
        <stp>CADD12U24</stp>
        <stp>Bar</stp>
        <stp/>
        <stp>Close</stp>
        <stp>ADC</stp>
        <stp>-2</stp>
        <stp>ALL</stp>
        <stp/>
        <stp/>
        <stp>TRUE</stp>
        <stp>T</stp>
        <tr r="I706" s="3"/>
      </tp>
      <tp>
        <v>9311.06</v>
        <stp/>
        <stp>StudyData</stp>
        <stp>CADD02U24</stp>
        <stp>Bar</stp>
        <stp/>
        <stp>Close</stp>
        <stp>ADC</stp>
        <stp>-2</stp>
        <stp>ALL</stp>
        <stp/>
        <stp/>
        <stp>TRUE</stp>
        <stp>T</stp>
        <tr r="I698" s="3"/>
      </tp>
      <tp>
        <v>9311.93</v>
        <stp/>
        <stp>StudyData</stp>
        <stp>CADD22U23</stp>
        <stp>Bar</stp>
        <stp/>
        <stp>Close</stp>
        <stp>ADC</stp>
        <stp>-2</stp>
        <stp>ALL</stp>
        <stp/>
        <stp/>
        <stp>TRUE</stp>
        <stp>T</stp>
        <tr r="I452" s="3"/>
      </tp>
      <tp>
        <v>9315.25</v>
        <stp/>
        <stp>StudyData</stp>
        <stp>CADD12U23</stp>
        <stp>Bar</stp>
        <stp/>
        <stp>Close</stp>
        <stp>ADC</stp>
        <stp>-2</stp>
        <stp>ALL</stp>
        <stp/>
        <stp/>
        <stp>TRUE</stp>
        <stp>T</stp>
        <tr r="I444" s="3"/>
      </tp>
      <tp>
        <v>9311.06</v>
        <stp/>
        <stp>StudyData</stp>
        <stp>CADD02V24</stp>
        <stp>Bar</stp>
        <stp/>
        <stp>Close</stp>
        <stp>ADC</stp>
        <stp>-2</stp>
        <stp>ALL</stp>
        <stp/>
        <stp/>
        <stp>TRUE</stp>
        <stp>T</stp>
        <tr r="I720" s="3"/>
      </tp>
      <tp>
        <v>9311.93</v>
        <stp/>
        <stp>StudyData</stp>
        <stp>CADD22V24</stp>
        <stp>Bar</stp>
        <stp/>
        <stp>Close</stp>
        <stp>ADC</stp>
        <stp>-2</stp>
        <stp>ALL</stp>
        <stp/>
        <stp/>
        <stp>TRUE</stp>
        <stp>T</stp>
        <tr r="I734" s="3"/>
      </tp>
      <tp>
        <v>9311.06</v>
        <stp/>
        <stp>StudyData</stp>
        <stp>CADD02V23</stp>
        <stp>Bar</stp>
        <stp/>
        <stp>Close</stp>
        <stp>ADC</stp>
        <stp>-2</stp>
        <stp>ALL</stp>
        <stp/>
        <stp/>
        <stp>TRUE</stp>
        <stp>T</stp>
        <tr r="I458" s="3"/>
      </tp>
      <tp>
        <v>9315.25</v>
        <stp/>
        <stp>StudyData</stp>
        <stp>CADD12V23</stp>
        <stp>Bar</stp>
        <stp/>
        <stp>Close</stp>
        <stp>ADC</stp>
        <stp>-2</stp>
        <stp>ALL</stp>
        <stp/>
        <stp/>
        <stp>TRUE</stp>
        <stp>T</stp>
        <tr r="I466" s="3"/>
      </tp>
      <tp>
        <v>9315.25</v>
        <stp/>
        <stp>StudyData</stp>
        <stp>CADD12X24</stp>
        <stp>Bar</stp>
        <stp/>
        <stp>Close</stp>
        <stp>ADC</stp>
        <stp>-2</stp>
        <stp>ALL</stp>
        <stp/>
        <stp/>
        <stp>TRUE</stp>
        <stp>T</stp>
        <tr r="I749" s="3"/>
      </tp>
      <tp>
        <v>9311.93</v>
        <stp/>
        <stp>StudyData</stp>
        <stp>CADD22X24</stp>
        <stp>Bar</stp>
        <stp/>
        <stp>Close</stp>
        <stp>ADC</stp>
        <stp>-2</stp>
        <stp>ALL</stp>
        <stp/>
        <stp/>
        <stp>TRUE</stp>
        <stp>T</stp>
        <tr r="I757" s="3"/>
      </tp>
      <tp>
        <v>9311.93</v>
        <stp/>
        <stp>StudyData</stp>
        <stp>CADD22X23</stp>
        <stp>Bar</stp>
        <stp/>
        <stp>Close</stp>
        <stp>ADC</stp>
        <stp>-2</stp>
        <stp>ALL</stp>
        <stp/>
        <stp/>
        <stp>TRUE</stp>
        <stp>T</stp>
        <tr r="I495" s="3"/>
      </tp>
      <tp>
        <v>9311.06</v>
        <stp/>
        <stp>StudyData</stp>
        <stp>CADD02X23</stp>
        <stp>Bar</stp>
        <stp/>
        <stp>Close</stp>
        <stp>ADC</stp>
        <stp>-2</stp>
        <stp>ALL</stp>
        <stp/>
        <stp/>
        <stp>TRUE</stp>
        <stp>T</stp>
        <tr r="I481" s="3"/>
      </tp>
      <tp>
        <v>9315.25</v>
        <stp/>
        <stp>StudyData</stp>
        <stp>CADD12Z24</stp>
        <stp>Bar</stp>
        <stp/>
        <stp>Close</stp>
        <stp>ADC</stp>
        <stp>-2</stp>
        <stp>ALL</stp>
        <stp/>
        <stp/>
        <stp>TRUE</stp>
        <stp>T</stp>
        <tr r="I771" s="3"/>
      </tp>
      <tp>
        <v>9311.06</v>
        <stp/>
        <stp>StudyData</stp>
        <stp>CADD02Z24</stp>
        <stp>Bar</stp>
        <stp/>
        <stp>Close</stp>
        <stp>ADC</stp>
        <stp>-2</stp>
        <stp>ALL</stp>
        <stp/>
        <stp/>
        <stp>TRUE</stp>
        <stp>T</stp>
        <tr r="I763" s="3"/>
      </tp>
      <tp>
        <v>9311.93</v>
        <stp/>
        <stp>StudyData</stp>
        <stp>CADD22Z23</stp>
        <stp>Bar</stp>
        <stp/>
        <stp>Close</stp>
        <stp>ADC</stp>
        <stp>-2</stp>
        <stp>ALL</stp>
        <stp/>
        <stp/>
        <stp>TRUE</stp>
        <stp>T</stp>
        <tr r="I517" s="3"/>
      </tp>
      <tp>
        <v>9315.25</v>
        <stp/>
        <stp>StudyData</stp>
        <stp>CADD12Z23</stp>
        <stp>Bar</stp>
        <stp/>
        <stp>Close</stp>
        <stp>ADC</stp>
        <stp>-2</stp>
        <stp>ALL</stp>
        <stp/>
        <stp/>
        <stp>TRUE</stp>
        <stp>T</stp>
        <tr r="I509" s="3"/>
      </tp>
      <tp>
        <v>9315.25</v>
        <stp/>
        <stp>StudyData</stp>
        <stp>CADD12G24</stp>
        <stp>Bar</stp>
        <stp/>
        <stp>Close</stp>
        <stp>ADC</stp>
        <stp>-2</stp>
        <stp>ALL</stp>
        <stp/>
        <stp/>
        <stp>TRUE</stp>
        <stp>T</stp>
        <tr r="I553" s="3"/>
      </tp>
      <tp>
        <v>9311.06</v>
        <stp/>
        <stp>StudyData</stp>
        <stp>CADD02G24</stp>
        <stp>Bar</stp>
        <stp/>
        <stp>Close</stp>
        <stp>ADC</stp>
        <stp>-2</stp>
        <stp>ALL</stp>
        <stp/>
        <stp/>
        <stp>TRUE</stp>
        <stp>T</stp>
        <tr r="I547" s="3"/>
      </tp>
      <tp>
        <v>9315.25</v>
        <stp/>
        <stp>StudyData</stp>
        <stp>CADD12G25</stp>
        <stp>Bar</stp>
        <stp/>
        <stp>Close</stp>
        <stp>ADC</stp>
        <stp>-2</stp>
        <stp>ALL</stp>
        <stp/>
        <stp/>
        <stp>TRUE</stp>
        <stp>T</stp>
        <tr r="I815" s="3"/>
      </tp>
      <tp>
        <v>9311.93</v>
        <stp/>
        <stp>StudyData</stp>
        <stp>CADD22G24</stp>
        <stp>Bar</stp>
        <stp/>
        <stp>Close</stp>
        <stp>ADC</stp>
        <stp>-2</stp>
        <stp>ALL</stp>
        <stp/>
        <stp/>
        <stp>TRUE</stp>
        <stp>T</stp>
        <tr r="I561" s="3"/>
      </tp>
      <tp>
        <v>9311.93</v>
        <stp/>
        <stp>StudyData</stp>
        <stp>CADD22G23</stp>
        <stp>Bar</stp>
        <stp/>
        <stp>Close</stp>
        <stp>ADC</stp>
        <stp>-2</stp>
        <stp>ALL</stp>
        <stp/>
        <stp/>
        <stp>TRUE</stp>
        <stp>T</stp>
        <tr r="I300" s="3"/>
      </tp>
      <tp>
        <v>9311.06</v>
        <stp/>
        <stp>StudyData</stp>
        <stp>CADD02G23</stp>
        <stp>Bar</stp>
        <stp/>
        <stp>Close</stp>
        <stp>ADC</stp>
        <stp>-2</stp>
        <stp>ALL</stp>
        <stp/>
        <stp/>
        <stp>TRUE</stp>
        <stp>T</stp>
        <tr r="I286" s="3"/>
      </tp>
      <tp>
        <v>9311.06</v>
        <stp/>
        <stp>StudyData</stp>
        <stp>CADD02F25</stp>
        <stp>Bar</stp>
        <stp/>
        <stp>Close</stp>
        <stp>ADC</stp>
        <stp>-2</stp>
        <stp>ALL</stp>
        <stp/>
        <stp/>
        <stp>TRUE</stp>
        <stp>T</stp>
        <tr r="I786" s="3"/>
      </tp>
      <tp>
        <v>9315.25</v>
        <stp/>
        <stp>StudyData</stp>
        <stp>CADD12F24</stp>
        <stp>Bar</stp>
        <stp/>
        <stp>Close</stp>
        <stp>ADC</stp>
        <stp>-2</stp>
        <stp>ALL</stp>
        <stp/>
        <stp/>
        <stp>TRUE</stp>
        <stp>T</stp>
        <tr r="I532" s="3"/>
      </tp>
      <tp>
        <v>9311.06</v>
        <stp/>
        <stp>StudyData</stp>
        <stp>CADD02F24</stp>
        <stp>Bar</stp>
        <stp/>
        <stp>Close</stp>
        <stp>ADC</stp>
        <stp>-2</stp>
        <stp>ALL</stp>
        <stp/>
        <stp/>
        <stp>TRUE</stp>
        <stp>T</stp>
        <tr r="I524" s="3"/>
      </tp>
      <tp>
        <v>9311.93</v>
        <stp/>
        <stp>StudyData</stp>
        <stp>CADD22F25</stp>
        <stp>Bar</stp>
        <stp/>
        <stp>Close</stp>
        <stp>ADC</stp>
        <stp>-2</stp>
        <stp>ALL</stp>
        <stp/>
        <stp/>
        <stp>TRUE</stp>
        <stp>T</stp>
        <tr r="I800" s="3"/>
      </tp>
      <tp>
        <v>9311.93</v>
        <stp/>
        <stp>StudyData</stp>
        <stp>CADD22F24</stp>
        <stp>Bar</stp>
        <stp/>
        <stp>Close</stp>
        <stp>ADC</stp>
        <stp>-2</stp>
        <stp>ALL</stp>
        <stp/>
        <stp/>
        <stp>TRUE</stp>
        <stp>T</stp>
        <tr r="I538" s="3"/>
      </tp>
      <tp>
        <v>9315.25</v>
        <stp/>
        <stp>StudyData</stp>
        <stp>CADD12H24</stp>
        <stp>Bar</stp>
        <stp/>
        <stp>Close</stp>
        <stp>ADC</stp>
        <stp>-2</stp>
        <stp>ALL</stp>
        <stp/>
        <stp/>
        <stp>TRUE</stp>
        <stp>T</stp>
        <tr r="I574" s="3"/>
      </tp>
      <tp>
        <v>9315.25</v>
        <stp/>
        <stp>StudyData</stp>
        <stp>CADD12H25</stp>
        <stp>Bar</stp>
        <stp/>
        <stp>Close</stp>
        <stp>ADC</stp>
        <stp>-2</stp>
        <stp>ALL</stp>
        <stp/>
        <stp/>
        <stp>TRUE</stp>
        <stp>T</stp>
        <tr r="I835" s="3"/>
      </tp>
      <tp>
        <v>9311.93</v>
        <stp/>
        <stp>StudyData</stp>
        <stp>CADD22H24</stp>
        <stp>Bar</stp>
        <stp/>
        <stp>Close</stp>
        <stp>ADC</stp>
        <stp>-2</stp>
        <stp>ALL</stp>
        <stp/>
        <stp/>
        <stp>TRUE</stp>
        <stp>T</stp>
        <tr r="I582" s="3"/>
      </tp>
      <tp>
        <v>9311.93</v>
        <stp/>
        <stp>StudyData</stp>
        <stp>CADD22H23</stp>
        <stp>Bar</stp>
        <stp/>
        <stp>Close</stp>
        <stp>ADC</stp>
        <stp>-2</stp>
        <stp>ALL</stp>
        <stp/>
        <stp/>
        <stp>TRUE</stp>
        <stp>T</stp>
        <tr r="I320" s="3"/>
      </tp>
      <tp>
        <v>9311.06</v>
        <stp/>
        <stp>StudyData</stp>
        <stp>CADD02H23</stp>
        <stp>Bar</stp>
        <stp/>
        <stp>Close</stp>
        <stp>ADC</stp>
        <stp>-2</stp>
        <stp>ALL</stp>
        <stp/>
        <stp/>
        <stp>TRUE</stp>
        <stp>T</stp>
        <tr r="I306" s="3"/>
      </tp>
      <tp>
        <v>9311.06</v>
        <stp/>
        <stp>StudyData</stp>
        <stp>CADD02K25</stp>
        <stp>Bar</stp>
        <stp/>
        <stp>Close</stp>
        <stp>ADC</stp>
        <stp>-2</stp>
        <stp>ALL</stp>
        <stp/>
        <stp/>
        <stp>TRUE</stp>
        <stp>T</stp>
        <tr r="I872" s="3"/>
      </tp>
      <tp>
        <v>9311.06</v>
        <stp/>
        <stp>StudyData</stp>
        <stp>CADD02K24</stp>
        <stp>Bar</stp>
        <stp/>
        <stp>Close</stp>
        <stp>ADC</stp>
        <stp>-2</stp>
        <stp>ALL</stp>
        <stp/>
        <stp/>
        <stp>TRUE</stp>
        <stp>T</stp>
        <tr r="I611" s="3"/>
      </tp>
      <tp>
        <v>9311.93</v>
        <stp/>
        <stp>StudyData</stp>
        <stp>CADD22K24</stp>
        <stp>Bar</stp>
        <stp/>
        <stp>Close</stp>
        <stp>ADC</stp>
        <stp>-2</stp>
        <stp>ALL</stp>
        <stp/>
        <stp/>
        <stp>TRUE</stp>
        <stp>T</stp>
        <tr r="I625" s="3"/>
      </tp>
      <tp>
        <v>9311.93</v>
        <stp/>
        <stp>StudyData</stp>
        <stp>CADD22K23</stp>
        <stp>Bar</stp>
        <stp/>
        <stp>Close</stp>
        <stp>ADC</stp>
        <stp>-2</stp>
        <stp>ALL</stp>
        <stp/>
        <stp/>
        <stp>TRUE</stp>
        <stp>T</stp>
        <tr r="I363" s="3"/>
      </tp>
      <tp>
        <v>9311.06</v>
        <stp/>
        <stp>StudyData</stp>
        <stp>CADD02K23</stp>
        <stp>Bar</stp>
        <stp/>
        <stp>Close</stp>
        <stp>ADC</stp>
        <stp>-2</stp>
        <stp>ALL</stp>
        <stp/>
        <stp/>
        <stp>TRUE</stp>
        <stp>T</stp>
        <tr r="I349" s="3"/>
      </tp>
      <tp>
        <v>9315.25</v>
        <stp/>
        <stp>StudyData</stp>
        <stp>CADD12K23</stp>
        <stp>Bar</stp>
        <stp/>
        <stp>Close</stp>
        <stp>ADC</stp>
        <stp>-2</stp>
        <stp>ALL</stp>
        <stp/>
        <stp/>
        <stp>TRUE</stp>
        <stp>T</stp>
        <tr r="I357" s="3"/>
      </tp>
      <tp>
        <v>9311.06</v>
        <stp/>
        <stp>StudyData</stp>
        <stp>CADD02J25</stp>
        <stp>Bar</stp>
        <stp/>
        <stp>Close</stp>
        <stp>ADC</stp>
        <stp>-2</stp>
        <stp>ALL</stp>
        <stp/>
        <stp/>
        <stp>TRUE</stp>
        <stp>T</stp>
        <tr r="I850" s="3"/>
      </tp>
      <tp>
        <v>9315.25</v>
        <stp/>
        <stp>StudyData</stp>
        <stp>CADD12J24</stp>
        <stp>Bar</stp>
        <stp/>
        <stp>Close</stp>
        <stp>ADC</stp>
        <stp>-2</stp>
        <stp>ALL</stp>
        <stp/>
        <stp/>
        <stp>TRUE</stp>
        <stp>T</stp>
        <tr r="I597" s="3"/>
      </tp>
      <tp>
        <v>9311.06</v>
        <stp/>
        <stp>StudyData</stp>
        <stp>CADD02J24</stp>
        <stp>Bar</stp>
        <stp/>
        <stp>Close</stp>
        <stp>ADC</stp>
        <stp>-2</stp>
        <stp>ALL</stp>
        <stp/>
        <stp/>
        <stp>TRUE</stp>
        <stp>T</stp>
        <tr r="I589" s="3"/>
      </tp>
      <tp>
        <v>9311.93</v>
        <stp/>
        <stp>StudyData</stp>
        <stp>CADD22J25</stp>
        <stp>Bar</stp>
        <stp/>
        <stp>Close</stp>
        <stp>ADC</stp>
        <stp>-2</stp>
        <stp>ALL</stp>
        <stp/>
        <stp/>
        <stp>TRUE</stp>
        <stp>T</stp>
        <tr r="I864" s="3"/>
      </tp>
      <tp>
        <v>9311.93</v>
        <stp/>
        <stp>StudyData</stp>
        <stp>CADD22J24</stp>
        <stp>Bar</stp>
        <stp/>
        <stp>Close</stp>
        <stp>ADC</stp>
        <stp>-2</stp>
        <stp>ALL</stp>
        <stp/>
        <stp/>
        <stp>TRUE</stp>
        <stp>T</stp>
        <tr r="I603" s="3"/>
      </tp>
      <tp>
        <v>9315.25</v>
        <stp/>
        <stp>StudyData</stp>
        <stp>CADD12J23</stp>
        <stp>Bar</stp>
        <stp/>
        <stp>Close</stp>
        <stp>ADC</stp>
        <stp>-2</stp>
        <stp>ALL</stp>
        <stp/>
        <stp/>
        <stp>TRUE</stp>
        <stp>T</stp>
        <tr r="I335" s="3"/>
      </tp>
      <tp>
        <v>9315.25</v>
        <stp/>
        <stp>StudyData</stp>
        <stp>CADD12M24</stp>
        <stp>Bar</stp>
        <stp/>
        <stp>Close</stp>
        <stp>ADC</stp>
        <stp>-2</stp>
        <stp>ALL</stp>
        <stp/>
        <stp/>
        <stp>TRUE</stp>
        <stp>T</stp>
        <tr r="I640" s="3"/>
      </tp>
      <tp>
        <v>9311.93</v>
        <stp/>
        <stp>StudyData</stp>
        <stp>CADD22M23</stp>
        <stp>Bar</stp>
        <stp/>
        <stp>Close</stp>
        <stp>ADC</stp>
        <stp>-2</stp>
        <stp>ALL</stp>
        <stp/>
        <stp/>
        <stp>TRUE</stp>
        <stp>T</stp>
        <tr r="I386" s="3"/>
      </tp>
      <tp>
        <v>9311.06</v>
        <stp/>
        <stp>StudyData</stp>
        <stp>CADD02M23</stp>
        <stp>Bar</stp>
        <stp/>
        <stp>Close</stp>
        <stp>ADC</stp>
        <stp>-2</stp>
        <stp>ALL</stp>
        <stp/>
        <stp/>
        <stp>TRUE</stp>
        <stp>T</stp>
        <tr r="I372" s="3"/>
      </tp>
      <tp>
        <v>9315.25</v>
        <stp/>
        <stp>StudyData</stp>
        <stp>CADD12M23</stp>
        <stp>Bar</stp>
        <stp/>
        <stp>Close</stp>
        <stp>ADC</stp>
        <stp>-2</stp>
        <stp>ALL</stp>
        <stp/>
        <stp/>
        <stp>TRUE</stp>
        <stp>T</stp>
        <tr r="I378" s="3"/>
      </tp>
      <tp>
        <v>9315.25</v>
        <stp/>
        <stp>StudyData</stp>
        <stp>CADD12N24</stp>
        <stp>Bar</stp>
        <stp/>
        <stp>Close</stp>
        <stp>ADC</stp>
        <stp>-2</stp>
        <stp>ALL</stp>
        <stp/>
        <stp/>
        <stp>TRUE</stp>
        <stp>T</stp>
        <tr r="I662" s="3"/>
      </tp>
      <tp>
        <v>9311.06</v>
        <stp/>
        <stp>StudyData</stp>
        <stp>CADD02N24</stp>
        <stp>Bar</stp>
        <stp/>
        <stp>Close</stp>
        <stp>ADC</stp>
        <stp>-2</stp>
        <stp>ALL</stp>
        <stp/>
        <stp/>
        <stp>TRUE</stp>
        <stp>T</stp>
        <tr r="I654" s="3"/>
      </tp>
      <tp>
        <v>9311.93</v>
        <stp/>
        <stp>StudyData</stp>
        <stp>CADD22N24</stp>
        <stp>Bar</stp>
        <stp/>
        <stp>Close</stp>
        <stp>ADC</stp>
        <stp>-2</stp>
        <stp>ALL</stp>
        <stp/>
        <stp/>
        <stp>TRUE</stp>
        <stp>T</stp>
        <tr r="I668" s="3"/>
      </tp>
      <tp>
        <v>9315.25</v>
        <stp/>
        <stp>StudyData</stp>
        <stp>CADD12N23</stp>
        <stp>Bar</stp>
        <stp/>
        <stp>Close</stp>
        <stp>ADC</stp>
        <stp>-2</stp>
        <stp>ALL</stp>
        <stp/>
        <stp/>
        <stp>TRUE</stp>
        <stp>T</stp>
        <tr r="I400" s="3"/>
      </tp>
      <tp>
        <v>44952</v>
        <stp/>
        <stp>ContractData</stp>
        <stp>AHDD28X23</stp>
        <stp>T_Date</stp>
        <stp>1</stp>
        <stp>T</stp>
        <tr r="H222" s="1"/>
      </tp>
      <tp>
        <v>44952</v>
        <stp/>
        <stp>ContractData</stp>
        <stp>CADD01X23</stp>
        <stp>T_Date</stp>
        <stp>1</stp>
        <stp>T</stp>
        <tr r="H480" s="3"/>
      </tp>
      <tp>
        <v>44952</v>
        <stp/>
        <stp>ContractData</stp>
        <stp>AHDD08X23</stp>
        <stp>T_Date</stp>
        <stp>1</stp>
        <stp>T</stp>
        <tr r="H208" s="1"/>
      </tp>
      <tp>
        <v>44952</v>
        <stp/>
        <stp>ContractData</stp>
        <stp>CADD21X23</stp>
        <stp>T_Date</stp>
        <stp>1</stp>
        <stp>T</stp>
        <tr r="H494" s="3"/>
      </tp>
      <tp>
        <v>44952</v>
        <stp/>
        <stp>ContractData</stp>
        <stp>CADD21X24</stp>
        <stp>T_Date</stp>
        <stp>1</stp>
        <stp>T</stp>
        <tr r="H756" s="3"/>
      </tp>
      <tp>
        <v>44952</v>
        <stp/>
        <stp>ContractData</stp>
        <stp>CADD01X24</stp>
        <stp>T_Date</stp>
        <stp>1</stp>
        <stp>T</stp>
        <tr r="H742" s="3"/>
      </tp>
      <tp>
        <v>44952</v>
        <stp/>
        <stp>ContractData</stp>
        <stp>CADD11X24</stp>
        <stp>T_Date</stp>
        <stp>1</stp>
        <stp>T</stp>
        <tr r="H748" s="3"/>
      </tp>
      <tp>
        <v>44952</v>
        <stp/>
        <stp>ContractData</stp>
        <stp>CADD11Z23</stp>
        <stp>T_Date</stp>
        <stp>1</stp>
        <stp>T</stp>
        <tr r="H508" s="3"/>
      </tp>
      <tp>
        <v>44952</v>
        <stp/>
        <stp>ContractData</stp>
        <stp>AHDD28Z23</stp>
        <stp>T_Date</stp>
        <stp>1</stp>
        <stp>T</stp>
        <tr r="H244" s="1"/>
      </tp>
      <tp>
        <v>44952</v>
        <stp/>
        <stp>ContractData</stp>
        <stp>CADD01Z23</stp>
        <stp>T_Date</stp>
        <stp>1</stp>
        <stp>T</stp>
        <tr r="H502" s="3"/>
      </tp>
      <tp>
        <v>44952</v>
        <stp/>
        <stp>ContractData</stp>
        <stp>AHDD18Z23</stp>
        <stp>T_Date</stp>
        <stp>1</stp>
        <stp>T</stp>
        <tr r="H236" s="1"/>
      </tp>
      <tp>
        <v>44952</v>
        <stp/>
        <stp>ContractData</stp>
        <stp>AHDD08Z23</stp>
        <stp>T_Date</stp>
        <stp>1</stp>
        <stp>T</stp>
        <tr r="H230" s="1"/>
      </tp>
      <tp>
        <v>44952</v>
        <stp/>
        <stp>ContractData</stp>
        <stp>CADD21Z23</stp>
        <stp>T_Date</stp>
        <stp>1</stp>
        <stp>T</stp>
        <tr r="H516" s="3"/>
      </tp>
      <tp>
        <v>44952</v>
        <stp/>
        <stp>ContractData</stp>
        <stp>CADD31Z24</stp>
        <stp>T_Date</stp>
        <stp>1</stp>
        <stp>T</stp>
        <tr r="H784" s="3"/>
      </tp>
      <tp>
        <v>44952</v>
        <stp/>
        <stp>ContractData</stp>
        <stp>CADD11Z24</stp>
        <stp>T_Date</stp>
        <stp>1</stp>
        <stp>T</stp>
        <tr r="H770" s="3"/>
      </tp>
      <tp>
        <v>44952</v>
        <stp/>
        <stp>ContractData</stp>
        <stp>CADD11Q23</stp>
        <stp>T_Date</stp>
        <stp>1</stp>
        <stp>T</stp>
        <tr r="H422" s="3"/>
      </tp>
      <tp>
        <v>44952</v>
        <stp/>
        <stp>ContractData</stp>
        <stp>AHDD28Q23</stp>
        <stp>T_Date</stp>
        <stp>1</stp>
        <stp>T</stp>
        <tr r="H156" s="1"/>
      </tp>
      <tp>
        <v>44952</v>
        <stp/>
        <stp>ContractData</stp>
        <stp>CADD01Q23</stp>
        <stp>T_Date</stp>
        <stp>1</stp>
        <stp>T</stp>
        <tr r="H414" s="3"/>
      </tp>
      <tp>
        <v>44952</v>
        <stp/>
        <stp>ContractData</stp>
        <stp>AHDD18Q23</stp>
        <stp>T_Date</stp>
        <stp>1</stp>
        <stp>T</stp>
        <tr r="H150" s="1"/>
      </tp>
      <tp>
        <v>44952</v>
        <stp/>
        <stp>ContractData</stp>
        <stp>CADD31Q23</stp>
        <stp>T_Date</stp>
        <stp>1</stp>
        <stp>T</stp>
        <tr r="H436" s="3"/>
      </tp>
      <tp>
        <v>44952</v>
        <stp/>
        <stp>ContractData</stp>
        <stp>AHDD08Q23</stp>
        <stp>T_Date</stp>
        <stp>1</stp>
        <stp>T</stp>
        <tr r="H142" s="1"/>
      </tp>
      <tp>
        <v>44952</v>
        <stp/>
        <stp>ContractData</stp>
        <stp>CADD21Q23</stp>
        <stp>T_Date</stp>
        <stp>1</stp>
        <stp>T</stp>
        <tr r="H428" s="3"/>
      </tp>
      <tp>
        <v>44952</v>
        <stp/>
        <stp>ContractData</stp>
        <stp>CADD21Q24</stp>
        <stp>T_Date</stp>
        <stp>1</stp>
        <stp>T</stp>
        <tr r="H690" s="3"/>
      </tp>
      <tp>
        <v>44952</v>
        <stp/>
        <stp>ContractData</stp>
        <stp>CADD01Q24</stp>
        <stp>T_Date</stp>
        <stp>1</stp>
        <stp>T</stp>
        <tr r="H676" s="3"/>
      </tp>
      <tp>
        <v>44952</v>
        <stp/>
        <stp>ContractData</stp>
        <stp>CADD11U23</stp>
        <stp>T_Date</stp>
        <stp>1</stp>
        <stp>T</stp>
        <tr r="H443" s="3"/>
      </tp>
      <tp>
        <v>44952</v>
        <stp/>
        <stp>ContractData</stp>
        <stp>AHDD28U23</stp>
        <stp>T_Date</stp>
        <stp>1</stp>
        <stp>T</stp>
        <tr r="H179" s="1"/>
      </tp>
      <tp>
        <v>44952</v>
        <stp/>
        <stp>ContractData</stp>
        <stp>CADD01U23</stp>
        <stp>T_Date</stp>
        <stp>1</stp>
        <stp>T</stp>
        <tr r="H437" s="3"/>
      </tp>
      <tp>
        <v>44952</v>
        <stp/>
        <stp>ContractData</stp>
        <stp>AHDD18U23</stp>
        <stp>T_Date</stp>
        <stp>1</stp>
        <stp>T</stp>
        <tr r="H171" s="1"/>
      </tp>
      <tp>
        <v>44952</v>
        <stp/>
        <stp>ContractData</stp>
        <stp>AHDD08U23</stp>
        <stp>T_Date</stp>
        <stp>1</stp>
        <stp>T</stp>
        <tr r="H165" s="1"/>
      </tp>
      <tp>
        <v>44952</v>
        <stp/>
        <stp>ContractData</stp>
        <stp>CADD21U23</stp>
        <stp>T_Date</stp>
        <stp>1</stp>
        <stp>T</stp>
        <tr r="H451" s="3"/>
      </tp>
      <tp>
        <v>44952</v>
        <stp/>
        <stp>ContractData</stp>
        <stp>CADD11U24</stp>
        <stp>T_Date</stp>
        <stp>1</stp>
        <stp>T</stp>
        <tr r="H705" s="3"/>
      </tp>
      <tp>
        <v>44952</v>
        <stp/>
        <stp>ContractData</stp>
        <stp>CADD11V23</stp>
        <stp>T_Date</stp>
        <stp>1</stp>
        <stp>T</stp>
        <tr r="H465" s="3"/>
      </tp>
      <tp>
        <v>44952</v>
        <stp/>
        <stp>ContractData</stp>
        <stp>AHDD18V23</stp>
        <stp>T_Date</stp>
        <stp>1</stp>
        <stp>T</stp>
        <tr r="H193" s="1"/>
      </tp>
      <tp>
        <v>44952</v>
        <stp/>
        <stp>ContractData</stp>
        <stp>CADD31V23</stp>
        <stp>T_Date</stp>
        <stp>1</stp>
        <stp>T</stp>
        <tr r="H479" s="3"/>
      </tp>
      <tp>
        <v>44952</v>
        <stp/>
        <stp>ContractData</stp>
        <stp>CADD21V24</stp>
        <stp>T_Date</stp>
        <stp>1</stp>
        <stp>T</stp>
        <tr r="H733" s="3"/>
      </tp>
      <tp>
        <v>44952</v>
        <stp/>
        <stp>ContractData</stp>
        <stp>CADD31V24</stp>
        <stp>T_Date</stp>
        <stp>1</stp>
        <stp>T</stp>
        <tr r="H741" s="3"/>
      </tp>
      <tp>
        <v>44952</v>
        <stp/>
        <stp>ContractData</stp>
        <stp>CADD01V24</stp>
        <stp>T_Date</stp>
        <stp>1</stp>
        <stp>T</stp>
        <tr r="H719" s="3"/>
      </tp>
      <tp>
        <v>44952</v>
        <stp/>
        <stp>ContractData</stp>
        <stp>CADD11V24</stp>
        <stp>T_Date</stp>
        <stp>1</stp>
        <stp>T</stp>
        <tr r="H727" s="3"/>
      </tp>
      <tp>
        <v>44952</v>
        <stp/>
        <stp>ContractData</stp>
        <stp>AHDD28H23</stp>
        <stp>T_Date</stp>
        <stp>1</stp>
        <stp>T</stp>
        <tr r="H47" s="1"/>
      </tp>
      <tp>
        <v>44952</v>
        <stp/>
        <stp>ContractData</stp>
        <stp>CADD01H23</stp>
        <stp>T_Date</stp>
        <stp>1</stp>
        <stp>T</stp>
        <tr r="H305" s="3"/>
      </tp>
      <tp>
        <v>44952</v>
        <stp/>
        <stp>ContractData</stp>
        <stp>CADD31H23</stp>
        <stp>T_Date</stp>
        <stp>1</stp>
        <stp>T</stp>
        <tr r="H327" s="3"/>
      </tp>
      <tp>
        <v>44952</v>
        <stp/>
        <stp>ContractData</stp>
        <stp>AHDD08H23</stp>
        <stp>T_Date</stp>
        <stp>1</stp>
        <stp>T</stp>
        <tr r="H33" s="1"/>
      </tp>
      <tp>
        <v>44952</v>
        <stp/>
        <stp>ContractData</stp>
        <stp>CADD21H23</stp>
        <stp>T_Date</stp>
        <stp>1</stp>
        <stp>T</stp>
        <tr r="H319" s="3"/>
      </tp>
      <tp>
        <v>44952</v>
        <stp/>
        <stp>ContractData</stp>
        <stp>CADD21H24</stp>
        <stp>T_Date</stp>
        <stp>1</stp>
        <stp>T</stp>
        <tr r="H581" s="3"/>
      </tp>
      <tp>
        <v>44952</v>
        <stp/>
        <stp>ContractData</stp>
        <stp>CADD31H25</stp>
        <stp>T_Date</stp>
        <stp>1</stp>
        <stp>T</stp>
        <tr r="H848" s="3"/>
      </tp>
      <tp>
        <v>44952</v>
        <stp/>
        <stp>ContractData</stp>
        <stp>CADD21H25</stp>
        <stp>T_Date</stp>
        <stp>1</stp>
        <stp>T</stp>
        <tr r="H842" s="3"/>
      </tp>
      <tp>
        <v>44952</v>
        <stp/>
        <stp>ContractData</stp>
        <stp>CADD01H24</stp>
        <stp>T_Date</stp>
        <stp>1</stp>
        <stp>T</stp>
        <tr r="H567" s="3"/>
      </tp>
      <tp>
        <v>44952</v>
        <stp/>
        <stp>ContractData</stp>
        <stp>CADD11H25</stp>
        <stp>T_Date</stp>
        <stp>1</stp>
        <stp>T</stp>
        <tr r="H834" s="3"/>
      </tp>
      <tp>
        <v>44952</v>
        <stp/>
        <stp>ContractData</stp>
        <stp>CADD11H24</stp>
        <stp>T_Date</stp>
        <stp>1</stp>
        <stp>T</stp>
        <tr r="H573" s="3"/>
      </tp>
      <tp>
        <v>44952</v>
        <stp/>
        <stp>ContractData</stp>
        <stp>CADD11K23</stp>
        <stp>T_Date</stp>
        <stp>1</stp>
        <stp>T</stp>
        <tr r="H356" s="3"/>
      </tp>
      <tp>
        <v>44952</v>
        <stp/>
        <stp>ContractData</stp>
        <stp>CADD01K23</stp>
        <stp>T_Date</stp>
        <stp>1</stp>
        <stp>T</stp>
        <tr r="H348" s="3"/>
      </tp>
      <tp>
        <v>44952</v>
        <stp/>
        <stp>ContractData</stp>
        <stp>AHDD18K23</stp>
        <stp>T_Date</stp>
        <stp>1</stp>
        <stp>T</stp>
        <tr r="H84" s="1"/>
      </tp>
      <tp>
        <v>44952</v>
        <stp/>
        <stp>ContractData</stp>
        <stp>CADD31K23</stp>
        <stp>T_Date</stp>
        <stp>1</stp>
        <stp>T</stp>
        <tr r="H370" s="3"/>
      </tp>
      <tp>
        <v>44952</v>
        <stp/>
        <stp>ContractData</stp>
        <stp>AHDD08K23</stp>
        <stp>T_Date</stp>
        <stp>1</stp>
        <stp>T</stp>
        <tr r="H76" s="1"/>
      </tp>
      <tp>
        <v>44952</v>
        <stp/>
        <stp>ContractData</stp>
        <stp>CADD21K24</stp>
        <stp>T_Date</stp>
        <stp>1</stp>
        <stp>T</stp>
        <tr r="H624" s="3"/>
      </tp>
      <tp>
        <v>44952</v>
        <stp/>
        <stp>ContractData</stp>
        <stp>CADD31K24</stp>
        <stp>T_Date</stp>
        <stp>1</stp>
        <stp>T</stp>
        <tr r="H632" s="3"/>
      </tp>
      <tp>
        <v>44952</v>
        <stp/>
        <stp>ContractData</stp>
        <stp>CADD01K24</stp>
        <stp>T_Date</stp>
        <stp>1</stp>
        <stp>T</stp>
        <tr r="H610" s="3"/>
      </tp>
      <tp>
        <v>44952</v>
        <stp/>
        <stp>ContractData</stp>
        <stp>CADD01K25</stp>
        <stp>T_Date</stp>
        <stp>1</stp>
        <stp>T</stp>
        <tr r="H871" s="3"/>
      </tp>
      <tp>
        <v>44952</v>
        <stp/>
        <stp>ContractData</stp>
        <stp>CADD11J23</stp>
        <stp>T_Date</stp>
        <stp>1</stp>
        <stp>T</stp>
        <tr r="H334" s="3"/>
      </tp>
      <tp>
        <v>44952</v>
        <stp/>
        <stp>ContractData</stp>
        <stp>AHDD28J23</stp>
        <stp>T_Date</stp>
        <stp>1</stp>
        <stp>T</stp>
        <tr r="H70" s="1"/>
      </tp>
      <tp>
        <v>44952</v>
        <stp/>
        <stp>ContractData</stp>
        <stp>AHDD18J23</stp>
        <stp>T_Date</stp>
        <stp>1</stp>
        <stp>T</stp>
        <tr r="H62" s="1"/>
      </tp>
      <tp>
        <v>44952</v>
        <stp/>
        <stp>ContractData</stp>
        <stp>CADD21J23</stp>
        <stp>T_Date</stp>
        <stp>1</stp>
        <stp>T</stp>
        <tr r="H342" s="3"/>
      </tp>
      <tp>
        <v>44952</v>
        <stp/>
        <stp>ContractData</stp>
        <stp>CADD21J25</stp>
        <stp>T_Date</stp>
        <stp>1</stp>
        <stp>T</stp>
        <tr r="H863" s="3"/>
      </tp>
      <tp>
        <v>44952</v>
        <stp/>
        <stp>ContractData</stp>
        <stp>CADD01J24</stp>
        <stp>T_Date</stp>
        <stp>1</stp>
        <stp>T</stp>
        <tr r="H588" s="3"/>
      </tp>
      <tp>
        <v>44952</v>
        <stp/>
        <stp>ContractData</stp>
        <stp>CADD11J25</stp>
        <stp>T_Date</stp>
        <stp>1</stp>
        <stp>T</stp>
        <tr r="H857" s="3"/>
      </tp>
      <tp>
        <v>44952</v>
        <stp/>
        <stp>ContractData</stp>
        <stp>CADD01J25</stp>
        <stp>T_Date</stp>
        <stp>1</stp>
        <stp>T</stp>
        <tr r="H849" s="3"/>
      </tp>
      <tp>
        <v>44952</v>
        <stp/>
        <stp>ContractData</stp>
        <stp>CADD11J24</stp>
        <stp>T_Date</stp>
        <stp>1</stp>
        <stp>T</stp>
        <tr r="H596" s="3"/>
      </tp>
      <tp>
        <v>44952</v>
        <stp/>
        <stp>ContractData</stp>
        <stp>AHDD28M23</stp>
        <stp>T_Date</stp>
        <stp>1</stp>
        <stp>T</stp>
        <tr r="H113" s="1"/>
      </tp>
      <tp>
        <v>44952</v>
        <stp/>
        <stp>ContractData</stp>
        <stp>CADD01M23</stp>
        <stp>T_Date</stp>
        <stp>1</stp>
        <stp>T</stp>
        <tr r="H371" s="3"/>
      </tp>
      <tp>
        <v>44952</v>
        <stp/>
        <stp>ContractData</stp>
        <stp>AHDD08M23</stp>
        <stp>T_Date</stp>
        <stp>1</stp>
        <stp>T</stp>
        <tr r="H99" s="1"/>
      </tp>
      <tp>
        <v>44952</v>
        <stp/>
        <stp>ContractData</stp>
        <stp>CADD21M23</stp>
        <stp>T_Date</stp>
        <stp>1</stp>
        <stp>T</stp>
        <tr r="H385" s="3"/>
      </tp>
      <tp>
        <v>44952</v>
        <stp/>
        <stp>ContractData</stp>
        <stp>CADD21M24</stp>
        <stp>T_Date</stp>
        <stp>1</stp>
        <stp>T</stp>
        <tr r="H647" s="3"/>
      </tp>
      <tp>
        <v>44952</v>
        <stp/>
        <stp>ContractData</stp>
        <stp>CADD11M24</stp>
        <stp>T_Date</stp>
        <stp>1</stp>
        <stp>T</stp>
        <tr r="H639" s="3"/>
      </tp>
      <tp>
        <v>44952</v>
        <stp/>
        <stp>ContractData</stp>
        <stp>CADD11N23</stp>
        <stp>T_Date</stp>
        <stp>1</stp>
        <stp>T</stp>
        <tr r="H399" s="3"/>
      </tp>
      <tp>
        <v>44952</v>
        <stp/>
        <stp>ContractData</stp>
        <stp>AHDD28N23</stp>
        <stp>T_Date</stp>
        <stp>1</stp>
        <stp>T</stp>
        <tr r="H135" s="1"/>
      </tp>
      <tp>
        <v>44952</v>
        <stp/>
        <stp>ContractData</stp>
        <stp>AHDD18N23</stp>
        <stp>T_Date</stp>
        <stp>1</stp>
        <stp>T</stp>
        <tr r="H127" s="1"/>
      </tp>
      <tp>
        <v>44952</v>
        <stp/>
        <stp>ContractData</stp>
        <stp>CADD31N23</stp>
        <stp>T_Date</stp>
        <stp>1</stp>
        <stp>T</stp>
        <tr r="H413" s="3"/>
      </tp>
      <tp>
        <v>44952</v>
        <stp/>
        <stp>ContractData</stp>
        <stp>CADD21N23</stp>
        <stp>T_Date</stp>
        <stp>1</stp>
        <stp>T</stp>
        <tr r="H407" s="3"/>
      </tp>
      <tp>
        <v>44952</v>
        <stp/>
        <stp>ContractData</stp>
        <stp>CADD31N24</stp>
        <stp>T_Date</stp>
        <stp>1</stp>
        <stp>T</stp>
        <tr r="H675" s="3"/>
      </tp>
      <tp>
        <v>44952</v>
        <stp/>
        <stp>ContractData</stp>
        <stp>CADD01N24</stp>
        <stp>T_Date</stp>
        <stp>1</stp>
        <stp>T</stp>
        <tr r="H653" s="3"/>
      </tp>
      <tp>
        <v>44952</v>
        <stp/>
        <stp>ContractData</stp>
        <stp>CADD11N24</stp>
        <stp>T_Date</stp>
        <stp>1</stp>
        <stp>T</stp>
        <tr r="H661" s="3"/>
      </tp>
      <tp>
        <v>44952</v>
        <stp/>
        <stp>ContractData</stp>
        <stp>AHDD28G23</stp>
        <stp>T_Date</stp>
        <stp>1</stp>
        <stp>T</stp>
        <tr r="H27" s="1"/>
      </tp>
      <tp>
        <v>44952</v>
        <stp/>
        <stp>ContractData</stp>
        <stp>CADD01G23</stp>
        <stp>T_Date</stp>
        <stp>1</stp>
        <stp>T</stp>
        <tr r="H285" s="3"/>
      </tp>
      <tp>
        <v>44952</v>
        <stp/>
        <stp>ContractData</stp>
        <stp>AHDD08G23</stp>
        <stp>T_Date</stp>
        <stp>1</stp>
        <stp>T</stp>
        <tr r="H13" s="1"/>
      </tp>
      <tp>
        <v>44952</v>
        <stp/>
        <stp>ContractData</stp>
        <stp>CADD21G23</stp>
        <stp>T_Date</stp>
        <stp>1</stp>
        <stp>T</stp>
        <tr r="H299" s="3"/>
      </tp>
      <tp>
        <v>44952</v>
        <stp/>
        <stp>ContractData</stp>
        <stp>CADD21G24</stp>
        <stp>T_Date</stp>
        <stp>1</stp>
        <stp>T</stp>
        <tr r="H560" s="3"/>
      </tp>
      <tp>
        <v>44952</v>
        <stp/>
        <stp>ContractData</stp>
        <stp>CADD21G25</stp>
        <stp>T_Date</stp>
        <stp>1</stp>
        <stp>T</stp>
        <tr r="H822" s="3"/>
      </tp>
      <tp>
        <v>44952</v>
        <stp/>
        <stp>ContractData</stp>
        <stp>CADD01G24</stp>
        <stp>T_Date</stp>
        <stp>1</stp>
        <stp>T</stp>
        <tr r="H546" s="3"/>
      </tp>
      <tp>
        <v>44952</v>
        <stp/>
        <stp>ContractData</stp>
        <stp>CADD11G25</stp>
        <stp>T_Date</stp>
        <stp>1</stp>
        <stp>T</stp>
        <tr r="H814" s="3"/>
      </tp>
      <tp>
        <v>44952</v>
        <stp/>
        <stp>ContractData</stp>
        <stp>CADD31F23</stp>
        <stp>T_Date</stp>
        <stp>1</stp>
        <stp>T</stp>
        <tr r="H284" s="3"/>
      </tp>
      <tp>
        <v>44952</v>
        <stp/>
        <stp>ContractData</stp>
        <stp>AHDD08F24</stp>
        <stp>T_Date</stp>
        <stp>1</stp>
        <stp>T</stp>
        <tr r="H251" s="1"/>
      </tp>
      <tp>
        <v>44952</v>
        <stp/>
        <stp>ContractData</stp>
        <stp>CADD31F25</stp>
        <stp>T_Date</stp>
        <stp>1</stp>
        <stp>T</stp>
        <tr r="H807" s="3"/>
      </tp>
      <tp>
        <v>44952</v>
        <stp/>
        <stp>ContractData</stp>
        <stp>AHDD18F24</stp>
        <stp>T_Date</stp>
        <stp>1</stp>
        <stp>T</stp>
        <tr r="H259" s="1"/>
      </tp>
      <tp>
        <v>44952</v>
        <stp/>
        <stp>ContractData</stp>
        <stp>CADD21F25</stp>
        <stp>T_Date</stp>
        <stp>1</stp>
        <stp>T</stp>
        <tr r="H799" s="3"/>
      </tp>
      <tp>
        <v>44952</v>
        <stp/>
        <stp>ContractData</stp>
        <stp>CADD31F24</stp>
        <stp>T_Date</stp>
        <stp>1</stp>
        <stp>T</stp>
        <tr r="H545" s="3"/>
      </tp>
      <tp>
        <v>44952</v>
        <stp/>
        <stp>ContractData</stp>
        <stp>CADD01F24</stp>
        <stp>T_Date</stp>
        <stp>1</stp>
        <stp>T</stp>
        <tr r="H523" s="3"/>
      </tp>
      <tp>
        <v>44952</v>
        <stp/>
        <stp>ContractData</stp>
        <stp>CADD01F25</stp>
        <stp>T_Date</stp>
        <stp>1</stp>
        <stp>T</stp>
        <tr r="H785" s="3"/>
      </tp>
      <tp>
        <v>44952</v>
        <stp/>
        <stp>ContractData</stp>
        <stp>CADD11F24</stp>
        <stp>T_Date</stp>
        <stp>1</stp>
        <stp>T</stp>
        <tr r="H531" s="3"/>
      </tp>
      <tp>
        <v>9315</v>
        <stp/>
        <stp>StudyData</stp>
        <stp>CADD13Q24</stp>
        <stp>Bar</stp>
        <stp/>
        <stp>Close</stp>
        <stp>ADC</stp>
        <stp>-2</stp>
        <stp>ALL</stp>
        <stp/>
        <stp/>
        <stp>TRUE</stp>
        <stp>T</stp>
        <tr r="I684" s="3"/>
      </tp>
      <tp>
        <v>9312</v>
        <stp/>
        <stp>StudyData</stp>
        <stp>CADD23Q24</stp>
        <stp>Bar</stp>
        <stp/>
        <stp>Close</stp>
        <stp>ADC</stp>
        <stp>-2</stp>
        <stp>ALL</stp>
        <stp/>
        <stp/>
        <stp>TRUE</stp>
        <stp>T</stp>
        <tr r="I692" s="3"/>
      </tp>
      <tp>
        <v>9312</v>
        <stp/>
        <stp>StudyData</stp>
        <stp>CADD23Q23</stp>
        <stp>Bar</stp>
        <stp/>
        <stp>Close</stp>
        <stp>ADC</stp>
        <stp>-2</stp>
        <stp>ALL</stp>
        <stp/>
        <stp/>
        <stp>TRUE</stp>
        <stp>T</stp>
        <tr r="I430" s="3"/>
      </tp>
      <tp>
        <v>9315.25</v>
        <stp/>
        <stp>StudyData</stp>
        <stp>CADD03Q23</stp>
        <stp>Bar</stp>
        <stp/>
        <stp>Close</stp>
        <stp>ADC</stp>
        <stp>-2</stp>
        <stp>ALL</stp>
        <stp/>
        <stp/>
        <stp>TRUE</stp>
        <stp>T</stp>
        <tr r="I416" s="3"/>
      </tp>
      <tp>
        <v>9315</v>
        <stp/>
        <stp>StudyData</stp>
        <stp>CADD13U24</stp>
        <stp>Bar</stp>
        <stp/>
        <stp>Close</stp>
        <stp>ADC</stp>
        <stp>-2</stp>
        <stp>ALL</stp>
        <stp/>
        <stp/>
        <stp>TRUE</stp>
        <stp>T</stp>
        <tr r="I707" s="3"/>
      </tp>
      <tp>
        <v>9315.25</v>
        <stp/>
        <stp>StudyData</stp>
        <stp>CADD03U24</stp>
        <stp>Bar</stp>
        <stp/>
        <stp>Close</stp>
        <stp>ADC</stp>
        <stp>-2</stp>
        <stp>ALL</stp>
        <stp/>
        <stp/>
        <stp>TRUE</stp>
        <stp>T</stp>
        <tr r="I699" s="3"/>
      </tp>
      <tp>
        <v>9312</v>
        <stp/>
        <stp>StudyData</stp>
        <stp>CADD23U24</stp>
        <stp>Bar</stp>
        <stp/>
        <stp>Close</stp>
        <stp>ADC</stp>
        <stp>-2</stp>
        <stp>ALL</stp>
        <stp/>
        <stp/>
        <stp>TRUE</stp>
        <stp>T</stp>
        <tr r="I713" s="3"/>
      </tp>
      <tp>
        <v>9315</v>
        <stp/>
        <stp>StudyData</stp>
        <stp>CADD13U23</stp>
        <stp>Bar</stp>
        <stp/>
        <stp>Close</stp>
        <stp>ADC</stp>
        <stp>-2</stp>
        <stp>ALL</stp>
        <stp/>
        <stp/>
        <stp>TRUE</stp>
        <stp>T</stp>
        <tr r="I445" s="3"/>
      </tp>
      <tp>
        <v>9315.25</v>
        <stp/>
        <stp>StudyData</stp>
        <stp>CADD03V24</stp>
        <stp>Bar</stp>
        <stp/>
        <stp>Close</stp>
        <stp>ADC</stp>
        <stp>-2</stp>
        <stp>ALL</stp>
        <stp/>
        <stp/>
        <stp>TRUE</stp>
        <stp>T</stp>
        <tr r="I721" s="3"/>
      </tp>
      <tp>
        <v>9312</v>
        <stp/>
        <stp>StudyData</stp>
        <stp>CADD23V24</stp>
        <stp>Bar</stp>
        <stp/>
        <stp>Close</stp>
        <stp>ADC</stp>
        <stp>-2</stp>
        <stp>ALL</stp>
        <stp/>
        <stp/>
        <stp>TRUE</stp>
        <stp>T</stp>
        <tr r="I735" s="3"/>
      </tp>
      <tp>
        <v>9312</v>
        <stp/>
        <stp>StudyData</stp>
        <stp>CADD23V23</stp>
        <stp>Bar</stp>
        <stp/>
        <stp>Close</stp>
        <stp>ADC</stp>
        <stp>-2</stp>
        <stp>ALL</stp>
        <stp/>
        <stp/>
        <stp>TRUE</stp>
        <stp>T</stp>
        <tr r="I473" s="3"/>
      </tp>
      <tp>
        <v>9315.25</v>
        <stp/>
        <stp>StudyData</stp>
        <stp>CADD03V23</stp>
        <stp>Bar</stp>
        <stp/>
        <stp>Close</stp>
        <stp>ADC</stp>
        <stp>-2</stp>
        <stp>ALL</stp>
        <stp/>
        <stp/>
        <stp>TRUE</stp>
        <stp>T</stp>
        <tr r="I459" s="3"/>
      </tp>
      <tp>
        <v>9315</v>
        <stp/>
        <stp>StudyData</stp>
        <stp>CADD13V23</stp>
        <stp>Bar</stp>
        <stp/>
        <stp>Close</stp>
        <stp>ADC</stp>
        <stp>-2</stp>
        <stp>ALL</stp>
        <stp/>
        <stp/>
        <stp>TRUE</stp>
        <stp>T</stp>
        <tr r="I467" s="3"/>
      </tp>
      <tp>
        <v>9315</v>
        <stp/>
        <stp>StudyData</stp>
        <stp>CADD13X24</stp>
        <stp>Bar</stp>
        <stp/>
        <stp>Close</stp>
        <stp>ADC</stp>
        <stp>-2</stp>
        <stp>ALL</stp>
        <stp/>
        <stp/>
        <stp>TRUE</stp>
        <stp>T</stp>
        <tr r="I750" s="3"/>
      </tp>
      <tp>
        <v>9312</v>
        <stp/>
        <stp>StudyData</stp>
        <stp>CADD23X23</stp>
        <stp>Bar</stp>
        <stp/>
        <stp>Close</stp>
        <stp>ADC</stp>
        <stp>-2</stp>
        <stp>ALL</stp>
        <stp/>
        <stp/>
        <stp>TRUE</stp>
        <stp>T</stp>
        <tr r="I496" s="3"/>
      </tp>
      <tp>
        <v>9315.25</v>
        <stp/>
        <stp>StudyData</stp>
        <stp>CADD03X23</stp>
        <stp>Bar</stp>
        <stp/>
        <stp>Close</stp>
        <stp>ADC</stp>
        <stp>-2</stp>
        <stp>ALL</stp>
        <stp/>
        <stp/>
        <stp>TRUE</stp>
        <stp>T</stp>
        <tr r="I482" s="3"/>
      </tp>
      <tp>
        <v>9315</v>
        <stp/>
        <stp>StudyData</stp>
        <stp>CADD13X23</stp>
        <stp>Bar</stp>
        <stp/>
        <stp>Close</stp>
        <stp>ADC</stp>
        <stp>-2</stp>
        <stp>ALL</stp>
        <stp/>
        <stp/>
        <stp>TRUE</stp>
        <stp>T</stp>
        <tr r="I488" s="3"/>
      </tp>
      <tp>
        <v>9315</v>
        <stp/>
        <stp>StudyData</stp>
        <stp>CADD13Z24</stp>
        <stp>Bar</stp>
        <stp/>
        <stp>Close</stp>
        <stp>ADC</stp>
        <stp>-2</stp>
        <stp>ALL</stp>
        <stp/>
        <stp/>
        <stp>TRUE</stp>
        <stp>T</stp>
        <tr r="I772" s="3"/>
      </tp>
      <tp>
        <v>9315.25</v>
        <stp/>
        <stp>StudyData</stp>
        <stp>CADD03Z24</stp>
        <stp>Bar</stp>
        <stp/>
        <stp>Close</stp>
        <stp>ADC</stp>
        <stp>-2</stp>
        <stp>ALL</stp>
        <stp/>
        <stp/>
        <stp>TRUE</stp>
        <stp>T</stp>
        <tr r="I764" s="3"/>
      </tp>
      <tp>
        <v>9312</v>
        <stp/>
        <stp>StudyData</stp>
        <stp>CADD23Z24</stp>
        <stp>Bar</stp>
        <stp/>
        <stp>Close</stp>
        <stp>ADC</stp>
        <stp>-2</stp>
        <stp>ALL</stp>
        <stp/>
        <stp/>
        <stp>TRUE</stp>
        <stp>T</stp>
        <tr r="I778" s="3"/>
      </tp>
      <tp>
        <v>9315</v>
        <stp/>
        <stp>StudyData</stp>
        <stp>CADD13Z23</stp>
        <stp>Bar</stp>
        <stp/>
        <stp>Close</stp>
        <stp>ADC</stp>
        <stp>-2</stp>
        <stp>ALL</stp>
        <stp/>
        <stp/>
        <stp>TRUE</stp>
        <stp>T</stp>
        <tr r="I510" s="3"/>
      </tp>
      <tp>
        <v>9315.25</v>
        <stp/>
        <stp>StudyData</stp>
        <stp>CADD03G25</stp>
        <stp>Bar</stp>
        <stp/>
        <stp>Close</stp>
        <stp>ADC</stp>
        <stp>-2</stp>
        <stp>ALL</stp>
        <stp/>
        <stp/>
        <stp>TRUE</stp>
        <stp>T</stp>
        <tr r="I808" s="3"/>
      </tp>
      <tp>
        <v>9315</v>
        <stp/>
        <stp>StudyData</stp>
        <stp>CADD13G24</stp>
        <stp>Bar</stp>
        <stp/>
        <stp>Close</stp>
        <stp>ADC</stp>
        <stp>-2</stp>
        <stp>ALL</stp>
        <stp/>
        <stp/>
        <stp>TRUE</stp>
        <stp>T</stp>
        <tr r="I554" s="3"/>
      </tp>
      <tp>
        <v>9315</v>
        <stp/>
        <stp>StudyData</stp>
        <stp>CADD13G25</stp>
        <stp>Bar</stp>
        <stp/>
        <stp>Close</stp>
        <stp>ADC</stp>
        <stp>-2</stp>
        <stp>ALL</stp>
        <stp/>
        <stp/>
        <stp>TRUE</stp>
        <stp>T</stp>
        <tr r="I816" s="3"/>
      </tp>
      <tp>
        <v>9312</v>
        <stp/>
        <stp>StudyData</stp>
        <stp>CADD23G24</stp>
        <stp>Bar</stp>
        <stp/>
        <stp>Close</stp>
        <stp>ADC</stp>
        <stp>-2</stp>
        <stp>ALL</stp>
        <stp/>
        <stp/>
        <stp>TRUE</stp>
        <stp>T</stp>
        <tr r="I562" s="3"/>
      </tp>
      <tp>
        <v>9312</v>
        <stp/>
        <stp>StudyData</stp>
        <stp>CADD23G23</stp>
        <stp>Bar</stp>
        <stp/>
        <stp>Close</stp>
        <stp>ADC</stp>
        <stp>-2</stp>
        <stp>ALL</stp>
        <stp/>
        <stp/>
        <stp>TRUE</stp>
        <stp>T</stp>
        <tr r="I301" s="3"/>
      </tp>
      <tp>
        <v>9315.25</v>
        <stp/>
        <stp>StudyData</stp>
        <stp>CADD03G23</stp>
        <stp>Bar</stp>
        <stp/>
        <stp>Close</stp>
        <stp>ADC</stp>
        <stp>-2</stp>
        <stp>ALL</stp>
        <stp/>
        <stp/>
        <stp>TRUE</stp>
        <stp>T</stp>
        <tr r="I287" s="3"/>
      </tp>
      <tp>
        <v>9315</v>
        <stp/>
        <stp>StudyData</stp>
        <stp>CADD13G23</stp>
        <stp>Bar</stp>
        <stp/>
        <stp>Close</stp>
        <stp>ADC</stp>
        <stp>-2</stp>
        <stp>ALL</stp>
        <stp/>
        <stp/>
        <stp>TRUE</stp>
        <stp>T</stp>
        <tr r="I293" s="3"/>
      </tp>
      <tp>
        <v>9315.25</v>
        <stp/>
        <stp>StudyData</stp>
        <stp>CADD03F25</stp>
        <stp>Bar</stp>
        <stp/>
        <stp>Close</stp>
        <stp>ADC</stp>
        <stp>-2</stp>
        <stp>ALL</stp>
        <stp/>
        <stp/>
        <stp>TRUE</stp>
        <stp>T</stp>
        <tr r="I787" s="3"/>
      </tp>
      <tp>
        <v>9315.25</v>
        <stp/>
        <stp>StudyData</stp>
        <stp>CADD03F24</stp>
        <stp>Bar</stp>
        <stp/>
        <stp>Close</stp>
        <stp>ADC</stp>
        <stp>-2</stp>
        <stp>ALL</stp>
        <stp/>
        <stp/>
        <stp>TRUE</stp>
        <stp>T</stp>
        <tr r="I525" s="3"/>
      </tp>
      <tp>
        <v>9315</v>
        <stp/>
        <stp>StudyData</stp>
        <stp>CADD13F25</stp>
        <stp>Bar</stp>
        <stp/>
        <stp>Close</stp>
        <stp>ADC</stp>
        <stp>-2</stp>
        <stp>ALL</stp>
        <stp/>
        <stp/>
        <stp>TRUE</stp>
        <stp>T</stp>
        <tr r="I793" s="3"/>
      </tp>
      <tp>
        <v>9312</v>
        <stp/>
        <stp>StudyData</stp>
        <stp>CADD23F25</stp>
        <stp>Bar</stp>
        <stp/>
        <stp>Close</stp>
        <stp>ADC</stp>
        <stp>-2</stp>
        <stp>ALL</stp>
        <stp/>
        <stp/>
        <stp>TRUE</stp>
        <stp>T</stp>
        <tr r="I801" s="3"/>
      </tp>
      <tp>
        <v>9312</v>
        <stp/>
        <stp>StudyData</stp>
        <stp>CADD23F24</stp>
        <stp>Bar</stp>
        <stp/>
        <stp>Close</stp>
        <stp>ADC</stp>
        <stp>-2</stp>
        <stp>ALL</stp>
        <stp/>
        <stp/>
        <stp>TRUE</stp>
        <stp>T</stp>
        <tr r="I539" s="3"/>
      </tp>
      <tp>
        <v>9315.25</v>
        <stp/>
        <stp>StudyData</stp>
        <stp>CADD03H25</stp>
        <stp>Bar</stp>
        <stp/>
        <stp>Close</stp>
        <stp>ADC</stp>
        <stp>-2</stp>
        <stp>ALL</stp>
        <stp/>
        <stp/>
        <stp>TRUE</stp>
        <stp>T</stp>
        <tr r="I828" s="3"/>
      </tp>
      <tp>
        <v>9315</v>
        <stp/>
        <stp>StudyData</stp>
        <stp>CADD13H24</stp>
        <stp>Bar</stp>
        <stp/>
        <stp>Close</stp>
        <stp>ADC</stp>
        <stp>-2</stp>
        <stp>ALL</stp>
        <stp/>
        <stp/>
        <stp>TRUE</stp>
        <stp>T</stp>
        <tr r="I575" s="3"/>
      </tp>
      <tp>
        <v>9315</v>
        <stp/>
        <stp>StudyData</stp>
        <stp>CADD13H25</stp>
        <stp>Bar</stp>
        <stp/>
        <stp>Close</stp>
        <stp>ADC</stp>
        <stp>-2</stp>
        <stp>ALL</stp>
        <stp/>
        <stp/>
        <stp>TRUE</stp>
        <stp>T</stp>
        <tr r="I836" s="3"/>
      </tp>
      <tp>
        <v>9312</v>
        <stp/>
        <stp>StudyData</stp>
        <stp>CADD23H23</stp>
        <stp>Bar</stp>
        <stp/>
        <stp>Close</stp>
        <stp>ADC</stp>
        <stp>-2</stp>
        <stp>ALL</stp>
        <stp/>
        <stp/>
        <stp>TRUE</stp>
        <stp>T</stp>
        <tr r="I321" s="3"/>
      </tp>
      <tp>
        <v>9315.25</v>
        <stp/>
        <stp>StudyData</stp>
        <stp>CADD03H23</stp>
        <stp>Bar</stp>
        <stp/>
        <stp>Close</stp>
        <stp>ADC</stp>
        <stp>-2</stp>
        <stp>ALL</stp>
        <stp/>
        <stp/>
        <stp>TRUE</stp>
        <stp>T</stp>
        <tr r="I307" s="3"/>
      </tp>
      <tp>
        <v>9315</v>
        <stp/>
        <stp>StudyData</stp>
        <stp>CADD13H23</stp>
        <stp>Bar</stp>
        <stp/>
        <stp>Close</stp>
        <stp>ADC</stp>
        <stp>-2</stp>
        <stp>ALL</stp>
        <stp/>
        <stp/>
        <stp>TRUE</stp>
        <stp>T</stp>
        <tr r="I313" s="3"/>
      </tp>
      <tp>
        <v>9315</v>
        <stp/>
        <stp>StudyData</stp>
        <stp>CADD13K24</stp>
        <stp>Bar</stp>
        <stp/>
        <stp>Close</stp>
        <stp>ADC</stp>
        <stp>-2</stp>
        <stp>ALL</stp>
        <stp/>
        <stp/>
        <stp>TRUE</stp>
        <stp>T</stp>
        <tr r="I618" s="3"/>
      </tp>
      <tp>
        <v>9315.25</v>
        <stp/>
        <stp>StudyData</stp>
        <stp>CADD03K24</stp>
        <stp>Bar</stp>
        <stp/>
        <stp>Close</stp>
        <stp>ADC</stp>
        <stp>-2</stp>
        <stp>ALL</stp>
        <stp/>
        <stp/>
        <stp>TRUE</stp>
        <stp>T</stp>
        <tr r="I612" s="3"/>
      </tp>
      <tp>
        <v>9312</v>
        <stp/>
        <stp>StudyData</stp>
        <stp>CADD23K24</stp>
        <stp>Bar</stp>
        <stp/>
        <stp>Close</stp>
        <stp>ADC</stp>
        <stp>-2</stp>
        <stp>ALL</stp>
        <stp/>
        <stp/>
        <stp>TRUE</stp>
        <stp>T</stp>
        <tr r="I626" s="3"/>
      </tp>
      <tp>
        <v>9312</v>
        <stp/>
        <stp>StudyData</stp>
        <stp>CADD23K23</stp>
        <stp>Bar</stp>
        <stp/>
        <stp>Close</stp>
        <stp>ADC</stp>
        <stp>-2</stp>
        <stp>ALL</stp>
        <stp/>
        <stp/>
        <stp>TRUE</stp>
        <stp>T</stp>
        <tr r="I364" s="3"/>
      </tp>
      <tp>
        <v>9315.25</v>
        <stp/>
        <stp>StudyData</stp>
        <stp>CADD03K23</stp>
        <stp>Bar</stp>
        <stp/>
        <stp>Close</stp>
        <stp>ADC</stp>
        <stp>-2</stp>
        <stp>ALL</stp>
        <stp/>
        <stp/>
        <stp>TRUE</stp>
        <stp>T</stp>
        <tr r="I350" s="3"/>
      </tp>
      <tp>
        <v>9315.25</v>
        <stp/>
        <stp>StudyData</stp>
        <stp>CADD03J25</stp>
        <stp>Bar</stp>
        <stp/>
        <stp>Close</stp>
        <stp>ADC</stp>
        <stp>-2</stp>
        <stp>ALL</stp>
        <stp/>
        <stp/>
        <stp>TRUE</stp>
        <stp>T</stp>
        <tr r="I851" s="3"/>
      </tp>
      <tp>
        <v>9315.25</v>
        <stp/>
        <stp>StudyData</stp>
        <stp>CADD03J24</stp>
        <stp>Bar</stp>
        <stp/>
        <stp>Close</stp>
        <stp>ADC</stp>
        <stp>-2</stp>
        <stp>ALL</stp>
        <stp/>
        <stp/>
        <stp>TRUE</stp>
        <stp>T</stp>
        <tr r="I590" s="3"/>
      </tp>
      <tp>
        <v>9312</v>
        <stp/>
        <stp>StudyData</stp>
        <stp>CADD23J25</stp>
        <stp>Bar</stp>
        <stp/>
        <stp>Close</stp>
        <stp>ADC</stp>
        <stp>-2</stp>
        <stp>ALL</stp>
        <stp/>
        <stp/>
        <stp>TRUE</stp>
        <stp>T</stp>
        <tr r="I865" s="3"/>
      </tp>
      <tp>
        <v>9312</v>
        <stp/>
        <stp>StudyData</stp>
        <stp>CADD23J24</stp>
        <stp>Bar</stp>
        <stp/>
        <stp>Close</stp>
        <stp>ADC</stp>
        <stp>-2</stp>
        <stp>ALL</stp>
        <stp/>
        <stp/>
        <stp>TRUE</stp>
        <stp>T</stp>
        <tr r="I604" s="3"/>
      </tp>
      <tp>
        <v>9315.25</v>
        <stp/>
        <stp>StudyData</stp>
        <stp>CADD03J23</stp>
        <stp>Bar</stp>
        <stp/>
        <stp>Close</stp>
        <stp>ADC</stp>
        <stp>-2</stp>
        <stp>ALL</stp>
        <stp/>
        <stp/>
        <stp>TRUE</stp>
        <stp>T</stp>
        <tr r="I328" s="3"/>
      </tp>
      <tp>
        <v>9315</v>
        <stp/>
        <stp>StudyData</stp>
        <stp>CADD13J23</stp>
        <stp>Bar</stp>
        <stp/>
        <stp>Close</stp>
        <stp>ADC</stp>
        <stp>-2</stp>
        <stp>ALL</stp>
        <stp/>
        <stp/>
        <stp>TRUE</stp>
        <stp>T</stp>
        <tr r="I336" s="3"/>
      </tp>
      <tp>
        <v>9315</v>
        <stp/>
        <stp>StudyData</stp>
        <stp>CADD13M24</stp>
        <stp>Bar</stp>
        <stp/>
        <stp>Close</stp>
        <stp>ADC</stp>
        <stp>-2</stp>
        <stp>ALL</stp>
        <stp/>
        <stp/>
        <stp>TRUE</stp>
        <stp>T</stp>
        <tr r="I641" s="3"/>
      </tp>
      <tp>
        <v>9315.25</v>
        <stp/>
        <stp>StudyData</stp>
        <stp>CADD03M24</stp>
        <stp>Bar</stp>
        <stp/>
        <stp>Close</stp>
        <stp>ADC</stp>
        <stp>-2</stp>
        <stp>ALL</stp>
        <stp/>
        <stp/>
        <stp>TRUE</stp>
        <stp>T</stp>
        <tr r="I633" s="3"/>
      </tp>
      <tp>
        <v>9312</v>
        <stp/>
        <stp>StudyData</stp>
        <stp>CADD23M23</stp>
        <stp>Bar</stp>
        <stp/>
        <stp>Close</stp>
        <stp>ADC</stp>
        <stp>-2</stp>
        <stp>ALL</stp>
        <stp/>
        <stp/>
        <stp>TRUE</stp>
        <stp>T</stp>
        <tr r="I387" s="3"/>
      </tp>
      <tp>
        <v>9315</v>
        <stp/>
        <stp>StudyData</stp>
        <stp>CADD13M23</stp>
        <stp>Bar</stp>
        <stp/>
        <stp>Close</stp>
        <stp>ADC</stp>
        <stp>-2</stp>
        <stp>ALL</stp>
        <stp/>
        <stp/>
        <stp>TRUE</stp>
        <stp>T</stp>
        <tr r="I379" s="3"/>
      </tp>
      <tp>
        <v>9315.25</v>
        <stp/>
        <stp>StudyData</stp>
        <stp>CADD03N24</stp>
        <stp>Bar</stp>
        <stp/>
        <stp>Close</stp>
        <stp>ADC</stp>
        <stp>-2</stp>
        <stp>ALL</stp>
        <stp/>
        <stp/>
        <stp>TRUE</stp>
        <stp>T</stp>
        <tr r="I655" s="3"/>
      </tp>
      <tp>
        <v>9312</v>
        <stp/>
        <stp>StudyData</stp>
        <stp>CADD23N24</stp>
        <stp>Bar</stp>
        <stp/>
        <stp>Close</stp>
        <stp>ADC</stp>
        <stp>-2</stp>
        <stp>ALL</stp>
        <stp/>
        <stp/>
        <stp>TRUE</stp>
        <stp>T</stp>
        <tr r="I669" s="3"/>
      </tp>
      <tp>
        <v>9315.25</v>
        <stp/>
        <stp>StudyData</stp>
        <stp>CADD03N23</stp>
        <stp>Bar</stp>
        <stp/>
        <stp>Close</stp>
        <stp>ADC</stp>
        <stp>-2</stp>
        <stp>ALL</stp>
        <stp/>
        <stp/>
        <stp>TRUE</stp>
        <stp>T</stp>
        <tr r="I393" s="3"/>
      </tp>
      <tp>
        <v>9315</v>
        <stp/>
        <stp>StudyData</stp>
        <stp>CADD13N23</stp>
        <stp>Bar</stp>
        <stp/>
        <stp>Close</stp>
        <stp>ADC</stp>
        <stp>-2</stp>
        <stp>ALL</stp>
        <stp/>
        <stp/>
        <stp>TRUE</stp>
        <stp>T</stp>
        <tr r="I401" s="3"/>
      </tp>
      <tp t="s">
        <v/>
        <stp/>
        <stp>ContractData</stp>
        <stp>CADD30V24</stp>
        <stp>T_SettlementTime</stp>
        <stp/>
        <stp>T</stp>
        <tr r="G740" s="3"/>
      </tp>
      <tp t="s">
        <v/>
        <stp/>
        <stp>ContractData</stp>
        <stp>CADD31V24</stp>
        <stp>T_SettlementTime</stp>
        <stp/>
        <stp>T</stp>
        <tr r="G741" s="3"/>
      </tp>
      <tp t="s">
        <v/>
        <stp/>
        <stp>ContractData</stp>
        <stp>CADD21V24</stp>
        <stp>T_SettlementTime</stp>
        <stp/>
        <stp>T</stp>
        <tr r="G733" s="3"/>
      </tp>
      <tp t="s">
        <v/>
        <stp/>
        <stp>ContractData</stp>
        <stp>CADD22V24</stp>
        <stp>T_SettlementTime</stp>
        <stp/>
        <stp>T</stp>
        <tr r="G734" s="3"/>
      </tp>
      <tp t="s">
        <v/>
        <stp/>
        <stp>ContractData</stp>
        <stp>CADD23V24</stp>
        <stp>T_SettlementTime</stp>
        <stp/>
        <stp>T</stp>
        <tr r="G735" s="3"/>
      </tp>
      <tp t="s">
        <v/>
        <stp/>
        <stp>ContractData</stp>
        <stp>CADD24V24</stp>
        <stp>T_SettlementTime</stp>
        <stp/>
        <stp>T</stp>
        <tr r="G736" s="3"/>
      </tp>
      <tp t="s">
        <v/>
        <stp/>
        <stp>ContractData</stp>
        <stp>CADD25V24</stp>
        <stp>T_SettlementTime</stp>
        <stp/>
        <stp>T</stp>
        <tr r="G737" s="3"/>
      </tp>
      <tp t="s">
        <v/>
        <stp/>
        <stp>ContractData</stp>
        <stp>CADD28V24</stp>
        <stp>T_SettlementTime</stp>
        <stp/>
        <stp>T</stp>
        <tr r="G738" s="3"/>
      </tp>
      <tp t="s">
        <v/>
        <stp/>
        <stp>ContractData</stp>
        <stp>CADD29V24</stp>
        <stp>T_SettlementTime</stp>
        <stp/>
        <stp>T</stp>
        <tr r="G739" s="3"/>
      </tp>
      <tp t="s">
        <v/>
        <stp/>
        <stp>ContractData</stp>
        <stp>CADD10V24</stp>
        <stp>T_SettlementTime</stp>
        <stp/>
        <stp>T</stp>
        <tr r="G726" s="3"/>
      </tp>
      <tp t="s">
        <v/>
        <stp/>
        <stp>ContractData</stp>
        <stp>CADD11V24</stp>
        <stp>T_SettlementTime</stp>
        <stp/>
        <stp>T</stp>
        <tr r="G727" s="3"/>
      </tp>
      <tp t="s">
        <v/>
        <stp/>
        <stp>ContractData</stp>
        <stp>CADD14V24</stp>
        <stp>T_SettlementTime</stp>
        <stp/>
        <stp>T</stp>
        <tr r="G728" s="3"/>
      </tp>
      <tp t="s">
        <v/>
        <stp/>
        <stp>ContractData</stp>
        <stp>CADD15V24</stp>
        <stp>T_SettlementTime</stp>
        <stp/>
        <stp>T</stp>
        <tr r="G729" s="3"/>
      </tp>
      <tp>
        <v>0.45833333333333331</v>
        <stp/>
        <stp>ContractData</stp>
        <stp>CADD16V24</stp>
        <stp>T_SettlementTime</stp>
        <stp/>
        <stp>T</stp>
        <tr r="G730" s="3"/>
      </tp>
      <tp t="s">
        <v/>
        <stp/>
        <stp>ContractData</stp>
        <stp>CADD17V24</stp>
        <stp>T_SettlementTime</stp>
        <stp/>
        <stp>T</stp>
        <tr r="G731" s="3"/>
      </tp>
      <tp t="s">
        <v/>
        <stp/>
        <stp>ContractData</stp>
        <stp>CADD18V24</stp>
        <stp>T_SettlementTime</stp>
        <stp/>
        <stp>T</stp>
        <tr r="G732" s="3"/>
      </tp>
      <tp t="s">
        <v/>
        <stp/>
        <stp>ContractData</stp>
        <stp>CADD01V24</stp>
        <stp>T_SettlementTime</stp>
        <stp/>
        <stp>T</stp>
        <tr r="G719" s="3"/>
      </tp>
      <tp>
        <v>0.45833333333333331</v>
        <stp/>
        <stp>ContractData</stp>
        <stp>CADD02V24</stp>
        <stp>T_SettlementTime</stp>
        <stp/>
        <stp>T</stp>
        <tr r="G720" s="3"/>
      </tp>
      <tp t="s">
        <v/>
        <stp/>
        <stp>ContractData</stp>
        <stp>CADD03V24</stp>
        <stp>T_SettlementTime</stp>
        <stp/>
        <stp>T</stp>
        <tr r="G721" s="3"/>
      </tp>
      <tp t="s">
        <v/>
        <stp/>
        <stp>ContractData</stp>
        <stp>CADD04V24</stp>
        <stp>T_SettlementTime</stp>
        <stp/>
        <stp>T</stp>
        <tr r="G722" s="3"/>
      </tp>
      <tp t="s">
        <v/>
        <stp/>
        <stp>ContractData</stp>
        <stp>CADD07V24</stp>
        <stp>T_SettlementTime</stp>
        <stp/>
        <stp>T</stp>
        <tr r="G723" s="3"/>
      </tp>
      <tp t="s">
        <v/>
        <stp/>
        <stp>ContractData</stp>
        <stp>CADD08V24</stp>
        <stp>T_SettlementTime</stp>
        <stp/>
        <stp>T</stp>
        <tr r="G724" s="3"/>
      </tp>
      <tp t="s">
        <v/>
        <stp/>
        <stp>ContractData</stp>
        <stp>CADD09V24</stp>
        <stp>T_SettlementTime</stp>
        <stp/>
        <stp>T</stp>
        <tr r="G725" s="3"/>
      </tp>
      <tp t="s">
        <v/>
        <stp/>
        <stp>ContractData</stp>
        <stp>CADD02V23</stp>
        <stp>T_SettlementTime</stp>
        <stp/>
        <stp>T</stp>
        <tr r="G458" s="3"/>
      </tp>
      <tp>
        <v>0.45833333333333331</v>
        <stp/>
        <stp>ContractData</stp>
        <stp>CADD03V23</stp>
        <stp>T_SettlementTime</stp>
        <stp/>
        <stp>T</stp>
        <tr r="G459" s="3"/>
      </tp>
      <tp t="s">
        <v/>
        <stp/>
        <stp>ContractData</stp>
        <stp>CADD04V23</stp>
        <stp>T_SettlementTime</stp>
        <stp/>
        <stp>T</stp>
        <tr r="G460" s="3"/>
      </tp>
      <tp t="s">
        <v/>
        <stp/>
        <stp>ContractData</stp>
        <stp>CADD05V23</stp>
        <stp>T_SettlementTime</stp>
        <stp/>
        <stp>T</stp>
        <tr r="G461" s="3"/>
      </tp>
      <tp t="s">
        <v/>
        <stp/>
        <stp>ContractData</stp>
        <stp>CADD06V23</stp>
        <stp>T_SettlementTime</stp>
        <stp/>
        <stp>T</stp>
        <tr r="G462" s="3"/>
      </tp>
      <tp t="s">
        <v/>
        <stp/>
        <stp>ContractData</stp>
        <stp>AHDD20V23</stp>
        <stp>T_SettlementTime</stp>
        <stp/>
        <stp>T</stp>
        <tr r="G195" s="1"/>
      </tp>
      <tp t="s">
        <v/>
        <stp/>
        <stp>ContractData</stp>
        <stp>CADD09V23</stp>
        <stp>T_SettlementTime</stp>
        <stp/>
        <stp>T</stp>
        <tr r="G463" s="3"/>
      </tp>
      <tp t="s">
        <v/>
        <stp/>
        <stp>ContractData</stp>
        <stp>AHDD23V23</stp>
        <stp>T_SettlementTime</stp>
        <stp/>
        <stp>T</stp>
        <tr r="G196" s="1"/>
      </tp>
      <tp t="s">
        <v/>
        <stp/>
        <stp>ContractData</stp>
        <stp>AHDD25V23</stp>
        <stp>T_SettlementTime</stp>
        <stp/>
        <stp>T</stp>
        <tr r="G198" s="1"/>
      </tp>
      <tp t="s">
        <v/>
        <stp/>
        <stp>ContractData</stp>
        <stp>AHDD24V23</stp>
        <stp>T_SettlementTime</stp>
        <stp/>
        <stp>T</stp>
        <tr r="G197" s="1"/>
      </tp>
      <tp t="s">
        <v/>
        <stp/>
        <stp>ContractData</stp>
        <stp>AHDD27V23</stp>
        <stp>T_SettlementTime</stp>
        <stp/>
        <stp>T</stp>
        <tr r="G200" s="1"/>
      </tp>
      <tp t="s">
        <v/>
        <stp/>
        <stp>ContractData</stp>
        <stp>AHDD26V23</stp>
        <stp>T_SettlementTime</stp>
        <stp/>
        <stp>T</stp>
        <tr r="G199" s="1"/>
      </tp>
      <tp t="s">
        <v/>
        <stp/>
        <stp>ContractData</stp>
        <stp>CADD10V23</stp>
        <stp>T_SettlementTime</stp>
        <stp/>
        <stp>T</stp>
        <tr r="G464" s="3"/>
      </tp>
      <tp t="s">
        <v/>
        <stp/>
        <stp>ContractData</stp>
        <stp>CADD11V23</stp>
        <stp>T_SettlementTime</stp>
        <stp/>
        <stp>T</stp>
        <tr r="G465" s="3"/>
      </tp>
      <tp t="s">
        <v/>
        <stp/>
        <stp>ContractData</stp>
        <stp>CADD12V23</stp>
        <stp>T_SettlementTime</stp>
        <stp/>
        <stp>T</stp>
        <tr r="G466" s="3"/>
      </tp>
      <tp t="s">
        <v/>
        <stp/>
        <stp>ContractData</stp>
        <stp>CADD13V23</stp>
        <stp>T_SettlementTime</stp>
        <stp/>
        <stp>T</stp>
        <tr r="G467" s="3"/>
      </tp>
      <tp t="s">
        <v/>
        <stp/>
        <stp>ContractData</stp>
        <stp>CADD16V23</stp>
        <stp>T_SettlementTime</stp>
        <stp/>
        <stp>T</stp>
        <tr r="G468" s="3"/>
      </tp>
      <tp t="s">
        <v/>
        <stp/>
        <stp>ContractData</stp>
        <stp>CADD17V23</stp>
        <stp>T_SettlementTime</stp>
        <stp/>
        <stp>T</stp>
        <tr r="G469" s="3"/>
      </tp>
      <tp t="s">
        <v/>
        <stp/>
        <stp>ContractData</stp>
        <stp>AHDD31V23</stp>
        <stp>T_SettlementTime</stp>
        <stp/>
        <stp>T</stp>
        <tr r="G202" s="1"/>
      </tp>
      <tp>
        <v>0.45833333333333331</v>
        <stp/>
        <stp>ContractData</stp>
        <stp>CADD18V23</stp>
        <stp>T_SettlementTime</stp>
        <stp/>
        <stp>T</stp>
        <tr r="G470" s="3"/>
      </tp>
      <tp t="s">
        <v/>
        <stp/>
        <stp>ContractData</stp>
        <stp>AHDD30V23</stp>
        <stp>T_SettlementTime</stp>
        <stp/>
        <stp>T</stp>
        <tr r="G201" s="1"/>
      </tp>
      <tp t="s">
        <v/>
        <stp/>
        <stp>ContractData</stp>
        <stp>CADD19V23</stp>
        <stp>T_SettlementTime</stp>
        <stp/>
        <stp>T</stp>
        <tr r="G471" s="3"/>
      </tp>
      <tp t="s">
        <v/>
        <stp/>
        <stp>ContractData</stp>
        <stp>AHDD09V23</stp>
        <stp>T_SettlementTime</stp>
        <stp/>
        <stp>T</stp>
        <tr r="G186" s="1"/>
      </tp>
      <tp t="s">
        <v/>
        <stp/>
        <stp>ContractData</stp>
        <stp>CADD20V23</stp>
        <stp>T_SettlementTime</stp>
        <stp/>
        <stp>T</stp>
        <tr r="G472" s="3"/>
      </tp>
      <tp t="s">
        <v/>
        <stp/>
        <stp>ContractData</stp>
        <stp>CADD23V23</stp>
        <stp>T_SettlementTime</stp>
        <stp/>
        <stp>T</stp>
        <tr r="G473" s="3"/>
      </tp>
      <tp t="s">
        <v/>
        <stp/>
        <stp>ContractData</stp>
        <stp>CADD24V23</stp>
        <stp>T_SettlementTime</stp>
        <stp/>
        <stp>T</stp>
        <tr r="G474" s="3"/>
      </tp>
      <tp t="s">
        <v/>
        <stp/>
        <stp>ContractData</stp>
        <stp>CADD25V23</stp>
        <stp>T_SettlementTime</stp>
        <stp/>
        <stp>T</stp>
        <tr r="G475" s="3"/>
      </tp>
      <tp t="s">
        <v/>
        <stp/>
        <stp>ContractData</stp>
        <stp>CADD26V23</stp>
        <stp>T_SettlementTime</stp>
        <stp/>
        <stp>T</stp>
        <tr r="G476" s="3"/>
      </tp>
      <tp t="s">
        <v/>
        <stp/>
        <stp>ContractData</stp>
        <stp>CADD27V23</stp>
        <stp>T_SettlementTime</stp>
        <stp/>
        <stp>T</stp>
        <tr r="G477" s="3"/>
      </tp>
      <tp>
        <v>0.45277777777777778</v>
        <stp/>
        <stp>ContractData</stp>
        <stp>AHDD03V23</stp>
        <stp>T_SettlementTime</stp>
        <stp/>
        <stp>T</stp>
        <tr r="G182" s="1"/>
      </tp>
      <tp t="s">
        <v/>
        <stp/>
        <stp>ContractData</stp>
        <stp>AHDD02V23</stp>
        <stp>T_SettlementTime</stp>
        <stp/>
        <stp>T</stp>
        <tr r="G181" s="1"/>
      </tp>
      <tp t="s">
        <v/>
        <stp/>
        <stp>ContractData</stp>
        <stp>AHDD05V23</stp>
        <stp>T_SettlementTime</stp>
        <stp/>
        <stp>T</stp>
        <tr r="G184" s="1"/>
      </tp>
      <tp t="s">
        <v/>
        <stp/>
        <stp>ContractData</stp>
        <stp>AHDD04V23</stp>
        <stp>T_SettlementTime</stp>
        <stp/>
        <stp>T</stp>
        <tr r="G183" s="1"/>
      </tp>
      <tp t="s">
        <v/>
        <stp/>
        <stp>ContractData</stp>
        <stp>AHDD06V23</stp>
        <stp>T_SettlementTime</stp>
        <stp/>
        <stp>T</stp>
        <tr r="G185" s="1"/>
      </tp>
      <tp t="s">
        <v/>
        <stp/>
        <stp>ContractData</stp>
        <stp>AHDD19V23</stp>
        <stp>T_SettlementTime</stp>
        <stp/>
        <stp>T</stp>
        <tr r="G194" s="1"/>
      </tp>
      <tp t="s">
        <v/>
        <stp/>
        <stp>ContractData</stp>
        <stp>CADD30V23</stp>
        <stp>T_SettlementTime</stp>
        <stp/>
        <stp>T</stp>
        <tr r="G478" s="3"/>
      </tp>
      <tp>
        <v>0.45277777777777778</v>
        <stp/>
        <stp>ContractData</stp>
        <stp>AHDD18V23</stp>
        <stp>T_SettlementTime</stp>
        <stp/>
        <stp>T</stp>
        <tr r="G193" s="1"/>
      </tp>
      <tp t="s">
        <v/>
        <stp/>
        <stp>ContractData</stp>
        <stp>CADD31V23</stp>
        <stp>T_SettlementTime</stp>
        <stp/>
        <stp>T</stp>
        <tr r="G479" s="3"/>
      </tp>
      <tp t="s">
        <v/>
        <stp/>
        <stp>ContractData</stp>
        <stp>AHDD11V23</stp>
        <stp>T_SettlementTime</stp>
        <stp/>
        <stp>T</stp>
        <tr r="G188" s="1"/>
      </tp>
      <tp t="s">
        <v/>
        <stp/>
        <stp>ContractData</stp>
        <stp>AHDD10V23</stp>
        <stp>T_SettlementTime</stp>
        <stp/>
        <stp>T</stp>
        <tr r="G187" s="1"/>
      </tp>
      <tp t="s">
        <v/>
        <stp/>
        <stp>ContractData</stp>
        <stp>AHDD13V23</stp>
        <stp>T_SettlementTime</stp>
        <stp/>
        <stp>T</stp>
        <tr r="G190" s="1"/>
      </tp>
      <tp t="s">
        <v/>
        <stp/>
        <stp>ContractData</stp>
        <stp>AHDD12V23</stp>
        <stp>T_SettlementTime</stp>
        <stp/>
        <stp>T</stp>
        <tr r="G189" s="1"/>
      </tp>
      <tp t="s">
        <v/>
        <stp/>
        <stp>ContractData</stp>
        <stp>AHDD17V23</stp>
        <stp>T_SettlementTime</stp>
        <stp/>
        <stp>T</stp>
        <tr r="G192" s="1"/>
      </tp>
      <tp t="s">
        <v/>
        <stp/>
        <stp>ContractData</stp>
        <stp>AHDD16V23</stp>
        <stp>T_SettlementTime</stp>
        <stp/>
        <stp>T</stp>
        <tr r="G191" s="1"/>
      </tp>
      <tp>
        <v>44952</v>
        <stp/>
        <stp>ContractData</stp>
        <stp>CADD10X23</stp>
        <stp>T_Date</stp>
        <stp>1</stp>
        <stp>T</stp>
        <tr r="H487" s="3"/>
      </tp>
      <tp>
        <v>44952</v>
        <stp/>
        <stp>ContractData</stp>
        <stp>AHDD29X23</stp>
        <stp>T_Date</stp>
        <stp>1</stp>
        <stp>T</stp>
        <tr r="H223" s="1"/>
      </tp>
      <tp>
        <v>44952</v>
        <stp/>
        <stp>ContractData</stp>
        <stp>CADD30X23</stp>
        <stp>T_Date</stp>
        <stp>1</stp>
        <stp>T</stp>
        <tr r="H501" s="3"/>
      </tp>
      <tp>
        <v>44952</v>
        <stp/>
        <stp>ContractData</stp>
        <stp>AHDD09X23</stp>
        <stp>T_Date</stp>
        <stp>1</stp>
        <stp>T</stp>
        <tr r="H209" s="1"/>
      </tp>
      <tp>
        <v>44952</v>
        <stp/>
        <stp>ContractData</stp>
        <stp>CADD20X23</stp>
        <stp>T_Date</stp>
        <stp>1</stp>
        <stp>T</stp>
        <tr r="H493" s="3"/>
      </tp>
      <tp>
        <v>44952</v>
        <stp/>
        <stp>ContractData</stp>
        <stp>CADD20X24</stp>
        <stp>T_Date</stp>
        <stp>1</stp>
        <stp>T</stp>
        <tr r="H755" s="3"/>
      </tp>
      <tp>
        <v>44952</v>
        <stp/>
        <stp>ContractData</stp>
        <stp>AHDD29Z23</stp>
        <stp>T_Date</stp>
        <stp>1</stp>
        <stp>T</stp>
        <tr r="H245" s="1"/>
      </tp>
      <tp>
        <v>44952</v>
        <stp/>
        <stp>ContractData</stp>
        <stp>AHDD19Z23</stp>
        <stp>T_Date</stp>
        <stp>1</stp>
        <stp>T</stp>
        <tr r="H237" s="1"/>
      </tp>
      <tp>
        <v>44952</v>
        <stp/>
        <stp>ContractData</stp>
        <stp>CADD20Z23</stp>
        <stp>T_Date</stp>
        <stp>1</stp>
        <stp>T</stp>
        <tr r="H515" s="3"/>
      </tp>
      <tp>
        <v>44952</v>
        <stp/>
        <stp>ContractData</stp>
        <stp>CADD20Z24</stp>
        <stp>T_Date</stp>
        <stp>1</stp>
        <stp>T</stp>
        <tr r="H777" s="3"/>
      </tp>
      <tp>
        <v>44952</v>
        <stp/>
        <stp>ContractData</stp>
        <stp>CADD30Z24</stp>
        <stp>T_Date</stp>
        <stp>1</stp>
        <stp>T</stp>
        <tr r="H783" s="3"/>
      </tp>
      <tp>
        <v>44952</v>
        <stp/>
        <stp>ContractData</stp>
        <stp>CADD10Z24</stp>
        <stp>T_Date</stp>
        <stp>1</stp>
        <stp>T</stp>
        <tr r="H769" s="3"/>
      </tp>
      <tp>
        <v>44952</v>
        <stp/>
        <stp>ContractData</stp>
        <stp>CADD10Q23</stp>
        <stp>T_Date</stp>
        <stp>1</stp>
        <stp>T</stp>
        <tr r="H421" s="3"/>
      </tp>
      <tp>
        <v>44952</v>
        <stp/>
        <stp>ContractData</stp>
        <stp>AHDD29Q23</stp>
        <stp>T_Date</stp>
        <stp>1</stp>
        <stp>T</stp>
        <tr r="H157" s="1"/>
      </tp>
      <tp>
        <v>44952</v>
        <stp/>
        <stp>ContractData</stp>
        <stp>CADD30Q23</stp>
        <stp>T_Date</stp>
        <stp>1</stp>
        <stp>T</stp>
        <tr r="H435" s="3"/>
      </tp>
      <tp>
        <v>44952</v>
        <stp/>
        <stp>ContractData</stp>
        <stp>AHDD09Q23</stp>
        <stp>T_Date</stp>
        <stp>1</stp>
        <stp>T</stp>
        <tr r="H143" s="1"/>
      </tp>
      <tp>
        <v>44952</v>
        <stp/>
        <stp>ContractData</stp>
        <stp>CADD20Q24</stp>
        <stp>T_Date</stp>
        <stp>1</stp>
        <stp>T</stp>
        <tr r="H689" s="3"/>
      </tp>
      <tp>
        <v>44952</v>
        <stp/>
        <stp>ContractData</stp>
        <stp>CADD30Q24</stp>
        <stp>T_Date</stp>
        <stp>1</stp>
        <stp>T</stp>
        <tr r="H697" s="3"/>
      </tp>
      <tp>
        <v>44952</v>
        <stp/>
        <stp>ContractData</stp>
        <stp>AHDD29U23</stp>
        <stp>T_Date</stp>
        <stp>1</stp>
        <stp>T</stp>
        <tr r="H180" s="1"/>
      </tp>
      <tp>
        <v>44952</v>
        <stp/>
        <stp>ContractData</stp>
        <stp>AHDD19U23</stp>
        <stp>T_Date</stp>
        <stp>1</stp>
        <stp>T</stp>
        <tr r="H172" s="1"/>
      </tp>
      <tp>
        <v>44952</v>
        <stp/>
        <stp>ContractData</stp>
        <stp>CADD20U23</stp>
        <stp>T_Date</stp>
        <stp>1</stp>
        <stp>T</stp>
        <tr r="H450" s="3"/>
      </tp>
      <tp>
        <v>44952</v>
        <stp/>
        <stp>ContractData</stp>
        <stp>CADD20U24</stp>
        <stp>T_Date</stp>
        <stp>1</stp>
        <stp>T</stp>
        <tr r="H712" s="3"/>
      </tp>
      <tp>
        <v>44952</v>
        <stp/>
        <stp>ContractData</stp>
        <stp>CADD30U24</stp>
        <stp>T_Date</stp>
        <stp>1</stp>
        <stp>T</stp>
        <tr r="H718" s="3"/>
      </tp>
      <tp>
        <v>44952</v>
        <stp/>
        <stp>ContractData</stp>
        <stp>CADD10U24</stp>
        <stp>T_Date</stp>
        <stp>1</stp>
        <stp>T</stp>
        <tr r="H704" s="3"/>
      </tp>
      <tp>
        <v>44952</v>
        <stp/>
        <stp>ContractData</stp>
        <stp>CADD10V23</stp>
        <stp>T_Date</stp>
        <stp>1</stp>
        <stp>T</stp>
        <tr r="H464" s="3"/>
      </tp>
      <tp>
        <v>44952</v>
        <stp/>
        <stp>ContractData</stp>
        <stp>AHDD19V23</stp>
        <stp>T_Date</stp>
        <stp>1</stp>
        <stp>T</stp>
        <tr r="H194" s="1"/>
      </tp>
      <tp>
        <v>44952</v>
        <stp/>
        <stp>ContractData</stp>
        <stp>CADD30V23</stp>
        <stp>T_Date</stp>
        <stp>1</stp>
        <stp>T</stp>
        <tr r="H478" s="3"/>
      </tp>
      <tp>
        <v>44952</v>
        <stp/>
        <stp>ContractData</stp>
        <stp>AHDD09V23</stp>
        <stp>T_Date</stp>
        <stp>1</stp>
        <stp>T</stp>
        <tr r="H186" s="1"/>
      </tp>
      <tp>
        <v>44952</v>
        <stp/>
        <stp>ContractData</stp>
        <stp>CADD20V23</stp>
        <stp>T_Date</stp>
        <stp>1</stp>
        <stp>T</stp>
        <tr r="H472" s="3"/>
      </tp>
      <tp>
        <v>44952</v>
        <stp/>
        <stp>ContractData</stp>
        <stp>CADD30V24</stp>
        <stp>T_Date</stp>
        <stp>1</stp>
        <stp>T</stp>
        <tr r="H740" s="3"/>
      </tp>
      <tp>
        <v>44952</v>
        <stp/>
        <stp>ContractData</stp>
        <stp>CADD10V24</stp>
        <stp>T_Date</stp>
        <stp>1</stp>
        <stp>T</stp>
        <tr r="H726" s="3"/>
      </tp>
      <tp>
        <v>44952</v>
        <stp/>
        <stp>ContractData</stp>
        <stp>CADD10H23</stp>
        <stp>T_Date</stp>
        <stp>1</stp>
        <stp>T</stp>
        <tr r="H312" s="3"/>
      </tp>
      <tp>
        <v>44952</v>
        <stp/>
        <stp>ContractData</stp>
        <stp>AHDD29H23</stp>
        <stp>T_Date</stp>
        <stp>1</stp>
        <stp>T</stp>
        <tr r="H48" s="1"/>
      </tp>
      <tp>
        <v>44952</v>
        <stp/>
        <stp>ContractData</stp>
        <stp>CADD30H23</stp>
        <stp>T_Date</stp>
        <stp>1</stp>
        <stp>T</stp>
        <tr r="H326" s="3"/>
      </tp>
      <tp>
        <v>44952</v>
        <stp/>
        <stp>ContractData</stp>
        <stp>AHDD09H23</stp>
        <stp>T_Date</stp>
        <stp>1</stp>
        <stp>T</stp>
        <tr r="H34" s="1"/>
      </tp>
      <tp>
        <v>44952</v>
        <stp/>
        <stp>ContractData</stp>
        <stp>CADD20H23</stp>
        <stp>T_Date</stp>
        <stp>1</stp>
        <stp>T</stp>
        <tr r="H318" s="3"/>
      </tp>
      <tp>
        <v>44952</v>
        <stp/>
        <stp>ContractData</stp>
        <stp>CADD20H24</stp>
        <stp>T_Date</stp>
        <stp>1</stp>
        <stp>T</stp>
        <tr r="H580" s="3"/>
      </tp>
      <tp>
        <v>44952</v>
        <stp/>
        <stp>ContractData</stp>
        <stp>CADD20H25</stp>
        <stp>T_Date</stp>
        <stp>1</stp>
        <stp>T</stp>
        <tr r="H841" s="3"/>
      </tp>
      <tp>
        <v>44952</v>
        <stp/>
        <stp>ContractData</stp>
        <stp>CADD10H25</stp>
        <stp>T_Date</stp>
        <stp>1</stp>
        <stp>T</stp>
        <tr r="H833" s="3"/>
      </tp>
      <tp>
        <v>44952</v>
        <stp/>
        <stp>ContractData</stp>
        <stp>CADD10K23</stp>
        <stp>T_Date</stp>
        <stp>1</stp>
        <stp>T</stp>
        <tr r="H355" s="3"/>
      </tp>
      <tp>
        <v>44952</v>
        <stp/>
        <stp>ContractData</stp>
        <stp>AHDD29K23</stp>
        <stp>T_Date</stp>
        <stp>1</stp>
        <stp>T</stp>
        <tr r="H91" s="1"/>
      </tp>
      <tp>
        <v>44952</v>
        <stp/>
        <stp>ContractData</stp>
        <stp>AHDD19K23</stp>
        <stp>T_Date</stp>
        <stp>1</stp>
        <stp>T</stp>
        <tr r="H85" s="1"/>
      </tp>
      <tp>
        <v>44952</v>
        <stp/>
        <stp>ContractData</stp>
        <stp>CADD30K23</stp>
        <stp>T_Date</stp>
        <stp>1</stp>
        <stp>T</stp>
        <tr r="H369" s="3"/>
      </tp>
      <tp>
        <v>44952</v>
        <stp/>
        <stp>ContractData</stp>
        <stp>AHDD09K23</stp>
        <stp>T_Date</stp>
        <stp>1</stp>
        <stp>T</stp>
        <tr r="H77" s="1"/>
      </tp>
      <tp>
        <v>44952</v>
        <stp/>
        <stp>ContractData</stp>
        <stp>CADD20K24</stp>
        <stp>T_Date</stp>
        <stp>1</stp>
        <stp>T</stp>
        <tr r="H623" s="3"/>
      </tp>
      <tp>
        <v>44952</v>
        <stp/>
        <stp>ContractData</stp>
        <stp>CADD30K24</stp>
        <stp>T_Date</stp>
        <stp>1</stp>
        <stp>T</stp>
        <tr r="H631" s="3"/>
      </tp>
      <tp>
        <v>44952</v>
        <stp/>
        <stp>ContractData</stp>
        <stp>CADD10K24</stp>
        <stp>T_Date</stp>
        <stp>1</stp>
        <stp>T</stp>
        <tr r="H617" s="3"/>
      </tp>
      <tp>
        <v>44952</v>
        <stp/>
        <stp>ContractData</stp>
        <stp>CADD10J23</stp>
        <stp>T_Date</stp>
        <stp>1</stp>
        <stp>T</stp>
        <tr r="H333" s="3"/>
      </tp>
      <tp>
        <v>44952</v>
        <stp/>
        <stp>ContractData</stp>
        <stp>AHDD19J23</stp>
        <stp>T_Date</stp>
        <stp>1</stp>
        <stp>T</stp>
        <tr r="H63" s="1"/>
      </tp>
      <tp>
        <v>44952</v>
        <stp/>
        <stp>ContractData</stp>
        <stp>CADD20J23</stp>
        <stp>T_Date</stp>
        <stp>1</stp>
        <stp>T</stp>
        <tr r="H341" s="3"/>
      </tp>
      <tp>
        <v>44952</v>
        <stp/>
        <stp>ContractData</stp>
        <stp>CADD30J25</stp>
        <stp>T_Date</stp>
        <stp>1</stp>
        <stp>T</stp>
        <tr r="H870" s="3"/>
      </tp>
      <tp>
        <v>44952</v>
        <stp/>
        <stp>ContractData</stp>
        <stp>CADD30J24</stp>
        <stp>T_Date</stp>
        <stp>1</stp>
        <stp>T</stp>
        <tr r="H609" s="3"/>
      </tp>
      <tp>
        <v>44952</v>
        <stp/>
        <stp>ContractData</stp>
        <stp>CADD10J25</stp>
        <stp>T_Date</stp>
        <stp>1</stp>
        <stp>T</stp>
        <tr r="H856" s="3"/>
      </tp>
      <tp>
        <v>44952</v>
        <stp/>
        <stp>ContractData</stp>
        <stp>CADD10J24</stp>
        <stp>T_Date</stp>
        <stp>1</stp>
        <stp>T</stp>
        <tr r="H595" s="3"/>
      </tp>
      <tp>
        <v>44952</v>
        <stp/>
        <stp>ContractData</stp>
        <stp>AHDD29M23</stp>
        <stp>T_Date</stp>
        <stp>1</stp>
        <stp>T</stp>
        <tr r="H114" s="1"/>
      </tp>
      <tp>
        <v>44952</v>
        <stp/>
        <stp>ContractData</stp>
        <stp>AHDD19M23</stp>
        <stp>T_Date</stp>
        <stp>1</stp>
        <stp>T</stp>
        <tr r="H106" s="1"/>
      </tp>
      <tp>
        <v>44952</v>
        <stp/>
        <stp>ContractData</stp>
        <stp>CADD30M23</stp>
        <stp>T_Date</stp>
        <stp>1</stp>
        <stp>T</stp>
        <tr r="H392" s="3"/>
      </tp>
      <tp>
        <v>44952</v>
        <stp/>
        <stp>ContractData</stp>
        <stp>AHDD09M23</stp>
        <stp>T_Date</stp>
        <stp>1</stp>
        <stp>T</stp>
        <tr r="H100" s="1"/>
      </tp>
      <tp>
        <v>44952</v>
        <stp/>
        <stp>ContractData</stp>
        <stp>CADD20M23</stp>
        <stp>T_Date</stp>
        <stp>1</stp>
        <stp>T</stp>
        <tr r="H384" s="3"/>
      </tp>
      <tp>
        <v>44952</v>
        <stp/>
        <stp>ContractData</stp>
        <stp>CADD20M24</stp>
        <stp>T_Date</stp>
        <stp>1</stp>
        <stp>T</stp>
        <tr r="H646" s="3"/>
      </tp>
      <tp>
        <v>44952</v>
        <stp/>
        <stp>ContractData</stp>
        <stp>CADD10M24</stp>
        <stp>T_Date</stp>
        <stp>1</stp>
        <stp>T</stp>
        <tr r="H638" s="3"/>
      </tp>
      <tp>
        <v>44952</v>
        <stp/>
        <stp>ContractData</stp>
        <stp>CADD10N23</stp>
        <stp>T_Date</stp>
        <stp>1</stp>
        <stp>T</stp>
        <tr r="H398" s="3"/>
      </tp>
      <tp>
        <v>44952</v>
        <stp/>
        <stp>ContractData</stp>
        <stp>AHDD19N23</stp>
        <stp>T_Date</stp>
        <stp>1</stp>
        <stp>T</stp>
        <tr r="H128" s="1"/>
      </tp>
      <tp>
        <v>44952</v>
        <stp/>
        <stp>ContractData</stp>
        <stp>CADD20N23</stp>
        <stp>T_Date</stp>
        <stp>1</stp>
        <stp>T</stp>
        <tr r="H406" s="3"/>
      </tp>
      <tp>
        <v>44952</v>
        <stp/>
        <stp>ContractData</stp>
        <stp>CADD30N24</stp>
        <stp>T_Date</stp>
        <stp>1</stp>
        <stp>T</stp>
        <tr r="H674" s="3"/>
      </tp>
      <tp>
        <v>44952</v>
        <stp/>
        <stp>ContractData</stp>
        <stp>CADD10N24</stp>
        <stp>T_Date</stp>
        <stp>1</stp>
        <stp>T</stp>
        <tr r="H660" s="3"/>
      </tp>
      <tp>
        <v>44952</v>
        <stp/>
        <stp>ContractData</stp>
        <stp>CADD10G23</stp>
        <stp>T_Date</stp>
        <stp>1</stp>
        <stp>T</stp>
        <tr r="H292" s="3"/>
      </tp>
      <tp>
        <v>44952</v>
        <stp/>
        <stp>ContractData</stp>
        <stp>AHDD09G23</stp>
        <stp>T_Date</stp>
        <stp>1</stp>
        <stp>T</stp>
        <tr r="H14" s="1"/>
      </tp>
      <tp>
        <v>44952</v>
        <stp/>
        <stp>ContractData</stp>
        <stp>CADD20G23</stp>
        <stp>T_Date</stp>
        <stp>1</stp>
        <stp>T</stp>
        <tr r="H298" s="3"/>
      </tp>
      <tp>
        <v>44952</v>
        <stp/>
        <stp>ContractData</stp>
        <stp>CADD20G24</stp>
        <stp>T_Date</stp>
        <stp>1</stp>
        <stp>T</stp>
        <tr r="H559" s="3"/>
      </tp>
      <tp>
        <v>44952</v>
        <stp/>
        <stp>ContractData</stp>
        <stp>CADD20G25</stp>
        <stp>T_Date</stp>
        <stp>1</stp>
        <stp>T</stp>
        <tr r="H821" s="3"/>
      </tp>
      <tp>
        <v>44952</v>
        <stp/>
        <stp>ContractData</stp>
        <stp>CADD10G25</stp>
        <stp>T_Date</stp>
        <stp>1</stp>
        <stp>T</stp>
        <tr r="H813" s="3"/>
      </tp>
      <tp>
        <v>44952</v>
        <stp/>
        <stp>ContractData</stp>
        <stp>CADD30F23</stp>
        <stp>T_Date</stp>
        <stp>1</stp>
        <stp>T</stp>
        <tr r="H283" s="3"/>
      </tp>
      <tp>
        <v>44952</v>
        <stp/>
        <stp>ContractData</stp>
        <stp>AHDD09F24</stp>
        <stp>T_Date</stp>
        <stp>1</stp>
        <stp>T</stp>
        <tr r="H252" s="1"/>
      </tp>
      <tp>
        <v>44952</v>
        <stp/>
        <stp>ContractData</stp>
        <stp>CADD30F25</stp>
        <stp>T_Date</stp>
        <stp>1</stp>
        <stp>T</stp>
        <tr r="H806" s="3"/>
      </tp>
      <tp>
        <v>44952</v>
        <stp/>
        <stp>ContractData</stp>
        <stp>AHDD19F24</stp>
        <stp>T_Date</stp>
        <stp>1</stp>
        <stp>T</stp>
        <tr r="H260" s="1"/>
      </tp>
      <tp>
        <v>44952</v>
        <stp/>
        <stp>ContractData</stp>
        <stp>CADD20F25</stp>
        <stp>T_Date</stp>
        <stp>1</stp>
        <stp>T</stp>
        <tr r="H798" s="3"/>
      </tp>
      <tp>
        <v>44952</v>
        <stp/>
        <stp>ContractData</stp>
        <stp>CADD30F24</stp>
        <stp>T_Date</stp>
        <stp>1</stp>
        <stp>T</stp>
        <tr r="H544" s="3"/>
      </tp>
      <tp>
        <v>44952</v>
        <stp/>
        <stp>ContractData</stp>
        <stp>AHDD29F24</stp>
        <stp>T_Date</stp>
        <stp>1</stp>
        <stp>T</stp>
        <tr r="H266" s="1"/>
      </tp>
      <tp>
        <v>44952</v>
        <stp/>
        <stp>ContractData</stp>
        <stp>CADD10F25</stp>
        <stp>T_Date</stp>
        <stp>1</stp>
        <stp>T</stp>
        <tr r="H792" s="3"/>
      </tp>
      <tp>
        <v>44952</v>
        <stp/>
        <stp>ContractData</stp>
        <stp>CADD10F24</stp>
        <stp>T_Date</stp>
        <stp>1</stp>
        <stp>T</stp>
        <tr r="H530" s="3"/>
      </tp>
      <tp>
        <v>44952</v>
        <stp/>
        <stp>ContractData</stp>
        <stp>AHDD16X23</stp>
        <stp>T_Date</stp>
        <stp>1</stp>
        <stp>T</stp>
        <tr r="H214" s="1"/>
      </tp>
      <tp>
        <v>44952</v>
        <stp/>
        <stp>ContractData</stp>
        <stp>AHDD06X23</stp>
        <stp>T_Date</stp>
        <stp>1</stp>
        <stp>T</stp>
        <tr r="H206" s="1"/>
      </tp>
      <tp>
        <v>44952</v>
        <stp/>
        <stp>ContractData</stp>
        <stp>AHDD26Z23</stp>
        <stp>T_Date</stp>
        <stp>1</stp>
        <stp>T</stp>
        <tr r="H242" s="1"/>
      </tp>
      <tp>
        <v>44952</v>
        <stp/>
        <stp>ContractData</stp>
        <stp>AHDD06Z23</stp>
        <stp>T_Date</stp>
        <stp>1</stp>
        <stp>T</stp>
        <tr r="H228" s="1"/>
      </tp>
      <tp>
        <v>44952</v>
        <stp/>
        <stp>ContractData</stp>
        <stp>AHDD16Q23</stp>
        <stp>T_Date</stp>
        <stp>1</stp>
        <stp>T</stp>
        <tr r="H148" s="1"/>
      </tp>
      <tp>
        <v>44952</v>
        <stp/>
        <stp>ContractData</stp>
        <stp>AHDD26U23</stp>
        <stp>T_Date</stp>
        <stp>1</stp>
        <stp>T</stp>
        <tr r="H177" s="1"/>
      </tp>
      <tp>
        <v>44952</v>
        <stp/>
        <stp>ContractData</stp>
        <stp>AHDD06U23</stp>
        <stp>T_Date</stp>
        <stp>1</stp>
        <stp>T</stp>
        <tr r="H163" s="1"/>
      </tp>
      <tp>
        <v>44952</v>
        <stp/>
        <stp>ContractData</stp>
        <stp>AHDD26V23</stp>
        <stp>T_Date</stp>
        <stp>1</stp>
        <stp>T</stp>
        <tr r="H199" s="1"/>
      </tp>
      <tp>
        <v>44952</v>
        <stp/>
        <stp>ContractData</stp>
        <stp>AHDD16V23</stp>
        <stp>T_Date</stp>
        <stp>1</stp>
        <stp>T</stp>
        <tr r="H191" s="1"/>
      </tp>
      <tp>
        <v>44952</v>
        <stp/>
        <stp>ContractData</stp>
        <stp>AHDD06V23</stp>
        <stp>T_Date</stp>
        <stp>1</stp>
        <stp>T</stp>
        <tr r="H185" s="1"/>
      </tp>
      <tp>
        <v>44952</v>
        <stp/>
        <stp>ContractData</stp>
        <stp>AHDD16H23</stp>
        <stp>T_Date</stp>
        <stp>1</stp>
        <stp>T</stp>
        <tr r="H39" s="1"/>
      </tp>
      <tp>
        <v>44952</v>
        <stp/>
        <stp>ContractData</stp>
        <stp>AHDD06H23</stp>
        <stp>T_Date</stp>
        <stp>1</stp>
        <stp>T</stp>
        <tr r="H31" s="1"/>
      </tp>
      <tp>
        <v>44952</v>
        <stp/>
        <stp>ContractData</stp>
        <stp>AHDD26K23</stp>
        <stp>T_Date</stp>
        <stp>1</stp>
        <stp>T</stp>
        <tr r="H90" s="1"/>
      </tp>
      <tp>
        <v>44952</v>
        <stp/>
        <stp>ContractData</stp>
        <stp>AHDD16K23</stp>
        <stp>T_Date</stp>
        <stp>1</stp>
        <stp>T</stp>
        <tr r="H82" s="1"/>
      </tp>
      <tp>
        <v>44952</v>
        <stp/>
        <stp>ContractData</stp>
        <stp>AHDD26J23</stp>
        <stp>T_Date</stp>
        <stp>1</stp>
        <stp>T</stp>
        <tr r="H68" s="1"/>
      </tp>
      <tp>
        <v>44952</v>
        <stp/>
        <stp>ContractData</stp>
        <stp>AHDD06J23</stp>
        <stp>T_Date</stp>
        <stp>1</stp>
        <stp>T</stp>
        <tr r="H54" s="1"/>
      </tp>
      <tp>
        <v>44952</v>
        <stp/>
        <stp>ContractData</stp>
        <stp>AHDD26M23</stp>
        <stp>T_Date</stp>
        <stp>1</stp>
        <stp>T</stp>
        <tr r="H111" s="1"/>
      </tp>
      <tp>
        <v>44952</v>
        <stp/>
        <stp>ContractData</stp>
        <stp>AHDD16M23</stp>
        <stp>T_Date</stp>
        <stp>1</stp>
        <stp>T</stp>
        <tr r="H105" s="1"/>
      </tp>
      <tp>
        <v>44952</v>
        <stp/>
        <stp>ContractData</stp>
        <stp>AHDD06M23</stp>
        <stp>T_Date</stp>
        <stp>1</stp>
        <stp>T</stp>
        <tr r="H97" s="1"/>
      </tp>
      <tp>
        <v>44952</v>
        <stp/>
        <stp>ContractData</stp>
        <stp>AHDD26N23</stp>
        <stp>T_Date</stp>
        <stp>1</stp>
        <stp>T</stp>
        <tr r="H133" s="1"/>
      </tp>
      <tp>
        <v>44952</v>
        <stp/>
        <stp>ContractData</stp>
        <stp>AHDD06N23</stp>
        <stp>T_Date</stp>
        <stp>1</stp>
        <stp>T</stp>
        <tr r="H119" s="1"/>
      </tp>
      <tp>
        <v>44952</v>
        <stp/>
        <stp>ContractData</stp>
        <stp>AHDD16G23</stp>
        <stp>T_Date</stp>
        <stp>1</stp>
        <stp>T</stp>
        <tr r="H19" s="1"/>
      </tp>
      <tp>
        <v>44952</v>
        <stp/>
        <stp>ContractData</stp>
        <stp>AHDD06G23</stp>
        <stp>T_Date</stp>
        <stp>1</stp>
        <stp>T</stp>
        <tr r="H11" s="1"/>
      </tp>
      <tp>
        <v>44952</v>
        <stp/>
        <stp>ContractData</stp>
        <stp>AHDD26F23</stp>
        <stp>T_Date</stp>
        <stp>1</stp>
        <stp>T</stp>
        <tr r="H4" s="1"/>
      </tp>
      <tp>
        <v>44952</v>
        <stp/>
        <stp>ContractData</stp>
        <stp>AHDD16F24</stp>
        <stp>T_Date</stp>
        <stp>1</stp>
        <stp>T</stp>
        <tr r="H257" s="1"/>
      </tp>
      <tp>
        <v>44952</v>
        <stp/>
        <stp>ContractData</stp>
        <stp>AHDD26F24</stp>
        <stp>T_Date</stp>
        <stp>1</stp>
        <stp>T</stp>
        <tr r="H265" s="1"/>
      </tp>
      <tp t="s">
        <v/>
        <stp/>
        <stp>ContractData</stp>
        <stp>AHDD25V23</stp>
        <stp>NetSettlement</stp>
        <stp>1</stp>
        <stp>T</stp>
        <tr r="F198" s="1"/>
      </tp>
      <tp t="s">
        <v/>
        <stp/>
        <stp>ContractData</stp>
        <stp>AHDD25U23</stp>
        <stp>NetSettlement</stp>
        <stp>1</stp>
        <stp>T</stp>
        <tr r="F176" s="1"/>
      </tp>
      <tp t="s">
        <v/>
        <stp/>
        <stp>ContractData</stp>
        <stp>AHDD25Q23</stp>
        <stp>NetSettlement</stp>
        <stp>1</stp>
        <stp>T</stp>
        <tr r="F155" s="1"/>
      </tp>
      <tp t="s">
        <v/>
        <stp/>
        <stp>ContractData</stp>
        <stp>AHDD25Z23</stp>
        <stp>NetSettlement</stp>
        <stp>1</stp>
        <stp>T</stp>
        <tr r="F241" s="1"/>
      </tp>
      <tp t="s">
        <v/>
        <stp/>
        <stp>ContractData</stp>
        <stp>AHDD25N23</stp>
        <stp>NetSettlement</stp>
        <stp>1</stp>
        <stp>T</stp>
        <tr r="F132" s="1"/>
      </tp>
      <tp>
        <v>-20</v>
        <stp/>
        <stp>ContractData</stp>
        <stp>AHDD25J23</stp>
        <stp>NetSettlement</stp>
        <stp>1</stp>
        <stp>T</stp>
        <tr r="F67" s="1"/>
      </tp>
      <tp t="s">
        <v/>
        <stp/>
        <stp>ContractData</stp>
        <stp>AHDD25K23</stp>
        <stp>NetSettlement</stp>
        <stp>1</stp>
        <stp>T</stp>
        <tr r="F89" s="1"/>
      </tp>
      <tp t="s">
        <v/>
        <stp/>
        <stp>ContractData</stp>
        <stp>AHDD24V23</stp>
        <stp>NetSettlement</stp>
        <stp>1</stp>
        <stp>T</stp>
        <tr r="F197" s="1"/>
      </tp>
      <tp t="s">
        <v/>
        <stp/>
        <stp>ContractData</stp>
        <stp>AHDD24Q23</stp>
        <stp>NetSettlement</stp>
        <stp>1</stp>
        <stp>T</stp>
        <tr r="F154" s="1"/>
      </tp>
      <tp t="s">
        <v/>
        <stp/>
        <stp>ContractData</stp>
        <stp>AHDD24X23</stp>
        <stp>NetSettlement</stp>
        <stp>1</stp>
        <stp>T</stp>
        <tr r="F220" s="1"/>
      </tp>
      <tp>
        <v>-21.75</v>
        <stp/>
        <stp>ContractData</stp>
        <stp>AHDD24G23</stp>
        <stp>NetSettlement</stp>
        <stp>1</stp>
        <stp>T</stp>
        <tr r="F25" s="1"/>
      </tp>
      <tp t="s">
        <v/>
        <stp/>
        <stp>ContractData</stp>
        <stp>AHDD24N23</stp>
        <stp>NetSettlement</stp>
        <stp>1</stp>
        <stp>T</stp>
        <tr r="F131" s="1"/>
      </tp>
      <tp>
        <v>-20</v>
        <stp/>
        <stp>ContractData</stp>
        <stp>AHDD24J23</stp>
        <stp>NetSettlement</stp>
        <stp>1</stp>
        <stp>T</stp>
        <tr r="F66" s="1"/>
      </tp>
      <tp>
        <v>-19.75</v>
        <stp/>
        <stp>ContractData</stp>
        <stp>AHDD24K23</stp>
        <stp>NetSettlement</stp>
        <stp>1</stp>
        <stp>T</stp>
        <tr r="F88" s="1"/>
      </tp>
      <tp>
        <v>-21.75</v>
        <stp/>
        <stp>ContractData</stp>
        <stp>AHDD24H23</stp>
        <stp>NetSettlement</stp>
        <stp>1</stp>
        <stp>T</stp>
        <tr r="F45" s="1"/>
      </tp>
      <tp t="s">
        <v/>
        <stp/>
        <stp>ContractData</stp>
        <stp>AHDD27V23</stp>
        <stp>NetSettlement</stp>
        <stp>1</stp>
        <stp>T</stp>
        <tr r="F200" s="1"/>
      </tp>
      <tp t="s">
        <v/>
        <stp/>
        <stp>ContractData</stp>
        <stp>AHDD27U23</stp>
        <stp>NetSettlement</stp>
        <stp>1</stp>
        <stp>T</stp>
        <tr r="F178" s="1"/>
      </tp>
      <tp t="s">
        <v/>
        <stp/>
        <stp>ContractData</stp>
        <stp>AHDD27Z23</stp>
        <stp>NetSettlement</stp>
        <stp>1</stp>
        <stp>T</stp>
        <tr r="F243" s="1"/>
      </tp>
      <tp t="s">
        <v/>
        <stp/>
        <stp>ContractData</stp>
        <stp>AHDD27X23</stp>
        <stp>NetSettlement</stp>
        <stp>1</stp>
        <stp>T</stp>
        <tr r="F221" s="1"/>
      </tp>
      <tp t="s">
        <v/>
        <stp/>
        <stp>ContractData</stp>
        <stp>AHDD27F23</stp>
        <stp>NetSettlement</stp>
        <stp>1</stp>
        <stp>T</stp>
        <tr r="F5" s="1"/>
      </tp>
      <tp>
        <v>-21.75</v>
        <stp/>
        <stp>ContractData</stp>
        <stp>AHDD27G23</stp>
        <stp>NetSettlement</stp>
        <stp>1</stp>
        <stp>T</stp>
        <tr r="F26" s="1"/>
      </tp>
      <tp t="s">
        <v/>
        <stp/>
        <stp>ContractData</stp>
        <stp>AHDD27N23</stp>
        <stp>NetSettlement</stp>
        <stp>1</stp>
        <stp>T</stp>
        <tr r="F134" s="1"/>
      </tp>
      <tp t="s">
        <v/>
        <stp/>
        <stp>ContractData</stp>
        <stp>AHDD27M23</stp>
        <stp>NetSettlement</stp>
        <stp>1</stp>
        <stp>T</stp>
        <tr r="F112" s="1"/>
      </tp>
      <tp t="s">
        <v/>
        <stp/>
        <stp>ContractData</stp>
        <stp>AHDD27J23</stp>
        <stp>NetSettlement</stp>
        <stp>1</stp>
        <stp>T</stp>
        <tr r="F69" s="1"/>
      </tp>
      <tp>
        <v>-21.75</v>
        <stp/>
        <stp>ContractData</stp>
        <stp>AHDD27H23</stp>
        <stp>NetSettlement</stp>
        <stp>1</stp>
        <stp>T</stp>
        <tr r="F46" s="1"/>
      </tp>
      <tp t="s">
        <v/>
        <stp/>
        <stp>ContractData</stp>
        <stp>AHDD26V23</stp>
        <stp>NetSettlement</stp>
        <stp>1</stp>
        <stp>T</stp>
        <tr r="F199" s="1"/>
      </tp>
      <tp t="s">
        <v/>
        <stp/>
        <stp>ContractData</stp>
        <stp>AHDD26U23</stp>
        <stp>NetSettlement</stp>
        <stp>1</stp>
        <stp>T</stp>
        <tr r="F177" s="1"/>
      </tp>
      <tp t="s">
        <v/>
        <stp/>
        <stp>ContractData</stp>
        <stp>AHDD26Z23</stp>
        <stp>NetSettlement</stp>
        <stp>1</stp>
        <stp>T</stp>
        <tr r="F242" s="1"/>
      </tp>
      <tp t="s">
        <v/>
        <stp/>
        <stp>ContractData</stp>
        <stp>AHDD26F23</stp>
        <stp>NetSettlement</stp>
        <stp>1</stp>
        <stp>T</stp>
        <tr r="F4" s="1"/>
      </tp>
      <tp>
        <v>-16.440000000000001</v>
        <stp/>
        <stp>ContractData</stp>
        <stp>AHDD26N23</stp>
        <stp>NetSettlement</stp>
        <stp>1</stp>
        <stp>T</stp>
        <tr r="F133" s="1"/>
      </tp>
      <tp t="s">
        <v/>
        <stp/>
        <stp>ContractData</stp>
        <stp>AHDD26M23</stp>
        <stp>NetSettlement</stp>
        <stp>1</stp>
        <stp>T</stp>
        <tr r="F111" s="1"/>
      </tp>
      <tp>
        <v>-19.93</v>
        <stp/>
        <stp>ContractData</stp>
        <stp>AHDD26J23</stp>
        <stp>NetSettlement</stp>
        <stp>1</stp>
        <stp>T</stp>
        <tr r="F68" s="1"/>
      </tp>
      <tp t="s">
        <v/>
        <stp/>
        <stp>ContractData</stp>
        <stp>AHDD26K23</stp>
        <stp>NetSettlement</stp>
        <stp>1</stp>
        <stp>T</stp>
        <tr r="F90" s="1"/>
      </tp>
      <tp t="s">
        <v/>
        <stp/>
        <stp>ContractData</stp>
        <stp>AHDD21U23</stp>
        <stp>NetSettlement</stp>
        <stp>1</stp>
        <stp>T</stp>
        <tr r="F174" s="1"/>
      </tp>
      <tp t="s">
        <v/>
        <stp/>
        <stp>ContractData</stp>
        <stp>CADD08U23</stp>
        <stp>NetSettlement</stp>
        <stp>1</stp>
        <stp>T</stp>
        <tr r="F442" s="3"/>
      </tp>
      <tp t="s">
        <v/>
        <stp/>
        <stp>ContractData</stp>
        <stp>AHDD21Q23</stp>
        <stp>NetSettlement</stp>
        <stp>1</stp>
        <stp>T</stp>
        <tr r="F151" s="1"/>
      </tp>
      <tp t="s">
        <v/>
        <stp/>
        <stp>ContractData</stp>
        <stp>CADD08Q23</stp>
        <stp>NetSettlement</stp>
        <stp>1</stp>
        <stp>T</stp>
        <tr r="F419" s="3"/>
      </tp>
      <tp t="s">
        <v/>
        <stp/>
        <stp>ContractData</stp>
        <stp>AHDD21Z23</stp>
        <stp>NetSettlement</stp>
        <stp>1</stp>
        <stp>T</stp>
        <tr r="F239" s="1"/>
      </tp>
      <tp t="s">
        <v/>
        <stp/>
        <stp>ContractData</stp>
        <stp>CADD08Z23</stp>
        <stp>NetSettlement</stp>
        <stp>1</stp>
        <stp>T</stp>
        <tr r="F507" s="3"/>
      </tp>
      <tp t="s">
        <v/>
        <stp/>
        <stp>ContractData</stp>
        <stp>AHDD21X23</stp>
        <stp>NetSettlement</stp>
        <stp>1</stp>
        <stp>T</stp>
        <tr r="F217" s="1"/>
      </tp>
      <tp t="s">
        <v/>
        <stp/>
        <stp>ContractData</stp>
        <stp>CADD08X23</stp>
        <stp>NetSettlement</stp>
        <stp>1</stp>
        <stp>T</stp>
        <tr r="F485" s="3"/>
      </tp>
      <tp>
        <v>-22.39</v>
        <stp/>
        <stp>ContractData</stp>
        <stp>AHDD21G23</stp>
        <stp>NetSettlement</stp>
        <stp>1</stp>
        <stp>T</stp>
        <tr r="F22" s="1"/>
      </tp>
      <tp>
        <v>14.5</v>
        <stp/>
        <stp>ContractData</stp>
        <stp>CADD08G23</stp>
        <stp>NetSettlement</stp>
        <stp>1</stp>
        <stp>T</stp>
        <tr r="F290" s="3"/>
      </tp>
      <tp t="s">
        <v/>
        <stp/>
        <stp>ContractData</stp>
        <stp>AHDD21N23</stp>
        <stp>NetSettlement</stp>
        <stp>1</stp>
        <stp>T</stp>
        <tr r="F130" s="1"/>
      </tp>
      <tp>
        <v>-18.75</v>
        <stp/>
        <stp>ContractData</stp>
        <stp>AHDD21M23</stp>
        <stp>NetSettlement</stp>
        <stp>1</stp>
        <stp>T</stp>
        <tr r="F108" s="1"/>
      </tp>
      <tp t="s">
        <v/>
        <stp/>
        <stp>ContractData</stp>
        <stp>CADD08M23</stp>
        <stp>NetSettlement</stp>
        <stp>1</stp>
        <stp>T</stp>
        <tr r="F376" s="3"/>
      </tp>
      <tp>
        <v>-20</v>
        <stp/>
        <stp>ContractData</stp>
        <stp>AHDD21J23</stp>
        <stp>NetSettlement</stp>
        <stp>1</stp>
        <stp>T</stp>
        <tr r="F65" s="1"/>
      </tp>
      <tp t="s">
        <v/>
        <stp/>
        <stp>ContractData</stp>
        <stp>CADD08K23</stp>
        <stp>NetSettlement</stp>
        <stp>1</stp>
        <stp>T</stp>
        <tr r="F353" s="3"/>
      </tp>
      <tp>
        <v>-21.75</v>
        <stp/>
        <stp>ContractData</stp>
        <stp>AHDD21H23</stp>
        <stp>NetSettlement</stp>
        <stp>1</stp>
        <stp>T</stp>
        <tr r="F42" s="1"/>
      </tp>
      <tp>
        <v>16.64</v>
        <stp/>
        <stp>ContractData</stp>
        <stp>CADD08H23</stp>
        <stp>NetSettlement</stp>
        <stp>1</stp>
        <stp>T</stp>
        <tr r="F310" s="3"/>
      </tp>
      <tp t="s">
        <v/>
        <stp/>
        <stp>ContractData</stp>
        <stp>AHDD20V23</stp>
        <stp>NetSettlement</stp>
        <stp>1</stp>
        <stp>T</stp>
        <tr r="F195" s="1"/>
      </tp>
      <tp t="s">
        <v/>
        <stp/>
        <stp>ContractData</stp>
        <stp>CADD09V23</stp>
        <stp>NetSettlement</stp>
        <stp>1</stp>
        <stp>T</stp>
        <tr r="F463" s="3"/>
      </tp>
      <tp>
        <v>-15.75</v>
        <stp/>
        <stp>ContractData</stp>
        <stp>AHDD20U23</stp>
        <stp>NetSettlement</stp>
        <stp>1</stp>
        <stp>T</stp>
        <tr r="F173" s="1"/>
      </tp>
      <tp t="s">
        <v/>
        <stp/>
        <stp>ContractData</stp>
        <stp>CADD09Q23</stp>
        <stp>NetSettlement</stp>
        <stp>1</stp>
        <stp>T</stp>
        <tr r="F420" s="3"/>
      </tp>
      <tp>
        <v>-11.75</v>
        <stp/>
        <stp>ContractData</stp>
        <stp>AHDD20Z23</stp>
        <stp>NetSettlement</stp>
        <stp>1</stp>
        <stp>T</stp>
        <tr r="F238" s="1"/>
      </tp>
      <tp t="s">
        <v/>
        <stp/>
        <stp>ContractData</stp>
        <stp>AHDD20X23</stp>
        <stp>NetSettlement</stp>
        <stp>1</stp>
        <stp>T</stp>
        <tr r="F216" s="1"/>
      </tp>
      <tp t="s">
        <v/>
        <stp/>
        <stp>ContractData</stp>
        <stp>CADD09X23</stp>
        <stp>NetSettlement</stp>
        <stp>1</stp>
        <stp>T</stp>
        <tr r="F486" s="3"/>
      </tp>
      <tp t="s">
        <v/>
        <stp/>
        <stp>ContractData</stp>
        <stp>AHDD20G23</stp>
        <stp>NetSettlement</stp>
        <stp>1</stp>
        <stp>T</stp>
        <tr r="F21" s="1"/>
      </tp>
      <tp>
        <v>14.25</v>
        <stp/>
        <stp>ContractData</stp>
        <stp>CADD09G23</stp>
        <stp>NetSettlement</stp>
        <stp>1</stp>
        <stp>T</stp>
        <tr r="F291" s="3"/>
      </tp>
      <tp t="s">
        <v/>
        <stp/>
        <stp>ContractData</stp>
        <stp>AHDD20N23</stp>
        <stp>NetSettlement</stp>
        <stp>1</stp>
        <stp>T</stp>
        <tr r="F129" s="1"/>
      </tp>
      <tp t="s">
        <v/>
        <stp/>
        <stp>ContractData</stp>
        <stp>AHDD20M23</stp>
        <stp>NetSettlement</stp>
        <stp>1</stp>
        <stp>T</stp>
        <tr r="F107" s="1"/>
      </tp>
      <tp t="s">
        <v/>
        <stp/>
        <stp>ContractData</stp>
        <stp>CADD09M23</stp>
        <stp>NetSettlement</stp>
        <stp>1</stp>
        <stp>T</stp>
        <tr r="F377" s="3"/>
      </tp>
      <tp>
        <v>-20</v>
        <stp/>
        <stp>ContractData</stp>
        <stp>AHDD20J23</stp>
        <stp>NetSettlement</stp>
        <stp>1</stp>
        <stp>T</stp>
        <tr r="F64" s="1"/>
      </tp>
      <tp t="s">
        <v/>
        <stp/>
        <stp>ContractData</stp>
        <stp>CADD09K23</stp>
        <stp>NetSettlement</stp>
        <stp>1</stp>
        <stp>T</stp>
        <tr r="F354" s="3"/>
      </tp>
      <tp>
        <v>-21.75</v>
        <stp/>
        <stp>ContractData</stp>
        <stp>AHDD20H23</stp>
        <stp>NetSettlement</stp>
        <stp>1</stp>
        <stp>T</stp>
        <tr r="F41" s="1"/>
      </tp>
      <tp>
        <v>16.670000000000002</v>
        <stp/>
        <stp>ContractData</stp>
        <stp>CADD09H23</stp>
        <stp>NetSettlement</stp>
        <stp>1</stp>
        <stp>T</stp>
        <tr r="F311" s="3"/>
      </tp>
      <tp t="s">
        <v/>
        <stp/>
        <stp>ContractData</stp>
        <stp>AHDD23V23</stp>
        <stp>NetSettlement</stp>
        <stp>1</stp>
        <stp>T</stp>
        <tr r="F196" s="1"/>
      </tp>
      <tp t="s">
        <v/>
        <stp/>
        <stp>ContractData</stp>
        <stp>AHDD23Q23</stp>
        <stp>NetSettlement</stp>
        <stp>1</stp>
        <stp>T</stp>
        <tr r="F153" s="1"/>
      </tp>
      <tp t="s">
        <v/>
        <stp/>
        <stp>ContractData</stp>
        <stp>AHDD23X23</stp>
        <stp>NetSettlement</stp>
        <stp>1</stp>
        <stp>T</stp>
        <tr r="F219" s="1"/>
      </tp>
      <tp>
        <v>-21.96</v>
        <stp/>
        <stp>ContractData</stp>
        <stp>AHDD23G23</stp>
        <stp>NetSettlement</stp>
        <stp>1</stp>
        <stp>T</stp>
        <tr r="F24" s="1"/>
      </tp>
      <tp t="s">
        <v/>
        <stp/>
        <stp>ContractData</stp>
        <stp>AHDD23M23</stp>
        <stp>NetSettlement</stp>
        <stp>1</stp>
        <stp>T</stp>
        <tr r="F110" s="1"/>
      </tp>
      <tp t="s">
        <v/>
        <stp/>
        <stp>ContractData</stp>
        <stp>AHDD23K23</stp>
        <stp>NetSettlement</stp>
        <stp>1</stp>
        <stp>T</stp>
        <tr r="F87" s="1"/>
      </tp>
      <tp>
        <v>-21.75</v>
        <stp/>
        <stp>ContractData</stp>
        <stp>AHDD23H23</stp>
        <stp>NetSettlement</stp>
        <stp>1</stp>
        <stp>T</stp>
        <tr r="F44" s="1"/>
      </tp>
      <tp t="s">
        <v/>
        <stp/>
        <stp>ContractData</stp>
        <stp>AHDD22U23</stp>
        <stp>NetSettlement</stp>
        <stp>1</stp>
        <stp>T</stp>
        <tr r="F175" s="1"/>
      </tp>
      <tp t="s">
        <v/>
        <stp/>
        <stp>ContractData</stp>
        <stp>AHDD22Q23</stp>
        <stp>NetSettlement</stp>
        <stp>1</stp>
        <stp>T</stp>
        <tr r="F152" s="1"/>
      </tp>
      <tp t="s">
        <v/>
        <stp/>
        <stp>ContractData</stp>
        <stp>AHDD22Z23</stp>
        <stp>NetSettlement</stp>
        <stp>1</stp>
        <stp>T</stp>
        <tr r="F240" s="1"/>
      </tp>
      <tp t="s">
        <v/>
        <stp/>
        <stp>ContractData</stp>
        <stp>AHDD22X23</stp>
        <stp>NetSettlement</stp>
        <stp>1</stp>
        <stp>T</stp>
        <tr r="F218" s="1"/>
      </tp>
      <tp>
        <v>-22.18</v>
        <stp/>
        <stp>ContractData</stp>
        <stp>AHDD22G23</stp>
        <stp>NetSettlement</stp>
        <stp>1</stp>
        <stp>T</stp>
        <tr r="F23" s="1"/>
      </tp>
      <tp t="s">
        <v/>
        <stp/>
        <stp>ContractData</stp>
        <stp>AHDD22M23</stp>
        <stp>NetSettlement</stp>
        <stp>1</stp>
        <stp>T</stp>
        <tr r="F109" s="1"/>
      </tp>
      <tp t="s">
        <v/>
        <stp/>
        <stp>ContractData</stp>
        <stp>AHDD22K23</stp>
        <stp>NetSettlement</stp>
        <stp>1</stp>
        <stp>T</stp>
        <tr r="F86" s="1"/>
      </tp>
      <tp>
        <v>-21.75</v>
        <stp/>
        <stp>ContractData</stp>
        <stp>AHDD22H23</stp>
        <stp>NetSettlement</stp>
        <stp>1</stp>
        <stp>T</stp>
        <tr r="F43" s="1"/>
      </tp>
      <tp t="s">
        <v/>
        <stp/>
        <stp>ContractData</stp>
        <stp>CADD04V23</stp>
        <stp>NetSettlement</stp>
        <stp>1</stp>
        <stp>T</stp>
        <tr r="F460" s="3"/>
      </tp>
      <tp t="s">
        <v/>
        <stp/>
        <stp>ContractData</stp>
        <stp>CADD04U23</stp>
        <stp>NetSettlement</stp>
        <stp>1</stp>
        <stp>T</stp>
        <tr r="F438" s="3"/>
      </tp>
      <tp t="s">
        <v/>
        <stp/>
        <stp>ContractData</stp>
        <stp>CADD04Q23</stp>
        <stp>NetSettlement</stp>
        <stp>1</stp>
        <stp>T</stp>
        <tr r="F417" s="3"/>
      </tp>
      <tp>
        <v>11.5</v>
        <stp/>
        <stp>ContractData</stp>
        <stp>CADD04Z23</stp>
        <stp>NetSettlement</stp>
        <stp>1</stp>
        <stp>T</stp>
        <tr r="F503" s="3"/>
      </tp>
      <tp t="s">
        <v/>
        <stp/>
        <stp>ContractData</stp>
        <stp>CADD04N23</stp>
        <stp>NetSettlement</stp>
        <stp>1</stp>
        <stp>T</stp>
        <tr r="F394" s="3"/>
      </tp>
      <tp>
        <v>16</v>
        <stp/>
        <stp>ContractData</stp>
        <stp>CADD04J23</stp>
        <stp>NetSettlement</stp>
        <stp>1</stp>
        <stp>T</stp>
        <tr r="F329" s="3"/>
      </tp>
      <tp t="s">
        <v/>
        <stp/>
        <stp>ContractData</stp>
        <stp>CADD04K23</stp>
        <stp>NetSettlement</stp>
        <stp>1</stp>
        <stp>T</stp>
        <tr r="F351" s="3"/>
      </tp>
      <tp t="s">
        <v/>
        <stp/>
        <stp>ContractData</stp>
        <stp>CADD05V23</stp>
        <stp>NetSettlement</stp>
        <stp>1</stp>
        <stp>T</stp>
        <tr r="F461" s="3"/>
      </tp>
      <tp>
        <v>12.5</v>
        <stp/>
        <stp>ContractData</stp>
        <stp>CADD05U23</stp>
        <stp>NetSettlement</stp>
        <stp>1</stp>
        <stp>T</stp>
        <tr r="F439" s="3"/>
      </tp>
      <tp t="s">
        <v/>
        <stp/>
        <stp>ContractData</stp>
        <stp>CADD05Z23</stp>
        <stp>NetSettlement</stp>
        <stp>1</stp>
        <stp>T</stp>
        <tr r="F504" s="3"/>
      </tp>
      <tp>
        <v>13.89</v>
        <stp/>
        <stp>ContractData</stp>
        <stp>CADD05N23</stp>
        <stp>NetSettlement</stp>
        <stp>1</stp>
        <stp>T</stp>
        <tr r="F395" s="3"/>
      </tp>
      <tp t="s">
        <v/>
        <stp/>
        <stp>ContractData</stp>
        <stp>CADD05M23</stp>
        <stp>NetSettlement</stp>
        <stp>1</stp>
        <stp>T</stp>
        <tr r="F373" s="3"/>
      </tp>
      <tp>
        <v>16</v>
        <stp/>
        <stp>ContractData</stp>
        <stp>CADD05J23</stp>
        <stp>NetSettlement</stp>
        <stp>1</stp>
        <stp>T</stp>
        <tr r="F330" s="3"/>
      </tp>
      <tp t="s">
        <v/>
        <stp/>
        <stp>ContractData</stp>
        <stp>CADD05K23</stp>
        <stp>NetSettlement</stp>
        <stp>1</stp>
        <stp>T</stp>
        <tr r="F352" s="3"/>
      </tp>
      <tp t="s">
        <v/>
        <stp/>
        <stp>ContractData</stp>
        <stp>CADD06V23</stp>
        <stp>NetSettlement</stp>
        <stp>1</stp>
        <stp>T</stp>
        <tr r="F462" s="3"/>
      </tp>
      <tp t="s">
        <v/>
        <stp/>
        <stp>ContractData</stp>
        <stp>CADD06U23</stp>
        <stp>NetSettlement</stp>
        <stp>1</stp>
        <stp>T</stp>
        <tr r="F440" s="3"/>
      </tp>
      <tp t="s">
        <v/>
        <stp/>
        <stp>ContractData</stp>
        <stp>CADD06Z23</stp>
        <stp>NetSettlement</stp>
        <stp>1</stp>
        <stp>T</stp>
        <tr r="F505" s="3"/>
      </tp>
      <tp t="s">
        <v/>
        <stp/>
        <stp>ContractData</stp>
        <stp>CADD06X23</stp>
        <stp>NetSettlement</stp>
        <stp>1</stp>
        <stp>T</stp>
        <tr r="F483" s="3"/>
      </tp>
      <tp>
        <v>15</v>
        <stp/>
        <stp>ContractData</stp>
        <stp>CADD06G23</stp>
        <stp>NetSettlement</stp>
        <stp>1</stp>
        <stp>T</stp>
        <tr r="F288" s="3"/>
      </tp>
      <tp t="s">
        <v/>
        <stp/>
        <stp>ContractData</stp>
        <stp>CADD06N23</stp>
        <stp>NetSettlement</stp>
        <stp>1</stp>
        <stp>T</stp>
        <tr r="F396" s="3"/>
      </tp>
      <tp t="s">
        <v/>
        <stp/>
        <stp>ContractData</stp>
        <stp>CADD06M23</stp>
        <stp>NetSettlement</stp>
        <stp>1</stp>
        <stp>T</stp>
        <tr r="F374" s="3"/>
      </tp>
      <tp>
        <v>16</v>
        <stp/>
        <stp>ContractData</stp>
        <stp>CADD06J23</stp>
        <stp>NetSettlement</stp>
        <stp>1</stp>
        <stp>T</stp>
        <tr r="F331" s="3"/>
      </tp>
      <tp>
        <v>16.61</v>
        <stp/>
        <stp>ContractData</stp>
        <stp>CADD06H23</stp>
        <stp>NetSettlement</stp>
        <stp>1</stp>
        <stp>T</stp>
        <tr r="F308" s="3"/>
      </tp>
      <tp t="s">
        <v/>
        <stp/>
        <stp>ContractData</stp>
        <stp>CADD07U23</stp>
        <stp>NetSettlement</stp>
        <stp>1</stp>
        <stp>T</stp>
        <tr r="F441" s="3"/>
      </tp>
      <tp t="s">
        <v/>
        <stp/>
        <stp>ContractData</stp>
        <stp>CADD07Q23</stp>
        <stp>NetSettlement</stp>
        <stp>1</stp>
        <stp>T</stp>
        <tr r="F418" s="3"/>
      </tp>
      <tp t="s">
        <v/>
        <stp/>
        <stp>ContractData</stp>
        <stp>CADD07Z23</stp>
        <stp>NetSettlement</stp>
        <stp>1</stp>
        <stp>T</stp>
        <tr r="F506" s="3"/>
      </tp>
      <tp t="s">
        <v/>
        <stp/>
        <stp>ContractData</stp>
        <stp>CADD07X23</stp>
        <stp>NetSettlement</stp>
        <stp>1</stp>
        <stp>T</stp>
        <tr r="F484" s="3"/>
      </tp>
      <tp>
        <v>14.75</v>
        <stp/>
        <stp>ContractData</stp>
        <stp>CADD07G23</stp>
        <stp>NetSettlement</stp>
        <stp>1</stp>
        <stp>T</stp>
        <tr r="F289" s="3"/>
      </tp>
      <tp t="s">
        <v/>
        <stp/>
        <stp>ContractData</stp>
        <stp>CADD07N23</stp>
        <stp>NetSettlement</stp>
        <stp>1</stp>
        <stp>T</stp>
        <tr r="F397" s="3"/>
      </tp>
      <tp>
        <v>14.35</v>
        <stp/>
        <stp>ContractData</stp>
        <stp>CADD07M23</stp>
        <stp>NetSettlement</stp>
        <stp>1</stp>
        <stp>T</stp>
        <tr r="F375" s="3"/>
      </tp>
      <tp t="s">
        <v/>
        <stp/>
        <stp>ContractData</stp>
        <stp>CADD07J23</stp>
        <stp>NetSettlement</stp>
        <stp>1</stp>
        <stp>T</stp>
        <tr r="F332" s="3"/>
      </tp>
      <tp>
        <v>16.63</v>
        <stp/>
        <stp>ContractData</stp>
        <stp>CADD07H23</stp>
        <stp>NetSettlement</stp>
        <stp>1</stp>
        <stp>T</stp>
        <tr r="F309" s="3"/>
      </tp>
      <tp t="s">
        <v/>
        <stp/>
        <stp>ContractData</stp>
        <stp>AHDD29U23</stp>
        <stp>NetSettlement</stp>
        <stp>1</stp>
        <stp>T</stp>
        <tr r="F180" s="1"/>
      </tp>
      <tp t="s">
        <v/>
        <stp/>
        <stp>ContractData</stp>
        <stp>AHDD29Q23</stp>
        <stp>NetSettlement</stp>
        <stp>1</stp>
        <stp>T</stp>
        <tr r="F157" s="1"/>
      </tp>
      <tp t="s">
        <v/>
        <stp/>
        <stp>ContractData</stp>
        <stp>AHDD29Z23</stp>
        <stp>NetSettlement</stp>
        <stp>1</stp>
        <stp>T</stp>
        <tr r="F245" s="1"/>
      </tp>
      <tp t="s">
        <v/>
        <stp/>
        <stp>ContractData</stp>
        <stp>AHDD29X23</stp>
        <stp>NetSettlement</stp>
        <stp>1</stp>
        <stp>T</stp>
        <tr r="F223" s="1"/>
      </tp>
      <tp t="s">
        <v/>
        <stp/>
        <stp>ContractData</stp>
        <stp>AHDD29M23</stp>
        <stp>NetSettlement</stp>
        <stp>1</stp>
        <stp>T</stp>
        <tr r="F114" s="1"/>
      </tp>
      <tp t="s">
        <v/>
        <stp/>
        <stp>ContractData</stp>
        <stp>AHDD29K23</stp>
        <stp>NetSettlement</stp>
        <stp>1</stp>
        <stp>T</stp>
        <tr r="F91" s="1"/>
      </tp>
      <tp>
        <v>-21.75</v>
        <stp/>
        <stp>ContractData</stp>
        <stp>AHDD29H23</stp>
        <stp>NetSettlement</stp>
        <stp>1</stp>
        <stp>T</stp>
        <tr r="F48" s="1"/>
      </tp>
      <tp t="s">
        <v/>
        <stp/>
        <stp>ContractData</stp>
        <stp>AHDD28U23</stp>
        <stp>NetSettlement</stp>
        <stp>1</stp>
        <stp>T</stp>
        <tr r="F179" s="1"/>
      </tp>
      <tp t="s">
        <v/>
        <stp/>
        <stp>ContractData</stp>
        <stp>CADD01U23</stp>
        <stp>NetSettlement</stp>
        <stp>1</stp>
        <stp>T</stp>
        <tr r="F437" s="3"/>
      </tp>
      <tp t="s">
        <v/>
        <stp/>
        <stp>ContractData</stp>
        <stp>AHDD28Q23</stp>
        <stp>NetSettlement</stp>
        <stp>1</stp>
        <stp>T</stp>
        <tr r="F156" s="1"/>
      </tp>
      <tp t="s">
        <v/>
        <stp/>
        <stp>ContractData</stp>
        <stp>CADD01Q23</stp>
        <stp>NetSettlement</stp>
        <stp>1</stp>
        <stp>T</stp>
        <tr r="F414" s="3"/>
      </tp>
      <tp t="s">
        <v/>
        <stp/>
        <stp>ContractData</stp>
        <stp>AHDD28Z23</stp>
        <stp>NetSettlement</stp>
        <stp>1</stp>
        <stp>T</stp>
        <tr r="F244" s="1"/>
      </tp>
      <tp t="s">
        <v/>
        <stp/>
        <stp>ContractData</stp>
        <stp>CADD01Z23</stp>
        <stp>NetSettlement</stp>
        <stp>1</stp>
        <stp>T</stp>
        <tr r="F502" s="3"/>
      </tp>
      <tp t="s">
        <v/>
        <stp/>
        <stp>ContractData</stp>
        <stp>AHDD28X23</stp>
        <stp>NetSettlement</stp>
        <stp>1</stp>
        <stp>T</stp>
        <tr r="F222" s="1"/>
      </tp>
      <tp t="s">
        <v/>
        <stp/>
        <stp>ContractData</stp>
        <stp>CADD01X23</stp>
        <stp>NetSettlement</stp>
        <stp>1</stp>
        <stp>T</stp>
        <tr r="F480" s="3"/>
      </tp>
      <tp>
        <v>-21.75</v>
        <stp/>
        <stp>ContractData</stp>
        <stp>AHDD28G23</stp>
        <stp>NetSettlement</stp>
        <stp>1</stp>
        <stp>T</stp>
        <tr r="F27" s="1"/>
      </tp>
      <tp>
        <v>14.64</v>
        <stp/>
        <stp>ContractData</stp>
        <stp>CADD01G23</stp>
        <stp>NetSettlement</stp>
        <stp>1</stp>
        <stp>T</stp>
        <tr r="F285" s="3"/>
      </tp>
      <tp t="s">
        <v/>
        <stp/>
        <stp>ContractData</stp>
        <stp>AHDD28N23</stp>
        <stp>NetSettlement</stp>
        <stp>1</stp>
        <stp>T</stp>
        <tr r="F135" s="1"/>
      </tp>
      <tp>
        <v>-18.309999999999999</v>
        <stp/>
        <stp>ContractData</stp>
        <stp>AHDD28M23</stp>
        <stp>NetSettlement</stp>
        <stp>1</stp>
        <stp>T</stp>
        <tr r="F113" s="1"/>
      </tp>
      <tp t="s">
        <v/>
        <stp/>
        <stp>ContractData</stp>
        <stp>CADD01M23</stp>
        <stp>NetSettlement</stp>
        <stp>1</stp>
        <stp>T</stp>
        <tr r="F371" s="3"/>
      </tp>
      <tp t="s">
        <v/>
        <stp/>
        <stp>ContractData</stp>
        <stp>AHDD28J23</stp>
        <stp>NetSettlement</stp>
        <stp>1</stp>
        <stp>T</stp>
        <tr r="F70" s="1"/>
      </tp>
      <tp t="s">
        <v/>
        <stp/>
        <stp>ContractData</stp>
        <stp>CADD01K23</stp>
        <stp>NetSettlement</stp>
        <stp>1</stp>
        <stp>T</stp>
        <tr r="F348" s="3"/>
      </tp>
      <tp>
        <v>-21.75</v>
        <stp/>
        <stp>ContractData</stp>
        <stp>AHDD28H23</stp>
        <stp>NetSettlement</stp>
        <stp>1</stp>
        <stp>T</stp>
        <tr r="F47" s="1"/>
      </tp>
      <tp>
        <v>16.5</v>
        <stp/>
        <stp>ContractData</stp>
        <stp>CADD01H23</stp>
        <stp>NetSettlement</stp>
        <stp>1</stp>
        <stp>T</stp>
        <tr r="F305" s="3"/>
      </tp>
      <tp t="s">
        <v/>
        <stp/>
        <stp>ContractData</stp>
        <stp>CADD02V23</stp>
        <stp>NetSettlement</stp>
        <stp>1</stp>
        <stp>T</stp>
        <tr r="F458" s="3"/>
      </tp>
      <tp>
        <v>13</v>
        <stp/>
        <stp>ContractData</stp>
        <stp>CADD02Q23</stp>
        <stp>NetSettlement</stp>
        <stp>1</stp>
        <stp>T</stp>
        <tr r="F415" s="3"/>
      </tp>
      <tp>
        <v>12</v>
        <stp/>
        <stp>ContractData</stp>
        <stp>CADD02X23</stp>
        <stp>NetSettlement</stp>
        <stp>1</stp>
        <stp>T</stp>
        <tr r="F481" s="3"/>
      </tp>
      <tp>
        <v>15.23</v>
        <stp/>
        <stp>ContractData</stp>
        <stp>CADD02G23</stp>
        <stp>NetSettlement</stp>
        <stp>1</stp>
        <stp>T</stp>
        <tr r="F286" s="3"/>
      </tp>
      <tp>
        <v>14.38</v>
        <stp/>
        <stp>ContractData</stp>
        <stp>CADD02M23</stp>
        <stp>NetSettlement</stp>
        <stp>1</stp>
        <stp>T</stp>
        <tr r="F372" s="3"/>
      </tp>
      <tp t="s">
        <v/>
        <stp/>
        <stp>ContractData</stp>
        <stp>CADD02K23</stp>
        <stp>NetSettlement</stp>
        <stp>1</stp>
        <stp>T</stp>
        <tr r="F349" s="3"/>
      </tp>
      <tp>
        <v>16.52</v>
        <stp/>
        <stp>ContractData</stp>
        <stp>CADD02H23</stp>
        <stp>NetSettlement</stp>
        <stp>1</stp>
        <stp>T</stp>
        <tr r="F306" s="3"/>
      </tp>
      <tp>
        <v>12.27</v>
        <stp/>
        <stp>ContractData</stp>
        <stp>CADD03V23</stp>
        <stp>NetSettlement</stp>
        <stp>1</stp>
        <stp>T</stp>
        <tr r="F459" s="3"/>
      </tp>
      <tp t="s">
        <v/>
        <stp/>
        <stp>ContractData</stp>
        <stp>CADD03Q23</stp>
        <stp>NetSettlement</stp>
        <stp>1</stp>
        <stp>T</stp>
        <tr r="F416" s="3"/>
      </tp>
      <tp t="s">
        <v/>
        <stp/>
        <stp>ContractData</stp>
        <stp>CADD03X23</stp>
        <stp>NetSettlement</stp>
        <stp>1</stp>
        <stp>T</stp>
        <tr r="F482" s="3"/>
      </tp>
      <tp>
        <v>15.75</v>
        <stp/>
        <stp>ContractData</stp>
        <stp>CADD03G23</stp>
        <stp>NetSettlement</stp>
        <stp>1</stp>
        <stp>T</stp>
        <tr r="F287" s="3"/>
      </tp>
      <tp t="s">
        <v/>
        <stp/>
        <stp>ContractData</stp>
        <stp>CADD03N23</stp>
        <stp>NetSettlement</stp>
        <stp>1</stp>
        <stp>T</stp>
        <tr r="F393" s="3"/>
      </tp>
      <tp>
        <v>16</v>
        <stp/>
        <stp>ContractData</stp>
        <stp>CADD03J23</stp>
        <stp>NetSettlement</stp>
        <stp>1</stp>
        <stp>T</stp>
        <tr r="F328" s="3"/>
      </tp>
      <tp>
        <v>14.73</v>
        <stp/>
        <stp>ContractData</stp>
        <stp>CADD03K23</stp>
        <stp>NetSettlement</stp>
        <stp>1</stp>
        <stp>T</stp>
        <tr r="F350" s="3"/>
      </tp>
      <tp>
        <v>16.55</v>
        <stp/>
        <stp>ContractData</stp>
        <stp>CADD03H23</stp>
        <stp>NetSettlement</stp>
        <stp>1</stp>
        <stp>T</stp>
        <tr r="F307" s="3"/>
      </tp>
      <tp>
        <v>0.45833333333333331</v>
        <stp/>
        <stp>ContractData</stp>
        <stp>CADD20X24</stp>
        <stp>T_SettlementTime</stp>
        <stp/>
        <stp>T</stp>
        <tr r="G755" s="3"/>
      </tp>
      <tp t="s">
        <v/>
        <stp/>
        <stp>ContractData</stp>
        <stp>CADD21X24</stp>
        <stp>T_SettlementTime</stp>
        <stp/>
        <stp>T</stp>
        <tr r="G756" s="3"/>
      </tp>
      <tp t="s">
        <v/>
        <stp/>
        <stp>ContractData</stp>
        <stp>CADD22X24</stp>
        <stp>T_SettlementTime</stp>
        <stp/>
        <stp>T</stp>
        <tr r="G757" s="3"/>
      </tp>
      <tp t="s">
        <v/>
        <stp/>
        <stp>ContractData</stp>
        <stp>CADD25X24</stp>
        <stp>T_SettlementTime</stp>
        <stp/>
        <stp>T</stp>
        <tr r="G758" s="3"/>
      </tp>
      <tp t="s">
        <v/>
        <stp/>
        <stp>ContractData</stp>
        <stp>CADD26X24</stp>
        <stp>T_SettlementTime</stp>
        <stp/>
        <stp>T</stp>
        <tr r="G759" s="3"/>
      </tp>
      <tp t="s">
        <v/>
        <stp/>
        <stp>ContractData</stp>
        <stp>CADD27X24</stp>
        <stp>T_SettlementTime</stp>
        <stp/>
        <stp>T</stp>
        <tr r="G760" s="3"/>
      </tp>
      <tp t="s">
        <v/>
        <stp/>
        <stp>ContractData</stp>
        <stp>CADD28X24</stp>
        <stp>T_SettlementTime</stp>
        <stp/>
        <stp>T</stp>
        <tr r="G761" s="3"/>
      </tp>
      <tp t="s">
        <v/>
        <stp/>
        <stp>ContractData</stp>
        <stp>CADD29X24</stp>
        <stp>T_SettlementTime</stp>
        <stp/>
        <stp>T</stp>
        <tr r="G762" s="3"/>
      </tp>
      <tp t="s">
        <v/>
        <stp/>
        <stp>ContractData</stp>
        <stp>CADD11X24</stp>
        <stp>T_SettlementTime</stp>
        <stp/>
        <stp>T</stp>
        <tr r="G748" s="3"/>
      </tp>
      <tp t="s">
        <v/>
        <stp/>
        <stp>ContractData</stp>
        <stp>CADD12X24</stp>
        <stp>T_SettlementTime</stp>
        <stp/>
        <stp>T</stp>
        <tr r="G749" s="3"/>
      </tp>
      <tp t="s">
        <v/>
        <stp/>
        <stp>ContractData</stp>
        <stp>CADD13X24</stp>
        <stp>T_SettlementTime</stp>
        <stp/>
        <stp>T</stp>
        <tr r="G750" s="3"/>
      </tp>
      <tp t="s">
        <v/>
        <stp/>
        <stp>ContractData</stp>
        <stp>CADD14X24</stp>
        <stp>T_SettlementTime</stp>
        <stp/>
        <stp>T</stp>
        <tr r="G751" s="3"/>
      </tp>
      <tp t="s">
        <v/>
        <stp/>
        <stp>ContractData</stp>
        <stp>CADD15X24</stp>
        <stp>T_SettlementTime</stp>
        <stp/>
        <stp>T</stp>
        <tr r="G752" s="3"/>
      </tp>
      <tp t="s">
        <v/>
        <stp/>
        <stp>ContractData</stp>
        <stp>CADD18X24</stp>
        <stp>T_SettlementTime</stp>
        <stp/>
        <stp>T</stp>
        <tr r="G753" s="3"/>
      </tp>
      <tp t="s">
        <v/>
        <stp/>
        <stp>ContractData</stp>
        <stp>CADD19X24</stp>
        <stp>T_SettlementTime</stp>
        <stp/>
        <stp>T</stp>
        <tr r="G754" s="3"/>
      </tp>
      <tp t="s">
        <v/>
        <stp/>
        <stp>ContractData</stp>
        <stp>CADD01X24</stp>
        <stp>T_SettlementTime</stp>
        <stp/>
        <stp>T</stp>
        <tr r="G742" s="3"/>
      </tp>
      <tp>
        <v>0.45833333333333331</v>
        <stp/>
        <stp>ContractData</stp>
        <stp>CADD04X24</stp>
        <stp>T_SettlementTime</stp>
        <stp/>
        <stp>T</stp>
        <tr r="G743" s="3"/>
      </tp>
      <tp t="s">
        <v/>
        <stp/>
        <stp>ContractData</stp>
        <stp>CADD05X24</stp>
        <stp>T_SettlementTime</stp>
        <stp/>
        <stp>T</stp>
        <tr r="G744" s="3"/>
      </tp>
      <tp t="s">
        <v/>
        <stp/>
        <stp>ContractData</stp>
        <stp>CADD06X24</stp>
        <stp>T_SettlementTime</stp>
        <stp/>
        <stp>T</stp>
        <tr r="G745" s="3"/>
      </tp>
      <tp t="s">
        <v/>
        <stp/>
        <stp>ContractData</stp>
        <stp>CADD07X24</stp>
        <stp>T_SettlementTime</stp>
        <stp/>
        <stp>T</stp>
        <tr r="G746" s="3"/>
      </tp>
      <tp t="s">
        <v/>
        <stp/>
        <stp>ContractData</stp>
        <stp>CADD08X24</stp>
        <stp>T_SettlementTime</stp>
        <stp/>
        <stp>T</stp>
        <tr r="G747" s="3"/>
      </tp>
      <tp t="s">
        <v/>
        <stp/>
        <stp>ContractData</stp>
        <stp>AHDD29X23</stp>
        <stp>T_SettlementTime</stp>
        <stp/>
        <stp>T</stp>
        <tr r="G223" s="1"/>
      </tp>
      <tp t="s">
        <v/>
        <stp/>
        <stp>ContractData</stp>
        <stp>AHDD28X23</stp>
        <stp>T_SettlementTime</stp>
        <stp/>
        <stp>T</stp>
        <tr r="G222" s="1"/>
      </tp>
      <tp t="s">
        <v/>
        <stp/>
        <stp>ContractData</stp>
        <stp>CADD01X23</stp>
        <stp>T_SettlementTime</stp>
        <stp/>
        <stp>T</stp>
        <tr r="G480" s="3"/>
      </tp>
      <tp>
        <v>0.45833333333333331</v>
        <stp/>
        <stp>ContractData</stp>
        <stp>CADD02X23</stp>
        <stp>T_SettlementTime</stp>
        <stp/>
        <stp>T</stp>
        <tr r="G481" s="3"/>
      </tp>
      <tp t="s">
        <v/>
        <stp/>
        <stp>ContractData</stp>
        <stp>CADD03X23</stp>
        <stp>T_SettlementTime</stp>
        <stp/>
        <stp>T</stp>
        <tr r="G482" s="3"/>
      </tp>
      <tp t="s">
        <v/>
        <stp/>
        <stp>ContractData</stp>
        <stp>CADD06X23</stp>
        <stp>T_SettlementTime</stp>
        <stp/>
        <stp>T</stp>
        <tr r="G483" s="3"/>
      </tp>
      <tp t="s">
        <v/>
        <stp/>
        <stp>ContractData</stp>
        <stp>CADD07X23</stp>
        <stp>T_SettlementTime</stp>
        <stp/>
        <stp>T</stp>
        <tr r="G484" s="3"/>
      </tp>
      <tp t="s">
        <v/>
        <stp/>
        <stp>ContractData</stp>
        <stp>AHDD21X23</stp>
        <stp>T_SettlementTime</stp>
        <stp/>
        <stp>T</stp>
        <tr r="G217" s="1"/>
      </tp>
      <tp t="s">
        <v/>
        <stp/>
        <stp>ContractData</stp>
        <stp>CADD08X23</stp>
        <stp>T_SettlementTime</stp>
        <stp/>
        <stp>T</stp>
        <tr r="G485" s="3"/>
      </tp>
      <tp t="s">
        <v/>
        <stp/>
        <stp>ContractData</stp>
        <stp>AHDD20X23</stp>
        <stp>T_SettlementTime</stp>
        <stp/>
        <stp>T</stp>
        <tr r="G216" s="1"/>
      </tp>
      <tp t="s">
        <v/>
        <stp/>
        <stp>ContractData</stp>
        <stp>CADD09X23</stp>
        <stp>T_SettlementTime</stp>
        <stp/>
        <stp>T</stp>
        <tr r="G486" s="3"/>
      </tp>
      <tp t="s">
        <v/>
        <stp/>
        <stp>ContractData</stp>
        <stp>AHDD23X23</stp>
        <stp>T_SettlementTime</stp>
        <stp/>
        <stp>T</stp>
        <tr r="G219" s="1"/>
      </tp>
      <tp t="s">
        <v/>
        <stp/>
        <stp>ContractData</stp>
        <stp>AHDD22X23</stp>
        <stp>T_SettlementTime</stp>
        <stp/>
        <stp>T</stp>
        <tr r="G218" s="1"/>
      </tp>
      <tp t="s">
        <v/>
        <stp/>
        <stp>ContractData</stp>
        <stp>AHDD24X23</stp>
        <stp>T_SettlementTime</stp>
        <stp/>
        <stp>T</stp>
        <tr r="G220" s="1"/>
      </tp>
      <tp t="s">
        <v/>
        <stp/>
        <stp>ContractData</stp>
        <stp>AHDD27X23</stp>
        <stp>T_SettlementTime</stp>
        <stp/>
        <stp>T</stp>
        <tr r="G221" s="1"/>
      </tp>
      <tp t="s">
        <v/>
        <stp/>
        <stp>ContractData</stp>
        <stp>CADD10X23</stp>
        <stp>T_SettlementTime</stp>
        <stp/>
        <stp>T</stp>
        <tr r="G487" s="3"/>
      </tp>
      <tp t="s">
        <v/>
        <stp/>
        <stp>ContractData</stp>
        <stp>CADD13X23</stp>
        <stp>T_SettlementTime</stp>
        <stp/>
        <stp>T</stp>
        <tr r="G488" s="3"/>
      </tp>
      <tp t="s">
        <v/>
        <stp/>
        <stp>ContractData</stp>
        <stp>CADD14X23</stp>
        <stp>T_SettlementTime</stp>
        <stp/>
        <stp>T</stp>
        <tr r="G489" s="3"/>
      </tp>
      <tp>
        <v>0.45833333333333331</v>
        <stp/>
        <stp>ContractData</stp>
        <stp>CADD15X23</stp>
        <stp>T_SettlementTime</stp>
        <stp/>
        <stp>T</stp>
        <tr r="G490" s="3"/>
      </tp>
      <tp t="s">
        <v/>
        <stp/>
        <stp>ContractData</stp>
        <stp>CADD16X23</stp>
        <stp>T_SettlementTime</stp>
        <stp/>
        <stp>T</stp>
        <tr r="G491" s="3"/>
      </tp>
      <tp t="s">
        <v/>
        <stp/>
        <stp>ContractData</stp>
        <stp>CADD17X23</stp>
        <stp>T_SettlementTime</stp>
        <stp/>
        <stp>T</stp>
        <tr r="G492" s="3"/>
      </tp>
      <tp t="s">
        <v/>
        <stp/>
        <stp>ContractData</stp>
        <stp>AHDD30X23</stp>
        <stp>T_SettlementTime</stp>
        <stp/>
        <stp>T</stp>
        <tr r="G224" s="1"/>
      </tp>
      <tp t="s">
        <v/>
        <stp/>
        <stp>ContractData</stp>
        <stp>AHDD09X23</stp>
        <stp>T_SettlementTime</stp>
        <stp/>
        <stp>T</stp>
        <tr r="G209" s="1"/>
      </tp>
      <tp t="s">
        <v/>
        <stp/>
        <stp>ContractData</stp>
        <stp>CADD20X23</stp>
        <stp>T_SettlementTime</stp>
        <stp/>
        <stp>T</stp>
        <tr r="G493" s="3"/>
      </tp>
      <tp t="s">
        <v/>
        <stp/>
        <stp>ContractData</stp>
        <stp>AHDD08X23</stp>
        <stp>T_SettlementTime</stp>
        <stp/>
        <stp>T</stp>
        <tr r="G208" s="1"/>
      </tp>
      <tp t="s">
        <v/>
        <stp/>
        <stp>ContractData</stp>
        <stp>CADD21X23</stp>
        <stp>T_SettlementTime</stp>
        <stp/>
        <stp>T</stp>
        <tr r="G494" s="3"/>
      </tp>
      <tp t="s">
        <v/>
        <stp/>
        <stp>ContractData</stp>
        <stp>CADD22X23</stp>
        <stp>T_SettlementTime</stp>
        <stp/>
        <stp>T</stp>
        <tr r="G495" s="3"/>
      </tp>
      <tp t="s">
        <v/>
        <stp/>
        <stp>ContractData</stp>
        <stp>CADD23X23</stp>
        <stp>T_SettlementTime</stp>
        <stp/>
        <stp>T</stp>
        <tr r="G496" s="3"/>
      </tp>
      <tp t="s">
        <v/>
        <stp/>
        <stp>ContractData</stp>
        <stp>CADD24X23</stp>
        <stp>T_SettlementTime</stp>
        <stp/>
        <stp>T</stp>
        <tr r="G497" s="3"/>
      </tp>
      <tp t="s">
        <v/>
        <stp/>
        <stp>ContractData</stp>
        <stp>CADD27X23</stp>
        <stp>T_SettlementTime</stp>
        <stp/>
        <stp>T</stp>
        <tr r="G498" s="3"/>
      </tp>
      <tp t="s">
        <v/>
        <stp/>
        <stp>ContractData</stp>
        <stp>AHDD01X23</stp>
        <stp>T_SettlementTime</stp>
        <stp/>
        <stp>T</stp>
        <tr r="G203" s="1"/>
      </tp>
      <tp t="s">
        <v/>
        <stp/>
        <stp>ContractData</stp>
        <stp>CADD28X23</stp>
        <stp>T_SettlementTime</stp>
        <stp/>
        <stp>T</stp>
        <tr r="G499" s="3"/>
      </tp>
      <tp t="s">
        <v/>
        <stp/>
        <stp>ContractData</stp>
        <stp>CADD29X23</stp>
        <stp>T_SettlementTime</stp>
        <stp/>
        <stp>T</stp>
        <tr r="G500" s="3"/>
      </tp>
      <tp t="s">
        <v/>
        <stp/>
        <stp>ContractData</stp>
        <stp>AHDD03X23</stp>
        <stp>T_SettlementTime</stp>
        <stp/>
        <stp>T</stp>
        <tr r="G205" s="1"/>
      </tp>
      <tp>
        <v>0.45277777777777778</v>
        <stp/>
        <stp>ContractData</stp>
        <stp>AHDD02X23</stp>
        <stp>T_SettlementTime</stp>
        <stp/>
        <stp>T</stp>
        <tr r="G204" s="1"/>
      </tp>
      <tp t="s">
        <v/>
        <stp/>
        <stp>ContractData</stp>
        <stp>AHDD07X23</stp>
        <stp>T_SettlementTime</stp>
        <stp/>
        <stp>T</stp>
        <tr r="G207" s="1"/>
      </tp>
      <tp t="s">
        <v/>
        <stp/>
        <stp>ContractData</stp>
        <stp>AHDD06X23</stp>
        <stp>T_SettlementTime</stp>
        <stp/>
        <stp>T</stp>
        <tr r="G206" s="1"/>
      </tp>
      <tp t="s">
        <v/>
        <stp/>
        <stp>ContractData</stp>
        <stp>CADD30X23</stp>
        <stp>T_SettlementTime</stp>
        <stp/>
        <stp>T</stp>
        <tr r="G501" s="3"/>
      </tp>
      <tp t="s">
        <v/>
        <stp/>
        <stp>ContractData</stp>
        <stp>AHDD10X23</stp>
        <stp>T_SettlementTime</stp>
        <stp/>
        <stp>T</stp>
        <tr r="G210" s="1"/>
      </tp>
      <tp t="s">
        <v/>
        <stp/>
        <stp>ContractData</stp>
        <stp>AHDD13X23</stp>
        <stp>T_SettlementTime</stp>
        <stp/>
        <stp>T</stp>
        <tr r="G211" s="1"/>
      </tp>
      <tp>
        <v>0.45277777777777778</v>
        <stp/>
        <stp>ContractData</stp>
        <stp>AHDD15X23</stp>
        <stp>T_SettlementTime</stp>
        <stp/>
        <stp>T</stp>
        <tr r="G213" s="1"/>
      </tp>
      <tp t="s">
        <v/>
        <stp/>
        <stp>ContractData</stp>
        <stp>AHDD14X23</stp>
        <stp>T_SettlementTime</stp>
        <stp/>
        <stp>T</stp>
        <tr r="G212" s="1"/>
      </tp>
      <tp t="s">
        <v/>
        <stp/>
        <stp>ContractData</stp>
        <stp>AHDD17X23</stp>
        <stp>T_SettlementTime</stp>
        <stp/>
        <stp>T</stp>
        <tr r="G215" s="1"/>
      </tp>
      <tp t="s">
        <v/>
        <stp/>
        <stp>ContractData</stp>
        <stp>AHDD16X23</stp>
        <stp>T_SettlementTime</stp>
        <stp/>
        <stp>T</stp>
        <tr r="G214" s="1"/>
      </tp>
      <tp>
        <v>44952</v>
        <stp/>
        <stp>ContractData</stp>
        <stp>AHDD27X23</stp>
        <stp>T_Date</stp>
        <stp>1</stp>
        <stp>T</stp>
        <tr r="H221" s="1"/>
      </tp>
      <tp>
        <v>44952</v>
        <stp/>
        <stp>ContractData</stp>
        <stp>AHDD17X23</stp>
        <stp>T_Date</stp>
        <stp>1</stp>
        <stp>T</stp>
        <tr r="H215" s="1"/>
      </tp>
      <tp>
        <v>44952</v>
        <stp/>
        <stp>ContractData</stp>
        <stp>AHDD07X23</stp>
        <stp>T_Date</stp>
        <stp>1</stp>
        <stp>T</stp>
        <tr r="H207" s="1"/>
      </tp>
      <tp>
        <v>44952</v>
        <stp/>
        <stp>ContractData</stp>
        <stp>AHDD27Z23</stp>
        <stp>T_Date</stp>
        <stp>1</stp>
        <stp>T</stp>
        <tr r="H243" s="1"/>
      </tp>
      <tp>
        <v>44952</v>
        <stp/>
        <stp>ContractData</stp>
        <stp>AHDD07Z23</stp>
        <stp>T_Date</stp>
        <stp>1</stp>
        <stp>T</stp>
        <tr r="H229" s="1"/>
      </tp>
      <tp>
        <v>44952</v>
        <stp/>
        <stp>ContractData</stp>
        <stp>AHDD17Q23</stp>
        <stp>T_Date</stp>
        <stp>1</stp>
        <stp>T</stp>
        <tr r="H149" s="1"/>
      </tp>
      <tp>
        <v>44952</v>
        <stp/>
        <stp>ContractData</stp>
        <stp>AHDD07Q23</stp>
        <stp>T_Date</stp>
        <stp>1</stp>
        <stp>T</stp>
        <tr r="H141" s="1"/>
      </tp>
      <tp>
        <v>44952</v>
        <stp/>
        <stp>ContractData</stp>
        <stp>AHDD27U23</stp>
        <stp>T_Date</stp>
        <stp>1</stp>
        <stp>T</stp>
        <tr r="H178" s="1"/>
      </tp>
      <tp>
        <v>44952</v>
        <stp/>
        <stp>ContractData</stp>
        <stp>AHDD07U23</stp>
        <stp>T_Date</stp>
        <stp>1</stp>
        <stp>T</stp>
        <tr r="H164" s="1"/>
      </tp>
      <tp>
        <v>44952</v>
        <stp/>
        <stp>ContractData</stp>
        <stp>AHDD27V23</stp>
        <stp>T_Date</stp>
        <stp>1</stp>
        <stp>T</stp>
        <tr r="H200" s="1"/>
      </tp>
      <tp>
        <v>44952</v>
        <stp/>
        <stp>ContractData</stp>
        <stp>AHDD17V23</stp>
        <stp>T_Date</stp>
        <stp>1</stp>
        <stp>T</stp>
        <tr r="H192" s="1"/>
      </tp>
      <tp>
        <v>44952</v>
        <stp/>
        <stp>ContractData</stp>
        <stp>AHDD27H23</stp>
        <stp>T_Date</stp>
        <stp>1</stp>
        <stp>T</stp>
        <tr r="H46" s="1"/>
      </tp>
      <tp>
        <v>44952</v>
        <stp/>
        <stp>ContractData</stp>
        <stp>AHDD17H23</stp>
        <stp>T_Date</stp>
        <stp>1</stp>
        <stp>T</stp>
        <tr r="H40" s="1"/>
      </tp>
      <tp>
        <v>44952</v>
        <stp/>
        <stp>ContractData</stp>
        <stp>AHDD07H23</stp>
        <stp>T_Date</stp>
        <stp>1</stp>
        <stp>T</stp>
        <tr r="H32" s="1"/>
      </tp>
      <tp>
        <v>44952</v>
        <stp/>
        <stp>ContractData</stp>
        <stp>AHDD17K23</stp>
        <stp>T_Date</stp>
        <stp>1</stp>
        <stp>T</stp>
        <tr r="H83" s="1"/>
      </tp>
      <tp>
        <v>44952</v>
        <stp/>
        <stp>ContractData</stp>
        <stp>AHDD27J23</stp>
        <stp>T_Date</stp>
        <stp>1</stp>
        <stp>T</stp>
        <tr r="H69" s="1"/>
      </tp>
      <tp>
        <v>44952</v>
        <stp/>
        <stp>ContractData</stp>
        <stp>AHDD17J23</stp>
        <stp>T_Date</stp>
        <stp>1</stp>
        <stp>T</stp>
        <tr r="H61" s="1"/>
      </tp>
      <tp>
        <v>44952</v>
        <stp/>
        <stp>ContractData</stp>
        <stp>AHDD07J23</stp>
        <stp>T_Date</stp>
        <stp>1</stp>
        <stp>T</stp>
        <tr r="H55" s="1"/>
      </tp>
      <tp>
        <v>44952</v>
        <stp/>
        <stp>ContractData</stp>
        <stp>AHDD27M23</stp>
        <stp>T_Date</stp>
        <stp>1</stp>
        <stp>T</stp>
        <tr r="H112" s="1"/>
      </tp>
      <tp>
        <v>44952</v>
        <stp/>
        <stp>ContractData</stp>
        <stp>AHDD07M23</stp>
        <stp>T_Date</stp>
        <stp>1</stp>
        <stp>T</stp>
        <tr r="H98" s="1"/>
      </tp>
      <tp>
        <v>44952</v>
        <stp/>
        <stp>ContractData</stp>
        <stp>AHDD27N23</stp>
        <stp>T_Date</stp>
        <stp>1</stp>
        <stp>T</stp>
        <tr r="H134" s="1"/>
      </tp>
      <tp>
        <v>44952</v>
        <stp/>
        <stp>ContractData</stp>
        <stp>AHDD17N23</stp>
        <stp>T_Date</stp>
        <stp>1</stp>
        <stp>T</stp>
        <tr r="H126" s="1"/>
      </tp>
      <tp>
        <v>44952</v>
        <stp/>
        <stp>ContractData</stp>
        <stp>AHDD07N23</stp>
        <stp>T_Date</stp>
        <stp>1</stp>
        <stp>T</stp>
        <tr r="H120" s="1"/>
      </tp>
      <tp>
        <v>44952</v>
        <stp/>
        <stp>ContractData</stp>
        <stp>AHDD27G23</stp>
        <stp>T_Date</stp>
        <stp>1</stp>
        <stp>T</stp>
        <tr r="H26" s="1"/>
      </tp>
      <tp>
        <v>44952</v>
        <stp/>
        <stp>ContractData</stp>
        <stp>AHDD17G23</stp>
        <stp>T_Date</stp>
        <stp>1</stp>
        <stp>T</stp>
        <tr r="H20" s="1"/>
      </tp>
      <tp>
        <v>44952</v>
        <stp/>
        <stp>ContractData</stp>
        <stp>AHDD07G23</stp>
        <stp>T_Date</stp>
        <stp>1</stp>
        <stp>T</stp>
        <tr r="H12" s="1"/>
      </tp>
      <tp>
        <v>44952</v>
        <stp/>
        <stp>ContractData</stp>
        <stp>AHDD27F23</stp>
        <stp>T_Date</stp>
        <stp>1</stp>
        <stp>T</stp>
        <tr r="H5" s="1"/>
      </tp>
      <tp>
        <v>44952</v>
        <stp/>
        <stp>ContractData</stp>
        <stp>AHDD17F24</stp>
        <stp>T_Date</stp>
        <stp>1</stp>
        <stp>T</stp>
        <tr r="H258" s="1"/>
      </tp>
      <tp t="s">
        <v/>
        <stp/>
        <stp>ContractData</stp>
        <stp>AHDD31V23</stp>
        <stp>NetSettlement</stp>
        <stp>1</stp>
        <stp>T</stp>
        <tr r="F202" s="1"/>
      </tp>
      <tp>
        <v>12</v>
        <stp/>
        <stp>ContractData</stp>
        <stp>CADD18V23</stp>
        <stp>NetSettlement</stp>
        <stp>1</stp>
        <stp>T</stp>
        <tr r="F470" s="3"/>
      </tp>
      <tp t="s">
        <v/>
        <stp/>
        <stp>ContractData</stp>
        <stp>CADD18U23</stp>
        <stp>NetSettlement</stp>
        <stp>1</stp>
        <stp>T</stp>
        <tr r="F448" s="3"/>
      </tp>
      <tp t="s">
        <v/>
        <stp/>
        <stp>ContractData</stp>
        <stp>AHDD31Q23</stp>
        <stp>NetSettlement</stp>
        <stp>1</stp>
        <stp>T</stp>
        <tr r="F159" s="1"/>
      </tp>
      <tp t="s">
        <v/>
        <stp/>
        <stp>ContractData</stp>
        <stp>CADD18Q23</stp>
        <stp>NetSettlement</stp>
        <stp>1</stp>
        <stp>T</stp>
        <tr r="F427" s="3"/>
      </tp>
      <tp t="s">
        <v/>
        <stp/>
        <stp>ContractData</stp>
        <stp>CADD18Z23</stp>
        <stp>NetSettlement</stp>
        <stp>1</stp>
        <stp>T</stp>
        <tr r="F513" s="3"/>
      </tp>
      <tp>
        <v>-24.5</v>
        <stp/>
        <stp>ContractData</stp>
        <stp>AHDD31F23</stp>
        <stp>NetSettlement</stp>
        <stp>1</stp>
        <stp>T</stp>
        <tr r="F7" s="1"/>
      </tp>
      <tp t="s">
        <v/>
        <stp/>
        <stp>ContractData</stp>
        <stp>AHDD31N23</stp>
        <stp>NetSettlement</stp>
        <stp>1</stp>
        <stp>T</stp>
        <tr r="F136" s="1"/>
      </tp>
      <tp t="s">
        <v/>
        <stp/>
        <stp>ContractData</stp>
        <stp>CADD18N23</stp>
        <stp>NetSettlement</stp>
        <stp>1</stp>
        <stp>T</stp>
        <tr r="F404" s="3"/>
      </tp>
      <tp>
        <v>15.25</v>
        <stp/>
        <stp>ContractData</stp>
        <stp>CADD18J23</stp>
        <stp>NetSettlement</stp>
        <stp>1</stp>
        <stp>T</stp>
        <tr r="F339" s="3"/>
      </tp>
      <tp>
        <v>-19.5</v>
        <stp/>
        <stp>ContractData</stp>
        <stp>AHDD31K23</stp>
        <stp>NetSettlement</stp>
        <stp>1</stp>
        <stp>T</stp>
        <tr r="F93" s="1"/>
      </tp>
      <tp t="s">
        <v/>
        <stp/>
        <stp>ContractData</stp>
        <stp>CADD18K23</stp>
        <stp>NetSettlement</stp>
        <stp>1</stp>
        <stp>T</stp>
        <tr r="F361" s="3"/>
      </tp>
      <tp>
        <v>-21.75</v>
        <stp/>
        <stp>ContractData</stp>
        <stp>AHDD31H23</stp>
        <stp>NetSettlement</stp>
        <stp>1</stp>
        <stp>T</stp>
        <tr r="F50" s="1"/>
      </tp>
      <tp t="s">
        <v/>
        <stp/>
        <stp>ContractData</stp>
        <stp>AHDD30V23</stp>
        <stp>NetSettlement</stp>
        <stp>1</stp>
        <stp>T</stp>
        <tr r="F201" s="1"/>
      </tp>
      <tp t="s">
        <v/>
        <stp/>
        <stp>ContractData</stp>
        <stp>CADD19V23</stp>
        <stp>NetSettlement</stp>
        <stp>1</stp>
        <stp>T</stp>
        <tr r="F471" s="3"/>
      </tp>
      <tp t="s">
        <v/>
        <stp/>
        <stp>ContractData</stp>
        <stp>CADD19U23</stp>
        <stp>NetSettlement</stp>
        <stp>1</stp>
        <stp>T</stp>
        <tr r="F449" s="3"/>
      </tp>
      <tp t="s">
        <v/>
        <stp/>
        <stp>ContractData</stp>
        <stp>AHDD30Q23</stp>
        <stp>NetSettlement</stp>
        <stp>1</stp>
        <stp>T</stp>
        <tr r="F158" s="1"/>
      </tp>
      <tp t="s">
        <v/>
        <stp/>
        <stp>ContractData</stp>
        <stp>CADD19Z23</stp>
        <stp>NetSettlement</stp>
        <stp>1</stp>
        <stp>T</stp>
        <tr r="F514" s="3"/>
      </tp>
      <tp t="s">
        <v/>
        <stp/>
        <stp>ContractData</stp>
        <stp>AHDD30X23</stp>
        <stp>NetSettlement</stp>
        <stp>1</stp>
        <stp>T</stp>
        <tr r="F224" s="1"/>
      </tp>
      <tp>
        <v>-24.5</v>
        <stp/>
        <stp>ContractData</stp>
        <stp>AHDD30F23</stp>
        <stp>NetSettlement</stp>
        <stp>1</stp>
        <stp>T</stp>
        <tr r="F6" s="1"/>
      </tp>
      <tp>
        <v>13.5</v>
        <stp/>
        <stp>ContractData</stp>
        <stp>CADD19N23</stp>
        <stp>NetSettlement</stp>
        <stp>1</stp>
        <stp>T</stp>
        <tr r="F405" s="3"/>
      </tp>
      <tp t="s">
        <v/>
        <stp/>
        <stp>ContractData</stp>
        <stp>AHDD30M23</stp>
        <stp>NetSettlement</stp>
        <stp>1</stp>
        <stp>T</stp>
        <tr r="F115" s="1"/>
      </tp>
      <tp t="s">
        <v/>
        <stp/>
        <stp>ContractData</stp>
        <stp>CADD19M23</stp>
        <stp>NetSettlement</stp>
        <stp>1</stp>
        <stp>T</stp>
        <tr r="F383" s="3"/>
      </tp>
      <tp>
        <v>14.75</v>
        <stp/>
        <stp>ContractData</stp>
        <stp>CADD19J23</stp>
        <stp>NetSettlement</stp>
        <stp>1</stp>
        <stp>T</stp>
        <tr r="F340" s="3"/>
      </tp>
      <tp t="s">
        <v/>
        <stp/>
        <stp>ContractData</stp>
        <stp>AHDD30K23</stp>
        <stp>NetSettlement</stp>
        <stp>1</stp>
        <stp>T</stp>
        <tr r="F92" s="1"/>
      </tp>
      <tp t="s">
        <v/>
        <stp/>
        <stp>ContractData</stp>
        <stp>CADD19K23</stp>
        <stp>NetSettlement</stp>
        <stp>1</stp>
        <stp>T</stp>
        <tr r="F362" s="3"/>
      </tp>
      <tp>
        <v>-21.75</v>
        <stp/>
        <stp>ContractData</stp>
        <stp>AHDD30H23</stp>
        <stp>NetSettlement</stp>
        <stp>1</stp>
        <stp>T</stp>
        <tr r="F49" s="1"/>
      </tp>
      <tp t="s">
        <v/>
        <stp/>
        <stp>ContractData</stp>
        <stp>CADD14U23</stp>
        <stp>NetSettlement</stp>
        <stp>1</stp>
        <stp>T</stp>
        <tr r="F446" s="3"/>
      </tp>
      <tp t="s">
        <v/>
        <stp/>
        <stp>ContractData</stp>
        <stp>CADD14Q23</stp>
        <stp>NetSettlement</stp>
        <stp>1</stp>
        <stp>T</stp>
        <tr r="F423" s="3"/>
      </tp>
      <tp t="s">
        <v/>
        <stp/>
        <stp>ContractData</stp>
        <stp>CADD14Z23</stp>
        <stp>NetSettlement</stp>
        <stp>1</stp>
        <stp>T</stp>
        <tr r="F511" s="3"/>
      </tp>
      <tp t="s">
        <v/>
        <stp/>
        <stp>ContractData</stp>
        <stp>CADD14X23</stp>
        <stp>NetSettlement</stp>
        <stp>1</stp>
        <stp>T</stp>
        <tr r="F489" s="3"/>
      </tp>
      <tp>
        <v>14</v>
        <stp/>
        <stp>ContractData</stp>
        <stp>CADD14G23</stp>
        <stp>NetSettlement</stp>
        <stp>1</stp>
        <stp>T</stp>
        <tr r="F294" s="3"/>
      </tp>
      <tp t="s">
        <v/>
        <stp/>
        <stp>ContractData</stp>
        <stp>CADD14N23</stp>
        <stp>NetSettlement</stp>
        <stp>1</stp>
        <stp>T</stp>
        <tr r="F402" s="3"/>
      </tp>
      <tp>
        <v>14.3</v>
        <stp/>
        <stp>ContractData</stp>
        <stp>CADD14M23</stp>
        <stp>NetSettlement</stp>
        <stp>1</stp>
        <stp>T</stp>
        <tr r="F380" s="3"/>
      </tp>
      <tp>
        <v>15.75</v>
        <stp/>
        <stp>ContractData</stp>
        <stp>CADD14J23</stp>
        <stp>NetSettlement</stp>
        <stp>1</stp>
        <stp>T</stp>
        <tr r="F337" s="3"/>
      </tp>
      <tp>
        <v>16.75</v>
        <stp/>
        <stp>ContractData</stp>
        <stp>CADD14H23</stp>
        <stp>NetSettlement</stp>
        <stp>1</stp>
        <stp>T</stp>
        <tr r="F314" s="3"/>
      </tp>
      <tp t="s">
        <v/>
        <stp/>
        <stp>ContractData</stp>
        <stp>CADD15U23</stp>
        <stp>NetSettlement</stp>
        <stp>1</stp>
        <stp>T</stp>
        <tr r="F447" s="3"/>
      </tp>
      <tp t="s">
        <v/>
        <stp/>
        <stp>ContractData</stp>
        <stp>CADD15Q23</stp>
        <stp>NetSettlement</stp>
        <stp>1</stp>
        <stp>T</stp>
        <tr r="F424" s="3"/>
      </tp>
      <tp t="s">
        <v/>
        <stp/>
        <stp>ContractData</stp>
        <stp>CADD15Z23</stp>
        <stp>NetSettlement</stp>
        <stp>1</stp>
        <stp>T</stp>
        <tr r="F512" s="3"/>
      </tp>
      <tp>
        <v>12</v>
        <stp/>
        <stp>ContractData</stp>
        <stp>CADD15X23</stp>
        <stp>NetSettlement</stp>
        <stp>1</stp>
        <stp>T</stp>
        <tr r="F490" s="3"/>
      </tp>
      <tp>
        <v>16</v>
        <stp/>
        <stp>ContractData</stp>
        <stp>CADD15G23</stp>
        <stp>NetSettlement</stp>
        <stp>1</stp>
        <stp>T</stp>
        <tr r="F295" s="3"/>
      </tp>
      <tp t="s">
        <v/>
        <stp/>
        <stp>ContractData</stp>
        <stp>CADD15M23</stp>
        <stp>NetSettlement</stp>
        <stp>1</stp>
        <stp>T</stp>
        <tr r="F381" s="3"/>
      </tp>
      <tp t="s">
        <v/>
        <stp/>
        <stp>ContractData</stp>
        <stp>CADD15K23</stp>
        <stp>NetSettlement</stp>
        <stp>1</stp>
        <stp>T</stp>
        <tr r="F358" s="3"/>
      </tp>
      <tp>
        <v>16.75</v>
        <stp/>
        <stp>ContractData</stp>
        <stp>CADD15H23</stp>
        <stp>NetSettlement</stp>
        <stp>1</stp>
        <stp>T</stp>
        <tr r="F315" s="3"/>
      </tp>
      <tp t="s">
        <v/>
        <stp/>
        <stp>ContractData</stp>
        <stp>CADD16V23</stp>
        <stp>NetSettlement</stp>
        <stp>1</stp>
        <stp>T</stp>
        <tr r="F468" s="3"/>
      </tp>
      <tp>
        <v>12.5</v>
        <stp/>
        <stp>ContractData</stp>
        <stp>CADD16Q23</stp>
        <stp>NetSettlement</stp>
        <stp>1</stp>
        <stp>T</stp>
        <tr r="F425" s="3"/>
      </tp>
      <tp t="s">
        <v/>
        <stp/>
        <stp>ContractData</stp>
        <stp>CADD16X23</stp>
        <stp>NetSettlement</stp>
        <stp>1</stp>
        <stp>T</stp>
        <tr r="F491" s="3"/>
      </tp>
      <tp>
        <v>16</v>
        <stp/>
        <stp>ContractData</stp>
        <stp>CADD16G23</stp>
        <stp>NetSettlement</stp>
        <stp>1</stp>
        <stp>T</stp>
        <tr r="F296" s="3"/>
      </tp>
      <tp t="s">
        <v/>
        <stp/>
        <stp>ContractData</stp>
        <stp>CADD16M23</stp>
        <stp>NetSettlement</stp>
        <stp>1</stp>
        <stp>T</stp>
        <tr r="F382" s="3"/>
      </tp>
      <tp t="s">
        <v/>
        <stp/>
        <stp>ContractData</stp>
        <stp>CADD16K23</stp>
        <stp>NetSettlement</stp>
        <stp>1</stp>
        <stp>T</stp>
        <tr r="F359" s="3"/>
      </tp>
      <tp>
        <v>16.75</v>
        <stp/>
        <stp>ContractData</stp>
        <stp>CADD16H23</stp>
        <stp>NetSettlement</stp>
        <stp>1</stp>
        <stp>T</stp>
        <tr r="F316" s="3"/>
      </tp>
      <tp t="s">
        <v/>
        <stp/>
        <stp>ContractData</stp>
        <stp>CADD17V23</stp>
        <stp>NetSettlement</stp>
        <stp>1</stp>
        <stp>T</stp>
        <tr r="F469" s="3"/>
      </tp>
      <tp t="s">
        <v/>
        <stp/>
        <stp>ContractData</stp>
        <stp>CADD17Q23</stp>
        <stp>NetSettlement</stp>
        <stp>1</stp>
        <stp>T</stp>
        <tr r="F426" s="3"/>
      </tp>
      <tp t="s">
        <v/>
        <stp/>
        <stp>ContractData</stp>
        <stp>CADD17X23</stp>
        <stp>NetSettlement</stp>
        <stp>1</stp>
        <stp>T</stp>
        <tr r="F492" s="3"/>
      </tp>
      <tp>
        <v>16</v>
        <stp/>
        <stp>ContractData</stp>
        <stp>CADD17G23</stp>
        <stp>NetSettlement</stp>
        <stp>1</stp>
        <stp>T</stp>
        <tr r="F297" s="3"/>
      </tp>
      <tp t="s">
        <v/>
        <stp/>
        <stp>ContractData</stp>
        <stp>CADD17N23</stp>
        <stp>NetSettlement</stp>
        <stp>1</stp>
        <stp>T</stp>
        <tr r="F403" s="3"/>
      </tp>
      <tp>
        <v>15.75</v>
        <stp/>
        <stp>ContractData</stp>
        <stp>CADD17J23</stp>
        <stp>NetSettlement</stp>
        <stp>1</stp>
        <stp>T</stp>
        <tr r="F338" s="3"/>
      </tp>
      <tp>
        <v>14.5</v>
        <stp/>
        <stp>ContractData</stp>
        <stp>CADD17K23</stp>
        <stp>NetSettlement</stp>
        <stp>1</stp>
        <stp>T</stp>
        <tr r="F360" s="3"/>
      </tp>
      <tp>
        <v>16.75</v>
        <stp/>
        <stp>ContractData</stp>
        <stp>CADD17H23</stp>
        <stp>NetSettlement</stp>
        <stp>1</stp>
        <stp>T</stp>
        <tr r="F317" s="3"/>
      </tp>
      <tp t="s">
        <v/>
        <stp/>
        <stp>ContractData</stp>
        <stp>CADD10V23</stp>
        <stp>NetSettlement</stp>
        <stp>1</stp>
        <stp>T</stp>
        <tr r="F464" s="3"/>
      </tp>
      <tp t="s">
        <v/>
        <stp/>
        <stp>ContractData</stp>
        <stp>CADD10Q23</stp>
        <stp>NetSettlement</stp>
        <stp>1</stp>
        <stp>T</stp>
        <tr r="F421" s="3"/>
      </tp>
      <tp t="s">
        <v/>
        <stp/>
        <stp>ContractData</stp>
        <stp>CADD10X23</stp>
        <stp>NetSettlement</stp>
        <stp>1</stp>
        <stp>T</stp>
        <tr r="F487" s="3"/>
      </tp>
      <tp>
        <v>14</v>
        <stp/>
        <stp>ContractData</stp>
        <stp>CADD10G23</stp>
        <stp>NetSettlement</stp>
        <stp>1</stp>
        <stp>T</stp>
        <tr r="F292" s="3"/>
      </tp>
      <tp t="s">
        <v/>
        <stp/>
        <stp>ContractData</stp>
        <stp>CADD10N23</stp>
        <stp>NetSettlement</stp>
        <stp>1</stp>
        <stp>T</stp>
        <tr r="F398" s="3"/>
      </tp>
      <tp t="s">
        <v/>
        <stp/>
        <stp>ContractData</stp>
        <stp>CADD10J23</stp>
        <stp>NetSettlement</stp>
        <stp>1</stp>
        <stp>T</stp>
        <tr r="F333" s="3"/>
      </tp>
      <tp>
        <v>14.61</v>
        <stp/>
        <stp>ContractData</stp>
        <stp>CADD10K23</stp>
        <stp>NetSettlement</stp>
        <stp>1</stp>
        <stp>T</stp>
        <tr r="F355" s="3"/>
      </tp>
      <tp>
        <v>16.690000000000001</v>
        <stp/>
        <stp>ContractData</stp>
        <stp>CADD10H23</stp>
        <stp>NetSettlement</stp>
        <stp>1</stp>
        <stp>T</stp>
        <tr r="F312" s="3"/>
      </tp>
      <tp t="s">
        <v/>
        <stp/>
        <stp>ContractData</stp>
        <stp>CADD11V23</stp>
        <stp>NetSettlement</stp>
        <stp>1</stp>
        <stp>T</stp>
        <tr r="F465" s="3"/>
      </tp>
      <tp t="s">
        <v/>
        <stp/>
        <stp>ContractData</stp>
        <stp>CADD11U23</stp>
        <stp>NetSettlement</stp>
        <stp>1</stp>
        <stp>T</stp>
        <tr r="F443" s="3"/>
      </tp>
      <tp t="s">
        <v/>
        <stp/>
        <stp>ContractData</stp>
        <stp>CADD11Q23</stp>
        <stp>NetSettlement</stp>
        <stp>1</stp>
        <stp>T</stp>
        <tr r="F422" s="3"/>
      </tp>
      <tp t="s">
        <v/>
        <stp/>
        <stp>ContractData</stp>
        <stp>CADD11Z23</stp>
        <stp>NetSettlement</stp>
        <stp>1</stp>
        <stp>T</stp>
        <tr r="F508" s="3"/>
      </tp>
      <tp t="s">
        <v/>
        <stp/>
        <stp>ContractData</stp>
        <stp>CADD11N23</stp>
        <stp>NetSettlement</stp>
        <stp>1</stp>
        <stp>T</stp>
        <tr r="F399" s="3"/>
      </tp>
      <tp>
        <v>15.92</v>
        <stp/>
        <stp>ContractData</stp>
        <stp>CADD11J23</stp>
        <stp>NetSettlement</stp>
        <stp>1</stp>
        <stp>T</stp>
        <tr r="F334" s="3"/>
      </tp>
      <tp t="s">
        <v/>
        <stp/>
        <stp>ContractData</stp>
        <stp>CADD11K23</stp>
        <stp>NetSettlement</stp>
        <stp>1</stp>
        <stp>T</stp>
        <tr r="F356" s="3"/>
      </tp>
      <tp t="s">
        <v/>
        <stp/>
        <stp>ContractData</stp>
        <stp>CADD12V23</stp>
        <stp>NetSettlement</stp>
        <stp>1</stp>
        <stp>T</stp>
        <tr r="F466" s="3"/>
      </tp>
      <tp t="s">
        <v/>
        <stp/>
        <stp>ContractData</stp>
        <stp>CADD12U23</stp>
        <stp>NetSettlement</stp>
        <stp>1</stp>
        <stp>T</stp>
        <tr r="F444" s="3"/>
      </tp>
      <tp t="s">
        <v/>
        <stp/>
        <stp>ContractData</stp>
        <stp>CADD12Z23</stp>
        <stp>NetSettlement</stp>
        <stp>1</stp>
        <stp>T</stp>
        <tr r="F509" s="3"/>
      </tp>
      <tp>
        <v>13.700000000000001</v>
        <stp/>
        <stp>ContractData</stp>
        <stp>CADD12N23</stp>
        <stp>NetSettlement</stp>
        <stp>1</stp>
        <stp>T</stp>
        <tr r="F400" s="3"/>
      </tp>
      <tp t="s">
        <v/>
        <stp/>
        <stp>ContractData</stp>
        <stp>CADD12M23</stp>
        <stp>NetSettlement</stp>
        <stp>1</stp>
        <stp>T</stp>
        <tr r="F378" s="3"/>
      </tp>
      <tp>
        <v>15.83</v>
        <stp/>
        <stp>ContractData</stp>
        <stp>CADD12J23</stp>
        <stp>NetSettlement</stp>
        <stp>1</stp>
        <stp>T</stp>
        <tr r="F335" s="3"/>
      </tp>
      <tp t="s">
        <v/>
        <stp/>
        <stp>ContractData</stp>
        <stp>CADD12K23</stp>
        <stp>NetSettlement</stp>
        <stp>1</stp>
        <stp>T</stp>
        <tr r="F357" s="3"/>
      </tp>
      <tp t="s">
        <v/>
        <stp/>
        <stp>ContractData</stp>
        <stp>CADD13V23</stp>
        <stp>NetSettlement</stp>
        <stp>1</stp>
        <stp>T</stp>
        <tr r="F467" s="3"/>
      </tp>
      <tp t="s">
        <v/>
        <stp/>
        <stp>ContractData</stp>
        <stp>CADD13U23</stp>
        <stp>NetSettlement</stp>
        <stp>1</stp>
        <stp>T</stp>
        <tr r="F445" s="3"/>
      </tp>
      <tp t="s">
        <v/>
        <stp/>
        <stp>ContractData</stp>
        <stp>CADD13Z23</stp>
        <stp>NetSettlement</stp>
        <stp>1</stp>
        <stp>T</stp>
        <tr r="F510" s="3"/>
      </tp>
      <tp t="s">
        <v/>
        <stp/>
        <stp>ContractData</stp>
        <stp>CADD13X23</stp>
        <stp>NetSettlement</stp>
        <stp>1</stp>
        <stp>T</stp>
        <tr r="F488" s="3"/>
      </tp>
      <tp>
        <v>14</v>
        <stp/>
        <stp>ContractData</stp>
        <stp>CADD13G23</stp>
        <stp>NetSettlement</stp>
        <stp>1</stp>
        <stp>T</stp>
        <tr r="F293" s="3"/>
      </tp>
      <tp t="s">
        <v/>
        <stp/>
        <stp>ContractData</stp>
        <stp>CADD13N23</stp>
        <stp>NetSettlement</stp>
        <stp>1</stp>
        <stp>T</stp>
        <tr r="F401" s="3"/>
      </tp>
      <tp t="s">
        <v/>
        <stp/>
        <stp>ContractData</stp>
        <stp>CADD13M23</stp>
        <stp>NetSettlement</stp>
        <stp>1</stp>
        <stp>T</stp>
        <tr r="F379" s="3"/>
      </tp>
      <tp>
        <v>15.75</v>
        <stp/>
        <stp>ContractData</stp>
        <stp>CADD13J23</stp>
        <stp>NetSettlement</stp>
        <stp>1</stp>
        <stp>T</stp>
        <tr r="F336" s="3"/>
      </tp>
      <tp>
        <v>16.75</v>
        <stp/>
        <stp>ContractData</stp>
        <stp>CADD13H23</stp>
        <stp>NetSettlement</stp>
        <stp>1</stp>
        <stp>T</stp>
        <tr r="F313" s="3"/>
      </tp>
      <tp t="s">
        <v>LME Aluminium, Aug 19</v>
        <stp/>
        <stp>ContractData</stp>
        <stp>AHDD21Q19</stp>
        <stp>LongDescription</stp>
        <tr r="D47" s="2"/>
      </tp>
      <tp t="s">
        <v>LME Aluminium, Aug 18</v>
        <stp/>
        <stp>ContractData</stp>
        <stp>AHDD15Q18</stp>
        <stp>LongDescription</stp>
        <tr r="D35" s="2"/>
      </tp>
      <tp t="s">
        <v>LME Aluminium, Aug 17</v>
        <stp/>
        <stp>ContractData</stp>
        <stp>AHDD16Q17</stp>
        <stp>LongDescription</stp>
        <tr r="D23" s="2"/>
      </tp>
      <tp t="s">
        <v>LME Aluminium, Aug 16</v>
        <stp/>
        <stp>ContractData</stp>
        <stp>AHDD17Q16</stp>
        <stp>LongDescription</stp>
        <tr r="D11" s="2"/>
      </tp>
      <tp t="s">
        <v>LME Aluminium, Aug 24</v>
        <stp/>
        <stp>ContractData</stp>
        <stp>AHDD21Q24</stp>
        <stp>LongDescription</stp>
        <tr r="D107" s="2"/>
      </tp>
      <tp t="s">
        <v>LME Aluminium, Aug 25</v>
        <stp/>
        <stp>ContractData</stp>
        <stp>AHDD20Q25</stp>
        <stp>LongDescription</stp>
        <tr r="D119" s="2"/>
      </tp>
      <tp t="s">
        <v>LME Aluminium, Aug 26</v>
        <stp/>
        <stp>ContractData</stp>
        <stp>AHDD19Q26</stp>
        <stp>LongDescription</stp>
        <tr r="D131" s="2"/>
      </tp>
      <tp t="s">
        <v>LME Aluminium, Aug 23</v>
        <stp/>
        <stp>ContractData</stp>
        <stp>AHDD16Q23</stp>
        <stp>LongDescription</stp>
        <tr r="D95" s="2"/>
      </tp>
      <tp t="s">
        <v>LME Aluminium, Aug 22</v>
        <stp/>
        <stp>ContractData</stp>
        <stp>AHDD17Q22</stp>
        <stp>LongDescription</stp>
        <tr r="D83" s="2"/>
      </tp>
      <tp t="s">
        <v>LME Aluminium, Aug 21</v>
        <stp/>
        <stp>ContractData</stp>
        <stp>AHDD18Q21</stp>
        <stp>LongDescription</stp>
        <tr r="D71" s="2"/>
      </tp>
      <tp t="s">
        <v>LME Aluminium, Aug 20</v>
        <stp/>
        <stp>ContractData</stp>
        <stp>AHDD19Q20</stp>
        <stp>LongDescription</stp>
        <tr r="D59" s="2"/>
      </tp>
      <tp>
        <v>44952</v>
        <stp/>
        <stp>ContractData</stp>
        <stp>AHDD24X23</stp>
        <stp>T_Date</stp>
        <stp>1</stp>
        <stp>T</stp>
        <tr r="H220" s="1"/>
      </tp>
      <tp>
        <v>44952</v>
        <stp/>
        <stp>ContractData</stp>
        <stp>AHDD14X23</stp>
        <stp>T_Date</stp>
        <stp>1</stp>
        <stp>T</stp>
        <tr r="H212" s="1"/>
      </tp>
      <tp>
        <v>44952</v>
        <stp/>
        <stp>ContractData</stp>
        <stp>AHDD14Z23</stp>
        <stp>T_Date</stp>
        <stp>1</stp>
        <stp>T</stp>
        <tr r="H234" s="1"/>
      </tp>
      <tp>
        <v>44952</v>
        <stp/>
        <stp>ContractData</stp>
        <stp>AHDD04Z23</stp>
        <stp>T_Date</stp>
        <stp>1</stp>
        <stp>T</stp>
        <tr r="H226" s="1"/>
      </tp>
      <tp>
        <v>44952</v>
        <stp/>
        <stp>ContractData</stp>
        <stp>AHDD24Q23</stp>
        <stp>T_Date</stp>
        <stp>1</stp>
        <stp>T</stp>
        <tr r="H154" s="1"/>
      </tp>
      <tp>
        <v>44952</v>
        <stp/>
        <stp>ContractData</stp>
        <stp>AHDD14Q23</stp>
        <stp>T_Date</stp>
        <stp>1</stp>
        <stp>T</stp>
        <tr r="H146" s="1"/>
      </tp>
      <tp>
        <v>44952</v>
        <stp/>
        <stp>ContractData</stp>
        <stp>AHDD04Q23</stp>
        <stp>T_Date</stp>
        <stp>1</stp>
        <stp>T</stp>
        <tr r="H140" s="1"/>
      </tp>
      <tp>
        <v>44952</v>
        <stp/>
        <stp>ContractData</stp>
        <stp>AHDD14U23</stp>
        <stp>T_Date</stp>
        <stp>1</stp>
        <stp>T</stp>
        <tr r="H169" s="1"/>
      </tp>
      <tp>
        <v>44952</v>
        <stp/>
        <stp>ContractData</stp>
        <stp>AHDD04U23</stp>
        <stp>T_Date</stp>
        <stp>1</stp>
        <stp>T</stp>
        <tr r="H161" s="1"/>
      </tp>
      <tp>
        <v>44952</v>
        <stp/>
        <stp>ContractData</stp>
        <stp>AHDD24V23</stp>
        <stp>T_Date</stp>
        <stp>1</stp>
        <stp>T</stp>
        <tr r="H197" s="1"/>
      </tp>
      <tp>
        <v>44952</v>
        <stp/>
        <stp>ContractData</stp>
        <stp>AHDD04V23</stp>
        <stp>T_Date</stp>
        <stp>1</stp>
        <stp>T</stp>
        <tr r="H183" s="1"/>
      </tp>
      <tp>
        <v>44952</v>
        <stp/>
        <stp>ContractData</stp>
        <stp>AHDD24H23</stp>
        <stp>T_Date</stp>
        <stp>1</stp>
        <stp>T</stp>
        <tr r="H45" s="1"/>
      </tp>
      <tp>
        <v>44952</v>
        <stp/>
        <stp>ContractData</stp>
        <stp>AHDD14H23</stp>
        <stp>T_Date</stp>
        <stp>1</stp>
        <stp>T</stp>
        <tr r="H37" s="1"/>
      </tp>
      <tp>
        <v>44952</v>
        <stp/>
        <stp>ContractData</stp>
        <stp>AHDD24K23</stp>
        <stp>T_Date</stp>
        <stp>1</stp>
        <stp>T</stp>
        <tr r="H88" s="1"/>
      </tp>
      <tp>
        <v>44952</v>
        <stp/>
        <stp>ContractData</stp>
        <stp>AHDD04K23</stp>
        <stp>T_Date</stp>
        <stp>1</stp>
        <stp>T</stp>
        <tr r="H74" s="1"/>
      </tp>
      <tp>
        <v>44952</v>
        <stp/>
        <stp>ContractData</stp>
        <stp>AHDD24J23</stp>
        <stp>T_Date</stp>
        <stp>1</stp>
        <stp>T</stp>
        <tr r="H66" s="1"/>
      </tp>
      <tp>
        <v>44952</v>
        <stp/>
        <stp>ContractData</stp>
        <stp>AHDD14J23</stp>
        <stp>T_Date</stp>
        <stp>1</stp>
        <stp>T</stp>
        <tr r="H60" s="1"/>
      </tp>
      <tp>
        <v>44952</v>
        <stp/>
        <stp>ContractData</stp>
        <stp>AHDD04J23</stp>
        <stp>T_Date</stp>
        <stp>1</stp>
        <stp>T</stp>
        <tr r="H52" s="1"/>
      </tp>
      <tp>
        <v>44952</v>
        <stp/>
        <stp>ContractData</stp>
        <stp>AHDD14M23</stp>
        <stp>T_Date</stp>
        <stp>1</stp>
        <stp>T</stp>
        <tr r="H103" s="1"/>
      </tp>
      <tp>
        <v>44952</v>
        <stp/>
        <stp>ContractData</stp>
        <stp>AHDD24N23</stp>
        <stp>T_Date</stp>
        <stp>1</stp>
        <stp>T</stp>
        <tr r="H131" s="1"/>
      </tp>
      <tp>
        <v>44952</v>
        <stp/>
        <stp>ContractData</stp>
        <stp>AHDD14N23</stp>
        <stp>T_Date</stp>
        <stp>1</stp>
        <stp>T</stp>
        <tr r="H125" s="1"/>
      </tp>
      <tp>
        <v>44952</v>
        <stp/>
        <stp>ContractData</stp>
        <stp>AHDD04N23</stp>
        <stp>T_Date</stp>
        <stp>1</stp>
        <stp>T</stp>
        <tr r="H117" s="1"/>
      </tp>
      <tp>
        <v>44952</v>
        <stp/>
        <stp>ContractData</stp>
        <stp>AHDD24G23</stp>
        <stp>T_Date</stp>
        <stp>1</stp>
        <stp>T</stp>
        <tr r="H25" s="1"/>
      </tp>
      <tp>
        <v>44952</v>
        <stp/>
        <stp>ContractData</stp>
        <stp>AHDD14G23</stp>
        <stp>T_Date</stp>
        <stp>1</stp>
        <stp>T</stp>
        <tr r="H17" s="1"/>
      </tp>
      <tp>
        <v>44952</v>
        <stp/>
        <stp>ContractData</stp>
        <stp>AHDD04F24</stp>
        <stp>T_Date</stp>
        <stp>1</stp>
        <stp>T</stp>
        <tr r="H249" s="1"/>
      </tp>
      <tp>
        <v>44952</v>
        <stp/>
        <stp>ContractData</stp>
        <stp>AHDD24F24</stp>
        <stp>T_Date</stp>
        <stp>1</stp>
        <stp>T</stp>
        <tr r="H263" s="1"/>
      </tp>
      <tp t="s">
        <v/>
        <stp/>
        <stp>ContractData</stp>
        <stp>AHDD05V23</stp>
        <stp>NetSettlement</stp>
        <stp>1</stp>
        <stp>T</stp>
        <tr r="F184" s="1"/>
      </tp>
      <tp>
        <v>-15.32</v>
        <stp/>
        <stp>ContractData</stp>
        <stp>AHDD05U23</stp>
        <stp>NetSettlement</stp>
        <stp>1</stp>
        <stp>T</stp>
        <tr r="F162" s="1"/>
      </tp>
      <tp t="s">
        <v/>
        <stp/>
        <stp>ContractData</stp>
        <stp>AHDD05Z23</stp>
        <stp>NetSettlement</stp>
        <stp>1</stp>
        <stp>T</stp>
        <tr r="F227" s="1"/>
      </tp>
      <tp>
        <v>-17.88</v>
        <stp/>
        <stp>ContractData</stp>
        <stp>AHDD05N23</stp>
        <stp>NetSettlement</stp>
        <stp>1</stp>
        <stp>T</stp>
        <tr r="F118" s="1"/>
      </tp>
      <tp t="s">
        <v/>
        <stp/>
        <stp>ContractData</stp>
        <stp>AHDD05M23</stp>
        <stp>NetSettlement</stp>
        <stp>1</stp>
        <stp>T</stp>
        <tr r="F96" s="1"/>
      </tp>
      <tp>
        <v>-21.75</v>
        <stp/>
        <stp>ContractData</stp>
        <stp>AHDD05J23</stp>
        <stp>NetSettlement</stp>
        <stp>1</stp>
        <stp>T</stp>
        <tr r="F53" s="1"/>
      </tp>
      <tp t="s">
        <v/>
        <stp/>
        <stp>ContractData</stp>
        <stp>AHDD05K23</stp>
        <stp>NetSettlement</stp>
        <stp>1</stp>
        <stp>T</stp>
        <tr r="F75" s="1"/>
      </tp>
      <tp t="s">
        <v/>
        <stp/>
        <stp>ContractData</stp>
        <stp>AHDD04V23</stp>
        <stp>NetSettlement</stp>
        <stp>1</stp>
        <stp>T</stp>
        <tr r="F183" s="1"/>
      </tp>
      <tp t="s">
        <v/>
        <stp/>
        <stp>ContractData</stp>
        <stp>AHDD04U23</stp>
        <stp>NetSettlement</stp>
        <stp>1</stp>
        <stp>T</stp>
        <tr r="F161" s="1"/>
      </tp>
      <tp t="s">
        <v/>
        <stp/>
        <stp>ContractData</stp>
        <stp>AHDD04Q23</stp>
        <stp>NetSettlement</stp>
        <stp>1</stp>
        <stp>T</stp>
        <tr r="F140" s="1"/>
      </tp>
      <tp>
        <v>-12.44</v>
        <stp/>
        <stp>ContractData</stp>
        <stp>AHDD04Z23</stp>
        <stp>NetSettlement</stp>
        <stp>1</stp>
        <stp>T</stp>
        <tr r="F226" s="1"/>
      </tp>
      <tp t="s">
        <v/>
        <stp/>
        <stp>ContractData</stp>
        <stp>AHDD04N23</stp>
        <stp>NetSettlement</stp>
        <stp>1</stp>
        <stp>T</stp>
        <tr r="F117" s="1"/>
      </tp>
      <tp>
        <v>-21.75</v>
        <stp/>
        <stp>ContractData</stp>
        <stp>AHDD04J23</stp>
        <stp>NetSettlement</stp>
        <stp>1</stp>
        <stp>T</stp>
        <tr r="F52" s="1"/>
      </tp>
      <tp t="s">
        <v/>
        <stp/>
        <stp>ContractData</stp>
        <stp>AHDD04K23</stp>
        <stp>NetSettlement</stp>
        <stp>1</stp>
        <stp>T</stp>
        <tr r="F74" s="1"/>
      </tp>
      <tp t="s">
        <v/>
        <stp/>
        <stp>ContractData</stp>
        <stp>AHDD07U23</stp>
        <stp>NetSettlement</stp>
        <stp>1</stp>
        <stp>T</stp>
        <tr r="F164" s="1"/>
      </tp>
      <tp t="s">
        <v/>
        <stp/>
        <stp>ContractData</stp>
        <stp>AHDD07Q23</stp>
        <stp>NetSettlement</stp>
        <stp>1</stp>
        <stp>T</stp>
        <tr r="F141" s="1"/>
      </tp>
      <tp t="s">
        <v/>
        <stp/>
        <stp>ContractData</stp>
        <stp>AHDD07Z23</stp>
        <stp>NetSettlement</stp>
        <stp>1</stp>
        <stp>T</stp>
        <tr r="F229" s="1"/>
      </tp>
      <tp t="s">
        <v/>
        <stp/>
        <stp>ContractData</stp>
        <stp>AHDD07X23</stp>
        <stp>NetSettlement</stp>
        <stp>1</stp>
        <stp>T</stp>
        <tr r="F207" s="1"/>
      </tp>
      <tp>
        <v>-24.5</v>
        <stp/>
        <stp>ContractData</stp>
        <stp>AHDD07G23</stp>
        <stp>NetSettlement</stp>
        <stp>1</stp>
        <stp>T</stp>
        <tr r="F12" s="1"/>
      </tp>
      <tp t="s">
        <v/>
        <stp/>
        <stp>ContractData</stp>
        <stp>AHDD07N23</stp>
        <stp>NetSettlement</stp>
        <stp>1</stp>
        <stp>T</stp>
        <tr r="F120" s="1"/>
      </tp>
      <tp>
        <v>-19.25</v>
        <stp/>
        <stp>ContractData</stp>
        <stp>AHDD07M23</stp>
        <stp>NetSettlement</stp>
        <stp>1</stp>
        <stp>T</stp>
        <tr r="F98" s="1"/>
      </tp>
      <tp t="s">
        <v/>
        <stp/>
        <stp>ContractData</stp>
        <stp>AHDD07J23</stp>
        <stp>NetSettlement</stp>
        <stp>1</stp>
        <stp>T</stp>
        <tr r="F55" s="1"/>
      </tp>
      <tp>
        <v>-21.75</v>
        <stp/>
        <stp>ContractData</stp>
        <stp>AHDD07H23</stp>
        <stp>NetSettlement</stp>
        <stp>1</stp>
        <stp>T</stp>
        <tr r="F32" s="1"/>
      </tp>
      <tp t="s">
        <v/>
        <stp/>
        <stp>ContractData</stp>
        <stp>AHDD06V23</stp>
        <stp>NetSettlement</stp>
        <stp>1</stp>
        <stp>T</stp>
        <tr r="F185" s="1"/>
      </tp>
      <tp t="s">
        <v/>
        <stp/>
        <stp>ContractData</stp>
        <stp>AHDD06U23</stp>
        <stp>NetSettlement</stp>
        <stp>1</stp>
        <stp>T</stp>
        <tr r="F163" s="1"/>
      </tp>
      <tp t="s">
        <v/>
        <stp/>
        <stp>ContractData</stp>
        <stp>AHDD06Z23</stp>
        <stp>NetSettlement</stp>
        <stp>1</stp>
        <stp>T</stp>
        <tr r="F228" s="1"/>
      </tp>
      <tp t="s">
        <v/>
        <stp/>
        <stp>ContractData</stp>
        <stp>AHDD06X23</stp>
        <stp>NetSettlement</stp>
        <stp>1</stp>
        <stp>T</stp>
        <tr r="F206" s="1"/>
      </tp>
      <tp>
        <v>-24.5</v>
        <stp/>
        <stp>ContractData</stp>
        <stp>AHDD06G23</stp>
        <stp>NetSettlement</stp>
        <stp>1</stp>
        <stp>T</stp>
        <tr r="F11" s="1"/>
      </tp>
      <tp t="s">
        <v/>
        <stp/>
        <stp>ContractData</stp>
        <stp>AHDD06N23</stp>
        <stp>NetSettlement</stp>
        <stp>1</stp>
        <stp>T</stp>
        <tr r="F119" s="1"/>
      </tp>
      <tp t="s">
        <v/>
        <stp/>
        <stp>ContractData</stp>
        <stp>AHDD06M23</stp>
        <stp>NetSettlement</stp>
        <stp>1</stp>
        <stp>T</stp>
        <tr r="F97" s="1"/>
      </tp>
      <tp>
        <v>-21.75</v>
        <stp/>
        <stp>ContractData</stp>
        <stp>AHDD06J23</stp>
        <stp>NetSettlement</stp>
        <stp>1</stp>
        <stp>T</stp>
        <tr r="F54" s="1"/>
      </tp>
      <tp>
        <v>-21.75</v>
        <stp/>
        <stp>ContractData</stp>
        <stp>AHDD06H23</stp>
        <stp>NetSettlement</stp>
        <stp>1</stp>
        <stp>T</stp>
        <tr r="F31" s="1"/>
      </tp>
      <tp t="s">
        <v/>
        <stp/>
        <stp>ContractData</stp>
        <stp>AHDD01U23</stp>
        <stp>NetSettlement</stp>
        <stp>1</stp>
        <stp>T</stp>
        <tr r="F160" s="1"/>
      </tp>
      <tp t="s">
        <v/>
        <stp/>
        <stp>ContractData</stp>
        <stp>CADD28U23</stp>
        <stp>NetSettlement</stp>
        <stp>1</stp>
        <stp>T</stp>
        <tr r="F456" s="3"/>
      </tp>
      <tp t="s">
        <v/>
        <stp/>
        <stp>ContractData</stp>
        <stp>AHDD01Q23</stp>
        <stp>NetSettlement</stp>
        <stp>1</stp>
        <stp>T</stp>
        <tr r="F137" s="1"/>
      </tp>
      <tp t="s">
        <v/>
        <stp/>
        <stp>ContractData</stp>
        <stp>CADD28Q23</stp>
        <stp>NetSettlement</stp>
        <stp>1</stp>
        <stp>T</stp>
        <tr r="F433" s="3"/>
      </tp>
      <tp t="s">
        <v/>
        <stp/>
        <stp>ContractData</stp>
        <stp>AHDD01Z23</stp>
        <stp>NetSettlement</stp>
        <stp>1</stp>
        <stp>T</stp>
        <tr r="F225" s="1"/>
      </tp>
      <tp t="s">
        <v/>
        <stp/>
        <stp>ContractData</stp>
        <stp>CADD28Z23</stp>
        <stp>NetSettlement</stp>
        <stp>1</stp>
        <stp>T</stp>
        <tr r="F521" s="3"/>
      </tp>
      <tp t="s">
        <v/>
        <stp/>
        <stp>ContractData</stp>
        <stp>AHDD01X23</stp>
        <stp>NetSettlement</stp>
        <stp>1</stp>
        <stp>T</stp>
        <tr r="F203" s="1"/>
      </tp>
      <tp t="s">
        <v/>
        <stp/>
        <stp>ContractData</stp>
        <stp>CADD28X23</stp>
        <stp>NetSettlement</stp>
        <stp>1</stp>
        <stp>T</stp>
        <tr r="F499" s="3"/>
      </tp>
      <tp>
        <v>-24.5</v>
        <stp/>
        <stp>ContractData</stp>
        <stp>AHDD01G23</stp>
        <stp>NetSettlement</stp>
        <stp>1</stp>
        <stp>T</stp>
        <tr r="F8" s="1"/>
      </tp>
      <tp>
        <v>16.45</v>
        <stp/>
        <stp>ContractData</stp>
        <stp>CADD28G23</stp>
        <stp>NetSettlement</stp>
        <stp>1</stp>
        <stp>T</stp>
        <tr r="F304" s="3"/>
      </tp>
      <tp t="s">
        <v/>
        <stp/>
        <stp>ContractData</stp>
        <stp>CADD28N23</stp>
        <stp>NetSettlement</stp>
        <stp>1</stp>
        <stp>T</stp>
        <tr r="F412" s="3"/>
      </tp>
      <tp t="s">
        <v/>
        <stp/>
        <stp>ContractData</stp>
        <stp>AHDD01M23</stp>
        <stp>NetSettlement</stp>
        <stp>1</stp>
        <stp>T</stp>
        <tr r="F94" s="1"/>
      </tp>
      <tp>
        <v>14.05</v>
        <stp/>
        <stp>ContractData</stp>
        <stp>CADD28M23</stp>
        <stp>NetSettlement</stp>
        <stp>1</stp>
        <stp>T</stp>
        <tr r="F390" s="3"/>
      </tp>
      <tp t="s">
        <v/>
        <stp/>
        <stp>ContractData</stp>
        <stp>CADD28J23</stp>
        <stp>NetSettlement</stp>
        <stp>1</stp>
        <stp>T</stp>
        <tr r="F347" s="3"/>
      </tp>
      <tp t="s">
        <v/>
        <stp/>
        <stp>ContractData</stp>
        <stp>AHDD01K23</stp>
        <stp>NetSettlement</stp>
        <stp>1</stp>
        <stp>T</stp>
        <tr r="F71" s="1"/>
      </tp>
      <tp>
        <v>-21.75</v>
        <stp/>
        <stp>ContractData</stp>
        <stp>AHDD01H23</stp>
        <stp>NetSettlement</stp>
        <stp>1</stp>
        <stp>T</stp>
        <tr r="F28" s="1"/>
      </tp>
      <tp>
        <v>16.330000000000002</v>
        <stp/>
        <stp>ContractData</stp>
        <stp>CADD28H23</stp>
        <stp>NetSettlement</stp>
        <stp>1</stp>
        <stp>T</stp>
        <tr r="F324" s="3"/>
      </tp>
      <tp t="s">
        <v/>
        <stp/>
        <stp>ContractData</stp>
        <stp>CADD29U23</stp>
        <stp>NetSettlement</stp>
        <stp>1</stp>
        <stp>T</stp>
        <tr r="F457" s="3"/>
      </tp>
      <tp t="s">
        <v/>
        <stp/>
        <stp>ContractData</stp>
        <stp>CADD29Q23</stp>
        <stp>NetSettlement</stp>
        <stp>1</stp>
        <stp>T</stp>
        <tr r="F434" s="3"/>
      </tp>
      <tp t="s">
        <v/>
        <stp/>
        <stp>ContractData</stp>
        <stp>CADD29Z23</stp>
        <stp>NetSettlement</stp>
        <stp>1</stp>
        <stp>T</stp>
        <tr r="F522" s="3"/>
      </tp>
      <tp t="s">
        <v/>
        <stp/>
        <stp>ContractData</stp>
        <stp>CADD29X23</stp>
        <stp>NetSettlement</stp>
        <stp>1</stp>
        <stp>T</stp>
        <tr r="F500" s="3"/>
      </tp>
      <tp t="s">
        <v/>
        <stp/>
        <stp>ContractData</stp>
        <stp>CADD29M23</stp>
        <stp>NetSettlement</stp>
        <stp>1</stp>
        <stp>T</stp>
        <tr r="F391" s="3"/>
      </tp>
      <tp t="s">
        <v/>
        <stp/>
        <stp>ContractData</stp>
        <stp>CADD29K23</stp>
        <stp>NetSettlement</stp>
        <stp>1</stp>
        <stp>T</stp>
        <tr r="F368" s="3"/>
      </tp>
      <tp>
        <v>16.25</v>
        <stp/>
        <stp>ContractData</stp>
        <stp>CADD29H23</stp>
        <stp>NetSettlement</stp>
        <stp>1</stp>
        <stp>T</stp>
        <tr r="F325" s="3"/>
      </tp>
      <tp>
        <v>-15.17</v>
        <stp/>
        <stp>ContractData</stp>
        <stp>AHDD03V23</stp>
        <stp>NetSettlement</stp>
        <stp>1</stp>
        <stp>T</stp>
        <tr r="F182" s="1"/>
      </tp>
      <tp t="s">
        <v/>
        <stp/>
        <stp>ContractData</stp>
        <stp>AHDD03Q23</stp>
        <stp>NetSettlement</stp>
        <stp>1</stp>
        <stp>T</stp>
        <tr r="F139" s="1"/>
      </tp>
      <tp t="s">
        <v/>
        <stp/>
        <stp>ContractData</stp>
        <stp>AHDD03X23</stp>
        <stp>NetSettlement</stp>
        <stp>1</stp>
        <stp>T</stp>
        <tr r="F205" s="1"/>
      </tp>
      <tp>
        <v>-24.5</v>
        <stp/>
        <stp>ContractData</stp>
        <stp>AHDD03G23</stp>
        <stp>NetSettlement</stp>
        <stp>1</stp>
        <stp>T</stp>
        <tr r="F10" s="1"/>
      </tp>
      <tp t="s">
        <v/>
        <stp/>
        <stp>ContractData</stp>
        <stp>AHDD03N23</stp>
        <stp>NetSettlement</stp>
        <stp>1</stp>
        <stp>T</stp>
        <tr r="F116" s="1"/>
      </tp>
      <tp>
        <v>-21.75</v>
        <stp/>
        <stp>ContractData</stp>
        <stp>AHDD03J23</stp>
        <stp>NetSettlement</stp>
        <stp>1</stp>
        <stp>T</stp>
        <tr r="F51" s="1"/>
      </tp>
      <tp>
        <v>-19.95</v>
        <stp/>
        <stp>ContractData</stp>
        <stp>AHDD03K23</stp>
        <stp>NetSettlement</stp>
        <stp>1</stp>
        <stp>T</stp>
        <tr r="F73" s="1"/>
      </tp>
      <tp>
        <v>-21.75</v>
        <stp/>
        <stp>ContractData</stp>
        <stp>AHDD03H23</stp>
        <stp>NetSettlement</stp>
        <stp>1</stp>
        <stp>T</stp>
        <tr r="F30" s="1"/>
      </tp>
      <tp t="s">
        <v/>
        <stp/>
        <stp>ContractData</stp>
        <stp>AHDD02V23</stp>
        <stp>NetSettlement</stp>
        <stp>1</stp>
        <stp>T</stp>
        <tr r="F181" s="1"/>
      </tp>
      <tp>
        <v>-15.88</v>
        <stp/>
        <stp>ContractData</stp>
        <stp>AHDD02Q23</stp>
        <stp>NetSettlement</stp>
        <stp>1</stp>
        <stp>T</stp>
        <tr r="F138" s="1"/>
      </tp>
      <tp>
        <v>-13.83</v>
        <stp/>
        <stp>ContractData</stp>
        <stp>AHDD02X23</stp>
        <stp>NetSettlement</stp>
        <stp>1</stp>
        <stp>T</stp>
        <tr r="F204" s="1"/>
      </tp>
      <tp>
        <v>-24.5</v>
        <stp/>
        <stp>ContractData</stp>
        <stp>AHDD02G23</stp>
        <stp>NetSettlement</stp>
        <stp>1</stp>
        <stp>T</stp>
        <tr r="F9" s="1"/>
      </tp>
      <tp>
        <v>-19.43</v>
        <stp/>
        <stp>ContractData</stp>
        <stp>AHDD02M23</stp>
        <stp>NetSettlement</stp>
        <stp>1</stp>
        <stp>T</stp>
        <tr r="F95" s="1"/>
      </tp>
      <tp t="s">
        <v/>
        <stp/>
        <stp>ContractData</stp>
        <stp>AHDD02K23</stp>
        <stp>NetSettlement</stp>
        <stp>1</stp>
        <stp>T</stp>
        <tr r="F72" s="1"/>
      </tp>
      <tp>
        <v>-21.75</v>
        <stp/>
        <stp>ContractData</stp>
        <stp>AHDD02H23</stp>
        <stp>NetSettlement</stp>
        <stp>1</stp>
        <stp>T</stp>
        <tr r="F29" s="1"/>
      </tp>
      <tp t="s">
        <v/>
        <stp/>
        <stp>ContractData</stp>
        <stp>CADD24V23</stp>
        <stp>NetSettlement</stp>
        <stp>1</stp>
        <stp>T</stp>
        <tr r="F474" s="3"/>
      </tp>
      <tp t="s">
        <v/>
        <stp/>
        <stp>ContractData</stp>
        <stp>CADD24Q23</stp>
        <stp>NetSettlement</stp>
        <stp>1</stp>
        <stp>T</stp>
        <tr r="F431" s="3"/>
      </tp>
      <tp t="s">
        <v/>
        <stp/>
        <stp>ContractData</stp>
        <stp>CADD24X23</stp>
        <stp>NetSettlement</stp>
        <stp>1</stp>
        <stp>T</stp>
        <tr r="F497" s="3"/>
      </tp>
      <tp>
        <v>16.25</v>
        <stp/>
        <stp>ContractData</stp>
        <stp>CADD24G23</stp>
        <stp>NetSettlement</stp>
        <stp>1</stp>
        <stp>T</stp>
        <tr r="F302" s="3"/>
      </tp>
      <tp t="s">
        <v/>
        <stp/>
        <stp>ContractData</stp>
        <stp>CADD24N23</stp>
        <stp>NetSettlement</stp>
        <stp>1</stp>
        <stp>T</stp>
        <tr r="F408" s="3"/>
      </tp>
      <tp>
        <v>14.75</v>
        <stp/>
        <stp>ContractData</stp>
        <stp>CADD24J23</stp>
        <stp>NetSettlement</stp>
        <stp>1</stp>
        <stp>T</stp>
        <tr r="F343" s="3"/>
      </tp>
      <tp>
        <v>14.450000000000001</v>
        <stp/>
        <stp>ContractData</stp>
        <stp>CADD24K23</stp>
        <stp>NetSettlement</stp>
        <stp>1</stp>
        <stp>T</stp>
        <tr r="F365" s="3"/>
      </tp>
      <tp>
        <v>16.66</v>
        <stp/>
        <stp>ContractData</stp>
        <stp>CADD24H23</stp>
        <stp>NetSettlement</stp>
        <stp>1</stp>
        <stp>T</stp>
        <tr r="F322" s="3"/>
      </tp>
      <tp t="s">
        <v/>
        <stp/>
        <stp>ContractData</stp>
        <stp>CADD25V23</stp>
        <stp>NetSettlement</stp>
        <stp>1</stp>
        <stp>T</stp>
        <tr r="F475" s="3"/>
      </tp>
      <tp t="s">
        <v/>
        <stp/>
        <stp>ContractData</stp>
        <stp>CADD25U23</stp>
        <stp>NetSettlement</stp>
        <stp>1</stp>
        <stp>T</stp>
        <tr r="F453" s="3"/>
      </tp>
      <tp t="s">
        <v/>
        <stp/>
        <stp>ContractData</stp>
        <stp>CADD25Q23</stp>
        <stp>NetSettlement</stp>
        <stp>1</stp>
        <stp>T</stp>
        <tr r="F432" s="3"/>
      </tp>
      <tp t="s">
        <v/>
        <stp/>
        <stp>ContractData</stp>
        <stp>CADD25Z23</stp>
        <stp>NetSettlement</stp>
        <stp>1</stp>
        <stp>T</stp>
        <tr r="F518" s="3"/>
      </tp>
      <tp t="s">
        <v/>
        <stp/>
        <stp>ContractData</stp>
        <stp>CADD25N23</stp>
        <stp>NetSettlement</stp>
        <stp>1</stp>
        <stp>T</stp>
        <tr r="F409" s="3"/>
      </tp>
      <tp>
        <v>15</v>
        <stp/>
        <stp>ContractData</stp>
        <stp>CADD25J23</stp>
        <stp>NetSettlement</stp>
        <stp>1</stp>
        <stp>T</stp>
        <tr r="F344" s="3"/>
      </tp>
      <tp t="s">
        <v/>
        <stp/>
        <stp>ContractData</stp>
        <stp>CADD25K23</stp>
        <stp>NetSettlement</stp>
        <stp>1</stp>
        <stp>T</stp>
        <tr r="F366" s="3"/>
      </tp>
      <tp t="s">
        <v/>
        <stp/>
        <stp>ContractData</stp>
        <stp>CADD26V23</stp>
        <stp>NetSettlement</stp>
        <stp>1</stp>
        <stp>T</stp>
        <tr r="F476" s="3"/>
      </tp>
      <tp t="s">
        <v/>
        <stp/>
        <stp>ContractData</stp>
        <stp>CADD26U23</stp>
        <stp>NetSettlement</stp>
        <stp>1</stp>
        <stp>T</stp>
        <tr r="F454" s="3"/>
      </tp>
      <tp t="s">
        <v/>
        <stp/>
        <stp>ContractData</stp>
        <stp>CADD26Z23</stp>
        <stp>NetSettlement</stp>
        <stp>1</stp>
        <stp>T</stp>
        <tr r="F519" s="3"/>
      </tp>
      <tp t="s">
        <v/>
        <stp/>
        <stp>ContractData</stp>
        <stp>CADD26F23</stp>
        <stp>NetSettlement</stp>
        <stp>1</stp>
        <stp>T</stp>
        <tr r="F281" s="3"/>
      </tp>
      <tp>
        <v>13.25</v>
        <stp/>
        <stp>ContractData</stp>
        <stp>CADD26N23</stp>
        <stp>NetSettlement</stp>
        <stp>1</stp>
        <stp>T</stp>
        <tr r="F410" s="3"/>
      </tp>
      <tp t="s">
        <v/>
        <stp/>
        <stp>ContractData</stp>
        <stp>CADD26M23</stp>
        <stp>NetSettlement</stp>
        <stp>1</stp>
        <stp>T</stp>
        <tr r="F388" s="3"/>
      </tp>
      <tp>
        <v>14.84</v>
        <stp/>
        <stp>ContractData</stp>
        <stp>CADD26J23</stp>
        <stp>NetSettlement</stp>
        <stp>1</stp>
        <stp>T</stp>
        <tr r="F345" s="3"/>
      </tp>
      <tp t="s">
        <v/>
        <stp/>
        <stp>ContractData</stp>
        <stp>CADD26K23</stp>
        <stp>NetSettlement</stp>
        <stp>1</stp>
        <stp>T</stp>
        <tr r="F367" s="3"/>
      </tp>
      <tp t="s">
        <v/>
        <stp/>
        <stp>ContractData</stp>
        <stp>CADD27V23</stp>
        <stp>NetSettlement</stp>
        <stp>1</stp>
        <stp>T</stp>
        <tr r="F477" s="3"/>
      </tp>
      <tp t="s">
        <v/>
        <stp/>
        <stp>ContractData</stp>
        <stp>CADD27U23</stp>
        <stp>NetSettlement</stp>
        <stp>1</stp>
        <stp>T</stp>
        <tr r="F455" s="3"/>
      </tp>
      <tp t="s">
        <v/>
        <stp/>
        <stp>ContractData</stp>
        <stp>CADD27Z23</stp>
        <stp>NetSettlement</stp>
        <stp>1</stp>
        <stp>T</stp>
        <tr r="F520" s="3"/>
      </tp>
      <tp t="s">
        <v/>
        <stp/>
        <stp>ContractData</stp>
        <stp>CADD27X23</stp>
        <stp>NetSettlement</stp>
        <stp>1</stp>
        <stp>T</stp>
        <tr r="F498" s="3"/>
      </tp>
      <tp t="s">
        <v/>
        <stp/>
        <stp>ContractData</stp>
        <stp>CADD27F23</stp>
        <stp>NetSettlement</stp>
        <stp>1</stp>
        <stp>T</stp>
        <tr r="F282" s="3"/>
      </tp>
      <tp>
        <v>16.399999999999999</v>
        <stp/>
        <stp>ContractData</stp>
        <stp>CADD27G23</stp>
        <stp>NetSettlement</stp>
        <stp>1</stp>
        <stp>T</stp>
        <tr r="F303" s="3"/>
      </tp>
      <tp t="s">
        <v/>
        <stp/>
        <stp>ContractData</stp>
        <stp>CADD27N23</stp>
        <stp>NetSettlement</stp>
        <stp>1</stp>
        <stp>T</stp>
        <tr r="F411" s="3"/>
      </tp>
      <tp t="s">
        <v/>
        <stp/>
        <stp>ContractData</stp>
        <stp>CADD27M23</stp>
        <stp>NetSettlement</stp>
        <stp>1</stp>
        <stp>T</stp>
        <tr r="F389" s="3"/>
      </tp>
      <tp t="s">
        <v/>
        <stp/>
        <stp>ContractData</stp>
        <stp>CADD27J23</stp>
        <stp>NetSettlement</stp>
        <stp>1</stp>
        <stp>T</stp>
        <tr r="F346" s="3"/>
      </tp>
      <tp>
        <v>16.420000000000002</v>
        <stp/>
        <stp>ContractData</stp>
        <stp>CADD27H23</stp>
        <stp>NetSettlement</stp>
        <stp>1</stp>
        <stp>T</stp>
        <tr r="F323" s="3"/>
      </tp>
      <tp t="s">
        <v/>
        <stp/>
        <stp>ContractData</stp>
        <stp>AHDD09V23</stp>
        <stp>NetSettlement</stp>
        <stp>1</stp>
        <stp>T</stp>
        <tr r="F186" s="1"/>
      </tp>
      <tp t="s">
        <v/>
        <stp/>
        <stp>ContractData</stp>
        <stp>CADD20V23</stp>
        <stp>NetSettlement</stp>
        <stp>1</stp>
        <stp>T</stp>
        <tr r="F472" s="3"/>
      </tp>
      <tp>
        <v>12.5</v>
        <stp/>
        <stp>ContractData</stp>
        <stp>CADD20U23</stp>
        <stp>NetSettlement</stp>
        <stp>1</stp>
        <stp>T</stp>
        <tr r="F450" s="3"/>
      </tp>
      <tp t="s">
        <v/>
        <stp/>
        <stp>ContractData</stp>
        <stp>AHDD09Q23</stp>
        <stp>NetSettlement</stp>
        <stp>1</stp>
        <stp>T</stp>
        <tr r="F143" s="1"/>
      </tp>
      <tp>
        <v>11</v>
        <stp/>
        <stp>ContractData</stp>
        <stp>CADD20Z23</stp>
        <stp>NetSettlement</stp>
        <stp>1</stp>
        <stp>T</stp>
        <tr r="F515" s="3"/>
      </tp>
      <tp t="s">
        <v/>
        <stp/>
        <stp>ContractData</stp>
        <stp>AHDD09X23</stp>
        <stp>NetSettlement</stp>
        <stp>1</stp>
        <stp>T</stp>
        <tr r="F209" s="1"/>
      </tp>
      <tp t="s">
        <v/>
        <stp/>
        <stp>ContractData</stp>
        <stp>CADD20X23</stp>
        <stp>NetSettlement</stp>
        <stp>1</stp>
        <stp>T</stp>
        <tr r="F493" s="3"/>
      </tp>
      <tp>
        <v>-24.5</v>
        <stp/>
        <stp>ContractData</stp>
        <stp>AHDD09G23</stp>
        <stp>NetSettlement</stp>
        <stp>1</stp>
        <stp>T</stp>
        <tr r="F14" s="1"/>
      </tp>
      <tp t="s">
        <v/>
        <stp/>
        <stp>ContractData</stp>
        <stp>CADD20G23</stp>
        <stp>NetSettlement</stp>
        <stp>1</stp>
        <stp>T</stp>
        <tr r="F298" s="3"/>
      </tp>
      <tp t="s">
        <v/>
        <stp/>
        <stp>ContractData</stp>
        <stp>CADD20N23</stp>
        <stp>NetSettlement</stp>
        <stp>1</stp>
        <stp>T</stp>
        <tr r="F406" s="3"/>
      </tp>
      <tp t="s">
        <v/>
        <stp/>
        <stp>ContractData</stp>
        <stp>AHDD09M23</stp>
        <stp>NetSettlement</stp>
        <stp>1</stp>
        <stp>T</stp>
        <tr r="F100" s="1"/>
      </tp>
      <tp t="s">
        <v/>
        <stp/>
        <stp>ContractData</stp>
        <stp>CADD20M23</stp>
        <stp>NetSettlement</stp>
        <stp>1</stp>
        <stp>T</stp>
        <tr r="F384" s="3"/>
      </tp>
      <tp>
        <v>14.75</v>
        <stp/>
        <stp>ContractData</stp>
        <stp>CADD20J23</stp>
        <stp>NetSettlement</stp>
        <stp>1</stp>
        <stp>T</stp>
        <tr r="F341" s="3"/>
      </tp>
      <tp t="s">
        <v/>
        <stp/>
        <stp>ContractData</stp>
        <stp>AHDD09K23</stp>
        <stp>NetSettlement</stp>
        <stp>1</stp>
        <stp>T</stp>
        <tr r="F77" s="1"/>
      </tp>
      <tp>
        <v>-21.75</v>
        <stp/>
        <stp>ContractData</stp>
        <stp>AHDD09H23</stp>
        <stp>NetSettlement</stp>
        <stp>1</stp>
        <stp>T</stp>
        <tr r="F34" s="1"/>
      </tp>
      <tp>
        <v>16.75</v>
        <stp/>
        <stp>ContractData</stp>
        <stp>CADD20H23</stp>
        <stp>NetSettlement</stp>
        <stp>1</stp>
        <stp>T</stp>
        <tr r="F318" s="3"/>
      </tp>
      <tp t="s">
        <v/>
        <stp/>
        <stp>ContractData</stp>
        <stp>AHDD08U23</stp>
        <stp>NetSettlement</stp>
        <stp>1</stp>
        <stp>T</stp>
        <tr r="F165" s="1"/>
      </tp>
      <tp t="s">
        <v/>
        <stp/>
        <stp>ContractData</stp>
        <stp>CADD21U23</stp>
        <stp>NetSettlement</stp>
        <stp>1</stp>
        <stp>T</stp>
        <tr r="F451" s="3"/>
      </tp>
      <tp t="s">
        <v/>
        <stp/>
        <stp>ContractData</stp>
        <stp>AHDD08Q23</stp>
        <stp>NetSettlement</stp>
        <stp>1</stp>
        <stp>T</stp>
        <tr r="F142" s="1"/>
      </tp>
      <tp t="s">
        <v/>
        <stp/>
        <stp>ContractData</stp>
        <stp>CADD21Q23</stp>
        <stp>NetSettlement</stp>
        <stp>1</stp>
        <stp>T</stp>
        <tr r="F428" s="3"/>
      </tp>
      <tp t="s">
        <v/>
        <stp/>
        <stp>ContractData</stp>
        <stp>AHDD08Z23</stp>
        <stp>NetSettlement</stp>
        <stp>1</stp>
        <stp>T</stp>
        <tr r="F230" s="1"/>
      </tp>
      <tp t="s">
        <v/>
        <stp/>
        <stp>ContractData</stp>
        <stp>CADD21Z23</stp>
        <stp>NetSettlement</stp>
        <stp>1</stp>
        <stp>T</stp>
        <tr r="F516" s="3"/>
      </tp>
      <tp t="s">
        <v/>
        <stp/>
        <stp>ContractData</stp>
        <stp>AHDD08X23</stp>
        <stp>NetSettlement</stp>
        <stp>1</stp>
        <stp>T</stp>
        <tr r="F208" s="1"/>
      </tp>
      <tp t="s">
        <v/>
        <stp/>
        <stp>ContractData</stp>
        <stp>CADD21X23</stp>
        <stp>NetSettlement</stp>
        <stp>1</stp>
        <stp>T</stp>
        <tr r="F494" s="3"/>
      </tp>
      <tp>
        <v>-24.5</v>
        <stp/>
        <stp>ContractData</stp>
        <stp>AHDD08G23</stp>
        <stp>NetSettlement</stp>
        <stp>1</stp>
        <stp>T</stp>
        <tr r="F13" s="1"/>
      </tp>
      <tp>
        <v>16.14</v>
        <stp/>
        <stp>ContractData</stp>
        <stp>CADD21G23</stp>
        <stp>NetSettlement</stp>
        <stp>1</stp>
        <stp>T</stp>
        <tr r="F299" s="3"/>
      </tp>
      <tp t="s">
        <v/>
        <stp/>
        <stp>ContractData</stp>
        <stp>CADD21N23</stp>
        <stp>NetSettlement</stp>
        <stp>1</stp>
        <stp>T</stp>
        <tr r="F407" s="3"/>
      </tp>
      <tp t="s">
        <v/>
        <stp/>
        <stp>ContractData</stp>
        <stp>AHDD08M23</stp>
        <stp>NetSettlement</stp>
        <stp>1</stp>
        <stp>T</stp>
        <tr r="F99" s="1"/>
      </tp>
      <tp>
        <v>14.25</v>
        <stp/>
        <stp>ContractData</stp>
        <stp>CADD21M23</stp>
        <stp>NetSettlement</stp>
        <stp>1</stp>
        <stp>T</stp>
        <tr r="F385" s="3"/>
      </tp>
      <tp>
        <v>14.75</v>
        <stp/>
        <stp>ContractData</stp>
        <stp>CADD21J23</stp>
        <stp>NetSettlement</stp>
        <stp>1</stp>
        <stp>T</stp>
        <tr r="F342" s="3"/>
      </tp>
      <tp t="s">
        <v/>
        <stp/>
        <stp>ContractData</stp>
        <stp>AHDD08K23</stp>
        <stp>NetSettlement</stp>
        <stp>1</stp>
        <stp>T</stp>
        <tr r="F76" s="1"/>
      </tp>
      <tp>
        <v>-21.75</v>
        <stp/>
        <stp>ContractData</stp>
        <stp>AHDD08H23</stp>
        <stp>NetSettlement</stp>
        <stp>1</stp>
        <stp>T</stp>
        <tr r="F33" s="1"/>
      </tp>
      <tp>
        <v>16.75</v>
        <stp/>
        <stp>ContractData</stp>
        <stp>CADD21H23</stp>
        <stp>NetSettlement</stp>
        <stp>1</stp>
        <stp>T</stp>
        <tr r="F319" s="3"/>
      </tp>
      <tp t="s">
        <v/>
        <stp/>
        <stp>ContractData</stp>
        <stp>CADD22U23</stp>
        <stp>NetSettlement</stp>
        <stp>1</stp>
        <stp>T</stp>
        <tr r="F452" s="3"/>
      </tp>
      <tp t="s">
        <v/>
        <stp/>
        <stp>ContractData</stp>
        <stp>CADD22Q23</stp>
        <stp>NetSettlement</stp>
        <stp>1</stp>
        <stp>T</stp>
        <tr r="F429" s="3"/>
      </tp>
      <tp t="s">
        <v/>
        <stp/>
        <stp>ContractData</stp>
        <stp>CADD22Z23</stp>
        <stp>NetSettlement</stp>
        <stp>1</stp>
        <stp>T</stp>
        <tr r="F517" s="3"/>
      </tp>
      <tp t="s">
        <v/>
        <stp/>
        <stp>ContractData</stp>
        <stp>CADD22X23</stp>
        <stp>NetSettlement</stp>
        <stp>1</stp>
        <stp>T</stp>
        <tr r="F495" s="3"/>
      </tp>
      <tp>
        <v>16.18</v>
        <stp/>
        <stp>ContractData</stp>
        <stp>CADD22G23</stp>
        <stp>NetSettlement</stp>
        <stp>1</stp>
        <stp>T</stp>
        <tr r="F300" s="3"/>
      </tp>
      <tp t="s">
        <v/>
        <stp/>
        <stp>ContractData</stp>
        <stp>CADD22M23</stp>
        <stp>NetSettlement</stp>
        <stp>1</stp>
        <stp>T</stp>
        <tr r="F386" s="3"/>
      </tp>
      <tp t="s">
        <v/>
        <stp/>
        <stp>ContractData</stp>
        <stp>CADD22K23</stp>
        <stp>NetSettlement</stp>
        <stp>1</stp>
        <stp>T</stp>
        <tr r="F363" s="3"/>
      </tp>
      <tp>
        <v>16.75</v>
        <stp/>
        <stp>ContractData</stp>
        <stp>CADD22H23</stp>
        <stp>NetSettlement</stp>
        <stp>1</stp>
        <stp>T</stp>
        <tr r="F320" s="3"/>
      </tp>
      <tp t="s">
        <v/>
        <stp/>
        <stp>ContractData</stp>
        <stp>CADD23V23</stp>
        <stp>NetSettlement</stp>
        <stp>1</stp>
        <stp>T</stp>
        <tr r="F473" s="3"/>
      </tp>
      <tp t="s">
        <v/>
        <stp/>
        <stp>ContractData</stp>
        <stp>CADD23Q23</stp>
        <stp>NetSettlement</stp>
        <stp>1</stp>
        <stp>T</stp>
        <tr r="F430" s="3"/>
      </tp>
      <tp t="s">
        <v/>
        <stp/>
        <stp>ContractData</stp>
        <stp>CADD23X23</stp>
        <stp>NetSettlement</stp>
        <stp>1</stp>
        <stp>T</stp>
        <tr r="F496" s="3"/>
      </tp>
      <tp>
        <v>16.21</v>
        <stp/>
        <stp>ContractData</stp>
        <stp>CADD23G23</stp>
        <stp>NetSettlement</stp>
        <stp>1</stp>
        <stp>T</stp>
        <tr r="F301" s="3"/>
      </tp>
      <tp t="s">
        <v/>
        <stp/>
        <stp>ContractData</stp>
        <stp>CADD23M23</stp>
        <stp>NetSettlement</stp>
        <stp>1</stp>
        <stp>T</stp>
        <tr r="F387" s="3"/>
      </tp>
      <tp t="s">
        <v/>
        <stp/>
        <stp>ContractData</stp>
        <stp>CADD23K23</stp>
        <stp>NetSettlement</stp>
        <stp>1</stp>
        <stp>T</stp>
        <tr r="F364" s="3"/>
      </tp>
      <tp>
        <v>16.75</v>
        <stp/>
        <stp>ContractData</stp>
        <stp>CADD23H23</stp>
        <stp>NetSettlement</stp>
        <stp>1</stp>
        <stp>T</stp>
        <tr r="F321" s="3"/>
      </tp>
      <tp t="s">
        <v/>
        <stp/>
        <stp>ContractData</stp>
        <stp>CADD30Z24</stp>
        <stp>T_SettlementTime</stp>
        <stp/>
        <stp>T</stp>
        <tr r="G783" s="3"/>
      </tp>
      <tp t="s">
        <v/>
        <stp/>
        <stp>ContractData</stp>
        <stp>CADD31Z24</stp>
        <stp>T_SettlementTime</stp>
        <stp/>
        <stp>T</stp>
        <tr r="G784" s="3"/>
      </tp>
      <tp t="s">
        <v/>
        <stp/>
        <stp>ContractData</stp>
        <stp>CADD20Z24</stp>
        <stp>T_SettlementTime</stp>
        <stp/>
        <stp>T</stp>
        <tr r="G777" s="3"/>
      </tp>
      <tp t="s">
        <v/>
        <stp/>
        <stp>ContractData</stp>
        <stp>CADD23Z24</stp>
        <stp>T_SettlementTime</stp>
        <stp/>
        <stp>T</stp>
        <tr r="G778" s="3"/>
      </tp>
      <tp t="s">
        <v/>
        <stp/>
        <stp>ContractData</stp>
        <stp>CADD24Z24</stp>
        <stp>T_SettlementTime</stp>
        <stp/>
        <stp>T</stp>
        <tr r="G779" s="3"/>
      </tp>
      <tp t="s">
        <v/>
        <stp/>
        <stp>ContractData</stp>
        <stp>CADD25Z24</stp>
        <stp>T_SettlementTime</stp>
        <stp/>
        <stp>T</stp>
        <tr r="G780" s="3"/>
      </tp>
      <tp t="s">
        <v/>
        <stp/>
        <stp>ContractData</stp>
        <stp>CADD26Z24</stp>
        <stp>T_SettlementTime</stp>
        <stp/>
        <stp>T</stp>
        <tr r="G781" s="3"/>
      </tp>
      <tp t="s">
        <v/>
        <stp/>
        <stp>ContractData</stp>
        <stp>CADD27Z24</stp>
        <stp>T_SettlementTime</stp>
        <stp/>
        <stp>T</stp>
        <tr r="G782" s="3"/>
      </tp>
      <tp t="s">
        <v/>
        <stp/>
        <stp>ContractData</stp>
        <stp>CADD10Z24</stp>
        <stp>T_SettlementTime</stp>
        <stp/>
        <stp>T</stp>
        <tr r="G769" s="3"/>
      </tp>
      <tp t="s">
        <v/>
        <stp/>
        <stp>ContractData</stp>
        <stp>CADD11Z24</stp>
        <stp>T_SettlementTime</stp>
        <stp/>
        <stp>T</stp>
        <tr r="G770" s="3"/>
      </tp>
      <tp t="s">
        <v/>
        <stp/>
        <stp>ContractData</stp>
        <stp>CADD12Z24</stp>
        <stp>T_SettlementTime</stp>
        <stp/>
        <stp>T</stp>
        <tr r="G771" s="3"/>
      </tp>
      <tp t="s">
        <v/>
        <stp/>
        <stp>ContractData</stp>
        <stp>CADD13Z24</stp>
        <stp>T_SettlementTime</stp>
        <stp/>
        <stp>T</stp>
        <tr r="G772" s="3"/>
      </tp>
      <tp t="s">
        <v/>
        <stp/>
        <stp>ContractData</stp>
        <stp>CADD16Z24</stp>
        <stp>T_SettlementTime</stp>
        <stp/>
        <stp>T</stp>
        <tr r="G773" s="3"/>
      </tp>
      <tp t="s">
        <v/>
        <stp/>
        <stp>ContractData</stp>
        <stp>CADD17Z24</stp>
        <stp>T_SettlementTime</stp>
        <stp/>
        <stp>T</stp>
        <tr r="G774" s="3"/>
      </tp>
      <tp>
        <v>0.45833333333333331</v>
        <stp/>
        <stp>ContractData</stp>
        <stp>CADD18Z24</stp>
        <stp>T_SettlementTime</stp>
        <stp/>
        <stp>T</stp>
        <tr r="G775" s="3"/>
      </tp>
      <tp t="s">
        <v/>
        <stp/>
        <stp>ContractData</stp>
        <stp>CADD19Z24</stp>
        <stp>T_SettlementTime</stp>
        <stp/>
        <stp>T</stp>
        <tr r="G776" s="3"/>
      </tp>
      <tp t="s">
        <v/>
        <stp/>
        <stp>ContractData</stp>
        <stp>CADD02Z24</stp>
        <stp>T_SettlementTime</stp>
        <stp/>
        <stp>T</stp>
        <tr r="G763" s="3"/>
      </tp>
      <tp>
        <v>0.45833333333333331</v>
        <stp/>
        <stp>ContractData</stp>
        <stp>CADD03Z24</stp>
        <stp>T_SettlementTime</stp>
        <stp/>
        <stp>T</stp>
        <tr r="G764" s="3"/>
      </tp>
      <tp t="s">
        <v/>
        <stp/>
        <stp>ContractData</stp>
        <stp>CADD04Z24</stp>
        <stp>T_SettlementTime</stp>
        <stp/>
        <stp>T</stp>
        <tr r="G765" s="3"/>
      </tp>
      <tp t="s">
        <v/>
        <stp/>
        <stp>ContractData</stp>
        <stp>CADD05Z24</stp>
        <stp>T_SettlementTime</stp>
        <stp/>
        <stp>T</stp>
        <tr r="G766" s="3"/>
      </tp>
      <tp t="s">
        <v/>
        <stp/>
        <stp>ContractData</stp>
        <stp>CADD06Z24</stp>
        <stp>T_SettlementTime</stp>
        <stp/>
        <stp>T</stp>
        <tr r="G767" s="3"/>
      </tp>
      <tp t="s">
        <v/>
        <stp/>
        <stp>ContractData</stp>
        <stp>CADD09Z24</stp>
        <stp>T_SettlementTime</stp>
        <stp/>
        <stp>T</stp>
        <tr r="G768" s="3"/>
      </tp>
      <tp t="s">
        <v/>
        <stp/>
        <stp>ContractData</stp>
        <stp>AHDD29Z23</stp>
        <stp>T_SettlementTime</stp>
        <stp/>
        <stp>T</stp>
        <tr r="G245" s="1"/>
      </tp>
      <tp t="s">
        <v/>
        <stp/>
        <stp>ContractData</stp>
        <stp>AHDD28Z23</stp>
        <stp>T_SettlementTime</stp>
        <stp/>
        <stp>T</stp>
        <tr r="G244" s="1"/>
      </tp>
      <tp t="s">
        <v/>
        <stp/>
        <stp>ContractData</stp>
        <stp>CADD01Z23</stp>
        <stp>T_SettlementTime</stp>
        <stp/>
        <stp>T</stp>
        <tr r="G502" s="3"/>
      </tp>
      <tp>
        <v>0.45833333333333331</v>
        <stp/>
        <stp>ContractData</stp>
        <stp>CADD04Z23</stp>
        <stp>T_SettlementTime</stp>
        <stp/>
        <stp>T</stp>
        <tr r="G503" s="3"/>
      </tp>
      <tp t="s">
        <v/>
        <stp/>
        <stp>ContractData</stp>
        <stp>CADD05Z23</stp>
        <stp>T_SettlementTime</stp>
        <stp/>
        <stp>T</stp>
        <tr r="G504" s="3"/>
      </tp>
      <tp t="s">
        <v/>
        <stp/>
        <stp>ContractData</stp>
        <stp>CADD06Z23</stp>
        <stp>T_SettlementTime</stp>
        <stp/>
        <stp>T</stp>
        <tr r="G505" s="3"/>
      </tp>
      <tp t="s">
        <v/>
        <stp/>
        <stp>ContractData</stp>
        <stp>CADD07Z23</stp>
        <stp>T_SettlementTime</stp>
        <stp/>
        <stp>T</stp>
        <tr r="G506" s="3"/>
      </tp>
      <tp t="s">
        <v/>
        <stp/>
        <stp>ContractData</stp>
        <stp>AHDD21Z23</stp>
        <stp>T_SettlementTime</stp>
        <stp/>
        <stp>T</stp>
        <tr r="G239" s="1"/>
      </tp>
      <tp t="s">
        <v/>
        <stp/>
        <stp>ContractData</stp>
        <stp>CADD08Z23</stp>
        <stp>T_SettlementTime</stp>
        <stp/>
        <stp>T</stp>
        <tr r="G507" s="3"/>
      </tp>
      <tp>
        <v>0.45277777777777778</v>
        <stp/>
        <stp>ContractData</stp>
        <stp>AHDD20Z23</stp>
        <stp>T_SettlementTime</stp>
        <stp/>
        <stp>T</stp>
        <tr r="G238" s="1"/>
      </tp>
      <tp t="s">
        <v/>
        <stp/>
        <stp>ContractData</stp>
        <stp>AHDD22Z23</stp>
        <stp>T_SettlementTime</stp>
        <stp/>
        <stp>T</stp>
        <tr r="G240" s="1"/>
      </tp>
      <tp t="s">
        <v/>
        <stp/>
        <stp>ContractData</stp>
        <stp>AHDD25Z23</stp>
        <stp>T_SettlementTime</stp>
        <stp/>
        <stp>T</stp>
        <tr r="G241" s="1"/>
      </tp>
      <tp t="s">
        <v/>
        <stp/>
        <stp>ContractData</stp>
        <stp>AHDD27Z23</stp>
        <stp>T_SettlementTime</stp>
        <stp/>
        <stp>T</stp>
        <tr r="G243" s="1"/>
      </tp>
      <tp t="s">
        <v/>
        <stp/>
        <stp>ContractData</stp>
        <stp>AHDD26Z23</stp>
        <stp>T_SettlementTime</stp>
        <stp/>
        <stp>T</stp>
        <tr r="G242" s="1"/>
      </tp>
      <tp t="s">
        <v/>
        <stp/>
        <stp>ContractData</stp>
        <stp>CADD11Z23</stp>
        <stp>T_SettlementTime</stp>
        <stp/>
        <stp>T</stp>
        <tr r="G508" s="3"/>
      </tp>
      <tp t="s">
        <v/>
        <stp/>
        <stp>ContractData</stp>
        <stp>CADD12Z23</stp>
        <stp>T_SettlementTime</stp>
        <stp/>
        <stp>T</stp>
        <tr r="G509" s="3"/>
      </tp>
      <tp t="s">
        <v/>
        <stp/>
        <stp>ContractData</stp>
        <stp>CADD13Z23</stp>
        <stp>T_SettlementTime</stp>
        <stp/>
        <stp>T</stp>
        <tr r="G510" s="3"/>
      </tp>
      <tp t="s">
        <v/>
        <stp/>
        <stp>ContractData</stp>
        <stp>CADD14Z23</stp>
        <stp>T_SettlementTime</stp>
        <stp/>
        <stp>T</stp>
        <tr r="G511" s="3"/>
      </tp>
      <tp t="s">
        <v/>
        <stp/>
        <stp>ContractData</stp>
        <stp>CADD15Z23</stp>
        <stp>T_SettlementTime</stp>
        <stp/>
        <stp>T</stp>
        <tr r="G512" s="3"/>
      </tp>
      <tp t="s">
        <v/>
        <stp/>
        <stp>ContractData</stp>
        <stp>CADD18Z23</stp>
        <stp>T_SettlementTime</stp>
        <stp/>
        <stp>T</stp>
        <tr r="G513" s="3"/>
      </tp>
      <tp t="s">
        <v/>
        <stp/>
        <stp>ContractData</stp>
        <stp>CADD19Z23</stp>
        <stp>T_SettlementTime</stp>
        <stp/>
        <stp>T</stp>
        <tr r="G514" s="3"/>
      </tp>
      <tp>
        <v>0.45833333333333331</v>
        <stp/>
        <stp>ContractData</stp>
        <stp>CADD20Z23</stp>
        <stp>T_SettlementTime</stp>
        <stp/>
        <stp>T</stp>
        <tr r="G515" s="3"/>
      </tp>
      <tp t="s">
        <v/>
        <stp/>
        <stp>ContractData</stp>
        <stp>AHDD08Z23</stp>
        <stp>T_SettlementTime</stp>
        <stp/>
        <stp>T</stp>
        <tr r="G230" s="1"/>
      </tp>
      <tp t="s">
        <v/>
        <stp/>
        <stp>ContractData</stp>
        <stp>CADD21Z23</stp>
        <stp>T_SettlementTime</stp>
        <stp/>
        <stp>T</stp>
        <tr r="G516" s="3"/>
      </tp>
      <tp t="s">
        <v/>
        <stp/>
        <stp>ContractData</stp>
        <stp>CADD22Z23</stp>
        <stp>T_SettlementTime</stp>
        <stp/>
        <stp>T</stp>
        <tr r="G517" s="3"/>
      </tp>
      <tp t="s">
        <v/>
        <stp/>
        <stp>ContractData</stp>
        <stp>CADD25Z23</stp>
        <stp>T_SettlementTime</stp>
        <stp/>
        <stp>T</stp>
        <tr r="G518" s="3"/>
      </tp>
      <tp t="s">
        <v/>
        <stp/>
        <stp>ContractData</stp>
        <stp>CADD26Z23</stp>
        <stp>T_SettlementTime</stp>
        <stp/>
        <stp>T</stp>
        <tr r="G519" s="3"/>
      </tp>
      <tp t="s">
        <v/>
        <stp/>
        <stp>ContractData</stp>
        <stp>CADD27Z23</stp>
        <stp>T_SettlementTime</stp>
        <stp/>
        <stp>T</stp>
        <tr r="G520" s="3"/>
      </tp>
      <tp t="s">
        <v/>
        <stp/>
        <stp>ContractData</stp>
        <stp>AHDD01Z23</stp>
        <stp>T_SettlementTime</stp>
        <stp/>
        <stp>T</stp>
        <tr r="G225" s="1"/>
      </tp>
      <tp t="s">
        <v/>
        <stp/>
        <stp>ContractData</stp>
        <stp>CADD28Z23</stp>
        <stp>T_SettlementTime</stp>
        <stp/>
        <stp>T</stp>
        <tr r="G521" s="3"/>
      </tp>
      <tp t="s">
        <v/>
        <stp/>
        <stp>ContractData</stp>
        <stp>CADD29Z23</stp>
        <stp>T_SettlementTime</stp>
        <stp/>
        <stp>T</stp>
        <tr r="G522" s="3"/>
      </tp>
      <tp t="s">
        <v/>
        <stp/>
        <stp>ContractData</stp>
        <stp>AHDD05Z23</stp>
        <stp>T_SettlementTime</stp>
        <stp/>
        <stp>T</stp>
        <tr r="G227" s="1"/>
      </tp>
      <tp>
        <v>0.45277777777777778</v>
        <stp/>
        <stp>ContractData</stp>
        <stp>AHDD04Z23</stp>
        <stp>T_SettlementTime</stp>
        <stp/>
        <stp>T</stp>
        <tr r="G226" s="1"/>
      </tp>
      <tp t="s">
        <v/>
        <stp/>
        <stp>ContractData</stp>
        <stp>AHDD07Z23</stp>
        <stp>T_SettlementTime</stp>
        <stp/>
        <stp>T</stp>
        <tr r="G229" s="1"/>
      </tp>
      <tp t="s">
        <v/>
        <stp/>
        <stp>ContractData</stp>
        <stp>AHDD06Z23</stp>
        <stp>T_SettlementTime</stp>
        <stp/>
        <stp>T</stp>
        <tr r="G228" s="1"/>
      </tp>
      <tp t="s">
        <v/>
        <stp/>
        <stp>ContractData</stp>
        <stp>AHDD19Z23</stp>
        <stp>T_SettlementTime</stp>
        <stp/>
        <stp>T</stp>
        <tr r="G237" s="1"/>
      </tp>
      <tp t="s">
        <v/>
        <stp/>
        <stp>ContractData</stp>
        <stp>AHDD18Z23</stp>
        <stp>T_SettlementTime</stp>
        <stp/>
        <stp>T</stp>
        <tr r="G236" s="1"/>
      </tp>
      <tp t="s">
        <v/>
        <stp/>
        <stp>ContractData</stp>
        <stp>AHDD11Z23</stp>
        <stp>T_SettlementTime</stp>
        <stp/>
        <stp>T</stp>
        <tr r="G231" s="1"/>
      </tp>
      <tp t="s">
        <v/>
        <stp/>
        <stp>ContractData</stp>
        <stp>AHDD13Z23</stp>
        <stp>T_SettlementTime</stp>
        <stp/>
        <stp>T</stp>
        <tr r="G233" s="1"/>
      </tp>
      <tp t="s">
        <v/>
        <stp/>
        <stp>ContractData</stp>
        <stp>AHDD12Z23</stp>
        <stp>T_SettlementTime</stp>
        <stp/>
        <stp>T</stp>
        <tr r="G232" s="1"/>
      </tp>
      <tp t="s">
        <v/>
        <stp/>
        <stp>ContractData</stp>
        <stp>AHDD15Z23</stp>
        <stp>T_SettlementTime</stp>
        <stp/>
        <stp>T</stp>
        <tr r="G235" s="1"/>
      </tp>
      <tp t="s">
        <v/>
        <stp/>
        <stp>ContractData</stp>
        <stp>AHDD14Z23</stp>
        <stp>T_SettlementTime</stp>
        <stp/>
        <stp>T</stp>
        <tr r="G234" s="1"/>
      </tp>
      <tp>
        <v>44952</v>
        <stp/>
        <stp>ContractData</stp>
        <stp>AHDD15X23</stp>
        <stp>T_Date</stp>
        <stp>1</stp>
        <stp>T</stp>
        <tr r="H213" s="1"/>
      </tp>
      <tp>
        <v>44952</v>
        <stp/>
        <stp>ContractData</stp>
        <stp>AHDD25Z23</stp>
        <stp>T_Date</stp>
        <stp>1</stp>
        <stp>T</stp>
        <tr r="H241" s="1"/>
      </tp>
      <tp>
        <v>44952</v>
        <stp/>
        <stp>ContractData</stp>
        <stp>AHDD15Z23</stp>
        <stp>T_Date</stp>
        <stp>1</stp>
        <stp>T</stp>
        <tr r="H235" s="1"/>
      </tp>
      <tp>
        <v>44952</v>
        <stp/>
        <stp>ContractData</stp>
        <stp>AHDD05Z23</stp>
        <stp>T_Date</stp>
        <stp>1</stp>
        <stp>T</stp>
        <tr r="H227" s="1"/>
      </tp>
      <tp>
        <v>44952</v>
        <stp/>
        <stp>ContractData</stp>
        <stp>AHDD25Q23</stp>
        <stp>T_Date</stp>
        <stp>1</stp>
        <stp>T</stp>
        <tr r="H155" s="1"/>
      </tp>
      <tp>
        <v>44952</v>
        <stp/>
        <stp>ContractData</stp>
        <stp>AHDD15Q23</stp>
        <stp>T_Date</stp>
        <stp>1</stp>
        <stp>T</stp>
        <tr r="H147" s="1"/>
      </tp>
      <tp>
        <v>44952</v>
        <stp/>
        <stp>ContractData</stp>
        <stp>AHDD25U23</stp>
        <stp>T_Date</stp>
        <stp>1</stp>
        <stp>T</stp>
        <tr r="H176" s="1"/>
      </tp>
      <tp>
        <v>44952</v>
        <stp/>
        <stp>ContractData</stp>
        <stp>AHDD15U23</stp>
        <stp>T_Date</stp>
        <stp>1</stp>
        <stp>T</stp>
        <tr r="H170" s="1"/>
      </tp>
      <tp>
        <v>44952</v>
        <stp/>
        <stp>ContractData</stp>
        <stp>AHDD05U23</stp>
        <stp>T_Date</stp>
        <stp>1</stp>
        <stp>T</stp>
        <tr r="H162" s="1"/>
      </tp>
      <tp>
        <v>44952</v>
        <stp/>
        <stp>ContractData</stp>
        <stp>AHDD25V23</stp>
        <stp>T_Date</stp>
        <stp>1</stp>
        <stp>T</stp>
        <tr r="H198" s="1"/>
      </tp>
      <tp>
        <v>44952</v>
        <stp/>
        <stp>ContractData</stp>
        <stp>AHDD05V23</stp>
        <stp>T_Date</stp>
        <stp>1</stp>
        <stp>T</stp>
        <tr r="H184" s="1"/>
      </tp>
      <tp>
        <v>44952</v>
        <stp/>
        <stp>ContractData</stp>
        <stp>AHDD15H23</stp>
        <stp>T_Date</stp>
        <stp>1</stp>
        <stp>T</stp>
        <tr r="H38" s="1"/>
      </tp>
      <tp>
        <v>44952</v>
        <stp/>
        <stp>ContractData</stp>
        <stp>AHDD25K23</stp>
        <stp>T_Date</stp>
        <stp>1</stp>
        <stp>T</stp>
        <tr r="H89" s="1"/>
      </tp>
      <tp>
        <v>44952</v>
        <stp/>
        <stp>ContractData</stp>
        <stp>AHDD15K23</stp>
        <stp>T_Date</stp>
        <stp>1</stp>
        <stp>T</stp>
        <tr r="H81" s="1"/>
      </tp>
      <tp>
        <v>44952</v>
        <stp/>
        <stp>ContractData</stp>
        <stp>AHDD05K23</stp>
        <stp>T_Date</stp>
        <stp>1</stp>
        <stp>T</stp>
        <tr r="H75" s="1"/>
      </tp>
      <tp>
        <v>44952</v>
        <stp/>
        <stp>ContractData</stp>
        <stp>AHDD25J23</stp>
        <stp>T_Date</stp>
        <stp>1</stp>
        <stp>T</stp>
        <tr r="H67" s="1"/>
      </tp>
      <tp>
        <v>44952</v>
        <stp/>
        <stp>ContractData</stp>
        <stp>AHDD05J23</stp>
        <stp>T_Date</stp>
        <stp>1</stp>
        <stp>T</stp>
        <tr r="H53" s="1"/>
      </tp>
      <tp>
        <v>44952</v>
        <stp/>
        <stp>ContractData</stp>
        <stp>AHDD15M23</stp>
        <stp>T_Date</stp>
        <stp>1</stp>
        <stp>T</stp>
        <tr r="H104" s="1"/>
      </tp>
      <tp>
        <v>44952</v>
        <stp/>
        <stp>ContractData</stp>
        <stp>AHDD05M23</stp>
        <stp>T_Date</stp>
        <stp>1</stp>
        <stp>T</stp>
        <tr r="H96" s="1"/>
      </tp>
      <tp>
        <v>44952</v>
        <stp/>
        <stp>ContractData</stp>
        <stp>AHDD25N23</stp>
        <stp>T_Date</stp>
        <stp>1</stp>
        <stp>T</stp>
        <tr r="H132" s="1"/>
      </tp>
      <tp>
        <v>44952</v>
        <stp/>
        <stp>ContractData</stp>
        <stp>AHDD05N23</stp>
        <stp>T_Date</stp>
        <stp>1</stp>
        <stp>T</stp>
        <tr r="H118" s="1"/>
      </tp>
      <tp>
        <v>44952</v>
        <stp/>
        <stp>ContractData</stp>
        <stp>AHDD15G23</stp>
        <stp>T_Date</stp>
        <stp>1</stp>
        <stp>T</stp>
        <tr r="H18" s="1"/>
      </tp>
      <tp>
        <v>44952</v>
        <stp/>
        <stp>ContractData</stp>
        <stp>AHDD05G24</stp>
        <stp>T_Date</stp>
        <stp>1</stp>
        <stp>T</stp>
        <tr r="H271" s="1"/>
      </tp>
      <tp>
        <v>44952</v>
        <stp/>
        <stp>ContractData</stp>
        <stp>AHDD05F24</stp>
        <stp>T_Date</stp>
        <stp>1</stp>
        <stp>T</stp>
        <tr r="H250" s="1"/>
      </tp>
      <tp>
        <v>44952</v>
        <stp/>
        <stp>ContractData</stp>
        <stp>AHDD15F24</stp>
        <stp>T_Date</stp>
        <stp>1</stp>
        <stp>T</stp>
        <tr r="H256" s="1"/>
      </tp>
      <tp>
        <v>44952</v>
        <stp/>
        <stp>ContractData</stp>
        <stp>AHDD25F24</stp>
        <stp>T_Date</stp>
        <stp>1</stp>
        <stp>T</stp>
        <tr r="H264" s="1"/>
      </tp>
      <tp t="s">
        <v/>
        <stp/>
        <stp>ContractData</stp>
        <stp>AHDD15U23</stp>
        <stp>NetSettlement</stp>
        <stp>1</stp>
        <stp>T</stp>
        <tr r="F170" s="1"/>
      </tp>
      <tp t="s">
        <v/>
        <stp/>
        <stp>ContractData</stp>
        <stp>AHDD15Q23</stp>
        <stp>NetSettlement</stp>
        <stp>1</stp>
        <stp>T</stp>
        <tr r="F147" s="1"/>
      </tp>
      <tp t="s">
        <v/>
        <stp/>
        <stp>ContractData</stp>
        <stp>AHDD15Z23</stp>
        <stp>NetSettlement</stp>
        <stp>1</stp>
        <stp>T</stp>
        <tr r="F235" s="1"/>
      </tp>
      <tp>
        <v>-13.25</v>
        <stp/>
        <stp>ContractData</stp>
        <stp>AHDD15X23</stp>
        <stp>NetSettlement</stp>
        <stp>1</stp>
        <stp>T</stp>
        <tr r="F213" s="1"/>
      </tp>
      <tp>
        <v>-24</v>
        <stp/>
        <stp>ContractData</stp>
        <stp>AHDD15G23</stp>
        <stp>NetSettlement</stp>
        <stp>1</stp>
        <stp>T</stp>
        <tr r="F18" s="1"/>
      </tp>
      <tp t="s">
        <v/>
        <stp/>
        <stp>ContractData</stp>
        <stp>AHDD15M23</stp>
        <stp>NetSettlement</stp>
        <stp>1</stp>
        <stp>T</stp>
        <tr r="F104" s="1"/>
      </tp>
      <tp t="s">
        <v/>
        <stp/>
        <stp>ContractData</stp>
        <stp>AHDD15K23</stp>
        <stp>NetSettlement</stp>
        <stp>1</stp>
        <stp>T</stp>
        <tr r="F81" s="1"/>
      </tp>
      <tp>
        <v>-21.75</v>
        <stp/>
        <stp>ContractData</stp>
        <stp>AHDD15H23</stp>
        <stp>NetSettlement</stp>
        <stp>1</stp>
        <stp>T</stp>
        <tr r="F38" s="1"/>
      </tp>
      <tp t="s">
        <v/>
        <stp/>
        <stp>ContractData</stp>
        <stp>AHDD14U23</stp>
        <stp>NetSettlement</stp>
        <stp>1</stp>
        <stp>T</stp>
        <tr r="F169" s="1"/>
      </tp>
      <tp t="s">
        <v/>
        <stp/>
        <stp>ContractData</stp>
        <stp>AHDD14Q23</stp>
        <stp>NetSettlement</stp>
        <stp>1</stp>
        <stp>T</stp>
        <tr r="F146" s="1"/>
      </tp>
      <tp t="s">
        <v/>
        <stp/>
        <stp>ContractData</stp>
        <stp>AHDD14Z23</stp>
        <stp>NetSettlement</stp>
        <stp>1</stp>
        <stp>T</stp>
        <tr r="F234" s="1"/>
      </tp>
      <tp t="s">
        <v/>
        <stp/>
        <stp>ContractData</stp>
        <stp>AHDD14X23</stp>
        <stp>NetSettlement</stp>
        <stp>1</stp>
        <stp>T</stp>
        <tr r="F212" s="1"/>
      </tp>
      <tp>
        <v>-24</v>
        <stp/>
        <stp>ContractData</stp>
        <stp>AHDD14G23</stp>
        <stp>NetSettlement</stp>
        <stp>1</stp>
        <stp>T</stp>
        <tr r="F17" s="1"/>
      </tp>
      <tp t="s">
        <v/>
        <stp/>
        <stp>ContractData</stp>
        <stp>AHDD14N23</stp>
        <stp>NetSettlement</stp>
        <stp>1</stp>
        <stp>T</stp>
        <tr r="F125" s="1"/>
      </tp>
      <tp>
        <v>-19</v>
        <stp/>
        <stp>ContractData</stp>
        <stp>AHDD14M23</stp>
        <stp>NetSettlement</stp>
        <stp>1</stp>
        <stp>T</stp>
        <tr r="F103" s="1"/>
      </tp>
      <tp>
        <v>-21.29</v>
        <stp/>
        <stp>ContractData</stp>
        <stp>AHDD14J23</stp>
        <stp>NetSettlement</stp>
        <stp>1</stp>
        <stp>T</stp>
        <tr r="F60" s="1"/>
      </tp>
      <tp>
        <v>-21.75</v>
        <stp/>
        <stp>ContractData</stp>
        <stp>AHDD14H23</stp>
        <stp>NetSettlement</stp>
        <stp>1</stp>
        <stp>T</stp>
        <tr r="F37" s="1"/>
      </tp>
      <tp t="s">
        <v/>
        <stp/>
        <stp>ContractData</stp>
        <stp>AHDD17V23</stp>
        <stp>NetSettlement</stp>
        <stp>1</stp>
        <stp>T</stp>
        <tr r="F192" s="1"/>
      </tp>
      <tp t="s">
        <v/>
        <stp/>
        <stp>ContractData</stp>
        <stp>AHDD17Q23</stp>
        <stp>NetSettlement</stp>
        <stp>1</stp>
        <stp>T</stp>
        <tr r="F149" s="1"/>
      </tp>
      <tp t="s">
        <v/>
        <stp/>
        <stp>ContractData</stp>
        <stp>AHDD17X23</stp>
        <stp>NetSettlement</stp>
        <stp>1</stp>
        <stp>T</stp>
        <tr r="F215" s="1"/>
      </tp>
      <tp>
        <v>-23.25</v>
        <stp/>
        <stp>ContractData</stp>
        <stp>AHDD17G23</stp>
        <stp>NetSettlement</stp>
        <stp>1</stp>
        <stp>T</stp>
        <tr r="F20" s="1"/>
      </tp>
      <tp t="s">
        <v/>
        <stp/>
        <stp>ContractData</stp>
        <stp>AHDD17N23</stp>
        <stp>NetSettlement</stp>
        <stp>1</stp>
        <stp>T</stp>
        <tr r="F126" s="1"/>
      </tp>
      <tp>
        <v>-20.96</v>
        <stp/>
        <stp>ContractData</stp>
        <stp>AHDD17J23</stp>
        <stp>NetSettlement</stp>
        <stp>1</stp>
        <stp>T</stp>
        <tr r="F61" s="1"/>
      </tp>
      <tp>
        <v>-20</v>
        <stp/>
        <stp>ContractData</stp>
        <stp>AHDD17K23</stp>
        <stp>NetSettlement</stp>
        <stp>1</stp>
        <stp>T</stp>
        <tr r="F83" s="1"/>
      </tp>
      <tp>
        <v>-21.75</v>
        <stp/>
        <stp>ContractData</stp>
        <stp>AHDD17H23</stp>
        <stp>NetSettlement</stp>
        <stp>1</stp>
        <stp>T</stp>
        <tr r="F40" s="1"/>
      </tp>
      <tp t="s">
        <v/>
        <stp/>
        <stp>ContractData</stp>
        <stp>AHDD16V23</stp>
        <stp>NetSettlement</stp>
        <stp>1</stp>
        <stp>T</stp>
        <tr r="F191" s="1"/>
      </tp>
      <tp>
        <v>-14.75</v>
        <stp/>
        <stp>ContractData</stp>
        <stp>AHDD16Q23</stp>
        <stp>NetSettlement</stp>
        <stp>1</stp>
        <stp>T</stp>
        <tr r="F148" s="1"/>
      </tp>
      <tp t="s">
        <v/>
        <stp/>
        <stp>ContractData</stp>
        <stp>AHDD16X23</stp>
        <stp>NetSettlement</stp>
        <stp>1</stp>
        <stp>T</stp>
        <tr r="F214" s="1"/>
      </tp>
      <tp>
        <v>-23.63</v>
        <stp/>
        <stp>ContractData</stp>
        <stp>AHDD16G23</stp>
        <stp>NetSettlement</stp>
        <stp>1</stp>
        <stp>T</stp>
        <tr r="F19" s="1"/>
      </tp>
      <tp t="s">
        <v/>
        <stp/>
        <stp>ContractData</stp>
        <stp>AHDD16M23</stp>
        <stp>NetSettlement</stp>
        <stp>1</stp>
        <stp>T</stp>
        <tr r="F105" s="1"/>
      </tp>
      <tp t="s">
        <v/>
        <stp/>
        <stp>ContractData</stp>
        <stp>AHDD16K23</stp>
        <stp>NetSettlement</stp>
        <stp>1</stp>
        <stp>T</stp>
        <tr r="F82" s="1"/>
      </tp>
      <tp>
        <v>-21.75</v>
        <stp/>
        <stp>ContractData</stp>
        <stp>AHDD16H23</stp>
        <stp>NetSettlement</stp>
        <stp>1</stp>
        <stp>T</stp>
        <tr r="F39" s="1"/>
      </tp>
      <tp t="s">
        <v/>
        <stp/>
        <stp>ContractData</stp>
        <stp>AHDD11V23</stp>
        <stp>NetSettlement</stp>
        <stp>1</stp>
        <stp>T</stp>
        <tr r="F188" s="1"/>
      </tp>
      <tp t="s">
        <v/>
        <stp/>
        <stp>ContractData</stp>
        <stp>AHDD11U23</stp>
        <stp>NetSettlement</stp>
        <stp>1</stp>
        <stp>T</stp>
        <tr r="F166" s="1"/>
      </tp>
      <tp t="s">
        <v/>
        <stp/>
        <stp>ContractData</stp>
        <stp>AHDD11Q23</stp>
        <stp>NetSettlement</stp>
        <stp>1</stp>
        <stp>T</stp>
        <tr r="F145" s="1"/>
      </tp>
      <tp t="s">
        <v/>
        <stp/>
        <stp>ContractData</stp>
        <stp>AHDD11Z23</stp>
        <stp>NetSettlement</stp>
        <stp>1</stp>
        <stp>T</stp>
        <tr r="F231" s="1"/>
      </tp>
      <tp t="s">
        <v/>
        <stp/>
        <stp>ContractData</stp>
        <stp>AHDD11N23</stp>
        <stp>NetSettlement</stp>
        <stp>1</stp>
        <stp>T</stp>
        <tr r="F122" s="1"/>
      </tp>
      <tp>
        <v>-21.73</v>
        <stp/>
        <stp>ContractData</stp>
        <stp>AHDD11J23</stp>
        <stp>NetSettlement</stp>
        <stp>1</stp>
        <stp>T</stp>
        <tr r="F57" s="1"/>
      </tp>
      <tp t="s">
        <v/>
        <stp/>
        <stp>ContractData</stp>
        <stp>AHDD11K23</stp>
        <stp>NetSettlement</stp>
        <stp>1</stp>
        <stp>T</stp>
        <tr r="F79" s="1"/>
      </tp>
      <tp t="s">
        <v/>
        <stp/>
        <stp>ContractData</stp>
        <stp>AHDD10V23</stp>
        <stp>NetSettlement</stp>
        <stp>1</stp>
        <stp>T</stp>
        <tr r="F187" s="1"/>
      </tp>
      <tp t="s">
        <v/>
        <stp/>
        <stp>ContractData</stp>
        <stp>AHDD10Q23</stp>
        <stp>NetSettlement</stp>
        <stp>1</stp>
        <stp>T</stp>
        <tr r="F144" s="1"/>
      </tp>
      <tp t="s">
        <v/>
        <stp/>
        <stp>ContractData</stp>
        <stp>AHDD10X23</stp>
        <stp>NetSettlement</stp>
        <stp>1</stp>
        <stp>T</stp>
        <tr r="F210" s="1"/>
      </tp>
      <tp>
        <v>-24.5</v>
        <stp/>
        <stp>ContractData</stp>
        <stp>AHDD10G23</stp>
        <stp>NetSettlement</stp>
        <stp>1</stp>
        <stp>T</stp>
        <tr r="F15" s="1"/>
      </tp>
      <tp t="s">
        <v/>
        <stp/>
        <stp>ContractData</stp>
        <stp>AHDD10N23</stp>
        <stp>NetSettlement</stp>
        <stp>1</stp>
        <stp>T</stp>
        <tr r="F121" s="1"/>
      </tp>
      <tp t="s">
        <v/>
        <stp/>
        <stp>ContractData</stp>
        <stp>AHDD10J23</stp>
        <stp>NetSettlement</stp>
        <stp>1</stp>
        <stp>T</stp>
        <tr r="F56" s="1"/>
      </tp>
      <tp>
        <v>-19.98</v>
        <stp/>
        <stp>ContractData</stp>
        <stp>AHDD10K23</stp>
        <stp>NetSettlement</stp>
        <stp>1</stp>
        <stp>T</stp>
        <tr r="F78" s="1"/>
      </tp>
      <tp>
        <v>-21.75</v>
        <stp/>
        <stp>ContractData</stp>
        <stp>AHDD10H23</stp>
        <stp>NetSettlement</stp>
        <stp>1</stp>
        <stp>T</stp>
        <tr r="F35" s="1"/>
      </tp>
      <tp t="s">
        <v/>
        <stp/>
        <stp>ContractData</stp>
        <stp>AHDD13V23</stp>
        <stp>NetSettlement</stp>
        <stp>1</stp>
        <stp>T</stp>
        <tr r="F190" s="1"/>
      </tp>
      <tp t="s">
        <v/>
        <stp/>
        <stp>ContractData</stp>
        <stp>AHDD13U23</stp>
        <stp>NetSettlement</stp>
        <stp>1</stp>
        <stp>T</stp>
        <tr r="F168" s="1"/>
      </tp>
      <tp t="s">
        <v/>
        <stp/>
        <stp>ContractData</stp>
        <stp>AHDD13Z23</stp>
        <stp>NetSettlement</stp>
        <stp>1</stp>
        <stp>T</stp>
        <tr r="F233" s="1"/>
      </tp>
      <tp t="s">
        <v/>
        <stp/>
        <stp>ContractData</stp>
        <stp>AHDD13X23</stp>
        <stp>NetSettlement</stp>
        <stp>1</stp>
        <stp>T</stp>
        <tr r="F211" s="1"/>
      </tp>
      <tp>
        <v>-24.12</v>
        <stp/>
        <stp>ContractData</stp>
        <stp>AHDD13G23</stp>
        <stp>NetSettlement</stp>
        <stp>1</stp>
        <stp>T</stp>
        <tr r="F16" s="1"/>
      </tp>
      <tp t="s">
        <v/>
        <stp/>
        <stp>ContractData</stp>
        <stp>AHDD13N23</stp>
        <stp>NetSettlement</stp>
        <stp>1</stp>
        <stp>T</stp>
        <tr r="F124" s="1"/>
      </tp>
      <tp t="s">
        <v/>
        <stp/>
        <stp>ContractData</stp>
        <stp>AHDD13M23</stp>
        <stp>NetSettlement</stp>
        <stp>1</stp>
        <stp>T</stp>
        <tr r="F102" s="1"/>
      </tp>
      <tp>
        <v>-21.39</v>
        <stp/>
        <stp>ContractData</stp>
        <stp>AHDD13J23</stp>
        <stp>NetSettlement</stp>
        <stp>1</stp>
        <stp>T</stp>
        <tr r="F59" s="1"/>
      </tp>
      <tp>
        <v>-21.75</v>
        <stp/>
        <stp>ContractData</stp>
        <stp>AHDD13H23</stp>
        <stp>NetSettlement</stp>
        <stp>1</stp>
        <stp>T</stp>
        <tr r="F36" s="1"/>
      </tp>
      <tp t="s">
        <v/>
        <stp/>
        <stp>ContractData</stp>
        <stp>AHDD12V23</stp>
        <stp>NetSettlement</stp>
        <stp>1</stp>
        <stp>T</stp>
        <tr r="F189" s="1"/>
      </tp>
      <tp t="s">
        <v/>
        <stp/>
        <stp>ContractData</stp>
        <stp>AHDD12U23</stp>
        <stp>NetSettlement</stp>
        <stp>1</stp>
        <stp>T</stp>
        <tr r="F167" s="1"/>
      </tp>
      <tp t="s">
        <v/>
        <stp/>
        <stp>ContractData</stp>
        <stp>AHDD12Z23</stp>
        <stp>NetSettlement</stp>
        <stp>1</stp>
        <stp>T</stp>
        <tr r="F232" s="1"/>
      </tp>
      <tp>
        <v>-17.43</v>
        <stp/>
        <stp>ContractData</stp>
        <stp>AHDD12N23</stp>
        <stp>NetSettlement</stp>
        <stp>1</stp>
        <stp>T</stp>
        <tr r="F123" s="1"/>
      </tp>
      <tp t="s">
        <v/>
        <stp/>
        <stp>ContractData</stp>
        <stp>AHDD12M23</stp>
        <stp>NetSettlement</stp>
        <stp>1</stp>
        <stp>T</stp>
        <tr r="F101" s="1"/>
      </tp>
      <tp>
        <v>-21.5</v>
        <stp/>
        <stp>ContractData</stp>
        <stp>AHDD12J23</stp>
        <stp>NetSettlement</stp>
        <stp>1</stp>
        <stp>T</stp>
        <tr r="F58" s="1"/>
      </tp>
      <tp t="s">
        <v/>
        <stp/>
        <stp>ContractData</stp>
        <stp>AHDD12K23</stp>
        <stp>NetSettlement</stp>
        <stp>1</stp>
        <stp>T</stp>
        <tr r="F80" s="1"/>
      </tp>
      <tp t="s">
        <v/>
        <stp/>
        <stp>ContractData</stp>
        <stp>AHDD19V23</stp>
        <stp>NetSettlement</stp>
        <stp>1</stp>
        <stp>T</stp>
        <tr r="F194" s="1"/>
      </tp>
      <tp t="s">
        <v/>
        <stp/>
        <stp>ContractData</stp>
        <stp>CADD30V23</stp>
        <stp>NetSettlement</stp>
        <stp>1</stp>
        <stp>T</stp>
        <tr r="F478" s="3"/>
      </tp>
      <tp t="s">
        <v/>
        <stp/>
        <stp>ContractData</stp>
        <stp>AHDD19U23</stp>
        <stp>NetSettlement</stp>
        <stp>1</stp>
        <stp>T</stp>
        <tr r="F172" s="1"/>
      </tp>
      <tp t="s">
        <v/>
        <stp/>
        <stp>ContractData</stp>
        <stp>CADD30Q23</stp>
        <stp>NetSettlement</stp>
        <stp>1</stp>
        <stp>T</stp>
        <tr r="F435" s="3"/>
      </tp>
      <tp t="s">
        <v/>
        <stp/>
        <stp>ContractData</stp>
        <stp>AHDD19Z23</stp>
        <stp>NetSettlement</stp>
        <stp>1</stp>
        <stp>T</stp>
        <tr r="F237" s="1"/>
      </tp>
      <tp t="s">
        <v/>
        <stp/>
        <stp>ContractData</stp>
        <stp>CADD30X23</stp>
        <stp>NetSettlement</stp>
        <stp>1</stp>
        <stp>T</stp>
        <tr r="F501" s="3"/>
      </tp>
      <tp>
        <v>13.5</v>
        <stp/>
        <stp>ContractData</stp>
        <stp>CADD30F23</stp>
        <stp>NetSettlement</stp>
        <stp>1</stp>
        <stp>T</stp>
        <tr r="F283" s="3"/>
      </tp>
      <tp>
        <v>-17</v>
        <stp/>
        <stp>ContractData</stp>
        <stp>AHDD19N23</stp>
        <stp>NetSettlement</stp>
        <stp>1</stp>
        <stp>T</stp>
        <tr r="F128" s="1"/>
      </tp>
      <tp t="s">
        <v/>
        <stp/>
        <stp>ContractData</stp>
        <stp>AHDD19M23</stp>
        <stp>NetSettlement</stp>
        <stp>1</stp>
        <stp>T</stp>
        <tr r="F106" s="1"/>
      </tp>
      <tp t="s">
        <v/>
        <stp/>
        <stp>ContractData</stp>
        <stp>CADD30M23</stp>
        <stp>NetSettlement</stp>
        <stp>1</stp>
        <stp>T</stp>
        <tr r="F392" s="3"/>
      </tp>
      <tp>
        <v>-20.75</v>
        <stp/>
        <stp>ContractData</stp>
        <stp>AHDD19J23</stp>
        <stp>NetSettlement</stp>
        <stp>1</stp>
        <stp>T</stp>
        <tr r="F63" s="1"/>
      </tp>
      <tp t="s">
        <v/>
        <stp/>
        <stp>ContractData</stp>
        <stp>AHDD19K23</stp>
        <stp>NetSettlement</stp>
        <stp>1</stp>
        <stp>T</stp>
        <tr r="F85" s="1"/>
      </tp>
      <tp t="s">
        <v/>
        <stp/>
        <stp>ContractData</stp>
        <stp>CADD30K23</stp>
        <stp>NetSettlement</stp>
        <stp>1</stp>
        <stp>T</stp>
        <tr r="F369" s="3"/>
      </tp>
      <tp>
        <v>16.25</v>
        <stp/>
        <stp>ContractData</stp>
        <stp>CADD30H23</stp>
        <stp>NetSettlement</stp>
        <stp>1</stp>
        <stp>T</stp>
        <tr r="F326" s="3"/>
      </tp>
      <tp>
        <v>-14.5</v>
        <stp/>
        <stp>ContractData</stp>
        <stp>AHDD18V23</stp>
        <stp>NetSettlement</stp>
        <stp>1</stp>
        <stp>T</stp>
        <tr r="F193" s="1"/>
      </tp>
      <tp t="s">
        <v/>
        <stp/>
        <stp>ContractData</stp>
        <stp>CADD31V23</stp>
        <stp>NetSettlement</stp>
        <stp>1</stp>
        <stp>T</stp>
        <tr r="F479" s="3"/>
      </tp>
      <tp t="s">
        <v/>
        <stp/>
        <stp>ContractData</stp>
        <stp>AHDD18U23</stp>
        <stp>NetSettlement</stp>
        <stp>1</stp>
        <stp>T</stp>
        <tr r="F171" s="1"/>
      </tp>
      <tp t="s">
        <v/>
        <stp/>
        <stp>ContractData</stp>
        <stp>AHDD18Q23</stp>
        <stp>NetSettlement</stp>
        <stp>1</stp>
        <stp>T</stp>
        <tr r="F150" s="1"/>
      </tp>
      <tp t="s">
        <v/>
        <stp/>
        <stp>ContractData</stp>
        <stp>CADD31Q23</stp>
        <stp>NetSettlement</stp>
        <stp>1</stp>
        <stp>T</stp>
        <tr r="F436" s="3"/>
      </tp>
      <tp t="s">
        <v/>
        <stp/>
        <stp>ContractData</stp>
        <stp>AHDD18Z23</stp>
        <stp>NetSettlement</stp>
        <stp>1</stp>
        <stp>T</stp>
        <tr r="F236" s="1"/>
      </tp>
      <tp>
        <v>14.030000000000001</v>
        <stp/>
        <stp>ContractData</stp>
        <stp>CADD31F23</stp>
        <stp>NetSettlement</stp>
        <stp>1</stp>
        <stp>T</stp>
        <tr r="F284" s="3"/>
      </tp>
      <tp t="s">
        <v/>
        <stp/>
        <stp>ContractData</stp>
        <stp>AHDD18N23</stp>
        <stp>NetSettlement</stp>
        <stp>1</stp>
        <stp>T</stp>
        <tr r="F127" s="1"/>
      </tp>
      <tp t="s">
        <v/>
        <stp/>
        <stp>ContractData</stp>
        <stp>CADD31N23</stp>
        <stp>NetSettlement</stp>
        <stp>1</stp>
        <stp>T</stp>
        <tr r="F413" s="3"/>
      </tp>
      <tp>
        <v>-20.86</v>
        <stp/>
        <stp>ContractData</stp>
        <stp>AHDD18J23</stp>
        <stp>NetSettlement</stp>
        <stp>1</stp>
        <stp>T</stp>
        <tr r="F62" s="1"/>
      </tp>
      <tp t="s">
        <v/>
        <stp/>
        <stp>ContractData</stp>
        <stp>AHDD18K23</stp>
        <stp>NetSettlement</stp>
        <stp>1</stp>
        <stp>T</stp>
        <tr r="F84" s="1"/>
      </tp>
      <tp>
        <v>14.4</v>
        <stp/>
        <stp>ContractData</stp>
        <stp>CADD31K23</stp>
        <stp>NetSettlement</stp>
        <stp>1</stp>
        <stp>T</stp>
        <tr r="F370" s="3"/>
      </tp>
      <tp>
        <v>16.18</v>
        <stp/>
        <stp>ContractData</stp>
        <stp>CADD31H23</stp>
        <stp>NetSettlement</stp>
        <stp>1</stp>
        <stp>T</stp>
        <tr r="F327" s="3"/>
      </tp>
      <tp>
        <v>9312.1200000000008</v>
        <stp/>
        <stp>StudyData</stp>
        <stp>CADD08Q24</stp>
        <stp>Bar</stp>
        <stp/>
        <stp>Close</stp>
        <stp>ADC</stp>
        <stp>-2</stp>
        <stp>ALL</stp>
        <stp/>
        <stp/>
        <stp>TRUE</stp>
        <stp>T</stp>
        <tr r="I681" s="3"/>
      </tp>
      <tp>
        <v>9313.8799999999992</v>
        <stp/>
        <stp>StudyData</stp>
        <stp>CADD28Q24</stp>
        <stp>Bar</stp>
        <stp/>
        <stp>Close</stp>
        <stp>ADC</stp>
        <stp>-2</stp>
        <stp>ALL</stp>
        <stp/>
        <stp/>
        <stp>TRUE</stp>
        <stp>T</stp>
        <tr r="I695" s="3"/>
      </tp>
      <tp>
        <v>9313.8799999999992</v>
        <stp/>
        <stp>StudyData</stp>
        <stp>CADD28Q23</stp>
        <stp>Bar</stp>
        <stp/>
        <stp>Close</stp>
        <stp>ADC</stp>
        <stp>-2</stp>
        <stp>ALL</stp>
        <stp/>
        <stp/>
        <stp>TRUE</stp>
        <stp>T</stp>
        <tr r="I433" s="3"/>
      </tp>
      <tp>
        <v>9312.1200000000008</v>
        <stp/>
        <stp>StudyData</stp>
        <stp>CADD08Q23</stp>
        <stp>Bar</stp>
        <stp/>
        <stp>Close</stp>
        <stp>ADC</stp>
        <stp>-2</stp>
        <stp>ALL</stp>
        <stp/>
        <stp/>
        <stp>TRUE</stp>
        <stp>T</stp>
        <tr r="I419" s="3"/>
      </tp>
      <tp>
        <v>9314.75</v>
        <stp/>
        <stp>StudyData</stp>
        <stp>CADD18Q23</stp>
        <stp>Bar</stp>
        <stp/>
        <stp>Close</stp>
        <stp>ADC</stp>
        <stp>-2</stp>
        <stp>ALL</stp>
        <stp/>
        <stp/>
        <stp>TRUE</stp>
        <stp>T</stp>
        <tr r="I427" s="3"/>
      </tp>
      <tp>
        <v>9314.75</v>
        <stp/>
        <stp>StudyData</stp>
        <stp>CADD18U24</stp>
        <stp>Bar</stp>
        <stp/>
        <stp>Close</stp>
        <stp>ADC</stp>
        <stp>-2</stp>
        <stp>ALL</stp>
        <stp/>
        <stp/>
        <stp>TRUE</stp>
        <stp>T</stp>
        <tr r="I710" s="3"/>
      </tp>
      <tp>
        <v>9313.8799999999992</v>
        <stp/>
        <stp>StudyData</stp>
        <stp>CADD28U23</stp>
        <stp>Bar</stp>
        <stp/>
        <stp>Close</stp>
        <stp>ADC</stp>
        <stp>-2</stp>
        <stp>ALL</stp>
        <stp/>
        <stp/>
        <stp>TRUE</stp>
        <stp>T</stp>
        <tr r="I456" s="3"/>
      </tp>
      <tp>
        <v>9312.1200000000008</v>
        <stp/>
        <stp>StudyData</stp>
        <stp>CADD08U23</stp>
        <stp>Bar</stp>
        <stp/>
        <stp>Close</stp>
        <stp>ADC</stp>
        <stp>-2</stp>
        <stp>ALL</stp>
        <stp/>
        <stp/>
        <stp>TRUE</stp>
        <stp>T</stp>
        <tr r="I442" s="3"/>
      </tp>
      <tp>
        <v>9314.75</v>
        <stp/>
        <stp>StudyData</stp>
        <stp>CADD18U23</stp>
        <stp>Bar</stp>
        <stp/>
        <stp>Close</stp>
        <stp>ADC</stp>
        <stp>-2</stp>
        <stp>ALL</stp>
        <stp/>
        <stp/>
        <stp>TRUE</stp>
        <stp>T</stp>
        <tr r="I448" s="3"/>
      </tp>
      <tp>
        <v>9314.75</v>
        <stp/>
        <stp>StudyData</stp>
        <stp>CADD18V24</stp>
        <stp>Bar</stp>
        <stp/>
        <stp>Close</stp>
        <stp>ADC</stp>
        <stp>-2</stp>
        <stp>ALL</stp>
        <stp/>
        <stp/>
        <stp>TRUE</stp>
        <stp>T</stp>
        <tr r="I732" s="3"/>
      </tp>
      <tp>
        <v>9312.1200000000008</v>
        <stp/>
        <stp>StudyData</stp>
        <stp>CADD08V24</stp>
        <stp>Bar</stp>
        <stp/>
        <stp>Close</stp>
        <stp>ADC</stp>
        <stp>-2</stp>
        <stp>ALL</stp>
        <stp/>
        <stp/>
        <stp>TRUE</stp>
        <stp>T</stp>
        <tr r="I724" s="3"/>
      </tp>
      <tp>
        <v>9313.8799999999992</v>
        <stp/>
        <stp>StudyData</stp>
        <stp>CADD28V24</stp>
        <stp>Bar</stp>
        <stp/>
        <stp>Close</stp>
        <stp>ADC</stp>
        <stp>-2</stp>
        <stp>ALL</stp>
        <stp/>
        <stp/>
        <stp>TRUE</stp>
        <stp>T</stp>
        <tr r="I738" s="3"/>
      </tp>
      <tp>
        <v>9314.75</v>
        <stp/>
        <stp>StudyData</stp>
        <stp>CADD18V23</stp>
        <stp>Bar</stp>
        <stp/>
        <stp>Close</stp>
        <stp>ADC</stp>
        <stp>-2</stp>
        <stp>ALL</stp>
        <stp/>
        <stp/>
        <stp>TRUE</stp>
        <stp>T</stp>
        <tr r="I470" s="3"/>
      </tp>
      <tp>
        <v>9314.75</v>
        <stp/>
        <stp>StudyData</stp>
        <stp>CADD18X24</stp>
        <stp>Bar</stp>
        <stp/>
        <stp>Close</stp>
        <stp>ADC</stp>
        <stp>-2</stp>
        <stp>ALL</stp>
        <stp/>
        <stp/>
        <stp>TRUE</stp>
        <stp>T</stp>
        <tr r="I753" s="3"/>
      </tp>
      <tp>
        <v>9312.1200000000008</v>
        <stp/>
        <stp>StudyData</stp>
        <stp>CADD08X24</stp>
        <stp>Bar</stp>
        <stp/>
        <stp>Close</stp>
        <stp>ADC</stp>
        <stp>-2</stp>
        <stp>ALL</stp>
        <stp/>
        <stp/>
        <stp>TRUE</stp>
        <stp>T</stp>
        <tr r="I747" s="3"/>
      </tp>
      <tp>
        <v>9313.8799999999992</v>
        <stp/>
        <stp>StudyData</stp>
        <stp>CADD28X24</stp>
        <stp>Bar</stp>
        <stp/>
        <stp>Close</stp>
        <stp>ADC</stp>
        <stp>-2</stp>
        <stp>ALL</stp>
        <stp/>
        <stp/>
        <stp>TRUE</stp>
        <stp>T</stp>
        <tr r="I761" s="3"/>
      </tp>
      <tp>
        <v>9313.8799999999992</v>
        <stp/>
        <stp>StudyData</stp>
        <stp>CADD28X23</stp>
        <stp>Bar</stp>
        <stp/>
        <stp>Close</stp>
        <stp>ADC</stp>
        <stp>-2</stp>
        <stp>ALL</stp>
        <stp/>
        <stp/>
        <stp>TRUE</stp>
        <stp>T</stp>
        <tr r="I499" s="3"/>
      </tp>
      <tp>
        <v>9312.1200000000008</v>
        <stp/>
        <stp>StudyData</stp>
        <stp>CADD08X23</stp>
        <stp>Bar</stp>
        <stp/>
        <stp>Close</stp>
        <stp>ADC</stp>
        <stp>-2</stp>
        <stp>ALL</stp>
        <stp/>
        <stp/>
        <stp>TRUE</stp>
        <stp>T</stp>
        <tr r="I485" s="3"/>
      </tp>
      <tp>
        <v>9314.75</v>
        <stp/>
        <stp>StudyData</stp>
        <stp>CADD18Z24</stp>
        <stp>Bar</stp>
        <stp/>
        <stp>Close</stp>
        <stp>ADC</stp>
        <stp>-2</stp>
        <stp>ALL</stp>
        <stp/>
        <stp/>
        <stp>TRUE</stp>
        <stp>T</stp>
        <tr r="I775" s="3"/>
      </tp>
      <tp>
        <v>9313.8799999999992</v>
        <stp/>
        <stp>StudyData</stp>
        <stp>CADD28Z23</stp>
        <stp>Bar</stp>
        <stp/>
        <stp>Close</stp>
        <stp>ADC</stp>
        <stp>-2</stp>
        <stp>ALL</stp>
        <stp/>
        <stp/>
        <stp>TRUE</stp>
        <stp>T</stp>
        <tr r="I521" s="3"/>
      </tp>
      <tp>
        <v>9312.1200000000008</v>
        <stp/>
        <stp>StudyData</stp>
        <stp>CADD08Z23</stp>
        <stp>Bar</stp>
        <stp/>
        <stp>Close</stp>
        <stp>ADC</stp>
        <stp>-2</stp>
        <stp>ALL</stp>
        <stp/>
        <stp/>
        <stp>TRUE</stp>
        <stp>T</stp>
        <tr r="I507" s="3"/>
      </tp>
      <tp>
        <v>9314.75</v>
        <stp/>
        <stp>StudyData</stp>
        <stp>CADD18Z23</stp>
        <stp>Bar</stp>
        <stp/>
        <stp>Close</stp>
        <stp>ADC</stp>
        <stp>-2</stp>
        <stp>ALL</stp>
        <stp/>
        <stp/>
        <stp>TRUE</stp>
        <stp>T</stp>
        <tr r="I513" s="3"/>
      </tp>
      <tp>
        <v>9312.1200000000008</v>
        <stp/>
        <stp>StudyData</stp>
        <stp>CADD08G24</stp>
        <stp>Bar</stp>
        <stp/>
        <stp>Close</stp>
        <stp>ADC</stp>
        <stp>-2</stp>
        <stp>ALL</stp>
        <stp/>
        <stp/>
        <stp>TRUE</stp>
        <stp>T</stp>
        <tr r="I551" s="3"/>
      </tp>
      <tp>
        <v>9314.75</v>
        <stp/>
        <stp>StudyData</stp>
        <stp>CADD18G25</stp>
        <stp>Bar</stp>
        <stp/>
        <stp>Close</stp>
        <stp>ADC</stp>
        <stp>-2</stp>
        <stp>ALL</stp>
        <stp/>
        <stp/>
        <stp>TRUE</stp>
        <stp>T</stp>
        <tr r="I819" s="3"/>
      </tp>
      <tp>
        <v>9313.8799999999992</v>
        <stp/>
        <stp>StudyData</stp>
        <stp>CADD28G25</stp>
        <stp>Bar</stp>
        <stp/>
        <stp>Close</stp>
        <stp>ADC</stp>
        <stp>-2</stp>
        <stp>ALL</stp>
        <stp/>
        <stp/>
        <stp>TRUE</stp>
        <stp>T</stp>
        <tr r="I827" s="3"/>
      </tp>
      <tp>
        <v>9313.8799999999992</v>
        <stp/>
        <stp>StudyData</stp>
        <stp>CADD28G24</stp>
        <stp>Bar</stp>
        <stp/>
        <stp>Close</stp>
        <stp>ADC</stp>
        <stp>-2</stp>
        <stp>ALL</stp>
        <stp/>
        <stp/>
        <stp>TRUE</stp>
        <stp>T</stp>
        <tr r="I565" s="3"/>
      </tp>
      <tp>
        <v>9313.8799999999992</v>
        <stp/>
        <stp>StudyData</stp>
        <stp>CADD28G23</stp>
        <stp>Bar</stp>
        <stp/>
        <stp>Close</stp>
        <stp>ADC</stp>
        <stp>-2</stp>
        <stp>ALL</stp>
        <stp/>
        <stp/>
        <stp>TRUE</stp>
        <stp>T</stp>
        <tr r="I304" s="3"/>
      </tp>
      <tp>
        <v>9312.1200000000008</v>
        <stp/>
        <stp>StudyData</stp>
        <stp>CADD08G23</stp>
        <stp>Bar</stp>
        <stp/>
        <stp>Close</stp>
        <stp>ADC</stp>
        <stp>-2</stp>
        <stp>ALL</stp>
        <stp/>
        <stp/>
        <stp>TRUE</stp>
        <stp>T</stp>
        <tr r="I290" s="3"/>
      </tp>
      <tp>
        <v>9312.1200000000008</v>
        <stp/>
        <stp>StudyData</stp>
        <stp>CADD08F25</stp>
        <stp>Bar</stp>
        <stp/>
        <stp>Close</stp>
        <stp>ADC</stp>
        <stp>-2</stp>
        <stp>ALL</stp>
        <stp/>
        <stp/>
        <stp>TRUE</stp>
        <stp>T</stp>
        <tr r="I790" s="3"/>
      </tp>
      <tp>
        <v>9314.75</v>
        <stp/>
        <stp>StudyData</stp>
        <stp>CADD18F24</stp>
        <stp>Bar</stp>
        <stp/>
        <stp>Close</stp>
        <stp>ADC</stp>
        <stp>-2</stp>
        <stp>ALL</stp>
        <stp/>
        <stp/>
        <stp>TRUE</stp>
        <stp>T</stp>
        <tr r="I536" s="3"/>
      </tp>
      <tp>
        <v>9312.1200000000008</v>
        <stp/>
        <stp>StudyData</stp>
        <stp>CADD08F24</stp>
        <stp>Bar</stp>
        <stp/>
        <stp>Close</stp>
        <stp>ADC</stp>
        <stp>-2</stp>
        <stp>ALL</stp>
        <stp/>
        <stp/>
        <stp>TRUE</stp>
        <stp>T</stp>
        <tr r="I528" s="3"/>
      </tp>
      <tp>
        <v>9313.8799999999992</v>
        <stp/>
        <stp>StudyData</stp>
        <stp>CADD28F25</stp>
        <stp>Bar</stp>
        <stp/>
        <stp>Close</stp>
        <stp>ADC</stp>
        <stp>-2</stp>
        <stp>ALL</stp>
        <stp/>
        <stp/>
        <stp>TRUE</stp>
        <stp>T</stp>
        <tr r="I804" s="3"/>
      </tp>
      <tp>
        <v>9314.75</v>
        <stp/>
        <stp>StudyData</stp>
        <stp>CADD18H24</stp>
        <stp>Bar</stp>
        <stp/>
        <stp>Close</stp>
        <stp>ADC</stp>
        <stp>-2</stp>
        <stp>ALL</stp>
        <stp/>
        <stp/>
        <stp>TRUE</stp>
        <stp>T</stp>
        <tr r="I578" s="3"/>
      </tp>
      <tp>
        <v>9312.1200000000008</v>
        <stp/>
        <stp>StudyData</stp>
        <stp>CADD08H24</stp>
        <stp>Bar</stp>
        <stp/>
        <stp>Close</stp>
        <stp>ADC</stp>
        <stp>-2</stp>
        <stp>ALL</stp>
        <stp/>
        <stp/>
        <stp>TRUE</stp>
        <stp>T</stp>
        <tr r="I572" s="3"/>
      </tp>
      <tp>
        <v>9314.75</v>
        <stp/>
        <stp>StudyData</stp>
        <stp>CADD18H25</stp>
        <stp>Bar</stp>
        <stp/>
        <stp>Close</stp>
        <stp>ADC</stp>
        <stp>-2</stp>
        <stp>ALL</stp>
        <stp/>
        <stp/>
        <stp>TRUE</stp>
        <stp>T</stp>
        <tr r="I839" s="3"/>
      </tp>
      <tp>
        <v>9313.8799999999992</v>
        <stp/>
        <stp>StudyData</stp>
        <stp>CADD28H25</stp>
        <stp>Bar</stp>
        <stp/>
        <stp>Close</stp>
        <stp>ADC</stp>
        <stp>-2</stp>
        <stp>ALL</stp>
        <stp/>
        <stp/>
        <stp>TRUE</stp>
        <stp>T</stp>
        <tr r="I847" s="3"/>
      </tp>
      <tp>
        <v>9313.8799999999992</v>
        <stp/>
        <stp>StudyData</stp>
        <stp>CADD28H24</stp>
        <stp>Bar</stp>
        <stp/>
        <stp>Close</stp>
        <stp>ADC</stp>
        <stp>-2</stp>
        <stp>ALL</stp>
        <stp/>
        <stp/>
        <stp>TRUE</stp>
        <stp>T</stp>
        <tr r="I586" s="3"/>
      </tp>
      <tp>
        <v>9313.8799999999992</v>
        <stp/>
        <stp>StudyData</stp>
        <stp>CADD28H23</stp>
        <stp>Bar</stp>
        <stp/>
        <stp>Close</stp>
        <stp>ADC</stp>
        <stp>-2</stp>
        <stp>ALL</stp>
        <stp/>
        <stp/>
        <stp>TRUE</stp>
        <stp>T</stp>
        <tr r="I324" s="3"/>
      </tp>
      <tp>
        <v>9312.1200000000008</v>
        <stp/>
        <stp>StudyData</stp>
        <stp>CADD08H23</stp>
        <stp>Bar</stp>
        <stp/>
        <stp>Close</stp>
        <stp>ADC</stp>
        <stp>-2</stp>
        <stp>ALL</stp>
        <stp/>
        <stp/>
        <stp>TRUE</stp>
        <stp>T</stp>
        <tr r="I310" s="3"/>
      </tp>
      <tp>
        <v>9312.1200000000008</v>
        <stp/>
        <stp>StudyData</stp>
        <stp>CADD08K24</stp>
        <stp>Bar</stp>
        <stp/>
        <stp>Close</stp>
        <stp>ADC</stp>
        <stp>-2</stp>
        <stp>ALL</stp>
        <stp/>
        <stp/>
        <stp>TRUE</stp>
        <stp>T</stp>
        <tr r="I615" s="3"/>
      </tp>
      <tp>
        <v>9313.8799999999992</v>
        <stp/>
        <stp>StudyData</stp>
        <stp>CADD28K24</stp>
        <stp>Bar</stp>
        <stp/>
        <stp>Close</stp>
        <stp>ADC</stp>
        <stp>-2</stp>
        <stp>ALL</stp>
        <stp/>
        <stp/>
        <stp>TRUE</stp>
        <stp>T</stp>
        <tr r="I629" s="3"/>
      </tp>
      <tp>
        <v>9312.1200000000008</v>
        <stp/>
        <stp>StudyData</stp>
        <stp>CADD08K23</stp>
        <stp>Bar</stp>
        <stp/>
        <stp>Close</stp>
        <stp>ADC</stp>
        <stp>-2</stp>
        <stp>ALL</stp>
        <stp/>
        <stp/>
        <stp>TRUE</stp>
        <stp>T</stp>
        <tr r="I353" s="3"/>
      </tp>
      <tp>
        <v>9314.75</v>
        <stp/>
        <stp>StudyData</stp>
        <stp>CADD18K23</stp>
        <stp>Bar</stp>
        <stp/>
        <stp>Close</stp>
        <stp>ADC</stp>
        <stp>-2</stp>
        <stp>ALL</stp>
        <stp/>
        <stp/>
        <stp>TRUE</stp>
        <stp>T</stp>
        <tr r="I361" s="3"/>
      </tp>
      <tp>
        <v>9312.1200000000008</v>
        <stp/>
        <stp>StudyData</stp>
        <stp>CADD08J25</stp>
        <stp>Bar</stp>
        <stp/>
        <stp>Close</stp>
        <stp>ADC</stp>
        <stp>-2</stp>
        <stp>ALL</stp>
        <stp/>
        <stp/>
        <stp>TRUE</stp>
        <stp>T</stp>
        <tr r="I854" s="3"/>
      </tp>
      <tp>
        <v>9314.75</v>
        <stp/>
        <stp>StudyData</stp>
        <stp>CADD18J24</stp>
        <stp>Bar</stp>
        <stp/>
        <stp>Close</stp>
        <stp>ADC</stp>
        <stp>-2</stp>
        <stp>ALL</stp>
        <stp/>
        <stp/>
        <stp>TRUE</stp>
        <stp>T</stp>
        <tr r="I601" s="3"/>
      </tp>
      <tp>
        <v>9312.1200000000008</v>
        <stp/>
        <stp>StudyData</stp>
        <stp>CADD08J24</stp>
        <stp>Bar</stp>
        <stp/>
        <stp>Close</stp>
        <stp>ADC</stp>
        <stp>-2</stp>
        <stp>ALL</stp>
        <stp/>
        <stp/>
        <stp>TRUE</stp>
        <stp>T</stp>
        <tr r="I593" s="3"/>
      </tp>
      <tp>
        <v>9314.75</v>
        <stp/>
        <stp>StudyData</stp>
        <stp>CADD18J25</stp>
        <stp>Bar</stp>
        <stp/>
        <stp>Close</stp>
        <stp>ADC</stp>
        <stp>-2</stp>
        <stp>ALL</stp>
        <stp/>
        <stp/>
        <stp>TRUE</stp>
        <stp>T</stp>
        <tr r="I862" s="3"/>
      </tp>
      <tp>
        <v>9313.8799999999992</v>
        <stp/>
        <stp>StudyData</stp>
        <stp>CADD28J25</stp>
        <stp>Bar</stp>
        <stp/>
        <stp>Close</stp>
        <stp>ADC</stp>
        <stp>-2</stp>
        <stp>ALL</stp>
        <stp/>
        <stp/>
        <stp>TRUE</stp>
        <stp>T</stp>
        <tr r="I868" s="3"/>
      </tp>
      <tp>
        <v>9313.8799999999992</v>
        <stp/>
        <stp>StudyData</stp>
        <stp>CADD28J23</stp>
        <stp>Bar</stp>
        <stp/>
        <stp>Close</stp>
        <stp>ADC</stp>
        <stp>-2</stp>
        <stp>ALL</stp>
        <stp/>
        <stp/>
        <stp>TRUE</stp>
        <stp>T</stp>
        <tr r="I347" s="3"/>
      </tp>
      <tp>
        <v>9314.75</v>
        <stp/>
        <stp>StudyData</stp>
        <stp>CADD18J23</stp>
        <stp>Bar</stp>
        <stp/>
        <stp>Close</stp>
        <stp>ADC</stp>
        <stp>-2</stp>
        <stp>ALL</stp>
        <stp/>
        <stp/>
        <stp>TRUE</stp>
        <stp>T</stp>
        <tr r="I339" s="3"/>
      </tp>
      <tp>
        <v>9314.75</v>
        <stp/>
        <stp>StudyData</stp>
        <stp>CADD18M24</stp>
        <stp>Bar</stp>
        <stp/>
        <stp>Close</stp>
        <stp>ADC</stp>
        <stp>-2</stp>
        <stp>ALL</stp>
        <stp/>
        <stp/>
        <stp>TRUE</stp>
        <stp>T</stp>
        <tr r="I644" s="3"/>
      </tp>
      <tp>
        <v>9313.8799999999992</v>
        <stp/>
        <stp>StudyData</stp>
        <stp>CADD28M24</stp>
        <stp>Bar</stp>
        <stp/>
        <stp>Close</stp>
        <stp>ADC</stp>
        <stp>-2</stp>
        <stp>ALL</stp>
        <stp/>
        <stp/>
        <stp>TRUE</stp>
        <stp>T</stp>
        <tr r="I652" s="3"/>
      </tp>
      <tp>
        <v>9313.8799999999992</v>
        <stp/>
        <stp>StudyData</stp>
        <stp>CADD28M23</stp>
        <stp>Bar</stp>
        <stp/>
        <stp>Close</stp>
        <stp>ADC</stp>
        <stp>-2</stp>
        <stp>ALL</stp>
        <stp/>
        <stp/>
        <stp>TRUE</stp>
        <stp>T</stp>
        <tr r="I390" s="3"/>
      </tp>
      <tp>
        <v>9312.1200000000008</v>
        <stp/>
        <stp>StudyData</stp>
        <stp>CADD08M23</stp>
        <stp>Bar</stp>
        <stp/>
        <stp>Close</stp>
        <stp>ADC</stp>
        <stp>-2</stp>
        <stp>ALL</stp>
        <stp/>
        <stp/>
        <stp>TRUE</stp>
        <stp>T</stp>
        <tr r="I376" s="3"/>
      </tp>
      <tp>
        <v>9314.75</v>
        <stp/>
        <stp>StudyData</stp>
        <stp>CADD18N24</stp>
        <stp>Bar</stp>
        <stp/>
        <stp>Close</stp>
        <stp>ADC</stp>
        <stp>-2</stp>
        <stp>ALL</stp>
        <stp/>
        <stp/>
        <stp>TRUE</stp>
        <stp>T</stp>
        <tr r="I666" s="3"/>
      </tp>
      <tp>
        <v>9312.1200000000008</v>
        <stp/>
        <stp>StudyData</stp>
        <stp>CADD08N24</stp>
        <stp>Bar</stp>
        <stp/>
        <stp>Close</stp>
        <stp>ADC</stp>
        <stp>-2</stp>
        <stp>ALL</stp>
        <stp/>
        <stp/>
        <stp>TRUE</stp>
        <stp>T</stp>
        <tr r="I658" s="3"/>
      </tp>
      <tp>
        <v>9313.8799999999992</v>
        <stp/>
        <stp>StudyData</stp>
        <stp>CADD28N23</stp>
        <stp>Bar</stp>
        <stp/>
        <stp>Close</stp>
        <stp>ADC</stp>
        <stp>-2</stp>
        <stp>ALL</stp>
        <stp/>
        <stp/>
        <stp>TRUE</stp>
        <stp>T</stp>
        <tr r="I412" s="3"/>
      </tp>
      <tp>
        <v>9314.75</v>
        <stp/>
        <stp>StudyData</stp>
        <stp>CADD18N23</stp>
        <stp>Bar</stp>
        <stp/>
        <stp>Close</stp>
        <stp>ADC</stp>
        <stp>-2</stp>
        <stp>ALL</stp>
        <stp/>
        <stp/>
        <stp>TRUE</stp>
        <stp>T</stp>
        <tr r="I404" s="3"/>
      </tp>
      <tp>
        <v>44952</v>
        <stp/>
        <stp>ContractData</stp>
        <stp>AHDD22X23</stp>
        <stp>T_Date</stp>
        <stp>1</stp>
        <stp>T</stp>
        <tr r="H218" s="1"/>
      </tp>
      <tp>
        <v>44952</v>
        <stp/>
        <stp>ContractData</stp>
        <stp>AHDD02X23</stp>
        <stp>T_Date</stp>
        <stp>1</stp>
        <stp>T</stp>
        <tr r="H204" s="1"/>
      </tp>
      <tp>
        <v>44952</v>
        <stp/>
        <stp>ContractData</stp>
        <stp>AHDD22Z23</stp>
        <stp>T_Date</stp>
        <stp>1</stp>
        <stp>T</stp>
        <tr r="H240" s="1"/>
      </tp>
      <tp>
        <v>44952</v>
        <stp/>
        <stp>ContractData</stp>
        <stp>AHDD12Z23</stp>
        <stp>T_Date</stp>
        <stp>1</stp>
        <stp>T</stp>
        <tr r="H232" s="1"/>
      </tp>
      <tp>
        <v>44952</v>
        <stp/>
        <stp>ContractData</stp>
        <stp>AHDD22Q23</stp>
        <stp>T_Date</stp>
        <stp>1</stp>
        <stp>T</stp>
        <tr r="H152" s="1"/>
      </tp>
      <tp>
        <v>44952</v>
        <stp/>
        <stp>ContractData</stp>
        <stp>AHDD02Q23</stp>
        <stp>T_Date</stp>
        <stp>1</stp>
        <stp>T</stp>
        <tr r="H138" s="1"/>
      </tp>
      <tp>
        <v>44952</v>
        <stp/>
        <stp>ContractData</stp>
        <stp>AHDD22U23</stp>
        <stp>T_Date</stp>
        <stp>1</stp>
        <stp>T</stp>
        <tr r="H175" s="1"/>
      </tp>
      <tp>
        <v>44952</v>
        <stp/>
        <stp>ContractData</stp>
        <stp>AHDD12U23</stp>
        <stp>T_Date</stp>
        <stp>1</stp>
        <stp>T</stp>
        <tr r="H167" s="1"/>
      </tp>
      <tp>
        <v>44952</v>
        <stp/>
        <stp>ContractData</stp>
        <stp>AHDD12V23</stp>
        <stp>T_Date</stp>
        <stp>1</stp>
        <stp>T</stp>
        <tr r="H189" s="1"/>
      </tp>
      <tp>
        <v>44952</v>
        <stp/>
        <stp>ContractData</stp>
        <stp>AHDD02V23</stp>
        <stp>T_Date</stp>
        <stp>1</stp>
        <stp>T</stp>
        <tr r="H181" s="1"/>
      </tp>
      <tp>
        <v>44952</v>
        <stp/>
        <stp>ContractData</stp>
        <stp>AHDD22H23</stp>
        <stp>T_Date</stp>
        <stp>1</stp>
        <stp>T</stp>
        <tr r="H43" s="1"/>
      </tp>
      <tp>
        <v>44952</v>
        <stp/>
        <stp>ContractData</stp>
        <stp>AHDD02H23</stp>
        <stp>T_Date</stp>
        <stp>1</stp>
        <stp>T</stp>
        <tr r="H29" s="1"/>
      </tp>
      <tp>
        <v>44952</v>
        <stp/>
        <stp>ContractData</stp>
        <stp>AHDD22K23</stp>
        <stp>T_Date</stp>
        <stp>1</stp>
        <stp>T</stp>
        <tr r="H86" s="1"/>
      </tp>
      <tp>
        <v>44952</v>
        <stp/>
        <stp>ContractData</stp>
        <stp>AHDD12K23</stp>
        <stp>T_Date</stp>
        <stp>1</stp>
        <stp>T</stp>
        <tr r="H80" s="1"/>
      </tp>
      <tp>
        <v>44952</v>
        <stp/>
        <stp>ContractData</stp>
        <stp>AHDD02K23</stp>
        <stp>T_Date</stp>
        <stp>1</stp>
        <stp>T</stp>
        <tr r="H72" s="1"/>
      </tp>
      <tp>
        <v>44952</v>
        <stp/>
        <stp>ContractData</stp>
        <stp>AHDD12J23</stp>
        <stp>T_Date</stp>
        <stp>1</stp>
        <stp>T</stp>
        <tr r="H58" s="1"/>
      </tp>
      <tp>
        <v>44952</v>
        <stp/>
        <stp>ContractData</stp>
        <stp>AHDD22M23</stp>
        <stp>T_Date</stp>
        <stp>1</stp>
        <stp>T</stp>
        <tr r="H109" s="1"/>
      </tp>
      <tp>
        <v>44952</v>
        <stp/>
        <stp>ContractData</stp>
        <stp>AHDD12M23</stp>
        <stp>T_Date</stp>
        <stp>1</stp>
        <stp>T</stp>
        <tr r="H101" s="1"/>
      </tp>
      <tp>
        <v>44952</v>
        <stp/>
        <stp>ContractData</stp>
        <stp>AHDD02M23</stp>
        <stp>T_Date</stp>
        <stp>1</stp>
        <stp>T</stp>
        <tr r="H95" s="1"/>
      </tp>
      <tp>
        <v>44952</v>
        <stp/>
        <stp>ContractData</stp>
        <stp>AHDD12N23</stp>
        <stp>T_Date</stp>
        <stp>1</stp>
        <stp>T</stp>
        <tr r="H123" s="1"/>
      </tp>
      <tp>
        <v>44952</v>
        <stp/>
        <stp>ContractData</stp>
        <stp>AHDD22G23</stp>
        <stp>T_Date</stp>
        <stp>1</stp>
        <stp>T</stp>
        <tr r="H23" s="1"/>
      </tp>
      <tp>
        <v>44952</v>
        <stp/>
        <stp>ContractData</stp>
        <stp>AHDD02G23</stp>
        <stp>T_Date</stp>
        <stp>1</stp>
        <stp>T</stp>
        <tr r="H9" s="1"/>
      </tp>
      <tp>
        <v>44952</v>
        <stp/>
        <stp>ContractData</stp>
        <stp>AHDD02G24</stp>
        <stp>T_Date</stp>
        <stp>1</stp>
        <stp>T</stp>
        <tr r="H270" s="1"/>
      </tp>
      <tp>
        <v>44952</v>
        <stp/>
        <stp>ContractData</stp>
        <stp>AHDD02F24</stp>
        <stp>T_Date</stp>
        <stp>1</stp>
        <stp>T</stp>
        <tr r="H247" s="1"/>
      </tp>
      <tp>
        <v>44952</v>
        <stp/>
        <stp>ContractData</stp>
        <stp>AHDD12F24</stp>
        <stp>T_Date</stp>
        <stp>1</stp>
        <stp>T</stp>
        <tr r="H255" s="1"/>
      </tp>
      <tp>
        <v>44952</v>
        <stp/>
        <stp>ContractData</stp>
        <stp>AHDD22F24</stp>
        <stp>T_Date</stp>
        <stp>1</stp>
        <stp>T</stp>
        <tr r="H261" s="1"/>
      </tp>
      <tp t="s">
        <v/>
        <stp/>
        <stp>ContractData</stp>
        <stp>CADD28F25</stp>
        <stp>NetSettlement</stp>
        <stp>1</stp>
        <stp>T</stp>
        <tr r="F804" s="3"/>
      </tp>
      <tp t="s">
        <v/>
        <stp/>
        <stp>ContractData</stp>
        <stp>CADD28G25</stp>
        <stp>NetSettlement</stp>
        <stp>1</stp>
        <stp>T</stp>
        <tr r="F827" s="3"/>
      </tp>
      <tp t="s">
        <v/>
        <stp/>
        <stp>ContractData</stp>
        <stp>CADD28J25</stp>
        <stp>NetSettlement</stp>
        <stp>1</stp>
        <stp>T</stp>
        <tr r="F868" s="3"/>
      </tp>
      <tp t="s">
        <v/>
        <stp/>
        <stp>ContractData</stp>
        <stp>CADD28H25</stp>
        <stp>NetSettlement</stp>
        <stp>1</stp>
        <stp>T</stp>
        <tr r="F847" s="3"/>
      </tp>
      <tp t="s">
        <v/>
        <stp/>
        <stp>ContractData</stp>
        <stp>CADD29F25</stp>
        <stp>NetSettlement</stp>
        <stp>1</stp>
        <stp>T</stp>
        <tr r="F805" s="3"/>
      </tp>
      <tp t="s">
        <v/>
        <stp/>
        <stp>ContractData</stp>
        <stp>CADD29J25</stp>
        <stp>NetSettlement</stp>
        <stp>1</stp>
        <stp>T</stp>
        <tr r="F869" s="3"/>
      </tp>
      <tp t="s">
        <v/>
        <stp/>
        <stp>ContractData</stp>
        <stp>CADD24F25</stp>
        <stp>NetSettlement</stp>
        <stp>1</stp>
        <stp>T</stp>
        <tr r="F802" s="3"/>
      </tp>
      <tp t="s">
        <v/>
        <stp/>
        <stp>ContractData</stp>
        <stp>CADD24G25</stp>
        <stp>NetSettlement</stp>
        <stp>1</stp>
        <stp>T</stp>
        <tr r="F823" s="3"/>
      </tp>
      <tp t="s">
        <v/>
        <stp/>
        <stp>ContractData</stp>
        <stp>CADD24J25</stp>
        <stp>NetSettlement</stp>
        <stp>1</stp>
        <stp>T</stp>
        <tr r="F866" s="3"/>
      </tp>
      <tp t="s">
        <v/>
        <stp/>
        <stp>ContractData</stp>
        <stp>CADD24H25</stp>
        <stp>NetSettlement</stp>
        <stp>1</stp>
        <stp>T</stp>
        <tr r="F843" s="3"/>
      </tp>
      <tp t="s">
        <v/>
        <stp/>
        <stp>ContractData</stp>
        <stp>CADD25G25</stp>
        <stp>NetSettlement</stp>
        <stp>1</stp>
        <stp>T</stp>
        <tr r="F824" s="3"/>
      </tp>
      <tp t="s">
        <v/>
        <stp/>
        <stp>ContractData</stp>
        <stp>CADD25J25</stp>
        <stp>NetSettlement</stp>
        <stp>1</stp>
        <stp>T</stp>
        <tr r="F867" s="3"/>
      </tp>
      <tp t="s">
        <v/>
        <stp/>
        <stp>ContractData</stp>
        <stp>CADD25H25</stp>
        <stp>NetSettlement</stp>
        <stp>1</stp>
        <stp>T</stp>
        <tr r="F844" s="3"/>
      </tp>
      <tp t="s">
        <v/>
        <stp/>
        <stp>ContractData</stp>
        <stp>CADD26G25</stp>
        <stp>NetSettlement</stp>
        <stp>1</stp>
        <stp>T</stp>
        <tr r="F825" s="3"/>
      </tp>
      <tp t="s">
        <v/>
        <stp/>
        <stp>ContractData</stp>
        <stp>CADD26H25</stp>
        <stp>NetSettlement</stp>
        <stp>1</stp>
        <stp>T</stp>
        <tr r="F845" s="3"/>
      </tp>
      <tp t="s">
        <v/>
        <stp/>
        <stp>ContractData</stp>
        <stp>CADD27F25</stp>
        <stp>NetSettlement</stp>
        <stp>1</stp>
        <stp>T</stp>
        <tr r="F803" s="3"/>
      </tp>
      <tp t="s">
        <v/>
        <stp/>
        <stp>ContractData</stp>
        <stp>CADD27G25</stp>
        <stp>NetSettlement</stp>
        <stp>1</stp>
        <stp>T</stp>
        <tr r="F826" s="3"/>
      </tp>
      <tp t="s">
        <v/>
        <stp/>
        <stp>ContractData</stp>
        <stp>CADD27H25</stp>
        <stp>NetSettlement</stp>
        <stp>1</stp>
        <stp>T</stp>
        <tr r="F846" s="3"/>
      </tp>
      <tp t="s">
        <v/>
        <stp/>
        <stp>ContractData</stp>
        <stp>CADD30V24</stp>
        <stp>NetSettlement</stp>
        <stp>1</stp>
        <stp>T</stp>
        <tr r="F740" s="3"/>
      </tp>
      <tp t="s">
        <v/>
        <stp/>
        <stp>ContractData</stp>
        <stp>CADD30U24</stp>
        <stp>NetSettlement</stp>
        <stp>1</stp>
        <stp>T</stp>
        <tr r="F718" s="3"/>
      </tp>
      <tp t="s">
        <v/>
        <stp/>
        <stp>ContractData</stp>
        <stp>CADD30Q24</stp>
        <stp>NetSettlement</stp>
        <stp>1</stp>
        <stp>T</stp>
        <tr r="F697" s="3"/>
      </tp>
      <tp t="s">
        <v/>
        <stp/>
        <stp>ContractData</stp>
        <stp>CADD30Z24</stp>
        <stp>NetSettlement</stp>
        <stp>1</stp>
        <stp>T</stp>
        <tr r="F783" s="3"/>
      </tp>
      <tp t="s">
        <v/>
        <stp/>
        <stp>ContractData</stp>
        <stp>CADD20F25</stp>
        <stp>NetSettlement</stp>
        <stp>1</stp>
        <stp>T</stp>
        <tr r="F798" s="3"/>
      </tp>
      <tp t="s">
        <v/>
        <stp/>
        <stp>ContractData</stp>
        <stp>CADD30F24</stp>
        <stp>NetSettlement</stp>
        <stp>1</stp>
        <stp>T</stp>
        <tr r="F544" s="3"/>
      </tp>
      <tp t="s">
        <v/>
        <stp/>
        <stp>ContractData</stp>
        <stp>CADD20G25</stp>
        <stp>NetSettlement</stp>
        <stp>1</stp>
        <stp>T</stp>
        <tr r="F821" s="3"/>
      </tp>
      <tp t="s">
        <v/>
        <stp/>
        <stp>ContractData</stp>
        <stp>CADD30N24</stp>
        <stp>NetSettlement</stp>
        <stp>1</stp>
        <stp>T</stp>
        <tr r="F674" s="3"/>
      </tp>
      <tp t="s">
        <v/>
        <stp/>
        <stp>ContractData</stp>
        <stp>CADD30J24</stp>
        <stp>NetSettlement</stp>
        <stp>1</stp>
        <stp>T</stp>
        <tr r="F609" s="3"/>
      </tp>
      <tp t="s">
        <v/>
        <stp/>
        <stp>ContractData</stp>
        <stp>CADD30K24</stp>
        <stp>NetSettlement</stp>
        <stp>1</stp>
        <stp>T</stp>
        <tr r="F631" s="3"/>
      </tp>
      <tp t="s">
        <v/>
        <stp/>
        <stp>ContractData</stp>
        <stp>CADD20H25</stp>
        <stp>NetSettlement</stp>
        <stp>1</stp>
        <stp>T</stp>
        <tr r="F841" s="3"/>
      </tp>
      <tp t="s">
        <v/>
        <stp/>
        <stp>ContractData</stp>
        <stp>CADD31V24</stp>
        <stp>NetSettlement</stp>
        <stp>1</stp>
        <stp>T</stp>
        <tr r="F741" s="3"/>
      </tp>
      <tp t="s">
        <v/>
        <stp/>
        <stp>ContractData</stp>
        <stp>CADD31Z24</stp>
        <stp>NetSettlement</stp>
        <stp>1</stp>
        <stp>T</stp>
        <tr r="F784" s="3"/>
      </tp>
      <tp t="s">
        <v/>
        <stp/>
        <stp>ContractData</stp>
        <stp>CADD21F25</stp>
        <stp>NetSettlement</stp>
        <stp>1</stp>
        <stp>T</stp>
        <tr r="F799" s="3"/>
      </tp>
      <tp t="s">
        <v/>
        <stp/>
        <stp>ContractData</stp>
        <stp>CADD31F24</stp>
        <stp>NetSettlement</stp>
        <stp>1</stp>
        <stp>T</stp>
        <tr r="F545" s="3"/>
      </tp>
      <tp t="s">
        <v/>
        <stp/>
        <stp>ContractData</stp>
        <stp>CADD21G25</stp>
        <stp>NetSettlement</stp>
        <stp>1</stp>
        <stp>T</stp>
        <tr r="F822" s="3"/>
      </tp>
      <tp t="s">
        <v/>
        <stp/>
        <stp>ContractData</stp>
        <stp>CADD31N24</stp>
        <stp>NetSettlement</stp>
        <stp>1</stp>
        <stp>T</stp>
        <tr r="F675" s="3"/>
      </tp>
      <tp t="s">
        <v/>
        <stp/>
        <stp>ContractData</stp>
        <stp>CADD21J25</stp>
        <stp>NetSettlement</stp>
        <stp>1</stp>
        <stp>T</stp>
        <tr r="F863" s="3"/>
      </tp>
      <tp t="s">
        <v/>
        <stp/>
        <stp>ContractData</stp>
        <stp>CADD31K24</stp>
        <stp>NetSettlement</stp>
        <stp>1</stp>
        <stp>T</stp>
        <tr r="F632" s="3"/>
      </tp>
      <tp t="s">
        <v/>
        <stp/>
        <stp>ContractData</stp>
        <stp>CADD21H25</stp>
        <stp>NetSettlement</stp>
        <stp>1</stp>
        <stp>T</stp>
        <tr r="F842" s="3"/>
      </tp>
      <tp t="s">
        <v/>
        <stp/>
        <stp>ContractData</stp>
        <stp>CADD22F25</stp>
        <stp>NetSettlement</stp>
        <stp>1</stp>
        <stp>T</stp>
        <tr r="F800" s="3"/>
      </tp>
      <tp t="s">
        <v/>
        <stp/>
        <stp>ContractData</stp>
        <stp>CADD22J25</stp>
        <stp>NetSettlement</stp>
        <stp>1</stp>
        <stp>T</stp>
        <tr r="F864" s="3"/>
      </tp>
      <tp t="s">
        <v/>
        <stp/>
        <stp>ContractData</stp>
        <stp>CADD23F25</stp>
        <stp>NetSettlement</stp>
        <stp>1</stp>
        <stp>T</stp>
        <tr r="F801" s="3"/>
      </tp>
      <tp t="s">
        <v/>
        <stp/>
        <stp>ContractData</stp>
        <stp>CADD23J25</stp>
        <stp>NetSettlement</stp>
        <stp>1</stp>
        <stp>T</stp>
        <tr r="F865" s="3"/>
      </tp>
      <tp t="s">
        <v>LME Aluminium, Oct 19</v>
        <stp/>
        <stp>ContractData</stp>
        <stp>AHDD16V19</stp>
        <stp>LongDescription</stp>
        <tr r="D49" s="2"/>
      </tp>
      <tp t="s">
        <v>LME Aluminium, Oct 18</v>
        <stp/>
        <stp>ContractData</stp>
        <stp>AHDD17V18</stp>
        <stp>LongDescription</stp>
        <tr r="D37" s="2"/>
      </tp>
      <tp t="s">
        <v>LME Aluminium, Oct 17</v>
        <stp/>
        <stp>ContractData</stp>
        <stp>AHDD18V17</stp>
        <stp>LongDescription</stp>
        <tr r="D25" s="2"/>
      </tp>
      <tp t="s">
        <v>LME Aluminium, Oct 16</v>
        <stp/>
        <stp>ContractData</stp>
        <stp>AHDD19V16</stp>
        <stp>LongDescription</stp>
        <tr r="D13" s="2"/>
      </tp>
      <tp>
        <v>9314.5</v>
        <stp/>
        <stp>StudyData</stp>
        <stp>CADD19Q24</stp>
        <stp>Bar</stp>
        <stp/>
        <stp>Close</stp>
        <stp>ADC</stp>
        <stp>-2</stp>
        <stp>ALL</stp>
        <stp/>
        <stp/>
        <stp>TRUE</stp>
        <stp>T</stp>
        <tr r="I688" s="3"/>
      </tp>
      <tp>
        <v>9312.2900000000009</v>
        <stp/>
        <stp>StudyData</stp>
        <stp>CADD09Q24</stp>
        <stp>Bar</stp>
        <stp/>
        <stp>Close</stp>
        <stp>ADC</stp>
        <stp>-2</stp>
        <stp>ALL</stp>
        <stp/>
        <stp/>
        <stp>TRUE</stp>
        <stp>T</stp>
        <tr r="I682" s="3"/>
      </tp>
      <tp>
        <v>9314.25</v>
        <stp/>
        <stp>StudyData</stp>
        <stp>CADD29Q24</stp>
        <stp>Bar</stp>
        <stp/>
        <stp>Close</stp>
        <stp>ADC</stp>
        <stp>-2</stp>
        <stp>ALL</stp>
        <stp/>
        <stp/>
        <stp>TRUE</stp>
        <stp>T</stp>
        <tr r="I696" s="3"/>
      </tp>
      <tp>
        <v>9314.25</v>
        <stp/>
        <stp>StudyData</stp>
        <stp>CADD29Q23</stp>
        <stp>Bar</stp>
        <stp/>
        <stp>Close</stp>
        <stp>ADC</stp>
        <stp>-2</stp>
        <stp>ALL</stp>
        <stp/>
        <stp/>
        <stp>TRUE</stp>
        <stp>T</stp>
        <tr r="I434" s="3"/>
      </tp>
      <tp>
        <v>9312.2900000000009</v>
        <stp/>
        <stp>StudyData</stp>
        <stp>CADD09Q23</stp>
        <stp>Bar</stp>
        <stp/>
        <stp>Close</stp>
        <stp>ADC</stp>
        <stp>-2</stp>
        <stp>ALL</stp>
        <stp/>
        <stp/>
        <stp>TRUE</stp>
        <stp>T</stp>
        <tr r="I420" s="3"/>
      </tp>
      <tp t="s">
        <v>LME Aluminium, Oct 25</v>
        <stp/>
        <stp>ContractData</stp>
        <stp>AHDD15V25</stp>
        <stp>LongDescription</stp>
        <tr r="D121" s="2"/>
      </tp>
      <tp t="s">
        <v>LME Aluminium, Oct 26</v>
        <stp/>
        <stp>ContractData</stp>
        <stp>AHDD21V26</stp>
        <stp>LongDescription</stp>
        <tr r="D133" s="2"/>
      </tp>
      <tp t="s">
        <v>LME Aluminium, Oct 24</v>
        <stp/>
        <stp>ContractData</stp>
        <stp>AHDD16V24</stp>
        <stp>LongDescription</stp>
        <tr r="D109" s="2"/>
      </tp>
      <tp t="s">
        <v>LME Aluminium, Oct 20</v>
        <stp/>
        <stp>ContractData</stp>
        <stp>AHDD21V20</stp>
        <stp>LongDescription</stp>
        <tr r="D61" s="2"/>
      </tp>
      <tp t="s">
        <v>LME Aluminium, Oct 23</v>
        <stp/>
        <stp>ContractData</stp>
        <stp>AHDD18V23</stp>
        <stp>LongDescription</stp>
        <tr r="D97" s="2"/>
      </tp>
      <tp t="s">
        <v>LME Aluminium, Oct 21</v>
        <stp/>
        <stp>ContractData</stp>
        <stp>AHDD20V21</stp>
        <stp>LongDescription</stp>
        <tr r="D73" s="2"/>
      </tp>
      <tp t="s">
        <v>LME Aluminium, Oct 22</v>
        <stp/>
        <stp>ContractData</stp>
        <stp>AHDD19V22</stp>
        <stp>LongDescription</stp>
        <tr r="D85" s="2"/>
      </tp>
      <tp>
        <v>9314.5</v>
        <stp/>
        <stp>StudyData</stp>
        <stp>CADD19U24</stp>
        <stp>Bar</stp>
        <stp/>
        <stp>Close</stp>
        <stp>ADC</stp>
        <stp>-2</stp>
        <stp>ALL</stp>
        <stp/>
        <stp/>
        <stp>TRUE</stp>
        <stp>T</stp>
        <tr r="I711" s="3"/>
      </tp>
      <tp>
        <v>9312.2900000000009</v>
        <stp/>
        <stp>StudyData</stp>
        <stp>CADD09U24</stp>
        <stp>Bar</stp>
        <stp/>
        <stp>Close</stp>
        <stp>ADC</stp>
        <stp>-2</stp>
        <stp>ALL</stp>
        <stp/>
        <stp/>
        <stp>TRUE</stp>
        <stp>T</stp>
        <tr r="I703" s="3"/>
      </tp>
      <tp>
        <v>9314.25</v>
        <stp/>
        <stp>StudyData</stp>
        <stp>CADD29U23</stp>
        <stp>Bar</stp>
        <stp/>
        <stp>Close</stp>
        <stp>ADC</stp>
        <stp>-2</stp>
        <stp>ALL</stp>
        <stp/>
        <stp/>
        <stp>TRUE</stp>
        <stp>T</stp>
        <tr r="I457" s="3"/>
      </tp>
      <tp>
        <v>9314.5</v>
        <stp/>
        <stp>StudyData</stp>
        <stp>CADD19U23</stp>
        <stp>Bar</stp>
        <stp/>
        <stp>Close</stp>
        <stp>ADC</stp>
        <stp>-2</stp>
        <stp>ALL</stp>
        <stp/>
        <stp/>
        <stp>TRUE</stp>
        <stp>T</stp>
        <tr r="I449" s="3"/>
      </tp>
      <tp>
        <v>9312.2900000000009</v>
        <stp/>
        <stp>StudyData</stp>
        <stp>CADD09V24</stp>
        <stp>Bar</stp>
        <stp/>
        <stp>Close</stp>
        <stp>ADC</stp>
        <stp>-2</stp>
        <stp>ALL</stp>
        <stp/>
        <stp/>
        <stp>TRUE</stp>
        <stp>T</stp>
        <tr r="I725" s="3"/>
      </tp>
      <tp>
        <v>9314.25</v>
        <stp/>
        <stp>StudyData</stp>
        <stp>CADD29V24</stp>
        <stp>Bar</stp>
        <stp/>
        <stp>Close</stp>
        <stp>ADC</stp>
        <stp>-2</stp>
        <stp>ALL</stp>
        <stp/>
        <stp/>
        <stp>TRUE</stp>
        <stp>T</stp>
        <tr r="I739" s="3"/>
      </tp>
      <tp>
        <v>9312.2900000000009</v>
        <stp/>
        <stp>StudyData</stp>
        <stp>CADD09V23</stp>
        <stp>Bar</stp>
        <stp/>
        <stp>Close</stp>
        <stp>ADC</stp>
        <stp>-2</stp>
        <stp>ALL</stp>
        <stp/>
        <stp/>
        <stp>TRUE</stp>
        <stp>T</stp>
        <tr r="I463" s="3"/>
      </tp>
      <tp>
        <v>9314.5</v>
        <stp/>
        <stp>StudyData</stp>
        <stp>CADD19V23</stp>
        <stp>Bar</stp>
        <stp/>
        <stp>Close</stp>
        <stp>ADC</stp>
        <stp>-2</stp>
        <stp>ALL</stp>
        <stp/>
        <stp/>
        <stp>TRUE</stp>
        <stp>T</stp>
        <tr r="I471" s="3"/>
      </tp>
      <tp>
        <v>9314.5</v>
        <stp/>
        <stp>StudyData</stp>
        <stp>CADD19X24</stp>
        <stp>Bar</stp>
        <stp/>
        <stp>Close</stp>
        <stp>ADC</stp>
        <stp>-2</stp>
        <stp>ALL</stp>
        <stp/>
        <stp/>
        <stp>TRUE</stp>
        <stp>T</stp>
        <tr r="I754" s="3"/>
      </tp>
      <tp>
        <v>9314.25</v>
        <stp/>
        <stp>StudyData</stp>
        <stp>CADD29X24</stp>
        <stp>Bar</stp>
        <stp/>
        <stp>Close</stp>
        <stp>ADC</stp>
        <stp>-2</stp>
        <stp>ALL</stp>
        <stp/>
        <stp/>
        <stp>TRUE</stp>
        <stp>T</stp>
        <tr r="I762" s="3"/>
      </tp>
      <tp>
        <v>9314.25</v>
        <stp/>
        <stp>StudyData</stp>
        <stp>CADD29X23</stp>
        <stp>Bar</stp>
        <stp/>
        <stp>Close</stp>
        <stp>ADC</stp>
        <stp>-2</stp>
        <stp>ALL</stp>
        <stp/>
        <stp/>
        <stp>TRUE</stp>
        <stp>T</stp>
        <tr r="I500" s="3"/>
      </tp>
      <tp>
        <v>9312.2900000000009</v>
        <stp/>
        <stp>StudyData</stp>
        <stp>CADD09X23</stp>
        <stp>Bar</stp>
        <stp/>
        <stp>Close</stp>
        <stp>ADC</stp>
        <stp>-2</stp>
        <stp>ALL</stp>
        <stp/>
        <stp/>
        <stp>TRUE</stp>
        <stp>T</stp>
        <tr r="I486" s="3"/>
      </tp>
      <tp>
        <v>9314.5</v>
        <stp/>
        <stp>StudyData</stp>
        <stp>CADD19Z24</stp>
        <stp>Bar</stp>
        <stp/>
        <stp>Close</stp>
        <stp>ADC</stp>
        <stp>-2</stp>
        <stp>ALL</stp>
        <stp/>
        <stp/>
        <stp>TRUE</stp>
        <stp>T</stp>
        <tr r="I776" s="3"/>
      </tp>
      <tp>
        <v>9312.2900000000009</v>
        <stp/>
        <stp>StudyData</stp>
        <stp>CADD09Z24</stp>
        <stp>Bar</stp>
        <stp/>
        <stp>Close</stp>
        <stp>ADC</stp>
        <stp>-2</stp>
        <stp>ALL</stp>
        <stp/>
        <stp/>
        <stp>TRUE</stp>
        <stp>T</stp>
        <tr r="I768" s="3"/>
      </tp>
      <tp>
        <v>9314.25</v>
        <stp/>
        <stp>StudyData</stp>
        <stp>CADD29Z23</stp>
        <stp>Bar</stp>
        <stp/>
        <stp>Close</stp>
        <stp>ADC</stp>
        <stp>-2</stp>
        <stp>ALL</stp>
        <stp/>
        <stp/>
        <stp>TRUE</stp>
        <stp>T</stp>
        <tr r="I522" s="3"/>
      </tp>
      <tp>
        <v>9314.5</v>
        <stp/>
        <stp>StudyData</stp>
        <stp>CADD19Z23</stp>
        <stp>Bar</stp>
        <stp/>
        <stp>Close</stp>
        <stp>ADC</stp>
        <stp>-2</stp>
        <stp>ALL</stp>
        <stp/>
        <stp/>
        <stp>TRUE</stp>
        <stp>T</stp>
        <tr r="I514" s="3"/>
      </tp>
      <tp>
        <v>9314.5</v>
        <stp/>
        <stp>StudyData</stp>
        <stp>CADD19G24</stp>
        <stp>Bar</stp>
        <stp/>
        <stp>Close</stp>
        <stp>ADC</stp>
        <stp>-2</stp>
        <stp>ALL</stp>
        <stp/>
        <stp/>
        <stp>TRUE</stp>
        <stp>T</stp>
        <tr r="I558" s="3"/>
      </tp>
      <tp>
        <v>9312.2900000000009</v>
        <stp/>
        <stp>StudyData</stp>
        <stp>CADD09G24</stp>
        <stp>Bar</stp>
        <stp/>
        <stp>Close</stp>
        <stp>ADC</stp>
        <stp>-2</stp>
        <stp>ALL</stp>
        <stp/>
        <stp/>
        <stp>TRUE</stp>
        <stp>T</stp>
        <tr r="I552" s="3"/>
      </tp>
      <tp>
        <v>9314.5</v>
        <stp/>
        <stp>StudyData</stp>
        <stp>CADD19G25</stp>
        <stp>Bar</stp>
        <stp/>
        <stp>Close</stp>
        <stp>ADC</stp>
        <stp>-2</stp>
        <stp>ALL</stp>
        <stp/>
        <stp/>
        <stp>TRUE</stp>
        <stp>T</stp>
        <tr r="I820" s="3"/>
      </tp>
      <tp>
        <v>9314.25</v>
        <stp/>
        <stp>StudyData</stp>
        <stp>CADD29G24</stp>
        <stp>Bar</stp>
        <stp/>
        <stp>Close</stp>
        <stp>ADC</stp>
        <stp>-2</stp>
        <stp>ALL</stp>
        <stp/>
        <stp/>
        <stp>TRUE</stp>
        <stp>T</stp>
        <tr r="I566" s="3"/>
      </tp>
      <tp>
        <v>9312.2900000000009</v>
        <stp/>
        <stp>StudyData</stp>
        <stp>CADD09G23</stp>
        <stp>Bar</stp>
        <stp/>
        <stp>Close</stp>
        <stp>ADC</stp>
        <stp>-2</stp>
        <stp>ALL</stp>
        <stp/>
        <stp/>
        <stp>TRUE</stp>
        <stp>T</stp>
        <tr r="I291" s="3"/>
      </tp>
      <tp>
        <v>9312.2900000000009</v>
        <stp/>
        <stp>StudyData</stp>
        <stp>CADD09F25</stp>
        <stp>Bar</stp>
        <stp/>
        <stp>Close</stp>
        <stp>ADC</stp>
        <stp>-2</stp>
        <stp>ALL</stp>
        <stp/>
        <stp/>
        <stp>TRUE</stp>
        <stp>T</stp>
        <tr r="I791" s="3"/>
      </tp>
      <tp>
        <v>9314.5</v>
        <stp/>
        <stp>StudyData</stp>
        <stp>CADD19F24</stp>
        <stp>Bar</stp>
        <stp/>
        <stp>Close</stp>
        <stp>ADC</stp>
        <stp>-2</stp>
        <stp>ALL</stp>
        <stp/>
        <stp/>
        <stp>TRUE</stp>
        <stp>T</stp>
        <tr r="I537" s="3"/>
      </tp>
      <tp>
        <v>9312.2900000000009</v>
        <stp/>
        <stp>StudyData</stp>
        <stp>CADD09F24</stp>
        <stp>Bar</stp>
        <stp/>
        <stp>Close</stp>
        <stp>ADC</stp>
        <stp>-2</stp>
        <stp>ALL</stp>
        <stp/>
        <stp/>
        <stp>TRUE</stp>
        <stp>T</stp>
        <tr r="I529" s="3"/>
      </tp>
      <tp>
        <v>9314.25</v>
        <stp/>
        <stp>StudyData</stp>
        <stp>CADD29F25</stp>
        <stp>Bar</stp>
        <stp/>
        <stp>Close</stp>
        <stp>ADC</stp>
        <stp>-2</stp>
        <stp>ALL</stp>
        <stp/>
        <stp/>
        <stp>TRUE</stp>
        <stp>T</stp>
        <tr r="I805" s="3"/>
      </tp>
      <tp>
        <v>9314.25</v>
        <stp/>
        <stp>StudyData</stp>
        <stp>CADD29F24</stp>
        <stp>Bar</stp>
        <stp/>
        <stp>Close</stp>
        <stp>ADC</stp>
        <stp>-2</stp>
        <stp>ALL</stp>
        <stp/>
        <stp/>
        <stp>TRUE</stp>
        <stp>T</stp>
        <tr r="I543" s="3"/>
      </tp>
      <tp>
        <v>9314.5</v>
        <stp/>
        <stp>StudyData</stp>
        <stp>CADD19H24</stp>
        <stp>Bar</stp>
        <stp/>
        <stp>Close</stp>
        <stp>ADC</stp>
        <stp>-2</stp>
        <stp>ALL</stp>
        <stp/>
        <stp/>
        <stp>TRUE</stp>
        <stp>T</stp>
        <tr r="I579" s="3"/>
      </tp>
      <tp>
        <v>9314.5</v>
        <stp/>
        <stp>StudyData</stp>
        <stp>CADD19H25</stp>
        <stp>Bar</stp>
        <stp/>
        <stp>Close</stp>
        <stp>ADC</stp>
        <stp>-2</stp>
        <stp>ALL</stp>
        <stp/>
        <stp/>
        <stp>TRUE</stp>
        <stp>T</stp>
        <tr r="I840" s="3"/>
      </tp>
      <tp>
        <v>9314.25</v>
        <stp/>
        <stp>StudyData</stp>
        <stp>CADD29H24</stp>
        <stp>Bar</stp>
        <stp/>
        <stp>Close</stp>
        <stp>ADC</stp>
        <stp>-2</stp>
        <stp>ALL</stp>
        <stp/>
        <stp/>
        <stp>TRUE</stp>
        <stp>T</stp>
        <tr r="I587" s="3"/>
      </tp>
      <tp>
        <v>9314.25</v>
        <stp/>
        <stp>StudyData</stp>
        <stp>CADD29H23</stp>
        <stp>Bar</stp>
        <stp/>
        <stp>Close</stp>
        <stp>ADC</stp>
        <stp>-2</stp>
        <stp>ALL</stp>
        <stp/>
        <stp/>
        <stp>TRUE</stp>
        <stp>T</stp>
        <tr r="I325" s="3"/>
      </tp>
      <tp>
        <v>9312.2900000000009</v>
        <stp/>
        <stp>StudyData</stp>
        <stp>CADD09H23</stp>
        <stp>Bar</stp>
        <stp/>
        <stp>Close</stp>
        <stp>ADC</stp>
        <stp>-2</stp>
        <stp>ALL</stp>
        <stp/>
        <stp/>
        <stp>TRUE</stp>
        <stp>T</stp>
        <tr r="I311" s="3"/>
      </tp>
      <tp>
        <v>9312.2900000000009</v>
        <stp/>
        <stp>StudyData</stp>
        <stp>CADD09K24</stp>
        <stp>Bar</stp>
        <stp/>
        <stp>Close</stp>
        <stp>ADC</stp>
        <stp>-2</stp>
        <stp>ALL</stp>
        <stp/>
        <stp/>
        <stp>TRUE</stp>
        <stp>T</stp>
        <tr r="I616" s="3"/>
      </tp>
      <tp>
        <v>9314.25</v>
        <stp/>
        <stp>StudyData</stp>
        <stp>CADD29K24</stp>
        <stp>Bar</stp>
        <stp/>
        <stp>Close</stp>
        <stp>ADC</stp>
        <stp>-2</stp>
        <stp>ALL</stp>
        <stp/>
        <stp/>
        <stp>TRUE</stp>
        <stp>T</stp>
        <tr r="I630" s="3"/>
      </tp>
      <tp>
        <v>9314.25</v>
        <stp/>
        <stp>StudyData</stp>
        <stp>CADD29K23</stp>
        <stp>Bar</stp>
        <stp/>
        <stp>Close</stp>
        <stp>ADC</stp>
        <stp>-2</stp>
        <stp>ALL</stp>
        <stp/>
        <stp/>
        <stp>TRUE</stp>
        <stp>T</stp>
        <tr r="I368" s="3"/>
      </tp>
      <tp>
        <v>9312.2900000000009</v>
        <stp/>
        <stp>StudyData</stp>
        <stp>CADD09K23</stp>
        <stp>Bar</stp>
        <stp/>
        <stp>Close</stp>
        <stp>ADC</stp>
        <stp>-2</stp>
        <stp>ALL</stp>
        <stp/>
        <stp/>
        <stp>TRUE</stp>
        <stp>T</stp>
        <tr r="I354" s="3"/>
      </tp>
      <tp>
        <v>9314.5</v>
        <stp/>
        <stp>StudyData</stp>
        <stp>CADD19K23</stp>
        <stp>Bar</stp>
        <stp/>
        <stp>Close</stp>
        <stp>ADC</stp>
        <stp>-2</stp>
        <stp>ALL</stp>
        <stp/>
        <stp/>
        <stp>TRUE</stp>
        <stp>T</stp>
        <tr r="I362" s="3"/>
      </tp>
      <tp>
        <v>9312.2900000000009</v>
        <stp/>
        <stp>StudyData</stp>
        <stp>CADD09J25</stp>
        <stp>Bar</stp>
        <stp/>
        <stp>Close</stp>
        <stp>ADC</stp>
        <stp>-2</stp>
        <stp>ALL</stp>
        <stp/>
        <stp/>
        <stp>TRUE</stp>
        <stp>T</stp>
        <tr r="I855" s="3"/>
      </tp>
      <tp>
        <v>9314.5</v>
        <stp/>
        <stp>StudyData</stp>
        <stp>CADD19J24</stp>
        <stp>Bar</stp>
        <stp/>
        <stp>Close</stp>
        <stp>ADC</stp>
        <stp>-2</stp>
        <stp>ALL</stp>
        <stp/>
        <stp/>
        <stp>TRUE</stp>
        <stp>T</stp>
        <tr r="I602" s="3"/>
      </tp>
      <tp>
        <v>9312.2900000000009</v>
        <stp/>
        <stp>StudyData</stp>
        <stp>CADD09J24</stp>
        <stp>Bar</stp>
        <stp/>
        <stp>Close</stp>
        <stp>ADC</stp>
        <stp>-2</stp>
        <stp>ALL</stp>
        <stp/>
        <stp/>
        <stp>TRUE</stp>
        <stp>T</stp>
        <tr r="I594" s="3"/>
      </tp>
      <tp>
        <v>9314.25</v>
        <stp/>
        <stp>StudyData</stp>
        <stp>CADD29J25</stp>
        <stp>Bar</stp>
        <stp/>
        <stp>Close</stp>
        <stp>ADC</stp>
        <stp>-2</stp>
        <stp>ALL</stp>
        <stp/>
        <stp/>
        <stp>TRUE</stp>
        <stp>T</stp>
        <tr r="I869" s="3"/>
      </tp>
      <tp>
        <v>9314.25</v>
        <stp/>
        <stp>StudyData</stp>
        <stp>CADD29J24</stp>
        <stp>Bar</stp>
        <stp/>
        <stp>Close</stp>
        <stp>ADC</stp>
        <stp>-2</stp>
        <stp>ALL</stp>
        <stp/>
        <stp/>
        <stp>TRUE</stp>
        <stp>T</stp>
        <tr r="I608" s="3"/>
      </tp>
      <tp>
        <v>9314.5</v>
        <stp/>
        <stp>StudyData</stp>
        <stp>CADD19J23</stp>
        <stp>Bar</stp>
        <stp/>
        <stp>Close</stp>
        <stp>ADC</stp>
        <stp>-2</stp>
        <stp>ALL</stp>
        <stp/>
        <stp/>
        <stp>TRUE</stp>
        <stp>T</stp>
        <tr r="I340" s="3"/>
      </tp>
      <tp>
        <v>9314.5</v>
        <stp/>
        <stp>StudyData</stp>
        <stp>CADD19M24</stp>
        <stp>Bar</stp>
        <stp/>
        <stp>Close</stp>
        <stp>ADC</stp>
        <stp>-2</stp>
        <stp>ALL</stp>
        <stp/>
        <stp/>
        <stp>TRUE</stp>
        <stp>T</stp>
        <tr r="I645" s="3"/>
      </tp>
      <tp>
        <v>9314.25</v>
        <stp/>
        <stp>StudyData</stp>
        <stp>CADD29M23</stp>
        <stp>Bar</stp>
        <stp/>
        <stp>Close</stp>
        <stp>ADC</stp>
        <stp>-2</stp>
        <stp>ALL</stp>
        <stp/>
        <stp/>
        <stp>TRUE</stp>
        <stp>T</stp>
        <tr r="I391" s="3"/>
      </tp>
      <tp>
        <v>9312.2900000000009</v>
        <stp/>
        <stp>StudyData</stp>
        <stp>CADD09M23</stp>
        <stp>Bar</stp>
        <stp/>
        <stp>Close</stp>
        <stp>ADC</stp>
        <stp>-2</stp>
        <stp>ALL</stp>
        <stp/>
        <stp/>
        <stp>TRUE</stp>
        <stp>T</stp>
        <tr r="I377" s="3"/>
      </tp>
      <tp>
        <v>9314.5</v>
        <stp/>
        <stp>StudyData</stp>
        <stp>CADD19M23</stp>
        <stp>Bar</stp>
        <stp/>
        <stp>Close</stp>
        <stp>ADC</stp>
        <stp>-2</stp>
        <stp>ALL</stp>
        <stp/>
        <stp/>
        <stp>TRUE</stp>
        <stp>T</stp>
        <tr r="I383" s="3"/>
      </tp>
      <tp>
        <v>9314.5</v>
        <stp/>
        <stp>StudyData</stp>
        <stp>CADD19N24</stp>
        <stp>Bar</stp>
        <stp/>
        <stp>Close</stp>
        <stp>ADC</stp>
        <stp>-2</stp>
        <stp>ALL</stp>
        <stp/>
        <stp/>
        <stp>TRUE</stp>
        <stp>T</stp>
        <tr r="I667" s="3"/>
      </tp>
      <tp>
        <v>9312.2900000000009</v>
        <stp/>
        <stp>StudyData</stp>
        <stp>CADD09N24</stp>
        <stp>Bar</stp>
        <stp/>
        <stp>Close</stp>
        <stp>ADC</stp>
        <stp>-2</stp>
        <stp>ALL</stp>
        <stp/>
        <stp/>
        <stp>TRUE</stp>
        <stp>T</stp>
        <tr r="I659" s="3"/>
      </tp>
      <tp>
        <v>9314.25</v>
        <stp/>
        <stp>StudyData</stp>
        <stp>CADD29N24</stp>
        <stp>Bar</stp>
        <stp/>
        <stp>Close</stp>
        <stp>ADC</stp>
        <stp>-2</stp>
        <stp>ALL</stp>
        <stp/>
        <stp/>
        <stp>TRUE</stp>
        <stp>T</stp>
        <tr r="I673" s="3"/>
      </tp>
      <tp>
        <v>9314.5</v>
        <stp/>
        <stp>StudyData</stp>
        <stp>CADD19N23</stp>
        <stp>Bar</stp>
        <stp/>
        <stp>Close</stp>
        <stp>ADC</stp>
        <stp>-2</stp>
        <stp>ALL</stp>
        <stp/>
        <stp/>
        <stp>TRUE</stp>
        <stp>T</stp>
        <tr r="I405" s="3"/>
      </tp>
      <tp>
        <v>44952</v>
        <stp/>
        <stp>ContractData</stp>
        <stp>AHDD23X23</stp>
        <stp>T_Date</stp>
        <stp>1</stp>
        <stp>T</stp>
        <tr r="H219" s="1"/>
      </tp>
      <tp>
        <v>44952</v>
        <stp/>
        <stp>ContractData</stp>
        <stp>AHDD13X23</stp>
        <stp>T_Date</stp>
        <stp>1</stp>
        <stp>T</stp>
        <tr r="H211" s="1"/>
      </tp>
      <tp>
        <v>44952</v>
        <stp/>
        <stp>ContractData</stp>
        <stp>AHDD03X23</stp>
        <stp>T_Date</stp>
        <stp>1</stp>
        <stp>T</stp>
        <tr r="H205" s="1"/>
      </tp>
      <tp>
        <v>44952</v>
        <stp/>
        <stp>ContractData</stp>
        <stp>AHDD13Z23</stp>
        <stp>T_Date</stp>
        <stp>1</stp>
        <stp>T</stp>
        <tr r="H233" s="1"/>
      </tp>
      <tp>
        <v>44952</v>
        <stp/>
        <stp>ContractData</stp>
        <stp>AHDD23Q23</stp>
        <stp>T_Date</stp>
        <stp>1</stp>
        <stp>T</stp>
        <tr r="H153" s="1"/>
      </tp>
      <tp>
        <v>44952</v>
        <stp/>
        <stp>ContractData</stp>
        <stp>AHDD03Q23</stp>
        <stp>T_Date</stp>
        <stp>1</stp>
        <stp>T</stp>
        <tr r="H139" s="1"/>
      </tp>
      <tp>
        <v>44952</v>
        <stp/>
        <stp>ContractData</stp>
        <stp>AHDD13U23</stp>
        <stp>T_Date</stp>
        <stp>1</stp>
        <stp>T</stp>
        <tr r="H168" s="1"/>
      </tp>
      <tp>
        <v>44952</v>
        <stp/>
        <stp>ContractData</stp>
        <stp>AHDD23V23</stp>
        <stp>T_Date</stp>
        <stp>1</stp>
        <stp>T</stp>
        <tr r="H196" s="1"/>
      </tp>
      <tp>
        <v>44952</v>
        <stp/>
        <stp>ContractData</stp>
        <stp>AHDD13V23</stp>
        <stp>T_Date</stp>
        <stp>1</stp>
        <stp>T</stp>
        <tr r="H190" s="1"/>
      </tp>
      <tp>
        <v>44952</v>
        <stp/>
        <stp>ContractData</stp>
        <stp>AHDD03V23</stp>
        <stp>T_Date</stp>
        <stp>1</stp>
        <stp>T</stp>
        <tr r="H182" s="1"/>
      </tp>
      <tp>
        <v>44952</v>
        <stp/>
        <stp>ContractData</stp>
        <stp>AHDD23H23</stp>
        <stp>T_Date</stp>
        <stp>1</stp>
        <stp>T</stp>
        <tr r="H44" s="1"/>
      </tp>
      <tp>
        <v>44952</v>
        <stp/>
        <stp>ContractData</stp>
        <stp>AHDD13H23</stp>
        <stp>T_Date</stp>
        <stp>1</stp>
        <stp>T</stp>
        <tr r="H36" s="1"/>
      </tp>
      <tp>
        <v>44952</v>
        <stp/>
        <stp>ContractData</stp>
        <stp>AHDD03H23</stp>
        <stp>T_Date</stp>
        <stp>1</stp>
        <stp>T</stp>
        <tr r="H30" s="1"/>
      </tp>
      <tp>
        <v>44952</v>
        <stp/>
        <stp>ContractData</stp>
        <stp>AHDD23K23</stp>
        <stp>T_Date</stp>
        <stp>1</stp>
        <stp>T</stp>
        <tr r="H87" s="1"/>
      </tp>
      <tp>
        <v>44952</v>
        <stp/>
        <stp>ContractData</stp>
        <stp>AHDD03K23</stp>
        <stp>T_Date</stp>
        <stp>1</stp>
        <stp>T</stp>
        <tr r="H73" s="1"/>
      </tp>
      <tp>
        <v>44952</v>
        <stp/>
        <stp>ContractData</stp>
        <stp>AHDD13J23</stp>
        <stp>T_Date</stp>
        <stp>1</stp>
        <stp>T</stp>
        <tr r="H59" s="1"/>
      </tp>
      <tp>
        <v>44952</v>
        <stp/>
        <stp>ContractData</stp>
        <stp>AHDD03J23</stp>
        <stp>T_Date</stp>
        <stp>1</stp>
        <stp>T</stp>
        <tr r="H51" s="1"/>
      </tp>
      <tp>
        <v>44952</v>
        <stp/>
        <stp>ContractData</stp>
        <stp>AHDD23M23</stp>
        <stp>T_Date</stp>
        <stp>1</stp>
        <stp>T</stp>
        <tr r="H110" s="1"/>
      </tp>
      <tp>
        <v>44952</v>
        <stp/>
        <stp>ContractData</stp>
        <stp>AHDD13M23</stp>
        <stp>T_Date</stp>
        <stp>1</stp>
        <stp>T</stp>
        <tr r="H102" s="1"/>
      </tp>
      <tp>
        <v>44952</v>
        <stp/>
        <stp>ContractData</stp>
        <stp>AHDD13N23</stp>
        <stp>T_Date</stp>
        <stp>1</stp>
        <stp>T</stp>
        <tr r="H124" s="1"/>
      </tp>
      <tp>
        <v>44952</v>
        <stp/>
        <stp>ContractData</stp>
        <stp>AHDD03N23</stp>
        <stp>T_Date</stp>
        <stp>1</stp>
        <stp>T</stp>
        <tr r="H116" s="1"/>
      </tp>
      <tp>
        <v>44952</v>
        <stp/>
        <stp>ContractData</stp>
        <stp>AHDD23G23</stp>
        <stp>T_Date</stp>
        <stp>1</stp>
        <stp>T</stp>
        <tr r="H24" s="1"/>
      </tp>
      <tp>
        <v>44952</v>
        <stp/>
        <stp>ContractData</stp>
        <stp>AHDD13G23</stp>
        <stp>T_Date</stp>
        <stp>1</stp>
        <stp>T</stp>
        <tr r="H16" s="1"/>
      </tp>
      <tp>
        <v>44952</v>
        <stp/>
        <stp>ContractData</stp>
        <stp>AHDD03G23</stp>
        <stp>T_Date</stp>
        <stp>1</stp>
        <stp>T</stp>
        <tr r="H10" s="1"/>
      </tp>
      <tp>
        <v>44952</v>
        <stp/>
        <stp>ContractData</stp>
        <stp>AHDD03F24</stp>
        <stp>T_Date</stp>
        <stp>1</stp>
        <stp>T</stp>
        <tr r="H248" s="1"/>
      </tp>
      <tp>
        <v>44952</v>
        <stp/>
        <stp>ContractData</stp>
        <stp>AHDD23F24</stp>
        <stp>T_Date</stp>
        <stp>1</stp>
        <stp>T</stp>
        <tr r="H262" s="1"/>
      </tp>
      <tp t="s">
        <v/>
        <stp/>
        <stp>ContractData</stp>
        <stp>AHDD05F24</stp>
        <stp>NetSettlement</stp>
        <stp>1</stp>
        <stp>T</stp>
        <tr r="F250" s="1"/>
      </tp>
      <tp t="s">
        <v/>
        <stp/>
        <stp>ContractData</stp>
        <stp>AHDD04F24</stp>
        <stp>NetSettlement</stp>
        <stp>1</stp>
        <stp>T</stp>
        <tr r="F249" s="1"/>
      </tp>
      <tp t="s">
        <v/>
        <stp/>
        <stp>ContractData</stp>
        <stp>CADD28V24</stp>
        <stp>NetSettlement</stp>
        <stp>1</stp>
        <stp>T</stp>
        <tr r="F738" s="3"/>
      </tp>
      <tp t="s">
        <v/>
        <stp/>
        <stp>ContractData</stp>
        <stp>CADD28Q24</stp>
        <stp>NetSettlement</stp>
        <stp>1</stp>
        <stp>T</stp>
        <tr r="F695" s="3"/>
      </tp>
      <tp t="s">
        <v/>
        <stp/>
        <stp>ContractData</stp>
        <stp>CADD28X24</stp>
        <stp>NetSettlement</stp>
        <stp>1</stp>
        <stp>T</stp>
        <tr r="F761" s="3"/>
      </tp>
      <tp t="s">
        <v/>
        <stp/>
        <stp>ContractData</stp>
        <stp>AHDD01F24</stp>
        <stp>NetSettlement</stp>
        <stp>1</stp>
        <stp>T</stp>
        <tr r="F246" s="1"/>
      </tp>
      <tp t="s">
        <v/>
        <stp/>
        <stp>ContractData</stp>
        <stp>CADD28G24</stp>
        <stp>NetSettlement</stp>
        <stp>1</stp>
        <stp>T</stp>
        <tr r="F565" s="3"/>
      </tp>
      <tp t="s">
        <v/>
        <stp/>
        <stp>ContractData</stp>
        <stp>CADD28M24</stp>
        <stp>NetSettlement</stp>
        <stp>1</stp>
        <stp>T</stp>
        <tr r="F652" s="3"/>
      </tp>
      <tp t="s">
        <v/>
        <stp/>
        <stp>ContractData</stp>
        <stp>CADD28K24</stp>
        <stp>NetSettlement</stp>
        <stp>1</stp>
        <stp>T</stp>
        <tr r="F629" s="3"/>
      </tp>
      <tp t="s">
        <v/>
        <stp/>
        <stp>ContractData</stp>
        <stp>CADD28H24</stp>
        <stp>NetSettlement</stp>
        <stp>1</stp>
        <stp>T</stp>
        <tr r="F586" s="3"/>
      </tp>
      <tp t="s">
        <v/>
        <stp/>
        <stp>ContractData</stp>
        <stp>CADD29V24</stp>
        <stp>NetSettlement</stp>
        <stp>1</stp>
        <stp>T</stp>
        <tr r="F739" s="3"/>
      </tp>
      <tp t="s">
        <v/>
        <stp/>
        <stp>ContractData</stp>
        <stp>CADD29Q24</stp>
        <stp>NetSettlement</stp>
        <stp>1</stp>
        <stp>T</stp>
        <tr r="F696" s="3"/>
      </tp>
      <tp t="s">
        <v/>
        <stp/>
        <stp>ContractData</stp>
        <stp>CADD29X24</stp>
        <stp>NetSettlement</stp>
        <stp>1</stp>
        <stp>T</stp>
        <tr r="F762" s="3"/>
      </tp>
      <tp t="s">
        <v/>
        <stp/>
        <stp>ContractData</stp>
        <stp>CADD29F24</stp>
        <stp>NetSettlement</stp>
        <stp>1</stp>
        <stp>T</stp>
        <tr r="F543" s="3"/>
      </tp>
      <tp t="s">
        <v/>
        <stp/>
        <stp>ContractData</stp>
        <stp>CADD29G24</stp>
        <stp>NetSettlement</stp>
        <stp>1</stp>
        <stp>T</stp>
        <tr r="F566" s="3"/>
      </tp>
      <tp t="s">
        <v/>
        <stp/>
        <stp>ContractData</stp>
        <stp>CADD29N24</stp>
        <stp>NetSettlement</stp>
        <stp>1</stp>
        <stp>T</stp>
        <tr r="F673" s="3"/>
      </tp>
      <tp t="s">
        <v/>
        <stp/>
        <stp>ContractData</stp>
        <stp>CADD29J24</stp>
        <stp>NetSettlement</stp>
        <stp>1</stp>
        <stp>T</stp>
        <tr r="F608" s="3"/>
      </tp>
      <tp t="s">
        <v/>
        <stp/>
        <stp>ContractData</stp>
        <stp>CADD29K24</stp>
        <stp>NetSettlement</stp>
        <stp>1</stp>
        <stp>T</stp>
        <tr r="F630" s="3"/>
      </tp>
      <tp t="s">
        <v/>
        <stp/>
        <stp>ContractData</stp>
        <stp>CADD29H24</stp>
        <stp>NetSettlement</stp>
        <stp>1</stp>
        <stp>T</stp>
        <tr r="F587" s="3"/>
      </tp>
      <tp>
        <v>-11.370000000000001</v>
        <stp/>
        <stp>ContractData</stp>
        <stp>AHDD03F24</stp>
        <stp>NetSettlement</stp>
        <stp>1</stp>
        <stp>T</stp>
        <tr r="F248" s="1"/>
      </tp>
      <tp t="s">
        <v/>
        <stp/>
        <stp>ContractData</stp>
        <stp>AHDD02F24</stp>
        <stp>NetSettlement</stp>
        <stp>1</stp>
        <stp>T</stp>
        <tr r="F247" s="1"/>
      </tp>
      <tp t="s">
        <v/>
        <stp/>
        <stp>ContractData</stp>
        <stp>CADD24V24</stp>
        <stp>NetSettlement</stp>
        <stp>1</stp>
        <stp>T</stp>
        <tr r="F736" s="3"/>
      </tp>
      <tp t="s">
        <v/>
        <stp/>
        <stp>ContractData</stp>
        <stp>CADD24U24</stp>
        <stp>NetSettlement</stp>
        <stp>1</stp>
        <stp>T</stp>
        <tr r="F714" s="3"/>
      </tp>
      <tp t="s">
        <v/>
        <stp/>
        <stp>ContractData</stp>
        <stp>CADD24Z24</stp>
        <stp>NetSettlement</stp>
        <stp>1</stp>
        <stp>T</stp>
        <tr r="F779" s="3"/>
      </tp>
      <tp t="s">
        <v/>
        <stp/>
        <stp>ContractData</stp>
        <stp>CADD24F24</stp>
        <stp>NetSettlement</stp>
        <stp>1</stp>
        <stp>T</stp>
        <tr r="F540" s="3"/>
      </tp>
      <tp t="s">
        <v/>
        <stp/>
        <stp>ContractData</stp>
        <stp>CADD24N24</stp>
        <stp>NetSettlement</stp>
        <stp>1</stp>
        <stp>T</stp>
        <tr r="F670" s="3"/>
      </tp>
      <tp t="s">
        <v/>
        <stp/>
        <stp>ContractData</stp>
        <stp>CADD24M24</stp>
        <stp>NetSettlement</stp>
        <stp>1</stp>
        <stp>T</stp>
        <tr r="F648" s="3"/>
      </tp>
      <tp t="s">
        <v/>
        <stp/>
        <stp>ContractData</stp>
        <stp>CADD24J24</stp>
        <stp>NetSettlement</stp>
        <stp>1</stp>
        <stp>T</stp>
        <tr r="F605" s="3"/>
      </tp>
      <tp t="s">
        <v/>
        <stp/>
        <stp>ContractData</stp>
        <stp>CADD24K24</stp>
        <stp>NetSettlement</stp>
        <stp>1</stp>
        <stp>T</stp>
        <tr r="F627" s="3"/>
      </tp>
      <tp t="s">
        <v/>
        <stp/>
        <stp>ContractData</stp>
        <stp>CADD25V24</stp>
        <stp>NetSettlement</stp>
        <stp>1</stp>
        <stp>T</stp>
        <tr r="F737" s="3"/>
      </tp>
      <tp t="s">
        <v/>
        <stp/>
        <stp>ContractData</stp>
        <stp>CADD25U24</stp>
        <stp>NetSettlement</stp>
        <stp>1</stp>
        <stp>T</stp>
        <tr r="F715" s="3"/>
      </tp>
      <tp t="s">
        <v/>
        <stp/>
        <stp>ContractData</stp>
        <stp>CADD25Z24</stp>
        <stp>NetSettlement</stp>
        <stp>1</stp>
        <stp>T</stp>
        <tr r="F780" s="3"/>
      </tp>
      <tp t="s">
        <v/>
        <stp/>
        <stp>ContractData</stp>
        <stp>CADD25X24</stp>
        <stp>NetSettlement</stp>
        <stp>1</stp>
        <stp>T</stp>
        <tr r="F758" s="3"/>
      </tp>
      <tp t="s">
        <v/>
        <stp/>
        <stp>ContractData</stp>
        <stp>CADD25F24</stp>
        <stp>NetSettlement</stp>
        <stp>1</stp>
        <stp>T</stp>
        <tr r="F541" s="3"/>
      </tp>
      <tp t="s">
        <v/>
        <stp/>
        <stp>ContractData</stp>
        <stp>CADD25N24</stp>
        <stp>NetSettlement</stp>
        <stp>1</stp>
        <stp>T</stp>
        <tr r="F671" s="3"/>
      </tp>
      <tp t="s">
        <v/>
        <stp/>
        <stp>ContractData</stp>
        <stp>CADD25M24</stp>
        <stp>NetSettlement</stp>
        <stp>1</stp>
        <stp>T</stp>
        <tr r="F649" s="3"/>
      </tp>
      <tp t="s">
        <v/>
        <stp/>
        <stp>ContractData</stp>
        <stp>CADD25J24</stp>
        <stp>NetSettlement</stp>
        <stp>1</stp>
        <stp>T</stp>
        <tr r="F606" s="3"/>
      </tp>
      <tp t="s">
        <v/>
        <stp/>
        <stp>ContractData</stp>
        <stp>CADD25H24</stp>
        <stp>NetSettlement</stp>
        <stp>1</stp>
        <stp>T</stp>
        <tr r="F583" s="3"/>
      </tp>
      <tp t="s">
        <v/>
        <stp/>
        <stp>ContractData</stp>
        <stp>CADD26U24</stp>
        <stp>NetSettlement</stp>
        <stp>1</stp>
        <stp>T</stp>
        <tr r="F716" s="3"/>
      </tp>
      <tp t="s">
        <v/>
        <stp/>
        <stp>ContractData</stp>
        <stp>CADD26Q24</stp>
        <stp>NetSettlement</stp>
        <stp>1</stp>
        <stp>T</stp>
        <tr r="F693" s="3"/>
      </tp>
      <tp t="s">
        <v/>
        <stp/>
        <stp>ContractData</stp>
        <stp>CADD26Z24</stp>
        <stp>NetSettlement</stp>
        <stp>1</stp>
        <stp>T</stp>
        <tr r="F781" s="3"/>
      </tp>
      <tp t="s">
        <v/>
        <stp/>
        <stp>ContractData</stp>
        <stp>CADD26X24</stp>
        <stp>NetSettlement</stp>
        <stp>1</stp>
        <stp>T</stp>
        <tr r="F759" s="3"/>
      </tp>
      <tp t="s">
        <v/>
        <stp/>
        <stp>ContractData</stp>
        <stp>CADD26F24</stp>
        <stp>NetSettlement</stp>
        <stp>1</stp>
        <stp>T</stp>
        <tr r="F542" s="3"/>
      </tp>
      <tp t="s">
        <v/>
        <stp/>
        <stp>ContractData</stp>
        <stp>CADD26G24</stp>
        <stp>NetSettlement</stp>
        <stp>1</stp>
        <stp>T</stp>
        <tr r="F563" s="3"/>
      </tp>
      <tp t="s">
        <v/>
        <stp/>
        <stp>ContractData</stp>
        <stp>CADD26N24</stp>
        <stp>NetSettlement</stp>
        <stp>1</stp>
        <stp>T</stp>
        <tr r="F672" s="3"/>
      </tp>
      <tp t="s">
        <v/>
        <stp/>
        <stp>ContractData</stp>
        <stp>CADD26M24</stp>
        <stp>NetSettlement</stp>
        <stp>1</stp>
        <stp>T</stp>
        <tr r="F650" s="3"/>
      </tp>
      <tp t="s">
        <v/>
        <stp/>
        <stp>ContractData</stp>
        <stp>CADD26J24</stp>
        <stp>NetSettlement</stp>
        <stp>1</stp>
        <stp>T</stp>
        <tr r="F607" s="3"/>
      </tp>
      <tp t="s">
        <v/>
        <stp/>
        <stp>ContractData</stp>
        <stp>CADD26H24</stp>
        <stp>NetSettlement</stp>
        <stp>1</stp>
        <stp>T</stp>
        <tr r="F584" s="3"/>
      </tp>
      <tp t="s">
        <v/>
        <stp/>
        <stp>ContractData</stp>
        <stp>CADD27U24</stp>
        <stp>NetSettlement</stp>
        <stp>1</stp>
        <stp>T</stp>
        <tr r="F717" s="3"/>
      </tp>
      <tp t="s">
        <v/>
        <stp/>
        <stp>ContractData</stp>
        <stp>CADD27Q24</stp>
        <stp>NetSettlement</stp>
        <stp>1</stp>
        <stp>T</stp>
        <tr r="F694" s="3"/>
      </tp>
      <tp t="s">
        <v/>
        <stp/>
        <stp>ContractData</stp>
        <stp>CADD27Z24</stp>
        <stp>NetSettlement</stp>
        <stp>1</stp>
        <stp>T</stp>
        <tr r="F782" s="3"/>
      </tp>
      <tp t="s">
        <v/>
        <stp/>
        <stp>ContractData</stp>
        <stp>CADD27X24</stp>
        <stp>NetSettlement</stp>
        <stp>1</stp>
        <stp>T</stp>
        <tr r="F760" s="3"/>
      </tp>
      <tp t="s">
        <v/>
        <stp/>
        <stp>ContractData</stp>
        <stp>CADD27G24</stp>
        <stp>NetSettlement</stp>
        <stp>1</stp>
        <stp>T</stp>
        <tr r="F564" s="3"/>
      </tp>
      <tp t="s">
        <v/>
        <stp/>
        <stp>ContractData</stp>
        <stp>CADD27M24</stp>
        <stp>NetSettlement</stp>
        <stp>1</stp>
        <stp>T</stp>
        <tr r="F651" s="3"/>
      </tp>
      <tp t="s">
        <v/>
        <stp/>
        <stp>ContractData</stp>
        <stp>CADD27K24</stp>
        <stp>NetSettlement</stp>
        <stp>1</stp>
        <stp>T</stp>
        <tr r="F628" s="3"/>
      </tp>
      <tp t="s">
        <v/>
        <stp/>
        <stp>ContractData</stp>
        <stp>CADD27H24</stp>
        <stp>NetSettlement</stp>
        <stp>1</stp>
        <stp>T</stp>
        <tr r="F585" s="3"/>
      </tp>
      <tp t="s">
        <v/>
        <stp/>
        <stp>ContractData</stp>
        <stp>CADD20U24</stp>
        <stp>NetSettlement</stp>
        <stp>1</stp>
        <stp>T</stp>
        <tr r="F712" s="3"/>
      </tp>
      <tp t="s">
        <v/>
        <stp/>
        <stp>ContractData</stp>
        <stp>CADD20Q24</stp>
        <stp>NetSettlement</stp>
        <stp>1</stp>
        <stp>T</stp>
        <tr r="F689" s="3"/>
      </tp>
      <tp t="s">
        <v/>
        <stp/>
        <stp>ContractData</stp>
        <stp>CADD20Z24</stp>
        <stp>NetSettlement</stp>
        <stp>1</stp>
        <stp>T</stp>
        <tr r="F777" s="3"/>
      </tp>
      <tp>
        <v>8</v>
        <stp/>
        <stp>ContractData</stp>
        <stp>CADD20X24</stp>
        <stp>NetSettlement</stp>
        <stp>1</stp>
        <stp>T</stp>
        <tr r="F755" s="3"/>
      </tp>
      <tp t="s">
        <v/>
        <stp/>
        <stp>ContractData</stp>
        <stp>CADD30F25</stp>
        <stp>NetSettlement</stp>
        <stp>1</stp>
        <stp>T</stp>
        <tr r="F806" s="3"/>
      </tp>
      <tp t="s">
        <v/>
        <stp/>
        <stp>ContractData</stp>
        <stp>CADD20G24</stp>
        <stp>NetSettlement</stp>
        <stp>1</stp>
        <stp>T</stp>
        <tr r="F559" s="3"/>
      </tp>
      <tp t="s">
        <v/>
        <stp/>
        <stp>ContractData</stp>
        <stp>CADD20M24</stp>
        <stp>NetSettlement</stp>
        <stp>1</stp>
        <stp>T</stp>
        <tr r="F646" s="3"/>
      </tp>
      <tp t="s">
        <v/>
        <stp/>
        <stp>ContractData</stp>
        <stp>CADD30J25</stp>
        <stp>NetSettlement</stp>
        <stp>1</stp>
        <stp>T</stp>
        <tr r="F870" s="3"/>
      </tp>
      <tp t="s">
        <v/>
        <stp/>
        <stp>ContractData</stp>
        <stp>CADD20K24</stp>
        <stp>NetSettlement</stp>
        <stp>1</stp>
        <stp>T</stp>
        <tr r="F623" s="3"/>
      </tp>
      <tp>
        <v>7</v>
        <stp/>
        <stp>ContractData</stp>
        <stp>CADD20H24</stp>
        <stp>NetSettlement</stp>
        <stp>1</stp>
        <stp>T</stp>
        <tr r="F580" s="3"/>
      </tp>
      <tp t="s">
        <v/>
        <stp/>
        <stp>ContractData</stp>
        <stp>CADD21V24</stp>
        <stp>NetSettlement</stp>
        <stp>1</stp>
        <stp>T</stp>
        <tr r="F733" s="3"/>
      </tp>
      <tp>
        <v>5</v>
        <stp/>
        <stp>ContractData</stp>
        <stp>CADD21Q24</stp>
        <stp>NetSettlement</stp>
        <stp>1</stp>
        <stp>T</stp>
        <tr r="F690" s="3"/>
      </tp>
      <tp t="s">
        <v/>
        <stp/>
        <stp>ContractData</stp>
        <stp>CADD21X24</stp>
        <stp>NetSettlement</stp>
        <stp>1</stp>
        <stp>T</stp>
        <tr r="F756" s="3"/>
      </tp>
      <tp t="s">
        <v/>
        <stp/>
        <stp>ContractData</stp>
        <stp>AHDD08F24</stp>
        <stp>NetSettlement</stp>
        <stp>1</stp>
        <stp>T</stp>
        <tr r="F251" s="1"/>
      </tp>
      <tp t="s">
        <v/>
        <stp/>
        <stp>ContractData</stp>
        <stp>CADD31F25</stp>
        <stp>NetSettlement</stp>
        <stp>1</stp>
        <stp>T</stp>
        <tr r="F807" s="3"/>
      </tp>
      <tp>
        <v>8</v>
        <stp/>
        <stp>ContractData</stp>
        <stp>CADD21G24</stp>
        <stp>NetSettlement</stp>
        <stp>1</stp>
        <stp>T</stp>
        <tr r="F560" s="3"/>
      </tp>
      <tp t="s">
        <v/>
        <stp/>
        <stp>ContractData</stp>
        <stp>CADD21M24</stp>
        <stp>NetSettlement</stp>
        <stp>1</stp>
        <stp>T</stp>
        <tr r="F647" s="3"/>
      </tp>
      <tp t="s">
        <v/>
        <stp/>
        <stp>ContractData</stp>
        <stp>CADD21K24</stp>
        <stp>NetSettlement</stp>
        <stp>1</stp>
        <stp>T</stp>
        <tr r="F624" s="3"/>
      </tp>
      <tp t="s">
        <v/>
        <stp/>
        <stp>ContractData</stp>
        <stp>CADD21H24</stp>
        <stp>NetSettlement</stp>
        <stp>1</stp>
        <stp>T</stp>
        <tr r="F581" s="3"/>
      </tp>
      <tp t="s">
        <v/>
        <stp/>
        <stp>ContractData</stp>
        <stp>CADD31H25</stp>
        <stp>NetSettlement</stp>
        <stp>1</stp>
        <stp>T</stp>
        <tr r="F848" s="3"/>
      </tp>
      <tp t="s">
        <v/>
        <stp/>
        <stp>ContractData</stp>
        <stp>CADD22V24</stp>
        <stp>NetSettlement</stp>
        <stp>1</stp>
        <stp>T</stp>
        <tr r="F734" s="3"/>
      </tp>
      <tp t="s">
        <v/>
        <stp/>
        <stp>ContractData</stp>
        <stp>CADD22Q24</stp>
        <stp>NetSettlement</stp>
        <stp>1</stp>
        <stp>T</stp>
        <tr r="F691" s="3"/>
      </tp>
      <tp t="s">
        <v/>
        <stp/>
        <stp>ContractData</stp>
        <stp>CADD22X24</stp>
        <stp>NetSettlement</stp>
        <stp>1</stp>
        <stp>T</stp>
        <tr r="F757" s="3"/>
      </tp>
      <tp t="s">
        <v/>
        <stp/>
        <stp>ContractData</stp>
        <stp>CADD22F24</stp>
        <stp>NetSettlement</stp>
        <stp>1</stp>
        <stp>T</stp>
        <tr r="F538" s="3"/>
      </tp>
      <tp t="s">
        <v/>
        <stp/>
        <stp>ContractData</stp>
        <stp>CADD22G24</stp>
        <stp>NetSettlement</stp>
        <stp>1</stp>
        <stp>T</stp>
        <tr r="F561" s="3"/>
      </tp>
      <tp t="s">
        <v/>
        <stp/>
        <stp>ContractData</stp>
        <stp>CADD22N24</stp>
        <stp>NetSettlement</stp>
        <stp>1</stp>
        <stp>T</stp>
        <tr r="F668" s="3"/>
      </tp>
      <tp t="s">
        <v/>
        <stp/>
        <stp>ContractData</stp>
        <stp>CADD22J24</stp>
        <stp>NetSettlement</stp>
        <stp>1</stp>
        <stp>T</stp>
        <tr r="F603" s="3"/>
      </tp>
      <tp t="s">
        <v/>
        <stp/>
        <stp>ContractData</stp>
        <stp>CADD22K24</stp>
        <stp>NetSettlement</stp>
        <stp>1</stp>
        <stp>T</stp>
        <tr r="F625" s="3"/>
      </tp>
      <tp t="s">
        <v/>
        <stp/>
        <stp>ContractData</stp>
        <stp>CADD22H24</stp>
        <stp>NetSettlement</stp>
        <stp>1</stp>
        <stp>T</stp>
        <tr r="F582" s="3"/>
      </tp>
      <tp t="s">
        <v/>
        <stp/>
        <stp>ContractData</stp>
        <stp>CADD23V24</stp>
        <stp>NetSettlement</stp>
        <stp>1</stp>
        <stp>T</stp>
        <tr r="F735" s="3"/>
      </tp>
      <tp t="s">
        <v/>
        <stp/>
        <stp>ContractData</stp>
        <stp>CADD23U24</stp>
        <stp>NetSettlement</stp>
        <stp>1</stp>
        <stp>T</stp>
        <tr r="F713" s="3"/>
      </tp>
      <tp t="s">
        <v/>
        <stp/>
        <stp>ContractData</stp>
        <stp>CADD23Q24</stp>
        <stp>NetSettlement</stp>
        <stp>1</stp>
        <stp>T</stp>
        <tr r="F692" s="3"/>
      </tp>
      <tp t="s">
        <v/>
        <stp/>
        <stp>ContractData</stp>
        <stp>CADD23Z24</stp>
        <stp>NetSettlement</stp>
        <stp>1</stp>
        <stp>T</stp>
        <tr r="F778" s="3"/>
      </tp>
      <tp t="s">
        <v/>
        <stp/>
        <stp>ContractData</stp>
        <stp>CADD23F24</stp>
        <stp>NetSettlement</stp>
        <stp>1</stp>
        <stp>T</stp>
        <tr r="F539" s="3"/>
      </tp>
      <tp t="s">
        <v/>
        <stp/>
        <stp>ContractData</stp>
        <stp>CADD23G24</stp>
        <stp>NetSettlement</stp>
        <stp>1</stp>
        <stp>T</stp>
        <tr r="F562" s="3"/>
      </tp>
      <tp t="s">
        <v/>
        <stp/>
        <stp>ContractData</stp>
        <stp>CADD23N24</stp>
        <stp>NetSettlement</stp>
        <stp>1</stp>
        <stp>T</stp>
        <tr r="F669" s="3"/>
      </tp>
      <tp t="s">
        <v/>
        <stp/>
        <stp>ContractData</stp>
        <stp>CADD23J24</stp>
        <stp>NetSettlement</stp>
        <stp>1</stp>
        <stp>T</stp>
        <tr r="F604" s="3"/>
      </tp>
      <tp t="s">
        <v/>
        <stp/>
        <stp>ContractData</stp>
        <stp>CADD23K24</stp>
        <stp>NetSettlement</stp>
        <stp>1</stp>
        <stp>T</stp>
        <tr r="F626" s="3"/>
      </tp>
      <tp t="s">
        <v>LME Aluminium, Sep 19</v>
        <stp/>
        <stp>ContractData</stp>
        <stp>AHDD18U19</stp>
        <stp>LongDescription</stp>
        <tr r="D48" s="2"/>
      </tp>
      <tp t="s">
        <v>LME Aluminium, Sep 18</v>
        <stp/>
        <stp>ContractData</stp>
        <stp>AHDD19U18</stp>
        <stp>LongDescription</stp>
        <tr r="D36" s="2"/>
      </tp>
      <tp t="s">
        <v>LME Aluminium, Sep 16</v>
        <stp/>
        <stp>ContractData</stp>
        <stp>AHDD21U16</stp>
        <stp>LongDescription</stp>
        <tr r="D12" s="2"/>
      </tp>
      <tp t="s">
        <v>LME Aluminium, Sep 17</v>
        <stp/>
        <stp>ContractData</stp>
        <stp>AHDD20U17</stp>
        <stp>LongDescription</stp>
        <tr r="D24" s="2"/>
      </tp>
      <tp t="s">
        <v>LME Aluminium, Sep 26</v>
        <stp/>
        <stp>ContractData</stp>
        <stp>AHDD16U26</stp>
        <stp>LongDescription</stp>
        <tr r="D132" s="2"/>
      </tp>
      <tp t="s">
        <v>LME Aluminium, Sep 25</v>
        <stp/>
        <stp>ContractData</stp>
        <stp>AHDD17U25</stp>
        <stp>LongDescription</stp>
        <tr r="D120" s="2"/>
      </tp>
      <tp t="s">
        <v>LME Aluminium, Sep 24</v>
        <stp/>
        <stp>ContractData</stp>
        <stp>AHDD18U24</stp>
        <stp>LongDescription</stp>
        <tr r="D108" s="2"/>
      </tp>
      <tp t="s">
        <v>LME Aluminium, Sep 21</v>
        <stp/>
        <stp>ContractData</stp>
        <stp>AHDD15U21</stp>
        <stp>LongDescription</stp>
        <tr r="D72" s="2"/>
      </tp>
      <tp t="s">
        <v>LME Aluminium, Sep 22</v>
        <stp/>
        <stp>ContractData</stp>
        <stp>AHDD21U22</stp>
        <stp>LongDescription</stp>
        <tr r="D84" s="2"/>
      </tp>
      <tp t="s">
        <v>LME Aluminium, Sep 20</v>
        <stp/>
        <stp>ContractData</stp>
        <stp>AHDD16U20</stp>
        <stp>LongDescription</stp>
        <tr r="D60" s="2"/>
      </tp>
      <tp t="s">
        <v>LME Aluminium, Sep 23</v>
        <stp/>
        <stp>ContractData</stp>
        <stp>AHDD20U23</stp>
        <stp>LongDescription</stp>
        <tr r="D96" s="2"/>
      </tp>
      <tp>
        <v>44952</v>
        <stp/>
        <stp>ContractData</stp>
        <stp>AHDD30X23</stp>
        <stp>T_Date</stp>
        <stp>1</stp>
        <stp>T</stp>
        <tr r="H224" s="1"/>
      </tp>
      <tp>
        <v>44952</v>
        <stp/>
        <stp>ContractData</stp>
        <stp>AHDD20X23</stp>
        <stp>T_Date</stp>
        <stp>1</stp>
        <stp>T</stp>
        <tr r="H216" s="1"/>
      </tp>
      <tp>
        <v>44952</v>
        <stp/>
        <stp>ContractData</stp>
        <stp>CADD09X23</stp>
        <stp>T_Date</stp>
        <stp>1</stp>
        <stp>T</stp>
        <tr r="H486" s="3"/>
      </tp>
      <tp>
        <v>44952</v>
        <stp/>
        <stp>ContractData</stp>
        <stp>AHDD10X23</stp>
        <stp>T_Date</stp>
        <stp>1</stp>
        <stp>T</stp>
        <tr r="H210" s="1"/>
      </tp>
      <tp>
        <v>44952</v>
        <stp/>
        <stp>ContractData</stp>
        <stp>CADD29X23</stp>
        <stp>T_Date</stp>
        <stp>1</stp>
        <stp>T</stp>
        <tr r="H500" s="3"/>
      </tp>
      <tp>
        <v>44952</v>
        <stp/>
        <stp>ContractData</stp>
        <stp>CADD29X24</stp>
        <stp>T_Date</stp>
        <stp>1</stp>
        <stp>T</stp>
        <tr r="H762" s="3"/>
      </tp>
      <tp>
        <v>44952</v>
        <stp/>
        <stp>ContractData</stp>
        <stp>CADD19X24</stp>
        <stp>T_Date</stp>
        <stp>1</stp>
        <stp>T</stp>
        <tr r="H754" s="3"/>
      </tp>
      <tp>
        <v>44952</v>
        <stp/>
        <stp>ContractData</stp>
        <stp>CADD19Z23</stp>
        <stp>T_Date</stp>
        <stp>1</stp>
        <stp>T</stp>
        <tr r="H514" s="3"/>
      </tp>
      <tp>
        <v>44952</v>
        <stp/>
        <stp>ContractData</stp>
        <stp>AHDD20Z23</stp>
        <stp>T_Date</stp>
        <stp>1</stp>
        <stp>T</stp>
        <tr r="H238" s="1"/>
      </tp>
      <tp>
        <v>44952</v>
        <stp/>
        <stp>ContractData</stp>
        <stp>CADD29Z23</stp>
        <stp>T_Date</stp>
        <stp>1</stp>
        <stp>T</stp>
        <tr r="H522" s="3"/>
      </tp>
      <tp>
        <v>44952</v>
        <stp/>
        <stp>ContractData</stp>
        <stp>CADD09Z24</stp>
        <stp>T_Date</stp>
        <stp>1</stp>
        <stp>T</stp>
        <tr r="H768" s="3"/>
      </tp>
      <tp>
        <v>44952</v>
        <stp/>
        <stp>ContractData</stp>
        <stp>CADD19Z24</stp>
        <stp>T_Date</stp>
        <stp>1</stp>
        <stp>T</stp>
        <tr r="H776" s="3"/>
      </tp>
      <tp>
        <v>44952</v>
        <stp/>
        <stp>ContractData</stp>
        <stp>AHDD30Q23</stp>
        <stp>T_Date</stp>
        <stp>1</stp>
        <stp>T</stp>
        <tr r="H158" s="1"/>
      </tp>
      <tp>
        <v>44952</v>
        <stp/>
        <stp>ContractData</stp>
        <stp>CADD09Q23</stp>
        <stp>T_Date</stp>
        <stp>1</stp>
        <stp>T</stp>
        <tr r="H420" s="3"/>
      </tp>
      <tp>
        <v>44952</v>
        <stp/>
        <stp>ContractData</stp>
        <stp>AHDD10Q23</stp>
        <stp>T_Date</stp>
        <stp>1</stp>
        <stp>T</stp>
        <tr r="H144" s="1"/>
      </tp>
      <tp>
        <v>44952</v>
        <stp/>
        <stp>ContractData</stp>
        <stp>CADD29Q23</stp>
        <stp>T_Date</stp>
        <stp>1</stp>
        <stp>T</stp>
        <tr r="H434" s="3"/>
      </tp>
      <tp>
        <v>44952</v>
        <stp/>
        <stp>ContractData</stp>
        <stp>CADD29Q24</stp>
        <stp>T_Date</stp>
        <stp>1</stp>
        <stp>T</stp>
        <tr r="H696" s="3"/>
      </tp>
      <tp>
        <v>44952</v>
        <stp/>
        <stp>ContractData</stp>
        <stp>CADD09Q24</stp>
        <stp>T_Date</stp>
        <stp>1</stp>
        <stp>T</stp>
        <tr r="H682" s="3"/>
      </tp>
      <tp>
        <v>44952</v>
        <stp/>
        <stp>ContractData</stp>
        <stp>CADD19Q24</stp>
        <stp>T_Date</stp>
        <stp>1</stp>
        <stp>T</stp>
        <tr r="H688" s="3"/>
      </tp>
      <tp>
        <v>44952</v>
        <stp/>
        <stp>ContractData</stp>
        <stp>CADD19U23</stp>
        <stp>T_Date</stp>
        <stp>1</stp>
        <stp>T</stp>
        <tr r="H449" s="3"/>
      </tp>
      <tp>
        <v>44952</v>
        <stp/>
        <stp>ContractData</stp>
        <stp>AHDD20U23</stp>
        <stp>T_Date</stp>
        <stp>1</stp>
        <stp>T</stp>
        <tr r="H173" s="1"/>
      </tp>
      <tp>
        <v>44952</v>
        <stp/>
        <stp>ContractData</stp>
        <stp>CADD29U23</stp>
        <stp>T_Date</stp>
        <stp>1</stp>
        <stp>T</stp>
        <tr r="H457" s="3"/>
      </tp>
      <tp>
        <v>44952</v>
        <stp/>
        <stp>ContractData</stp>
        <stp>CADD09U24</stp>
        <stp>T_Date</stp>
        <stp>1</stp>
        <stp>T</stp>
        <tr r="H703" s="3"/>
      </tp>
      <tp>
        <v>44952</v>
        <stp/>
        <stp>ContractData</stp>
        <stp>CADD19U24</stp>
        <stp>T_Date</stp>
        <stp>1</stp>
        <stp>T</stp>
        <tr r="H711" s="3"/>
      </tp>
      <tp>
        <v>44952</v>
        <stp/>
        <stp>ContractData</stp>
        <stp>AHDD30V23</stp>
        <stp>T_Date</stp>
        <stp>1</stp>
        <stp>T</stp>
        <tr r="H201" s="1"/>
      </tp>
      <tp>
        <v>44952</v>
        <stp/>
        <stp>ContractData</stp>
        <stp>CADD19V23</stp>
        <stp>T_Date</stp>
        <stp>1</stp>
        <stp>T</stp>
        <tr r="H471" s="3"/>
      </tp>
      <tp>
        <v>44952</v>
        <stp/>
        <stp>ContractData</stp>
        <stp>AHDD20V23</stp>
        <stp>T_Date</stp>
        <stp>1</stp>
        <stp>T</stp>
        <tr r="H195" s="1"/>
      </tp>
      <tp>
        <v>44952</v>
        <stp/>
        <stp>ContractData</stp>
        <stp>CADD09V23</stp>
        <stp>T_Date</stp>
        <stp>1</stp>
        <stp>T</stp>
        <tr r="H463" s="3"/>
      </tp>
      <tp>
        <v>44952</v>
        <stp/>
        <stp>ContractData</stp>
        <stp>AHDD10V23</stp>
        <stp>T_Date</stp>
        <stp>1</stp>
        <stp>T</stp>
        <tr r="H187" s="1"/>
      </tp>
      <tp>
        <v>44952</v>
        <stp/>
        <stp>ContractData</stp>
        <stp>CADD29V24</stp>
        <stp>T_Date</stp>
        <stp>1</stp>
        <stp>T</stp>
        <tr r="H739" s="3"/>
      </tp>
      <tp>
        <v>44952</v>
        <stp/>
        <stp>ContractData</stp>
        <stp>CADD09V24</stp>
        <stp>T_Date</stp>
        <stp>1</stp>
        <stp>T</stp>
        <tr r="H725" s="3"/>
      </tp>
      <tp>
        <v>44952</v>
        <stp/>
        <stp>ContractData</stp>
        <stp>AHDD30H23</stp>
        <stp>T_Date</stp>
        <stp>1</stp>
        <stp>T</stp>
        <tr r="H49" s="1"/>
      </tp>
      <tp>
        <v>44952</v>
        <stp/>
        <stp>ContractData</stp>
        <stp>AHDD20H23</stp>
        <stp>T_Date</stp>
        <stp>1</stp>
        <stp>T</stp>
        <tr r="H41" s="1"/>
      </tp>
      <tp>
        <v>44952</v>
        <stp/>
        <stp>ContractData</stp>
        <stp>CADD09H23</stp>
        <stp>T_Date</stp>
        <stp>1</stp>
        <stp>T</stp>
        <tr r="H311" s="3"/>
      </tp>
      <tp>
        <v>44952</v>
        <stp/>
        <stp>ContractData</stp>
        <stp>AHDD10H23</stp>
        <stp>T_Date</stp>
        <stp>1</stp>
        <stp>T</stp>
        <tr r="H35" s="1"/>
      </tp>
      <tp>
        <v>44952</v>
        <stp/>
        <stp>ContractData</stp>
        <stp>CADD29H23</stp>
        <stp>T_Date</stp>
        <stp>1</stp>
        <stp>T</stp>
        <tr r="H325" s="3"/>
      </tp>
      <tp>
        <v>44952</v>
        <stp/>
        <stp>ContractData</stp>
        <stp>CADD29H24</stp>
        <stp>T_Date</stp>
        <stp>1</stp>
        <stp>T</stp>
        <tr r="H587" s="3"/>
      </tp>
      <tp>
        <v>44952</v>
        <stp/>
        <stp>ContractData</stp>
        <stp>CADD19H25</stp>
        <stp>T_Date</stp>
        <stp>1</stp>
        <stp>T</stp>
        <tr r="H840" s="3"/>
      </tp>
      <tp>
        <v>44952</v>
        <stp/>
        <stp>ContractData</stp>
        <stp>CADD19H24</stp>
        <stp>T_Date</stp>
        <stp>1</stp>
        <stp>T</stp>
        <tr r="H579" s="3"/>
      </tp>
      <tp>
        <v>44952</v>
        <stp/>
        <stp>ContractData</stp>
        <stp>AHDD30K23</stp>
        <stp>T_Date</stp>
        <stp>1</stp>
        <stp>T</stp>
        <tr r="H92" s="1"/>
      </tp>
      <tp>
        <v>44952</v>
        <stp/>
        <stp>ContractData</stp>
        <stp>CADD19K23</stp>
        <stp>T_Date</stp>
        <stp>1</stp>
        <stp>T</stp>
        <tr r="H362" s="3"/>
      </tp>
      <tp>
        <v>44952</v>
        <stp/>
        <stp>ContractData</stp>
        <stp>CADD09K23</stp>
        <stp>T_Date</stp>
        <stp>1</stp>
        <stp>T</stp>
        <tr r="H354" s="3"/>
      </tp>
      <tp>
        <v>44952</v>
        <stp/>
        <stp>ContractData</stp>
        <stp>AHDD10K23</stp>
        <stp>T_Date</stp>
        <stp>1</stp>
        <stp>T</stp>
        <tr r="H78" s="1"/>
      </tp>
      <tp>
        <v>44952</v>
        <stp/>
        <stp>ContractData</stp>
        <stp>CADD29K23</stp>
        <stp>T_Date</stp>
        <stp>1</stp>
        <stp>T</stp>
        <tr r="H368" s="3"/>
      </tp>
      <tp>
        <v>44952</v>
        <stp/>
        <stp>ContractData</stp>
        <stp>CADD29K24</stp>
        <stp>T_Date</stp>
        <stp>1</stp>
        <stp>T</stp>
        <tr r="H630" s="3"/>
      </tp>
      <tp>
        <v>44952</v>
        <stp/>
        <stp>ContractData</stp>
        <stp>CADD09K24</stp>
        <stp>T_Date</stp>
        <stp>1</stp>
        <stp>T</stp>
        <tr r="H616" s="3"/>
      </tp>
      <tp>
        <v>44952</v>
        <stp/>
        <stp>ContractData</stp>
        <stp>CADD19J23</stp>
        <stp>T_Date</stp>
        <stp>1</stp>
        <stp>T</stp>
        <tr r="H340" s="3"/>
      </tp>
      <tp>
        <v>44952</v>
        <stp/>
        <stp>ContractData</stp>
        <stp>AHDD20J23</stp>
        <stp>T_Date</stp>
        <stp>1</stp>
        <stp>T</stp>
        <tr r="H64" s="1"/>
      </tp>
      <tp>
        <v>44952</v>
        <stp/>
        <stp>ContractData</stp>
        <stp>AHDD10J23</stp>
        <stp>T_Date</stp>
        <stp>1</stp>
        <stp>T</stp>
        <tr r="H56" s="1"/>
      </tp>
      <tp>
        <v>44952</v>
        <stp/>
        <stp>ContractData</stp>
        <stp>CADD29J24</stp>
        <stp>T_Date</stp>
        <stp>1</stp>
        <stp>T</stp>
        <tr r="H608" s="3"/>
      </tp>
      <tp>
        <v>44952</v>
        <stp/>
        <stp>ContractData</stp>
        <stp>CADD29J25</stp>
        <stp>T_Date</stp>
        <stp>1</stp>
        <stp>T</stp>
        <tr r="H869" s="3"/>
      </tp>
      <tp>
        <v>44952</v>
        <stp/>
        <stp>ContractData</stp>
        <stp>CADD09J24</stp>
        <stp>T_Date</stp>
        <stp>1</stp>
        <stp>T</stp>
        <tr r="H594" s="3"/>
      </tp>
      <tp>
        <v>44952</v>
        <stp/>
        <stp>ContractData</stp>
        <stp>CADD09J25</stp>
        <stp>T_Date</stp>
        <stp>1</stp>
        <stp>T</stp>
        <tr r="H855" s="3"/>
      </tp>
      <tp>
        <v>44952</v>
        <stp/>
        <stp>ContractData</stp>
        <stp>CADD19J24</stp>
        <stp>T_Date</stp>
        <stp>1</stp>
        <stp>T</stp>
        <tr r="H602" s="3"/>
      </tp>
      <tp>
        <v>44952</v>
        <stp/>
        <stp>ContractData</stp>
        <stp>AHDD30M23</stp>
        <stp>T_Date</stp>
        <stp>1</stp>
        <stp>T</stp>
        <tr r="H115" s="1"/>
      </tp>
      <tp>
        <v>44952</v>
        <stp/>
        <stp>ContractData</stp>
        <stp>CADD19M23</stp>
        <stp>T_Date</stp>
        <stp>1</stp>
        <stp>T</stp>
        <tr r="H383" s="3"/>
      </tp>
      <tp>
        <v>44952</v>
        <stp/>
        <stp>ContractData</stp>
        <stp>AHDD20M23</stp>
        <stp>T_Date</stp>
        <stp>1</stp>
        <stp>T</stp>
        <tr r="H107" s="1"/>
      </tp>
      <tp>
        <v>44952</v>
        <stp/>
        <stp>ContractData</stp>
        <stp>CADD09M23</stp>
        <stp>T_Date</stp>
        <stp>1</stp>
        <stp>T</stp>
        <tr r="H377" s="3"/>
      </tp>
      <tp>
        <v>44952</v>
        <stp/>
        <stp>ContractData</stp>
        <stp>CADD29M23</stp>
        <stp>T_Date</stp>
        <stp>1</stp>
        <stp>T</stp>
        <tr r="H391" s="3"/>
      </tp>
      <tp>
        <v>44952</v>
        <stp/>
        <stp>ContractData</stp>
        <stp>CADD19M24</stp>
        <stp>T_Date</stp>
        <stp>1</stp>
        <stp>T</stp>
        <tr r="H645" s="3"/>
      </tp>
      <tp>
        <v>44952</v>
        <stp/>
        <stp>ContractData</stp>
        <stp>CADD19N23</stp>
        <stp>T_Date</stp>
        <stp>1</stp>
        <stp>T</stp>
        <tr r="H405" s="3"/>
      </tp>
      <tp>
        <v>44952</v>
        <stp/>
        <stp>ContractData</stp>
        <stp>AHDD20N23</stp>
        <stp>T_Date</stp>
        <stp>1</stp>
        <stp>T</stp>
        <tr r="H129" s="1"/>
      </tp>
      <tp>
        <v>44952</v>
        <stp/>
        <stp>ContractData</stp>
        <stp>AHDD10N23</stp>
        <stp>T_Date</stp>
        <stp>1</stp>
        <stp>T</stp>
        <tr r="H121" s="1"/>
      </tp>
      <tp>
        <v>44952</v>
        <stp/>
        <stp>ContractData</stp>
        <stp>CADD29N24</stp>
        <stp>T_Date</stp>
        <stp>1</stp>
        <stp>T</stp>
        <tr r="H673" s="3"/>
      </tp>
      <tp>
        <v>44952</v>
        <stp/>
        <stp>ContractData</stp>
        <stp>CADD09N24</stp>
        <stp>T_Date</stp>
        <stp>1</stp>
        <stp>T</stp>
        <tr r="H659" s="3"/>
      </tp>
      <tp>
        <v>44952</v>
        <stp/>
        <stp>ContractData</stp>
        <stp>CADD19N24</stp>
        <stp>T_Date</stp>
        <stp>1</stp>
        <stp>T</stp>
        <tr r="H667" s="3"/>
      </tp>
      <tp>
        <v>44952</v>
        <stp/>
        <stp>ContractData</stp>
        <stp>AHDD20G23</stp>
        <stp>T_Date</stp>
        <stp>1</stp>
        <stp>T</stp>
        <tr r="H21" s="1"/>
      </tp>
      <tp>
        <v>44952</v>
        <stp/>
        <stp>ContractData</stp>
        <stp>CADD09G23</stp>
        <stp>T_Date</stp>
        <stp>1</stp>
        <stp>T</stp>
        <tr r="H291" s="3"/>
      </tp>
      <tp>
        <v>44952</v>
        <stp/>
        <stp>ContractData</stp>
        <stp>AHDD10G23</stp>
        <stp>T_Date</stp>
        <stp>1</stp>
        <stp>T</stp>
        <tr r="H15" s="1"/>
      </tp>
      <tp>
        <v>44952</v>
        <stp/>
        <stp>ContractData</stp>
        <stp>CADD29G24</stp>
        <stp>T_Date</stp>
        <stp>1</stp>
        <stp>T</stp>
        <tr r="H566" s="3"/>
      </tp>
      <tp>
        <v>44952</v>
        <stp/>
        <stp>ContractData</stp>
        <stp>CADD09G24</stp>
        <stp>T_Date</stp>
        <stp>1</stp>
        <stp>T</stp>
        <tr r="H552" s="3"/>
      </tp>
      <tp>
        <v>44952</v>
        <stp/>
        <stp>ContractData</stp>
        <stp>CADD19G25</stp>
        <stp>T_Date</stp>
        <stp>1</stp>
        <stp>T</stp>
        <tr r="H820" s="3"/>
      </tp>
      <tp>
        <v>44952</v>
        <stp/>
        <stp>ContractData</stp>
        <stp>CADD19G24</stp>
        <stp>T_Date</stp>
        <stp>1</stp>
        <stp>T</stp>
        <tr r="H558" s="3"/>
      </tp>
      <tp>
        <v>44952</v>
        <stp/>
        <stp>ContractData</stp>
        <stp>AHDD30F23</stp>
        <stp>T_Date</stp>
        <stp>1</stp>
        <stp>T</stp>
        <tr r="C2" s="1"/>
        <tr r="H6" s="1"/>
      </tp>
      <tp>
        <v>44952</v>
        <stp/>
        <stp>ContractData</stp>
        <stp>CADD29F24</stp>
        <stp>T_Date</stp>
        <stp>1</stp>
        <stp>T</stp>
        <tr r="H543" s="3"/>
      </tp>
      <tp>
        <v>44952</v>
        <stp/>
        <stp>ContractData</stp>
        <stp>AHDD10F24</stp>
        <stp>T_Date</stp>
        <stp>1</stp>
        <stp>T</stp>
        <tr r="H253" s="1"/>
      </tp>
      <tp>
        <v>44952</v>
        <stp/>
        <stp>ContractData</stp>
        <stp>CADD29F25</stp>
        <stp>T_Date</stp>
        <stp>1</stp>
        <stp>T</stp>
        <tr r="H805" s="3"/>
      </tp>
      <tp>
        <v>44952</v>
        <stp/>
        <stp>ContractData</stp>
        <stp>CADD09F24</stp>
        <stp>T_Date</stp>
        <stp>1</stp>
        <stp>T</stp>
        <tr r="H529" s="3"/>
      </tp>
      <tp>
        <v>44952</v>
        <stp/>
        <stp>ContractData</stp>
        <stp>AHDD30F24</stp>
        <stp>T_Date</stp>
        <stp>1</stp>
        <stp>T</stp>
        <tr r="H267" s="1"/>
      </tp>
      <tp>
        <v>44952</v>
        <stp/>
        <stp>ContractData</stp>
        <stp>CADD09F25</stp>
        <stp>T_Date</stp>
        <stp>1</stp>
        <stp>T</stp>
        <tr r="H791" s="3"/>
      </tp>
      <tp>
        <v>44952</v>
        <stp/>
        <stp>ContractData</stp>
        <stp>CADD19F24</stp>
        <stp>T_Date</stp>
        <stp>1</stp>
        <stp>T</stp>
        <tr r="H537" s="3"/>
      </tp>
      <tp t="s">
        <v/>
        <stp/>
        <stp>ContractData</stp>
        <stp>CADD18V24</stp>
        <stp>NetSettlement</stp>
        <stp>1</stp>
        <stp>T</stp>
        <tr r="F732" s="3"/>
      </tp>
      <tp>
        <v>6</v>
        <stp/>
        <stp>ContractData</stp>
        <stp>CADD18U24</stp>
        <stp>NetSettlement</stp>
        <stp>1</stp>
        <stp>T</stp>
        <tr r="F710" s="3"/>
      </tp>
      <tp>
        <v>9</v>
        <stp/>
        <stp>ContractData</stp>
        <stp>CADD18Z24</stp>
        <stp>NetSettlement</stp>
        <stp>1</stp>
        <stp>T</stp>
        <tr r="F775" s="3"/>
      </tp>
      <tp t="s">
        <v/>
        <stp/>
        <stp>ContractData</stp>
        <stp>CADD18X24</stp>
        <stp>NetSettlement</stp>
        <stp>1</stp>
        <stp>T</stp>
        <tr r="F753" s="3"/>
      </tp>
      <tp t="s">
        <v/>
        <stp/>
        <stp>ContractData</stp>
        <stp>CADD08F25</stp>
        <stp>NetSettlement</stp>
        <stp>1</stp>
        <stp>T</stp>
        <tr r="F790" s="3"/>
      </tp>
      <tp t="s">
        <v/>
        <stp/>
        <stp>ContractData</stp>
        <stp>CADD18F24</stp>
        <stp>NetSettlement</stp>
        <stp>1</stp>
        <stp>T</stp>
        <tr r="F536" s="3"/>
      </tp>
      <tp t="s">
        <v/>
        <stp/>
        <stp>ContractData</stp>
        <stp>CADD18N24</stp>
        <stp>NetSettlement</stp>
        <stp>1</stp>
        <stp>T</stp>
        <tr r="F666" s="3"/>
      </tp>
      <tp t="s">
        <v/>
        <stp/>
        <stp>ContractData</stp>
        <stp>CADD18M24</stp>
        <stp>NetSettlement</stp>
        <stp>1</stp>
        <stp>T</stp>
        <tr r="F644" s="3"/>
      </tp>
      <tp t="s">
        <v/>
        <stp/>
        <stp>ContractData</stp>
        <stp>CADD08J25</stp>
        <stp>NetSettlement</stp>
        <stp>1</stp>
        <stp>T</stp>
        <tr r="F854" s="3"/>
      </tp>
      <tp t="s">
        <v/>
        <stp/>
        <stp>ContractData</stp>
        <stp>CADD18J24</stp>
        <stp>NetSettlement</stp>
        <stp>1</stp>
        <stp>T</stp>
        <tr r="F601" s="3"/>
      </tp>
      <tp t="s">
        <v/>
        <stp/>
        <stp>ContractData</stp>
        <stp>CADD18H24</stp>
        <stp>NetSettlement</stp>
        <stp>1</stp>
        <stp>T</stp>
        <tr r="F578" s="3"/>
      </tp>
      <tp t="s">
        <v/>
        <stp/>
        <stp>ContractData</stp>
        <stp>CADD19U24</stp>
        <stp>NetSettlement</stp>
        <stp>1</stp>
        <stp>T</stp>
        <tr r="F711" s="3"/>
      </tp>
      <tp t="s">
        <v/>
        <stp/>
        <stp>ContractData</stp>
        <stp>CADD19Q24</stp>
        <stp>NetSettlement</stp>
        <stp>1</stp>
        <stp>T</stp>
        <tr r="F688" s="3"/>
      </tp>
      <tp t="s">
        <v/>
        <stp/>
        <stp>ContractData</stp>
        <stp>CADD19Z24</stp>
        <stp>NetSettlement</stp>
        <stp>1</stp>
        <stp>T</stp>
        <tr r="F776" s="3"/>
      </tp>
      <tp t="s">
        <v/>
        <stp/>
        <stp>ContractData</stp>
        <stp>CADD19X24</stp>
        <stp>NetSettlement</stp>
        <stp>1</stp>
        <stp>T</stp>
        <tr r="F754" s="3"/>
      </tp>
      <tp t="s">
        <v/>
        <stp/>
        <stp>ContractData</stp>
        <stp>CADD09F25</stp>
        <stp>NetSettlement</stp>
        <stp>1</stp>
        <stp>T</stp>
        <tr r="F791" s="3"/>
      </tp>
      <tp t="s">
        <v/>
        <stp/>
        <stp>ContractData</stp>
        <stp>CADD19F24</stp>
        <stp>NetSettlement</stp>
        <stp>1</stp>
        <stp>T</stp>
        <tr r="F537" s="3"/>
      </tp>
      <tp t="s">
        <v/>
        <stp/>
        <stp>ContractData</stp>
        <stp>CADD19G24</stp>
        <stp>NetSettlement</stp>
        <stp>1</stp>
        <stp>T</stp>
        <tr r="F558" s="3"/>
      </tp>
      <tp t="s">
        <v/>
        <stp/>
        <stp>ContractData</stp>
        <stp>CADD19N24</stp>
        <stp>NetSettlement</stp>
        <stp>1</stp>
        <stp>T</stp>
        <tr r="F667" s="3"/>
      </tp>
      <tp>
        <v>4</v>
        <stp/>
        <stp>ContractData</stp>
        <stp>CADD19M24</stp>
        <stp>NetSettlement</stp>
        <stp>1</stp>
        <stp>T</stp>
        <tr r="F645" s="3"/>
      </tp>
      <tp t="s">
        <v/>
        <stp/>
        <stp>ContractData</stp>
        <stp>CADD09J25</stp>
        <stp>NetSettlement</stp>
        <stp>1</stp>
        <stp>T</stp>
        <tr r="F855" s="3"/>
      </tp>
      <tp t="s">
        <v/>
        <stp/>
        <stp>ContractData</stp>
        <stp>CADD19J24</stp>
        <stp>NetSettlement</stp>
        <stp>1</stp>
        <stp>T</stp>
        <tr r="F602" s="3"/>
      </tp>
      <tp t="s">
        <v/>
        <stp/>
        <stp>ContractData</stp>
        <stp>CADD19H24</stp>
        <stp>NetSettlement</stp>
        <stp>1</stp>
        <stp>T</stp>
        <tr r="F579" s="3"/>
      </tp>
      <tp t="s">
        <v/>
        <stp/>
        <stp>ContractData</stp>
        <stp>CADD14V24</stp>
        <stp>NetSettlement</stp>
        <stp>1</stp>
        <stp>T</stp>
        <tr r="F728" s="3"/>
      </tp>
      <tp t="s">
        <v/>
        <stp/>
        <stp>ContractData</stp>
        <stp>CADD14Q24</stp>
        <stp>NetSettlement</stp>
        <stp>1</stp>
        <stp>T</stp>
        <tr r="F685" s="3"/>
      </tp>
      <tp t="s">
        <v/>
        <stp/>
        <stp>ContractData</stp>
        <stp>CADD14X24</stp>
        <stp>NetSettlement</stp>
        <stp>1</stp>
        <stp>T</stp>
        <tr r="F751" s="3"/>
      </tp>
      <tp t="s">
        <v/>
        <stp/>
        <stp>ContractData</stp>
        <stp>CADD04G25</stp>
        <stp>NetSettlement</stp>
        <stp>1</stp>
        <stp>T</stp>
        <tr r="F809" s="3"/>
      </tp>
      <tp t="s">
        <v/>
        <stp/>
        <stp>ContractData</stp>
        <stp>CADD14G24</stp>
        <stp>NetSettlement</stp>
        <stp>1</stp>
        <stp>T</stp>
        <tr r="F555" s="3"/>
      </tp>
      <tp t="s">
        <v/>
        <stp/>
        <stp>ContractData</stp>
        <stp>CADD14M24</stp>
        <stp>NetSettlement</stp>
        <stp>1</stp>
        <stp>T</stp>
        <tr r="F642" s="3"/>
      </tp>
      <tp t="s">
        <v/>
        <stp/>
        <stp>ContractData</stp>
        <stp>CADD04J25</stp>
        <stp>NetSettlement</stp>
        <stp>1</stp>
        <stp>T</stp>
        <tr r="F852" s="3"/>
      </tp>
      <tp t="s">
        <v/>
        <stp/>
        <stp>ContractData</stp>
        <stp>CADD14K24</stp>
        <stp>NetSettlement</stp>
        <stp>1</stp>
        <stp>T</stp>
        <tr r="F619" s="3"/>
      </tp>
      <tp t="s">
        <v/>
        <stp/>
        <stp>ContractData</stp>
        <stp>CADD04H25</stp>
        <stp>NetSettlement</stp>
        <stp>1</stp>
        <stp>T</stp>
        <tr r="F829" s="3"/>
      </tp>
      <tp t="s">
        <v/>
        <stp/>
        <stp>ContractData</stp>
        <stp>CADD14H24</stp>
        <stp>NetSettlement</stp>
        <stp>1</stp>
        <stp>T</stp>
        <tr r="F576" s="3"/>
      </tp>
      <tp t="s">
        <v/>
        <stp/>
        <stp>ContractData</stp>
        <stp>CADD15V24</stp>
        <stp>NetSettlement</stp>
        <stp>1</stp>
        <stp>T</stp>
        <tr r="F729" s="3"/>
      </tp>
      <tp t="s">
        <v/>
        <stp/>
        <stp>ContractData</stp>
        <stp>CADD15Q24</stp>
        <stp>NetSettlement</stp>
        <stp>1</stp>
        <stp>T</stp>
        <tr r="F686" s="3"/>
      </tp>
      <tp t="s">
        <v/>
        <stp/>
        <stp>ContractData</stp>
        <stp>CADD15X24</stp>
        <stp>NetSettlement</stp>
        <stp>1</stp>
        <stp>T</stp>
        <tr r="F752" s="3"/>
      </tp>
      <tp t="s">
        <v/>
        <stp/>
        <stp>ContractData</stp>
        <stp>CADD15F24</stp>
        <stp>NetSettlement</stp>
        <stp>1</stp>
        <stp>T</stp>
        <tr r="F533" s="3"/>
      </tp>
      <tp t="s">
        <v/>
        <stp/>
        <stp>ContractData</stp>
        <stp>CADD05G25</stp>
        <stp>NetSettlement</stp>
        <stp>1</stp>
        <stp>T</stp>
        <tr r="F810" s="3"/>
      </tp>
      <tp t="s">
        <v/>
        <stp/>
        <stp>ContractData</stp>
        <stp>CADD15G24</stp>
        <stp>NetSettlement</stp>
        <stp>1</stp>
        <stp>T</stp>
        <tr r="F556" s="3"/>
      </tp>
      <tp t="s">
        <v/>
        <stp/>
        <stp>ContractData</stp>
        <stp>CADD15N24</stp>
        <stp>NetSettlement</stp>
        <stp>1</stp>
        <stp>T</stp>
        <tr r="F663" s="3"/>
      </tp>
      <tp t="s">
        <v/>
        <stp/>
        <stp>ContractData</stp>
        <stp>CADD15J24</stp>
        <stp>NetSettlement</stp>
        <stp>1</stp>
        <stp>T</stp>
        <tr r="F598" s="3"/>
      </tp>
      <tp t="s">
        <v/>
        <stp/>
        <stp>ContractData</stp>
        <stp>CADD05K25</stp>
        <stp>NetSettlement</stp>
        <stp>1</stp>
        <stp>T</stp>
        <tr r="F873" s="3"/>
      </tp>
      <tp>
        <v>5</v>
        <stp/>
        <stp>ContractData</stp>
        <stp>CADD15K24</stp>
        <stp>NetSettlement</stp>
        <stp>1</stp>
        <stp>T</stp>
        <tr r="F620" s="3"/>
      </tp>
      <tp t="s">
        <v/>
        <stp/>
        <stp>ContractData</stp>
        <stp>CADD05H25</stp>
        <stp>NetSettlement</stp>
        <stp>1</stp>
        <stp>T</stp>
        <tr r="F830" s="3"/>
      </tp>
      <tp t="s">
        <v/>
        <stp/>
        <stp>ContractData</stp>
        <stp>CADD15H24</stp>
        <stp>NetSettlement</stp>
        <stp>1</stp>
        <stp>T</stp>
        <tr r="F577" s="3"/>
      </tp>
      <tp>
        <v>7</v>
        <stp/>
        <stp>ContractData</stp>
        <stp>CADD16V24</stp>
        <stp>NetSettlement</stp>
        <stp>1</stp>
        <stp>T</stp>
        <tr r="F730" s="3"/>
      </tp>
      <tp t="s">
        <v/>
        <stp/>
        <stp>ContractData</stp>
        <stp>CADD16U24</stp>
        <stp>NetSettlement</stp>
        <stp>1</stp>
        <stp>T</stp>
        <tr r="F708" s="3"/>
      </tp>
      <tp t="s">
        <v/>
        <stp/>
        <stp>ContractData</stp>
        <stp>CADD16Q24</stp>
        <stp>NetSettlement</stp>
        <stp>1</stp>
        <stp>T</stp>
        <tr r="F687" s="3"/>
      </tp>
      <tp t="s">
        <v/>
        <stp/>
        <stp>ContractData</stp>
        <stp>CADD16Z24</stp>
        <stp>NetSettlement</stp>
        <stp>1</stp>
        <stp>T</stp>
        <tr r="F773" s="3"/>
      </tp>
      <tp t="s">
        <v/>
        <stp/>
        <stp>ContractData</stp>
        <stp>CADD06F25</stp>
        <stp>NetSettlement</stp>
        <stp>1</stp>
        <stp>T</stp>
        <tr r="F788" s="3"/>
      </tp>
      <tp t="s">
        <v/>
        <stp/>
        <stp>ContractData</stp>
        <stp>CADD16F24</stp>
        <stp>NetSettlement</stp>
        <stp>1</stp>
        <stp>T</stp>
        <tr r="F534" s="3"/>
      </tp>
      <tp t="s">
        <v/>
        <stp/>
        <stp>ContractData</stp>
        <stp>CADD06G25</stp>
        <stp>NetSettlement</stp>
        <stp>1</stp>
        <stp>T</stp>
        <tr r="F811" s="3"/>
      </tp>
      <tp t="s">
        <v/>
        <stp/>
        <stp>ContractData</stp>
        <stp>CADD16G24</stp>
        <stp>NetSettlement</stp>
        <stp>1</stp>
        <stp>T</stp>
        <tr r="F557" s="3"/>
      </tp>
      <tp t="s">
        <v/>
        <stp/>
        <stp>ContractData</stp>
        <stp>CADD16N24</stp>
        <stp>NetSettlement</stp>
        <stp>1</stp>
        <stp>T</stp>
        <tr r="F664" s="3"/>
      </tp>
      <tp t="s">
        <v/>
        <stp/>
        <stp>ContractData</stp>
        <stp>CADD16J24</stp>
        <stp>NetSettlement</stp>
        <stp>1</stp>
        <stp>T</stp>
        <tr r="F599" s="3"/>
      </tp>
      <tp t="s">
        <v/>
        <stp/>
        <stp>ContractData</stp>
        <stp>CADD06K25</stp>
        <stp>NetSettlement</stp>
        <stp>1</stp>
        <stp>T</stp>
        <tr r="F874" s="3"/>
      </tp>
      <tp t="s">
        <v/>
        <stp/>
        <stp>ContractData</stp>
        <stp>CADD16K24</stp>
        <stp>NetSettlement</stp>
        <stp>1</stp>
        <stp>T</stp>
        <tr r="F621" s="3"/>
      </tp>
      <tp t="s">
        <v/>
        <stp/>
        <stp>ContractData</stp>
        <stp>CADD06H25</stp>
        <stp>NetSettlement</stp>
        <stp>1</stp>
        <stp>T</stp>
        <tr r="F831" s="3"/>
      </tp>
      <tp t="s">
        <v/>
        <stp/>
        <stp>ContractData</stp>
        <stp>CADD17V24</stp>
        <stp>NetSettlement</stp>
        <stp>1</stp>
        <stp>T</stp>
        <tr r="F731" s="3"/>
      </tp>
      <tp t="s">
        <v/>
        <stp/>
        <stp>ContractData</stp>
        <stp>CADD17U24</stp>
        <stp>NetSettlement</stp>
        <stp>1</stp>
        <stp>T</stp>
        <tr r="F709" s="3"/>
      </tp>
      <tp t="s">
        <v/>
        <stp/>
        <stp>ContractData</stp>
        <stp>CADD17Z24</stp>
        <stp>NetSettlement</stp>
        <stp>1</stp>
        <stp>T</stp>
        <tr r="F774" s="3"/>
      </tp>
      <tp t="s">
        <v/>
        <stp/>
        <stp>ContractData</stp>
        <stp>CADD07F25</stp>
        <stp>NetSettlement</stp>
        <stp>1</stp>
        <stp>T</stp>
        <tr r="F789" s="3"/>
      </tp>
      <tp>
        <v>10</v>
        <stp/>
        <stp>ContractData</stp>
        <stp>CADD17F24</stp>
        <stp>NetSettlement</stp>
        <stp>1</stp>
        <stp>T</stp>
        <tr r="F535" s="3"/>
      </tp>
      <tp t="s">
        <v/>
        <stp/>
        <stp>ContractData</stp>
        <stp>CADD07G25</stp>
        <stp>NetSettlement</stp>
        <stp>1</stp>
        <stp>T</stp>
        <tr r="F812" s="3"/>
      </tp>
      <tp>
        <v>4</v>
        <stp/>
        <stp>ContractData</stp>
        <stp>CADD17N24</stp>
        <stp>NetSettlement</stp>
        <stp>1</stp>
        <stp>T</stp>
        <tr r="F665" s="3"/>
      </tp>
      <tp t="s">
        <v/>
        <stp/>
        <stp>ContractData</stp>
        <stp>CADD17M24</stp>
        <stp>NetSettlement</stp>
        <stp>1</stp>
        <stp>T</stp>
        <tr r="F643" s="3"/>
      </tp>
      <tp t="s">
        <v/>
        <stp/>
        <stp>ContractData</stp>
        <stp>CADD07J25</stp>
        <stp>NetSettlement</stp>
        <stp>1</stp>
        <stp>T</stp>
        <tr r="F853" s="3"/>
      </tp>
      <tp>
        <v>6</v>
        <stp/>
        <stp>ContractData</stp>
        <stp>CADD17J24</stp>
        <stp>NetSettlement</stp>
        <stp>1</stp>
        <stp>T</stp>
        <tr r="F600" s="3"/>
      </tp>
      <tp t="s">
        <v/>
        <stp/>
        <stp>ContractData</stp>
        <stp>CADD07K25</stp>
        <stp>NetSettlement</stp>
        <stp>1</stp>
        <stp>T</stp>
        <tr r="F875" s="3"/>
      </tp>
      <tp t="s">
        <v/>
        <stp/>
        <stp>ContractData</stp>
        <stp>CADD17K24</stp>
        <stp>NetSettlement</stp>
        <stp>1</stp>
        <stp>T</stp>
        <tr r="F622" s="3"/>
      </tp>
      <tp t="s">
        <v/>
        <stp/>
        <stp>ContractData</stp>
        <stp>CADD07H25</stp>
        <stp>NetSettlement</stp>
        <stp>1</stp>
        <stp>T</stp>
        <tr r="F832" s="3"/>
      </tp>
      <tp t="s">
        <v/>
        <stp/>
        <stp>ContractData</stp>
        <stp>CADD10V24</stp>
        <stp>NetSettlement</stp>
        <stp>1</stp>
        <stp>T</stp>
        <tr r="F726" s="3"/>
      </tp>
      <tp t="s">
        <v/>
        <stp/>
        <stp>ContractData</stp>
        <stp>CADD10U24</stp>
        <stp>NetSettlement</stp>
        <stp>1</stp>
        <stp>T</stp>
        <tr r="F704" s="3"/>
      </tp>
      <tp t="s">
        <v/>
        <stp/>
        <stp>ContractData</stp>
        <stp>CADD10Z24</stp>
        <stp>NetSettlement</stp>
        <stp>1</stp>
        <stp>T</stp>
        <tr r="F769" s="3"/>
      </tp>
      <tp t="s">
        <v/>
        <stp/>
        <stp>ContractData</stp>
        <stp>CADD10F24</stp>
        <stp>NetSettlement</stp>
        <stp>1</stp>
        <stp>T</stp>
        <tr r="F530" s="3"/>
      </tp>
      <tp t="s">
        <v/>
        <stp/>
        <stp>ContractData</stp>
        <stp>CADD10N24</stp>
        <stp>NetSettlement</stp>
        <stp>1</stp>
        <stp>T</stp>
        <tr r="F660" s="3"/>
      </tp>
      <tp t="s">
        <v/>
        <stp/>
        <stp>ContractData</stp>
        <stp>CADD10M24</stp>
        <stp>NetSettlement</stp>
        <stp>1</stp>
        <stp>T</stp>
        <tr r="F638" s="3"/>
      </tp>
      <tp t="s">
        <v/>
        <stp/>
        <stp>ContractData</stp>
        <stp>CADD10J24</stp>
        <stp>NetSettlement</stp>
        <stp>1</stp>
        <stp>T</stp>
        <tr r="F595" s="3"/>
      </tp>
      <tp t="s">
        <v/>
        <stp/>
        <stp>ContractData</stp>
        <stp>CADD10K24</stp>
        <stp>NetSettlement</stp>
        <stp>1</stp>
        <stp>T</stp>
        <tr r="F617" s="3"/>
      </tp>
      <tp t="s">
        <v/>
        <stp/>
        <stp>ContractData</stp>
        <stp>CADD11V24</stp>
        <stp>NetSettlement</stp>
        <stp>1</stp>
        <stp>T</stp>
        <tr r="F727" s="3"/>
      </tp>
      <tp t="s">
        <v/>
        <stp/>
        <stp>ContractData</stp>
        <stp>CADD11U24</stp>
        <stp>NetSettlement</stp>
        <stp>1</stp>
        <stp>T</stp>
        <tr r="F705" s="3"/>
      </tp>
      <tp t="s">
        <v/>
        <stp/>
        <stp>ContractData</stp>
        <stp>CADD11Z24</stp>
        <stp>NetSettlement</stp>
        <stp>1</stp>
        <stp>T</stp>
        <tr r="F770" s="3"/>
      </tp>
      <tp t="s">
        <v/>
        <stp/>
        <stp>ContractData</stp>
        <stp>CADD11X24</stp>
        <stp>NetSettlement</stp>
        <stp>1</stp>
        <stp>T</stp>
        <tr r="F748" s="3"/>
      </tp>
      <tp t="s">
        <v/>
        <stp/>
        <stp>ContractData</stp>
        <stp>CADD01F25</stp>
        <stp>NetSettlement</stp>
        <stp>1</stp>
        <stp>T</stp>
        <tr r="F785" s="3"/>
      </tp>
      <tp t="s">
        <v/>
        <stp/>
        <stp>ContractData</stp>
        <stp>CADD11F24</stp>
        <stp>NetSettlement</stp>
        <stp>1</stp>
        <stp>T</stp>
        <tr r="F531" s="3"/>
      </tp>
      <tp t="s">
        <v/>
        <stp/>
        <stp>ContractData</stp>
        <stp>CADD11N24</stp>
        <stp>NetSettlement</stp>
        <stp>1</stp>
        <stp>T</stp>
        <tr r="F661" s="3"/>
      </tp>
      <tp t="s">
        <v/>
        <stp/>
        <stp>ContractData</stp>
        <stp>CADD11M24</stp>
        <stp>NetSettlement</stp>
        <stp>1</stp>
        <stp>T</stp>
        <tr r="F639" s="3"/>
      </tp>
      <tp t="s">
        <v/>
        <stp/>
        <stp>ContractData</stp>
        <stp>CADD01J25</stp>
        <stp>NetSettlement</stp>
        <stp>1</stp>
        <stp>T</stp>
        <tr r="F849" s="3"/>
      </tp>
      <tp t="s">
        <v/>
        <stp/>
        <stp>ContractData</stp>
        <stp>CADD11J24</stp>
        <stp>NetSettlement</stp>
        <stp>1</stp>
        <stp>T</stp>
        <tr r="F596" s="3"/>
      </tp>
      <tp t="s">
        <v/>
        <stp/>
        <stp>ContractData</stp>
        <stp>CADD01K25</stp>
        <stp>NetSettlement</stp>
        <stp>1</stp>
        <stp>T</stp>
        <tr r="F871" s="3"/>
      </tp>
      <tp t="s">
        <v/>
        <stp/>
        <stp>ContractData</stp>
        <stp>CADD11H24</stp>
        <stp>NetSettlement</stp>
        <stp>1</stp>
        <stp>T</stp>
        <tr r="F573" s="3"/>
      </tp>
      <tp t="s">
        <v/>
        <stp/>
        <stp>ContractData</stp>
        <stp>CADD12U24</stp>
        <stp>NetSettlement</stp>
        <stp>1</stp>
        <stp>T</stp>
        <tr r="F706" s="3"/>
      </tp>
      <tp t="s">
        <v/>
        <stp/>
        <stp>ContractData</stp>
        <stp>CADD12Q24</stp>
        <stp>NetSettlement</stp>
        <stp>1</stp>
        <stp>T</stp>
        <tr r="F683" s="3"/>
      </tp>
      <tp t="s">
        <v/>
        <stp/>
        <stp>ContractData</stp>
        <stp>CADD12Z24</stp>
        <stp>NetSettlement</stp>
        <stp>1</stp>
        <stp>T</stp>
        <tr r="F771" s="3"/>
      </tp>
      <tp t="s">
        <v/>
        <stp/>
        <stp>ContractData</stp>
        <stp>CADD12X24</stp>
        <stp>NetSettlement</stp>
        <stp>1</stp>
        <stp>T</stp>
        <tr r="F749" s="3"/>
      </tp>
      <tp t="s">
        <v/>
        <stp/>
        <stp>ContractData</stp>
        <stp>CADD02F25</stp>
        <stp>NetSettlement</stp>
        <stp>1</stp>
        <stp>T</stp>
        <tr r="F786" s="3"/>
      </tp>
      <tp t="s">
        <v/>
        <stp/>
        <stp>ContractData</stp>
        <stp>CADD12F24</stp>
        <stp>NetSettlement</stp>
        <stp>1</stp>
        <stp>T</stp>
        <tr r="F532" s="3"/>
      </tp>
      <tp t="s">
        <v/>
        <stp/>
        <stp>ContractData</stp>
        <stp>CADD12G24</stp>
        <stp>NetSettlement</stp>
        <stp>1</stp>
        <stp>T</stp>
        <tr r="F553" s="3"/>
      </tp>
      <tp t="s">
        <v/>
        <stp/>
        <stp>ContractData</stp>
        <stp>CADD12N24</stp>
        <stp>NetSettlement</stp>
        <stp>1</stp>
        <stp>T</stp>
        <tr r="F662" s="3"/>
      </tp>
      <tp t="s">
        <v/>
        <stp/>
        <stp>ContractData</stp>
        <stp>CADD12M24</stp>
        <stp>NetSettlement</stp>
        <stp>1</stp>
        <stp>T</stp>
        <tr r="F640" s="3"/>
      </tp>
      <tp t="s">
        <v/>
        <stp/>
        <stp>ContractData</stp>
        <stp>CADD02J25</stp>
        <stp>NetSettlement</stp>
        <stp>1</stp>
        <stp>T</stp>
        <tr r="F850" s="3"/>
      </tp>
      <tp t="s">
        <v/>
        <stp/>
        <stp>ContractData</stp>
        <stp>CADD12J24</stp>
        <stp>NetSettlement</stp>
        <stp>1</stp>
        <stp>T</stp>
        <tr r="F597" s="3"/>
      </tp>
      <tp t="s">
        <v/>
        <stp/>
        <stp>ContractData</stp>
        <stp>CADD02K25</stp>
        <stp>NetSettlement</stp>
        <stp>1</stp>
        <stp>T</stp>
        <tr r="F872" s="3"/>
      </tp>
      <tp t="s">
        <v/>
        <stp/>
        <stp>ContractData</stp>
        <stp>CADD12H24</stp>
        <stp>NetSettlement</stp>
        <stp>1</stp>
        <stp>T</stp>
        <tr r="F574" s="3"/>
      </tp>
      <tp t="s">
        <v/>
        <stp/>
        <stp>ContractData</stp>
        <stp>CADD13U24</stp>
        <stp>NetSettlement</stp>
        <stp>1</stp>
        <stp>T</stp>
        <tr r="F707" s="3"/>
      </tp>
      <tp t="s">
        <v/>
        <stp/>
        <stp>ContractData</stp>
        <stp>CADD13Q24</stp>
        <stp>NetSettlement</stp>
        <stp>1</stp>
        <stp>T</stp>
        <tr r="F684" s="3"/>
      </tp>
      <tp t="s">
        <v/>
        <stp/>
        <stp>ContractData</stp>
        <stp>CADD13Z24</stp>
        <stp>NetSettlement</stp>
        <stp>1</stp>
        <stp>T</stp>
        <tr r="F772" s="3"/>
      </tp>
      <tp t="s">
        <v/>
        <stp/>
        <stp>ContractData</stp>
        <stp>CADD13X24</stp>
        <stp>NetSettlement</stp>
        <stp>1</stp>
        <stp>T</stp>
        <tr r="F750" s="3"/>
      </tp>
      <tp>
        <v>8.2100000000000009</v>
        <stp/>
        <stp>ContractData</stp>
        <stp>CADD03F25</stp>
        <stp>NetSettlement</stp>
        <stp>1</stp>
        <stp>T</stp>
        <tr r="F787" s="3"/>
      </tp>
      <tp t="s">
        <v/>
        <stp/>
        <stp>ContractData</stp>
        <stp>CADD03G25</stp>
        <stp>NetSettlement</stp>
        <stp>1</stp>
        <stp>T</stp>
        <tr r="F808" s="3"/>
      </tp>
      <tp t="s">
        <v/>
        <stp/>
        <stp>ContractData</stp>
        <stp>CADD13G24</stp>
        <stp>NetSettlement</stp>
        <stp>1</stp>
        <stp>T</stp>
        <tr r="F554" s="3"/>
      </tp>
      <tp t="s">
        <v/>
        <stp/>
        <stp>ContractData</stp>
        <stp>CADD13M24</stp>
        <stp>NetSettlement</stp>
        <stp>1</stp>
        <stp>T</stp>
        <tr r="F641" s="3"/>
      </tp>
      <tp t="s">
        <v/>
        <stp/>
        <stp>ContractData</stp>
        <stp>CADD03J25</stp>
        <stp>NetSettlement</stp>
        <stp>1</stp>
        <stp>T</stp>
        <tr r="F851" s="3"/>
      </tp>
      <tp t="s">
        <v/>
        <stp/>
        <stp>ContractData</stp>
        <stp>CADD13K24</stp>
        <stp>NetSettlement</stp>
        <stp>1</stp>
        <stp>T</stp>
        <tr r="F618" s="3"/>
      </tp>
      <tp t="s">
        <v/>
        <stp/>
        <stp>ContractData</stp>
        <stp>CADD03H25</stp>
        <stp>NetSettlement</stp>
        <stp>1</stp>
        <stp>T</stp>
        <tr r="F828" s="3"/>
      </tp>
      <tp t="s">
        <v/>
        <stp/>
        <stp>ContractData</stp>
        <stp>CADD13H24</stp>
        <stp>NetSettlement</stp>
        <stp>1</stp>
        <stp>T</stp>
        <tr r="F575" s="3"/>
      </tp>
      <tp>
        <v>44952</v>
        <stp/>
        <stp>ContractData</stp>
        <stp>AHDD21X23</stp>
        <stp>T_Date</stp>
        <stp>1</stp>
        <stp>T</stp>
        <tr r="H217" s="1"/>
      </tp>
      <tp>
        <v>44952</v>
        <stp/>
        <stp>ContractData</stp>
        <stp>CADD08X23</stp>
        <stp>T_Date</stp>
        <stp>1</stp>
        <stp>T</stp>
        <tr r="H485" s="3"/>
      </tp>
      <tp>
        <v>44952</v>
        <stp/>
        <stp>ContractData</stp>
        <stp>AHDD01X23</stp>
        <stp>T_Date</stp>
        <stp>1</stp>
        <stp>T</stp>
        <tr r="H203" s="1"/>
      </tp>
      <tp>
        <v>44952</v>
        <stp/>
        <stp>ContractData</stp>
        <stp>CADD28X23</stp>
        <stp>T_Date</stp>
        <stp>1</stp>
        <stp>T</stp>
        <tr r="H499" s="3"/>
      </tp>
      <tp>
        <v>44952</v>
        <stp/>
        <stp>ContractData</stp>
        <stp>CADD28X24</stp>
        <stp>T_Date</stp>
        <stp>1</stp>
        <stp>T</stp>
        <tr r="H761" s="3"/>
      </tp>
      <tp>
        <v>44952</v>
        <stp/>
        <stp>ContractData</stp>
        <stp>CADD08X24</stp>
        <stp>T_Date</stp>
        <stp>1</stp>
        <stp>T</stp>
        <tr r="H747" s="3"/>
      </tp>
      <tp>
        <v>44952</v>
        <stp/>
        <stp>ContractData</stp>
        <stp>CADD18X24</stp>
        <stp>T_Date</stp>
        <stp>1</stp>
        <stp>T</stp>
        <tr r="H753" s="3"/>
      </tp>
      <tp>
        <v>44952</v>
        <stp/>
        <stp>ContractData</stp>
        <stp>CADD18Z23</stp>
        <stp>T_Date</stp>
        <stp>1</stp>
        <stp>T</stp>
        <tr r="H513" s="3"/>
      </tp>
      <tp>
        <v>44952</v>
        <stp/>
        <stp>ContractData</stp>
        <stp>AHDD21Z23</stp>
        <stp>T_Date</stp>
        <stp>1</stp>
        <stp>T</stp>
        <tr r="H239" s="1"/>
      </tp>
      <tp>
        <v>44952</v>
        <stp/>
        <stp>ContractData</stp>
        <stp>CADD08Z23</stp>
        <stp>T_Date</stp>
        <stp>1</stp>
        <stp>T</stp>
        <tr r="H507" s="3"/>
      </tp>
      <tp>
        <v>44952</v>
        <stp/>
        <stp>ContractData</stp>
        <stp>AHDD11Z23</stp>
        <stp>T_Date</stp>
        <stp>1</stp>
        <stp>T</stp>
        <tr r="H231" s="1"/>
      </tp>
      <tp>
        <v>44952</v>
        <stp/>
        <stp>ContractData</stp>
        <stp>AHDD01Z23</stp>
        <stp>T_Date</stp>
        <stp>1</stp>
        <stp>T</stp>
        <tr r="H225" s="1"/>
      </tp>
      <tp>
        <v>44952</v>
        <stp/>
        <stp>ContractData</stp>
        <stp>CADD28Z23</stp>
        <stp>T_Date</stp>
        <stp>1</stp>
        <stp>T</stp>
        <tr r="H521" s="3"/>
      </tp>
      <tp>
        <v>44952</v>
        <stp/>
        <stp>ContractData</stp>
        <stp>CADD18Z24</stp>
        <stp>T_Date</stp>
        <stp>1</stp>
        <stp>T</stp>
        <tr r="H775" s="3"/>
      </tp>
      <tp>
        <v>44952</v>
        <stp/>
        <stp>ContractData</stp>
        <stp>AHDD31Q23</stp>
        <stp>T_Date</stp>
        <stp>1</stp>
        <stp>T</stp>
        <tr r="H159" s="1"/>
      </tp>
      <tp>
        <v>44952</v>
        <stp/>
        <stp>ContractData</stp>
        <stp>CADD18Q23</stp>
        <stp>T_Date</stp>
        <stp>1</stp>
        <stp>T</stp>
        <tr r="H427" s="3"/>
      </tp>
      <tp>
        <v>44952</v>
        <stp/>
        <stp>ContractData</stp>
        <stp>AHDD21Q23</stp>
        <stp>T_Date</stp>
        <stp>1</stp>
        <stp>T</stp>
        <tr r="H151" s="1"/>
      </tp>
      <tp>
        <v>44952</v>
        <stp/>
        <stp>ContractData</stp>
        <stp>CADD08Q23</stp>
        <stp>T_Date</stp>
        <stp>1</stp>
        <stp>T</stp>
        <tr r="H419" s="3"/>
      </tp>
      <tp>
        <v>44952</v>
        <stp/>
        <stp>ContractData</stp>
        <stp>AHDD11Q23</stp>
        <stp>T_Date</stp>
        <stp>1</stp>
        <stp>T</stp>
        <tr r="H145" s="1"/>
      </tp>
      <tp>
        <v>44952</v>
        <stp/>
        <stp>ContractData</stp>
        <stp>AHDD01Q23</stp>
        <stp>T_Date</stp>
        <stp>1</stp>
        <stp>T</stp>
        <tr r="H137" s="1"/>
      </tp>
      <tp>
        <v>44952</v>
        <stp/>
        <stp>ContractData</stp>
        <stp>CADD28Q23</stp>
        <stp>T_Date</stp>
        <stp>1</stp>
        <stp>T</stp>
        <tr r="H433" s="3"/>
      </tp>
      <tp>
        <v>44952</v>
        <stp/>
        <stp>ContractData</stp>
        <stp>CADD28Q24</stp>
        <stp>T_Date</stp>
        <stp>1</stp>
        <stp>T</stp>
        <tr r="H695" s="3"/>
      </tp>
      <tp>
        <v>44952</v>
        <stp/>
        <stp>ContractData</stp>
        <stp>CADD08Q24</stp>
        <stp>T_Date</stp>
        <stp>1</stp>
        <stp>T</stp>
        <tr r="H681" s="3"/>
      </tp>
      <tp>
        <v>44952</v>
        <stp/>
        <stp>ContractData</stp>
        <stp>CADD18U23</stp>
        <stp>T_Date</stp>
        <stp>1</stp>
        <stp>T</stp>
        <tr r="H448" s="3"/>
      </tp>
      <tp>
        <v>44952</v>
        <stp/>
        <stp>ContractData</stp>
        <stp>AHDD21U23</stp>
        <stp>T_Date</stp>
        <stp>1</stp>
        <stp>T</stp>
        <tr r="H174" s="1"/>
      </tp>
      <tp>
        <v>44952</v>
        <stp/>
        <stp>ContractData</stp>
        <stp>CADD08U23</stp>
        <stp>T_Date</stp>
        <stp>1</stp>
        <stp>T</stp>
        <tr r="H442" s="3"/>
      </tp>
      <tp>
        <v>44952</v>
        <stp/>
        <stp>ContractData</stp>
        <stp>AHDD11U23</stp>
        <stp>T_Date</stp>
        <stp>1</stp>
        <stp>T</stp>
        <tr r="H166" s="1"/>
      </tp>
      <tp>
        <v>44952</v>
        <stp/>
        <stp>ContractData</stp>
        <stp>AHDD01U23</stp>
        <stp>T_Date</stp>
        <stp>1</stp>
        <stp>T</stp>
        <tr r="H160" s="1"/>
      </tp>
      <tp>
        <v>44952</v>
        <stp/>
        <stp>ContractData</stp>
        <stp>CADD28U23</stp>
        <stp>T_Date</stp>
        <stp>1</stp>
        <stp>T</stp>
        <tr r="H456" s="3"/>
      </tp>
      <tp>
        <v>44952</v>
        <stp/>
        <stp>ContractData</stp>
        <stp>CADD18U24</stp>
        <stp>T_Date</stp>
        <stp>1</stp>
        <stp>T</stp>
        <tr r="H710" s="3"/>
      </tp>
      <tp>
        <v>44952</v>
        <stp/>
        <stp>ContractData</stp>
        <stp>AHDD31V23</stp>
        <stp>T_Date</stp>
        <stp>1</stp>
        <stp>T</stp>
        <tr r="H202" s="1"/>
      </tp>
      <tp>
        <v>44952</v>
        <stp/>
        <stp>ContractData</stp>
        <stp>CADD18V23</stp>
        <stp>T_Date</stp>
        <stp>1</stp>
        <stp>T</stp>
        <tr r="H470" s="3"/>
      </tp>
      <tp>
        <v>44952</v>
        <stp/>
        <stp>ContractData</stp>
        <stp>AHDD11V23</stp>
        <stp>T_Date</stp>
        <stp>1</stp>
        <stp>T</stp>
        <tr r="H188" s="1"/>
      </tp>
      <tp>
        <v>44952</v>
        <stp/>
        <stp>ContractData</stp>
        <stp>CADD28V24</stp>
        <stp>T_Date</stp>
        <stp>1</stp>
        <stp>T</stp>
        <tr r="H738" s="3"/>
      </tp>
      <tp>
        <v>44952</v>
        <stp/>
        <stp>ContractData</stp>
        <stp>CADD08V24</stp>
        <stp>T_Date</stp>
        <stp>1</stp>
        <stp>T</stp>
        <tr r="H724" s="3"/>
      </tp>
      <tp>
        <v>44952</v>
        <stp/>
        <stp>ContractData</stp>
        <stp>CADD18V24</stp>
        <stp>T_Date</stp>
        <stp>1</stp>
        <stp>T</stp>
        <tr r="H732" s="3"/>
      </tp>
      <tp>
        <v>44952</v>
        <stp/>
        <stp>ContractData</stp>
        <stp>AHDD31H23</stp>
        <stp>T_Date</stp>
        <stp>1</stp>
        <stp>T</stp>
        <tr r="H50" s="1"/>
      </tp>
      <tp>
        <v>44952</v>
        <stp/>
        <stp>ContractData</stp>
        <stp>AHDD21H23</stp>
        <stp>T_Date</stp>
        <stp>1</stp>
        <stp>T</stp>
        <tr r="H42" s="1"/>
      </tp>
      <tp>
        <v>44952</v>
        <stp/>
        <stp>ContractData</stp>
        <stp>CADD08H23</stp>
        <stp>T_Date</stp>
        <stp>1</stp>
        <stp>T</stp>
        <tr r="H310" s="3"/>
      </tp>
      <tp>
        <v>44952</v>
        <stp/>
        <stp>ContractData</stp>
        <stp>AHDD01H23</stp>
        <stp>T_Date</stp>
        <stp>1</stp>
        <stp>T</stp>
        <tr r="H28" s="1"/>
      </tp>
      <tp>
        <v>44952</v>
        <stp/>
        <stp>ContractData</stp>
        <stp>CADD28H23</stp>
        <stp>T_Date</stp>
        <stp>1</stp>
        <stp>T</stp>
        <tr r="H324" s="3"/>
      </tp>
      <tp>
        <v>44952</v>
        <stp/>
        <stp>ContractData</stp>
        <stp>CADD28H24</stp>
        <stp>T_Date</stp>
        <stp>1</stp>
        <stp>T</stp>
        <tr r="H586" s="3"/>
      </tp>
      <tp>
        <v>44952</v>
        <stp/>
        <stp>ContractData</stp>
        <stp>CADD28H25</stp>
        <stp>T_Date</stp>
        <stp>1</stp>
        <stp>T</stp>
        <tr r="H847" s="3"/>
      </tp>
      <tp>
        <v>44952</v>
        <stp/>
        <stp>ContractData</stp>
        <stp>CADD08H24</stp>
        <stp>T_Date</stp>
        <stp>1</stp>
        <stp>T</stp>
        <tr r="H572" s="3"/>
      </tp>
      <tp>
        <v>44952</v>
        <stp/>
        <stp>ContractData</stp>
        <stp>CADD18H25</stp>
        <stp>T_Date</stp>
        <stp>1</stp>
        <stp>T</stp>
        <tr r="H839" s="3"/>
      </tp>
      <tp>
        <v>44952</v>
        <stp/>
        <stp>ContractData</stp>
        <stp>CADD18H24</stp>
        <stp>T_Date</stp>
        <stp>1</stp>
        <stp>T</stp>
        <tr r="H578" s="3"/>
      </tp>
      <tp>
        <v>44952</v>
        <stp/>
        <stp>ContractData</stp>
        <stp>AHDD31K23</stp>
        <stp>T_Date</stp>
        <stp>1</stp>
        <stp>T</stp>
        <tr r="H93" s="1"/>
      </tp>
      <tp>
        <v>44952</v>
        <stp/>
        <stp>ContractData</stp>
        <stp>CADD18K23</stp>
        <stp>T_Date</stp>
        <stp>1</stp>
        <stp>T</stp>
        <tr r="H361" s="3"/>
      </tp>
      <tp>
        <v>44952</v>
        <stp/>
        <stp>ContractData</stp>
        <stp>CADD08K23</stp>
        <stp>T_Date</stp>
        <stp>1</stp>
        <stp>T</stp>
        <tr r="H353" s="3"/>
      </tp>
      <tp>
        <v>44952</v>
        <stp/>
        <stp>ContractData</stp>
        <stp>AHDD11K23</stp>
        <stp>T_Date</stp>
        <stp>1</stp>
        <stp>T</stp>
        <tr r="H79" s="1"/>
      </tp>
      <tp>
        <v>44952</v>
        <stp/>
        <stp>ContractData</stp>
        <stp>AHDD01K23</stp>
        <stp>T_Date</stp>
        <stp>1</stp>
        <stp>T</stp>
        <tr r="H71" s="1"/>
      </tp>
      <tp>
        <v>44952</v>
        <stp/>
        <stp>ContractData</stp>
        <stp>CADD28K24</stp>
        <stp>T_Date</stp>
        <stp>1</stp>
        <stp>T</stp>
        <tr r="H629" s="3"/>
      </tp>
      <tp>
        <v>44952</v>
        <stp/>
        <stp>ContractData</stp>
        <stp>CADD08K24</stp>
        <stp>T_Date</stp>
        <stp>1</stp>
        <stp>T</stp>
        <tr r="H615" s="3"/>
      </tp>
      <tp>
        <v>44952</v>
        <stp/>
        <stp>ContractData</stp>
        <stp>CADD18J23</stp>
        <stp>T_Date</stp>
        <stp>1</stp>
        <stp>T</stp>
        <tr r="H339" s="3"/>
      </tp>
      <tp>
        <v>44952</v>
        <stp/>
        <stp>ContractData</stp>
        <stp>AHDD21J23</stp>
        <stp>T_Date</stp>
        <stp>1</stp>
        <stp>T</stp>
        <tr r="H65" s="1"/>
      </tp>
      <tp>
        <v>44952</v>
        <stp/>
        <stp>ContractData</stp>
        <stp>AHDD11J23</stp>
        <stp>T_Date</stp>
        <stp>1</stp>
        <stp>T</stp>
        <tr r="H57" s="1"/>
      </tp>
      <tp>
        <v>44952</v>
        <stp/>
        <stp>ContractData</stp>
        <stp>CADD28J23</stp>
        <stp>T_Date</stp>
        <stp>1</stp>
        <stp>T</stp>
        <tr r="H347" s="3"/>
      </tp>
      <tp>
        <v>44952</v>
        <stp/>
        <stp>ContractData</stp>
        <stp>CADD28J25</stp>
        <stp>T_Date</stp>
        <stp>1</stp>
        <stp>T</stp>
        <tr r="H868" s="3"/>
      </tp>
      <tp>
        <v>44952</v>
        <stp/>
        <stp>ContractData</stp>
        <stp>CADD08J24</stp>
        <stp>T_Date</stp>
        <stp>1</stp>
        <stp>T</stp>
        <tr r="H593" s="3"/>
      </tp>
      <tp>
        <v>44952</v>
        <stp/>
        <stp>ContractData</stp>
        <stp>CADD18J25</stp>
        <stp>T_Date</stp>
        <stp>1</stp>
        <stp>T</stp>
        <tr r="H862" s="3"/>
      </tp>
      <tp>
        <v>44952</v>
        <stp/>
        <stp>ContractData</stp>
        <stp>CADD08J25</stp>
        <stp>T_Date</stp>
        <stp>1</stp>
        <stp>T</stp>
        <tr r="H854" s="3"/>
      </tp>
      <tp>
        <v>44952</v>
        <stp/>
        <stp>ContractData</stp>
        <stp>CADD18J24</stp>
        <stp>T_Date</stp>
        <stp>1</stp>
        <stp>T</stp>
        <tr r="H601" s="3"/>
      </tp>
      <tp>
        <v>44952</v>
        <stp/>
        <stp>ContractData</stp>
        <stp>AHDD21M23</stp>
        <stp>T_Date</stp>
        <stp>1</stp>
        <stp>T</stp>
        <tr r="H108" s="1"/>
      </tp>
      <tp>
        <v>44952</v>
        <stp/>
        <stp>ContractData</stp>
        <stp>CADD08M23</stp>
        <stp>T_Date</stp>
        <stp>1</stp>
        <stp>T</stp>
        <tr r="H376" s="3"/>
      </tp>
      <tp>
        <v>44952</v>
        <stp/>
        <stp>ContractData</stp>
        <stp>AHDD01M23</stp>
        <stp>T_Date</stp>
        <stp>1</stp>
        <stp>T</stp>
        <tr r="H94" s="1"/>
      </tp>
      <tp>
        <v>44952</v>
        <stp/>
        <stp>ContractData</stp>
        <stp>CADD28M23</stp>
        <stp>T_Date</stp>
        <stp>1</stp>
        <stp>T</stp>
        <tr r="H390" s="3"/>
      </tp>
      <tp>
        <v>44952</v>
        <stp/>
        <stp>ContractData</stp>
        <stp>CADD28M24</stp>
        <stp>T_Date</stp>
        <stp>1</stp>
        <stp>T</stp>
        <tr r="H652" s="3"/>
      </tp>
      <tp>
        <v>44952</v>
        <stp/>
        <stp>ContractData</stp>
        <stp>CADD18M24</stp>
        <stp>T_Date</stp>
        <stp>1</stp>
        <stp>T</stp>
        <tr r="H644" s="3"/>
      </tp>
      <tp>
        <v>44952</v>
        <stp/>
        <stp>ContractData</stp>
        <stp>AHDD31N23</stp>
        <stp>T_Date</stp>
        <stp>1</stp>
        <stp>T</stp>
        <tr r="H136" s="1"/>
      </tp>
      <tp>
        <v>44952</v>
        <stp/>
        <stp>ContractData</stp>
        <stp>CADD18N23</stp>
        <stp>T_Date</stp>
        <stp>1</stp>
        <stp>T</stp>
        <tr r="H404" s="3"/>
      </tp>
      <tp>
        <v>44952</v>
        <stp/>
        <stp>ContractData</stp>
        <stp>AHDD21N23</stp>
        <stp>T_Date</stp>
        <stp>1</stp>
        <stp>T</stp>
        <tr r="H130" s="1"/>
      </tp>
      <tp>
        <v>44952</v>
        <stp/>
        <stp>ContractData</stp>
        <stp>AHDD11N23</stp>
        <stp>T_Date</stp>
        <stp>1</stp>
        <stp>T</stp>
        <tr r="H122" s="1"/>
      </tp>
      <tp>
        <v>44952</v>
        <stp/>
        <stp>ContractData</stp>
        <stp>CADD28N23</stp>
        <stp>T_Date</stp>
        <stp>1</stp>
        <stp>T</stp>
        <tr r="H412" s="3"/>
      </tp>
      <tp>
        <v>44952</v>
        <stp/>
        <stp>ContractData</stp>
        <stp>CADD08N24</stp>
        <stp>T_Date</stp>
        <stp>1</stp>
        <stp>T</stp>
        <tr r="H658" s="3"/>
      </tp>
      <tp>
        <v>44952</v>
        <stp/>
        <stp>ContractData</stp>
        <stp>CADD18N24</stp>
        <stp>T_Date</stp>
        <stp>1</stp>
        <stp>T</stp>
        <tr r="H666" s="3"/>
      </tp>
      <tp>
        <v>44952</v>
        <stp/>
        <stp>ContractData</stp>
        <stp>AHDD21G23</stp>
        <stp>T_Date</stp>
        <stp>1</stp>
        <stp>T</stp>
        <tr r="H22" s="1"/>
      </tp>
      <tp>
        <v>44952</v>
        <stp/>
        <stp>ContractData</stp>
        <stp>CADD08G23</stp>
        <stp>T_Date</stp>
        <stp>1</stp>
        <stp>T</stp>
        <tr r="H290" s="3"/>
      </tp>
      <tp>
        <v>44952</v>
        <stp/>
        <stp>ContractData</stp>
        <stp>AHDD01G23</stp>
        <stp>T_Date</stp>
        <stp>1</stp>
        <stp>T</stp>
        <tr r="H8" s="1"/>
      </tp>
      <tp>
        <v>44952</v>
        <stp/>
        <stp>ContractData</stp>
        <stp>CADD28G23</stp>
        <stp>T_Date</stp>
        <stp>1</stp>
        <stp>T</stp>
        <tr r="H304" s="3"/>
      </tp>
      <tp>
        <v>44952</v>
        <stp/>
        <stp>ContractData</stp>
        <stp>AHDD01G24</stp>
        <stp>T_Date</stp>
        <stp>1</stp>
        <stp>T</stp>
        <tr r="H269" s="1"/>
      </tp>
      <tp>
        <v>44952</v>
        <stp/>
        <stp>ContractData</stp>
        <stp>CADD28G24</stp>
        <stp>T_Date</stp>
        <stp>1</stp>
        <stp>T</stp>
        <tr r="H565" s="3"/>
      </tp>
      <tp>
        <v>44952</v>
        <stp/>
        <stp>ContractData</stp>
        <stp>CADD28G25</stp>
        <stp>T_Date</stp>
        <stp>1</stp>
        <stp>T</stp>
        <tr r="H827" s="3"/>
      </tp>
      <tp>
        <v>44952</v>
        <stp/>
        <stp>ContractData</stp>
        <stp>CADD08G24</stp>
        <stp>T_Date</stp>
        <stp>1</stp>
        <stp>T</stp>
        <tr r="H551" s="3"/>
      </tp>
      <tp>
        <v>44952</v>
        <stp/>
        <stp>ContractData</stp>
        <stp>CADD18G25</stp>
        <stp>T_Date</stp>
        <stp>1</stp>
        <stp>T</stp>
        <tr r="H819" s="3"/>
      </tp>
      <tp>
        <v>44952</v>
        <stp/>
        <stp>ContractData</stp>
        <stp>AHDD31F23</stp>
        <stp>T_Date</stp>
        <stp>1</stp>
        <stp>T</stp>
        <tr r="H7" s="1"/>
      </tp>
      <tp>
        <v>44952</v>
        <stp/>
        <stp>ContractData</stp>
        <stp>AHDD01F24</stp>
        <stp>T_Date</stp>
        <stp>1</stp>
        <stp>T</stp>
        <tr r="H246" s="1"/>
      </tp>
      <tp>
        <v>44952</v>
        <stp/>
        <stp>ContractData</stp>
        <stp>AHDD11F24</stp>
        <stp>T_Date</stp>
        <stp>1</stp>
        <stp>T</stp>
        <tr r="H254" s="1"/>
      </tp>
      <tp>
        <v>44952</v>
        <stp/>
        <stp>ContractData</stp>
        <stp>CADD28F25</stp>
        <stp>T_Date</stp>
        <stp>1</stp>
        <stp>T</stp>
        <tr r="H804" s="3"/>
      </tp>
      <tp>
        <v>44952</v>
        <stp/>
        <stp>ContractData</stp>
        <stp>CADD08F24</stp>
        <stp>T_Date</stp>
        <stp>1</stp>
        <stp>T</stp>
        <tr r="H528" s="3"/>
      </tp>
      <tp>
        <v>44952</v>
        <stp/>
        <stp>ContractData</stp>
        <stp>AHDD31F24</stp>
        <stp>T_Date</stp>
        <stp>1</stp>
        <stp>T</stp>
        <tr r="H268" s="1"/>
      </tp>
      <tp>
        <v>44952</v>
        <stp/>
        <stp>ContractData</stp>
        <stp>CADD08F25</stp>
        <stp>T_Date</stp>
        <stp>1</stp>
        <stp>T</stp>
        <tr r="H790" s="3"/>
      </tp>
      <tp>
        <v>44952</v>
        <stp/>
        <stp>ContractData</stp>
        <stp>CADD18F24</stp>
        <stp>T_Date</stp>
        <stp>1</stp>
        <stp>T</stp>
        <tr r="H536" s="3"/>
      </tp>
      <tp t="s">
        <v/>
        <stp/>
        <stp>ContractData</stp>
        <stp>CADD08V24</stp>
        <stp>NetSettlement</stp>
        <stp>1</stp>
        <stp>T</stp>
        <tr r="F724" s="3"/>
      </tp>
      <tp t="s">
        <v/>
        <stp/>
        <stp>ContractData</stp>
        <stp>CADD08Q24</stp>
        <stp>NetSettlement</stp>
        <stp>1</stp>
        <stp>T</stp>
        <tr r="F681" s="3"/>
      </tp>
      <tp t="s">
        <v/>
        <stp/>
        <stp>ContractData</stp>
        <stp>CADD08X24</stp>
        <stp>NetSettlement</stp>
        <stp>1</stp>
        <stp>T</stp>
        <tr r="F747" s="3"/>
      </tp>
      <tp t="s">
        <v/>
        <stp/>
        <stp>ContractData</stp>
        <stp>CADD08F24</stp>
        <stp>NetSettlement</stp>
        <stp>1</stp>
        <stp>T</stp>
        <tr r="F528" s="3"/>
      </tp>
      <tp t="s">
        <v/>
        <stp/>
        <stp>ContractData</stp>
        <stp>CADD08G24</stp>
        <stp>NetSettlement</stp>
        <stp>1</stp>
        <stp>T</stp>
        <tr r="F551" s="3"/>
      </tp>
      <tp t="s">
        <v/>
        <stp/>
        <stp>ContractData</stp>
        <stp>CADD18G25</stp>
        <stp>NetSettlement</stp>
        <stp>1</stp>
        <stp>T</stp>
        <tr r="F819" s="3"/>
      </tp>
      <tp t="s">
        <v/>
        <stp/>
        <stp>ContractData</stp>
        <stp>CADD08N24</stp>
        <stp>NetSettlement</stp>
        <stp>1</stp>
        <stp>T</stp>
        <tr r="F658" s="3"/>
      </tp>
      <tp t="s">
        <v/>
        <stp/>
        <stp>ContractData</stp>
        <stp>CADD08J24</stp>
        <stp>NetSettlement</stp>
        <stp>1</stp>
        <stp>T</stp>
        <tr r="F593" s="3"/>
      </tp>
      <tp t="s">
        <v/>
        <stp/>
        <stp>ContractData</stp>
        <stp>CADD18J25</stp>
        <stp>NetSettlement</stp>
        <stp>1</stp>
        <stp>T</stp>
        <tr r="F862" s="3"/>
      </tp>
      <tp t="s">
        <v/>
        <stp/>
        <stp>ContractData</stp>
        <stp>CADD08K24</stp>
        <stp>NetSettlement</stp>
        <stp>1</stp>
        <stp>T</stp>
        <tr r="F615" s="3"/>
      </tp>
      <tp t="s">
        <v/>
        <stp/>
        <stp>ContractData</stp>
        <stp>CADD08H24</stp>
        <stp>NetSettlement</stp>
        <stp>1</stp>
        <stp>T</stp>
        <tr r="F572" s="3"/>
      </tp>
      <tp t="s">
        <v/>
        <stp/>
        <stp>ContractData</stp>
        <stp>CADD18H25</stp>
        <stp>NetSettlement</stp>
        <stp>1</stp>
        <stp>T</stp>
        <tr r="F839" s="3"/>
      </tp>
      <tp t="s">
        <v/>
        <stp/>
        <stp>ContractData</stp>
        <stp>CADD09V24</stp>
        <stp>NetSettlement</stp>
        <stp>1</stp>
        <stp>T</stp>
        <tr r="F725" s="3"/>
      </tp>
      <tp t="s">
        <v/>
        <stp/>
        <stp>ContractData</stp>
        <stp>CADD09U24</stp>
        <stp>NetSettlement</stp>
        <stp>1</stp>
        <stp>T</stp>
        <tr r="F703" s="3"/>
      </tp>
      <tp t="s">
        <v/>
        <stp/>
        <stp>ContractData</stp>
        <stp>CADD09Q24</stp>
        <stp>NetSettlement</stp>
        <stp>1</stp>
        <stp>T</stp>
        <tr r="F682" s="3"/>
      </tp>
      <tp t="s">
        <v/>
        <stp/>
        <stp>ContractData</stp>
        <stp>CADD09Z24</stp>
        <stp>NetSettlement</stp>
        <stp>1</stp>
        <stp>T</stp>
        <tr r="F768" s="3"/>
      </tp>
      <tp t="s">
        <v/>
        <stp/>
        <stp>ContractData</stp>
        <stp>CADD09F24</stp>
        <stp>NetSettlement</stp>
        <stp>1</stp>
        <stp>T</stp>
        <tr r="F529" s="3"/>
      </tp>
      <tp t="s">
        <v/>
        <stp/>
        <stp>ContractData</stp>
        <stp>CADD09G24</stp>
        <stp>NetSettlement</stp>
        <stp>1</stp>
        <stp>T</stp>
        <tr r="F552" s="3"/>
      </tp>
      <tp>
        <v>6</v>
        <stp/>
        <stp>ContractData</stp>
        <stp>CADD19G25</stp>
        <stp>NetSettlement</stp>
        <stp>1</stp>
        <stp>T</stp>
        <tr r="F820" s="3"/>
      </tp>
      <tp t="s">
        <v/>
        <stp/>
        <stp>ContractData</stp>
        <stp>CADD09N24</stp>
        <stp>NetSettlement</stp>
        <stp>1</stp>
        <stp>T</stp>
        <tr r="F659" s="3"/>
      </tp>
      <tp t="s">
        <v/>
        <stp/>
        <stp>ContractData</stp>
        <stp>CADD09J24</stp>
        <stp>NetSettlement</stp>
        <stp>1</stp>
        <stp>T</stp>
        <tr r="F594" s="3"/>
      </tp>
      <tp t="s">
        <v/>
        <stp/>
        <stp>ContractData</stp>
        <stp>CADD09K24</stp>
        <stp>NetSettlement</stp>
        <stp>1</stp>
        <stp>T</stp>
        <tr r="F616" s="3"/>
      </tp>
      <tp>
        <v>5</v>
        <stp/>
        <stp>ContractData</stp>
        <stp>CADD19H25</stp>
        <stp>NetSettlement</stp>
        <stp>1</stp>
        <stp>T</stp>
        <tr r="F840" s="3"/>
      </tp>
      <tp t="s">
        <v/>
        <stp/>
        <stp>ContractData</stp>
        <stp>CADD04V24</stp>
        <stp>NetSettlement</stp>
        <stp>1</stp>
        <stp>T</stp>
        <tr r="F722" s="3"/>
      </tp>
      <tp t="s">
        <v/>
        <stp/>
        <stp>ContractData</stp>
        <stp>CADD04U24</stp>
        <stp>NetSettlement</stp>
        <stp>1</stp>
        <stp>T</stp>
        <tr r="F700" s="3"/>
      </tp>
      <tp t="s">
        <v/>
        <stp/>
        <stp>ContractData</stp>
        <stp>CADD04Z24</stp>
        <stp>NetSettlement</stp>
        <stp>1</stp>
        <stp>T</stp>
        <tr r="F765" s="3"/>
      </tp>
      <tp>
        <v>7.54</v>
        <stp/>
        <stp>ContractData</stp>
        <stp>CADD04X24</stp>
        <stp>NetSettlement</stp>
        <stp>1</stp>
        <stp>T</stp>
        <tr r="F743" s="3"/>
      </tp>
      <tp t="s">
        <v/>
        <stp/>
        <stp>ContractData</stp>
        <stp>CADD04F24</stp>
        <stp>NetSettlement</stp>
        <stp>1</stp>
        <stp>T</stp>
        <tr r="F526" s="3"/>
      </tp>
      <tp t="s">
        <v/>
        <stp/>
        <stp>ContractData</stp>
        <stp>CADD14F25</stp>
        <stp>NetSettlement</stp>
        <stp>1</stp>
        <stp>T</stp>
        <tr r="F794" s="3"/>
      </tp>
      <tp t="s">
        <v/>
        <stp/>
        <stp>ContractData</stp>
        <stp>CADD14G25</stp>
        <stp>NetSettlement</stp>
        <stp>1</stp>
        <stp>T</stp>
        <tr r="F817" s="3"/>
      </tp>
      <tp t="s">
        <v/>
        <stp/>
        <stp>ContractData</stp>
        <stp>CADD04N24</stp>
        <stp>NetSettlement</stp>
        <stp>1</stp>
        <stp>T</stp>
        <tr r="F656" s="3"/>
      </tp>
      <tp>
        <v>4.46</v>
        <stp/>
        <stp>ContractData</stp>
        <stp>CADD04M24</stp>
        <stp>NetSettlement</stp>
        <stp>1</stp>
        <stp>T</stp>
        <tr r="F634" s="3"/>
      </tp>
      <tp t="s">
        <v/>
        <stp/>
        <stp>ContractData</stp>
        <stp>CADD04J24</stp>
        <stp>NetSettlement</stp>
        <stp>1</stp>
        <stp>T</stp>
        <tr r="F591" s="3"/>
      </tp>
      <tp t="s">
        <v/>
        <stp/>
        <stp>ContractData</stp>
        <stp>CADD14J25</stp>
        <stp>NetSettlement</stp>
        <stp>1</stp>
        <stp>T</stp>
        <tr r="F858" s="3"/>
      </tp>
      <tp>
        <v>7.6000000000000005</v>
        <stp/>
        <stp>ContractData</stp>
        <stp>CADD04H24</stp>
        <stp>NetSettlement</stp>
        <stp>1</stp>
        <stp>T</stp>
        <tr r="F568" s="3"/>
      </tp>
      <tp t="s">
        <v/>
        <stp/>
        <stp>ContractData</stp>
        <stp>CADD14H25</stp>
        <stp>NetSettlement</stp>
        <stp>1</stp>
        <stp>T</stp>
        <tr r="F837" s="3"/>
      </tp>
      <tp t="s">
        <v/>
        <stp/>
        <stp>ContractData</stp>
        <stp>CADD05U24</stp>
        <stp>NetSettlement</stp>
        <stp>1</stp>
        <stp>T</stp>
        <tr r="F701" s="3"/>
      </tp>
      <tp t="s">
        <v/>
        <stp/>
        <stp>ContractData</stp>
        <stp>CADD05Q24</stp>
        <stp>NetSettlement</stp>
        <stp>1</stp>
        <stp>T</stp>
        <tr r="F678" s="3"/>
      </tp>
      <tp t="s">
        <v/>
        <stp/>
        <stp>ContractData</stp>
        <stp>CADD05Z24</stp>
        <stp>NetSettlement</stp>
        <stp>1</stp>
        <stp>T</stp>
        <tr r="F766" s="3"/>
      </tp>
      <tp t="s">
        <v/>
        <stp/>
        <stp>ContractData</stp>
        <stp>CADD05X24</stp>
        <stp>NetSettlement</stp>
        <stp>1</stp>
        <stp>T</stp>
        <tr r="F744" s="3"/>
      </tp>
      <tp t="s">
        <v/>
        <stp/>
        <stp>ContractData</stp>
        <stp>CADD05F24</stp>
        <stp>NetSettlement</stp>
        <stp>1</stp>
        <stp>T</stp>
        <tr r="F527" s="3"/>
      </tp>
      <tp>
        <v>7.5</v>
        <stp/>
        <stp>ContractData</stp>
        <stp>CADD15F25</stp>
        <stp>NetSettlement</stp>
        <stp>1</stp>
        <stp>T</stp>
        <tr r="F795" s="3"/>
      </tp>
      <tp t="s">
        <v/>
        <stp/>
        <stp>ContractData</stp>
        <stp>CADD05G24</stp>
        <stp>NetSettlement</stp>
        <stp>1</stp>
        <stp>T</stp>
        <tr r="F548" s="3"/>
      </tp>
      <tp t="s">
        <v/>
        <stp/>
        <stp>ContractData</stp>
        <stp>CADD05N24</stp>
        <stp>NetSettlement</stp>
        <stp>1</stp>
        <stp>T</stp>
        <tr r="F657" s="3"/>
      </tp>
      <tp t="s">
        <v/>
        <stp/>
        <stp>ContractData</stp>
        <stp>CADD05M24</stp>
        <stp>NetSettlement</stp>
        <stp>1</stp>
        <stp>T</stp>
        <tr r="F635" s="3"/>
      </tp>
      <tp t="s">
        <v/>
        <stp/>
        <stp>ContractData</stp>
        <stp>CADD05J24</stp>
        <stp>NetSettlement</stp>
        <stp>1</stp>
        <stp>T</stp>
        <tr r="F592" s="3"/>
      </tp>
      <tp t="s">
        <v/>
        <stp/>
        <stp>ContractData</stp>
        <stp>CADD15J25</stp>
        <stp>NetSettlement</stp>
        <stp>1</stp>
        <stp>T</stp>
        <tr r="F859" s="3"/>
      </tp>
      <tp t="s">
        <v/>
        <stp/>
        <stp>ContractData</stp>
        <stp>CADD05H24</stp>
        <stp>NetSettlement</stp>
        <stp>1</stp>
        <stp>T</stp>
        <tr r="F569" s="3"/>
      </tp>
      <tp t="s">
        <v/>
        <stp/>
        <stp>ContractData</stp>
        <stp>CADD06U24</stp>
        <stp>NetSettlement</stp>
        <stp>1</stp>
        <stp>T</stp>
        <tr r="F702" s="3"/>
      </tp>
      <tp t="s">
        <v/>
        <stp/>
        <stp>ContractData</stp>
        <stp>CADD06Q24</stp>
        <stp>NetSettlement</stp>
        <stp>1</stp>
        <stp>T</stp>
        <tr r="F679" s="3"/>
      </tp>
      <tp t="s">
        <v/>
        <stp/>
        <stp>ContractData</stp>
        <stp>CADD06Z24</stp>
        <stp>NetSettlement</stp>
        <stp>1</stp>
        <stp>T</stp>
        <tr r="F767" s="3"/>
      </tp>
      <tp t="s">
        <v/>
        <stp/>
        <stp>ContractData</stp>
        <stp>CADD06X24</stp>
        <stp>NetSettlement</stp>
        <stp>1</stp>
        <stp>T</stp>
        <tr r="F745" s="3"/>
      </tp>
      <tp t="s">
        <v/>
        <stp/>
        <stp>ContractData</stp>
        <stp>CADD16F25</stp>
        <stp>NetSettlement</stp>
        <stp>1</stp>
        <stp>T</stp>
        <tr r="F796" s="3"/>
      </tp>
      <tp t="s">
        <v/>
        <stp/>
        <stp>ContractData</stp>
        <stp>CADD06G24</stp>
        <stp>NetSettlement</stp>
        <stp>1</stp>
        <stp>T</stp>
        <tr r="F549" s="3"/>
      </tp>
      <tp t="s">
        <v/>
        <stp/>
        <stp>ContractData</stp>
        <stp>CADD06M24</stp>
        <stp>NetSettlement</stp>
        <stp>1</stp>
        <stp>T</stp>
        <tr r="F636" s="3"/>
      </tp>
      <tp>
        <v>4</v>
        <stp/>
        <stp>ContractData</stp>
        <stp>CADD16J25</stp>
        <stp>NetSettlement</stp>
        <stp>1</stp>
        <stp>T</stp>
        <tr r="F860" s="3"/>
      </tp>
      <tp t="s">
        <v/>
        <stp/>
        <stp>ContractData</stp>
        <stp>CADD06K24</stp>
        <stp>NetSettlement</stp>
        <stp>1</stp>
        <stp>T</stp>
        <tr r="F613" s="3"/>
      </tp>
      <tp t="s">
        <v/>
        <stp/>
        <stp>ContractData</stp>
        <stp>CADD06H24</stp>
        <stp>NetSettlement</stp>
        <stp>1</stp>
        <stp>T</stp>
        <tr r="F570" s="3"/>
      </tp>
      <tp t="s">
        <v/>
        <stp/>
        <stp>ContractData</stp>
        <stp>CADD07V24</stp>
        <stp>NetSettlement</stp>
        <stp>1</stp>
        <stp>T</stp>
        <tr r="F723" s="3"/>
      </tp>
      <tp t="s">
        <v/>
        <stp/>
        <stp>ContractData</stp>
        <stp>CADD07Q24</stp>
        <stp>NetSettlement</stp>
        <stp>1</stp>
        <stp>T</stp>
        <tr r="F680" s="3"/>
      </tp>
      <tp t="s">
        <v/>
        <stp/>
        <stp>ContractData</stp>
        <stp>CADD07X24</stp>
        <stp>NetSettlement</stp>
        <stp>1</stp>
        <stp>T</stp>
        <tr r="F746" s="3"/>
      </tp>
      <tp t="s">
        <v/>
        <stp/>
        <stp>ContractData</stp>
        <stp>CADD17F25</stp>
        <stp>NetSettlement</stp>
        <stp>1</stp>
        <stp>T</stp>
        <tr r="F797" s="3"/>
      </tp>
      <tp t="s">
        <v/>
        <stp/>
        <stp>ContractData</stp>
        <stp>CADD07G24</stp>
        <stp>NetSettlement</stp>
        <stp>1</stp>
        <stp>T</stp>
        <tr r="F550" s="3"/>
      </tp>
      <tp t="s">
        <v/>
        <stp/>
        <stp>ContractData</stp>
        <stp>CADD17G25</stp>
        <stp>NetSettlement</stp>
        <stp>1</stp>
        <stp>T</stp>
        <tr r="F818" s="3"/>
      </tp>
      <tp t="s">
        <v/>
        <stp/>
        <stp>ContractData</stp>
        <stp>CADD07M24</stp>
        <stp>NetSettlement</stp>
        <stp>1</stp>
        <stp>T</stp>
        <tr r="F637" s="3"/>
      </tp>
      <tp t="s">
        <v/>
        <stp/>
        <stp>ContractData</stp>
        <stp>CADD17J25</stp>
        <stp>NetSettlement</stp>
        <stp>1</stp>
        <stp>T</stp>
        <tr r="F861" s="3"/>
      </tp>
      <tp t="s">
        <v/>
        <stp/>
        <stp>ContractData</stp>
        <stp>CADD07K24</stp>
        <stp>NetSettlement</stp>
        <stp>1</stp>
        <stp>T</stp>
        <tr r="F614" s="3"/>
      </tp>
      <tp t="s">
        <v/>
        <stp/>
        <stp>ContractData</stp>
        <stp>CADD07H24</stp>
        <stp>NetSettlement</stp>
        <stp>1</stp>
        <stp>T</stp>
        <tr r="F571" s="3"/>
      </tp>
      <tp t="s">
        <v/>
        <stp/>
        <stp>ContractData</stp>
        <stp>CADD17H25</stp>
        <stp>NetSettlement</stp>
        <stp>1</stp>
        <stp>T</stp>
        <tr r="F838" s="3"/>
      </tp>
      <tp t="s">
        <v/>
        <stp/>
        <stp>ContractData</stp>
        <stp>CADD10F25</stp>
        <stp>NetSettlement</stp>
        <stp>1</stp>
        <stp>T</stp>
        <tr r="F792" s="3"/>
      </tp>
      <tp t="s">
        <v/>
        <stp/>
        <stp>ContractData</stp>
        <stp>CADD10G25</stp>
        <stp>NetSettlement</stp>
        <stp>1</stp>
        <stp>T</stp>
        <tr r="F813" s="3"/>
      </tp>
      <tp t="s">
        <v/>
        <stp/>
        <stp>ContractData</stp>
        <stp>CADD10J25</stp>
        <stp>NetSettlement</stp>
        <stp>1</stp>
        <stp>T</stp>
        <tr r="F856" s="3"/>
      </tp>
      <tp t="s">
        <v/>
        <stp/>
        <stp>ContractData</stp>
        <stp>CADD10H25</stp>
        <stp>NetSettlement</stp>
        <stp>1</stp>
        <stp>T</stp>
        <tr r="F833" s="3"/>
      </tp>
      <tp t="s">
        <v/>
        <stp/>
        <stp>ContractData</stp>
        <stp>CADD01V24</stp>
        <stp>NetSettlement</stp>
        <stp>1</stp>
        <stp>T</stp>
        <tr r="F719" s="3"/>
      </tp>
      <tp t="s">
        <v/>
        <stp/>
        <stp>ContractData</stp>
        <stp>CADD01Q24</stp>
        <stp>NetSettlement</stp>
        <stp>1</stp>
        <stp>T</stp>
        <tr r="F676" s="3"/>
      </tp>
      <tp t="s">
        <v/>
        <stp/>
        <stp>ContractData</stp>
        <stp>CADD01X24</stp>
        <stp>NetSettlement</stp>
        <stp>1</stp>
        <stp>T</stp>
        <tr r="F742" s="3"/>
      </tp>
      <tp t="s">
        <v/>
        <stp/>
        <stp>ContractData</stp>
        <stp>CADD01F24</stp>
        <stp>NetSettlement</stp>
        <stp>1</stp>
        <stp>T</stp>
        <tr r="F523" s="3"/>
      </tp>
      <tp t="s">
        <v/>
        <stp/>
        <stp>ContractData</stp>
        <stp>CADD01G24</stp>
        <stp>NetSettlement</stp>
        <stp>1</stp>
        <stp>T</stp>
        <tr r="F546" s="3"/>
      </tp>
      <tp t="s">
        <v/>
        <stp/>
        <stp>ContractData</stp>
        <stp>CADD11G25</stp>
        <stp>NetSettlement</stp>
        <stp>1</stp>
        <stp>T</stp>
        <tr r="F814" s="3"/>
      </tp>
      <tp t="s">
        <v/>
        <stp/>
        <stp>ContractData</stp>
        <stp>CADD01N24</stp>
        <stp>NetSettlement</stp>
        <stp>1</stp>
        <stp>T</stp>
        <tr r="F653" s="3"/>
      </tp>
      <tp t="s">
        <v/>
        <stp/>
        <stp>ContractData</stp>
        <stp>CADD01J24</stp>
        <stp>NetSettlement</stp>
        <stp>1</stp>
        <stp>T</stp>
        <tr r="F588" s="3"/>
      </tp>
      <tp t="s">
        <v/>
        <stp/>
        <stp>ContractData</stp>
        <stp>CADD11J25</stp>
        <stp>NetSettlement</stp>
        <stp>1</stp>
        <stp>T</stp>
        <tr r="F857" s="3"/>
      </tp>
      <tp t="s">
        <v/>
        <stp/>
        <stp>ContractData</stp>
        <stp>CADD01K24</stp>
        <stp>NetSettlement</stp>
        <stp>1</stp>
        <stp>T</stp>
        <tr r="F610" s="3"/>
      </tp>
      <tp t="s">
        <v/>
        <stp/>
        <stp>ContractData</stp>
        <stp>CADD01H24</stp>
        <stp>NetSettlement</stp>
        <stp>1</stp>
        <stp>T</stp>
        <tr r="F567" s="3"/>
      </tp>
      <tp t="s">
        <v/>
        <stp/>
        <stp>ContractData</stp>
        <stp>CADD11H25</stp>
        <stp>NetSettlement</stp>
        <stp>1</stp>
        <stp>T</stp>
        <tr r="F834" s="3"/>
      </tp>
      <tp>
        <v>6.53</v>
        <stp/>
        <stp>ContractData</stp>
        <stp>CADD02V24</stp>
        <stp>NetSettlement</stp>
        <stp>1</stp>
        <stp>T</stp>
        <tr r="F720" s="3"/>
      </tp>
      <tp t="s">
        <v/>
        <stp/>
        <stp>ContractData</stp>
        <stp>CADD02U24</stp>
        <stp>NetSettlement</stp>
        <stp>1</stp>
        <stp>T</stp>
        <tr r="F698" s="3"/>
      </tp>
      <tp>
        <v>4.4800000000000004</v>
        <stp/>
        <stp>ContractData</stp>
        <stp>CADD02Q24</stp>
        <stp>NetSettlement</stp>
        <stp>1</stp>
        <stp>T</stp>
        <tr r="F677" s="3"/>
      </tp>
      <tp t="s">
        <v/>
        <stp/>
        <stp>ContractData</stp>
        <stp>CADD02Z24</stp>
        <stp>NetSettlement</stp>
        <stp>1</stp>
        <stp>T</stp>
        <tr r="F763" s="3"/>
      </tp>
      <tp t="s">
        <v/>
        <stp/>
        <stp>ContractData</stp>
        <stp>CADD02F24</stp>
        <stp>NetSettlement</stp>
        <stp>1</stp>
        <stp>T</stp>
        <tr r="F524" s="3"/>
      </tp>
      <tp>
        <v>9</v>
        <stp/>
        <stp>ContractData</stp>
        <stp>CADD02G24</stp>
        <stp>NetSettlement</stp>
        <stp>1</stp>
        <stp>T</stp>
        <tr r="F547" s="3"/>
      </tp>
      <tp t="s">
        <v/>
        <stp/>
        <stp>ContractData</stp>
        <stp>CADD12G25</stp>
        <stp>NetSettlement</stp>
        <stp>1</stp>
        <stp>T</stp>
        <tr r="F815" s="3"/>
      </tp>
      <tp>
        <v>4</v>
        <stp/>
        <stp>ContractData</stp>
        <stp>CADD02N24</stp>
        <stp>NetSettlement</stp>
        <stp>1</stp>
        <stp>T</stp>
        <tr r="F654" s="3"/>
      </tp>
      <tp t="s">
        <v/>
        <stp/>
        <stp>ContractData</stp>
        <stp>CADD02J24</stp>
        <stp>NetSettlement</stp>
        <stp>1</stp>
        <stp>T</stp>
        <tr r="F589" s="3"/>
      </tp>
      <tp>
        <v>5.42</v>
        <stp/>
        <stp>ContractData</stp>
        <stp>CADD02K24</stp>
        <stp>NetSettlement</stp>
        <stp>1</stp>
        <stp>T</stp>
        <tr r="F611" s="3"/>
      </tp>
      <tp t="s">
        <v/>
        <stp/>
        <stp>ContractData</stp>
        <stp>CADD12H25</stp>
        <stp>NetSettlement</stp>
        <stp>1</stp>
        <stp>T</stp>
        <tr r="F835" s="3"/>
      </tp>
      <tp t="s">
        <v/>
        <stp/>
        <stp>ContractData</stp>
        <stp>CADD03V24</stp>
        <stp>NetSettlement</stp>
        <stp>1</stp>
        <stp>T</stp>
        <tr r="F721" s="3"/>
      </tp>
      <tp>
        <v>5.39</v>
        <stp/>
        <stp>ContractData</stp>
        <stp>CADD03U24</stp>
        <stp>NetSettlement</stp>
        <stp>1</stp>
        <stp>T</stp>
        <tr r="F699" s="3"/>
      </tp>
      <tp>
        <v>8.43</v>
        <stp/>
        <stp>ContractData</stp>
        <stp>CADD03Z24</stp>
        <stp>NetSettlement</stp>
        <stp>1</stp>
        <stp>T</stp>
        <tr r="F764" s="3"/>
      </tp>
      <tp>
        <v>10.57</v>
        <stp/>
        <stp>ContractData</stp>
        <stp>CADD03F24</stp>
        <stp>NetSettlement</stp>
        <stp>1</stp>
        <stp>T</stp>
        <tr r="F525" s="3"/>
      </tp>
      <tp t="s">
        <v/>
        <stp/>
        <stp>ContractData</stp>
        <stp>CADD13F25</stp>
        <stp>NetSettlement</stp>
        <stp>1</stp>
        <stp>T</stp>
        <tr r="F793" s="3"/>
      </tp>
      <tp t="s">
        <v/>
        <stp/>
        <stp>ContractData</stp>
        <stp>CADD13G25</stp>
        <stp>NetSettlement</stp>
        <stp>1</stp>
        <stp>T</stp>
        <tr r="F816" s="3"/>
      </tp>
      <tp t="s">
        <v/>
        <stp/>
        <stp>ContractData</stp>
        <stp>CADD03N24</stp>
        <stp>NetSettlement</stp>
        <stp>1</stp>
        <stp>T</stp>
        <tr r="F655" s="3"/>
      </tp>
      <tp t="s">
        <v/>
        <stp/>
        <stp>ContractData</stp>
        <stp>CADD03M24</stp>
        <stp>NetSettlement</stp>
        <stp>1</stp>
        <stp>T</stp>
        <tr r="F633" s="3"/>
      </tp>
      <tp>
        <v>6.5600000000000005</v>
        <stp/>
        <stp>ContractData</stp>
        <stp>CADD03J24</stp>
        <stp>NetSettlement</stp>
        <stp>1</stp>
        <stp>T</stp>
        <tr r="F590" s="3"/>
      </tp>
      <tp t="s">
        <v/>
        <stp/>
        <stp>ContractData</stp>
        <stp>CADD03K24</stp>
        <stp>NetSettlement</stp>
        <stp>1</stp>
        <stp>T</stp>
        <tr r="F612" s="3"/>
      </tp>
      <tp t="s">
        <v/>
        <stp/>
        <stp>ContractData</stp>
        <stp>CADD13H25</stp>
        <stp>NetSettlement</stp>
        <stp>1</stp>
        <stp>T</stp>
        <tr r="F836" s="3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volatileDependencies" Target="volatileDependenci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1"/>
  <sheetViews>
    <sheetView topLeftCell="B1" workbookViewId="0">
      <pane ySplit="3" topLeftCell="A4" activePane="bottomLeft" state="frozen"/>
      <selection activeCell="B1" sqref="B1"/>
      <selection pane="bottomLeft" activeCell="U12" sqref="U12"/>
    </sheetView>
  </sheetViews>
  <sheetFormatPr defaultRowHeight="16.5" x14ac:dyDescent="0.3"/>
  <cols>
    <col min="1" max="1" width="14.140625" style="3" hidden="1" customWidth="1"/>
    <col min="2" max="2" width="16.85546875" style="3" customWidth="1"/>
    <col min="3" max="3" width="18.85546875" style="17" customWidth="1"/>
    <col min="4" max="4" width="27.42578125" style="3" customWidth="1"/>
    <col min="5" max="5" width="15" style="3" customWidth="1"/>
    <col min="6" max="6" width="11.7109375" style="3" customWidth="1"/>
    <col min="7" max="10" width="21.140625" style="3" customWidth="1"/>
    <col min="12" max="20" width="0" hidden="1" customWidth="1"/>
    <col min="25" max="25" width="6.42578125" customWidth="1"/>
    <col min="26" max="27" width="22.140625" style="1" customWidth="1"/>
  </cols>
  <sheetData>
    <row r="1" spans="1:28" ht="22.5" customHeight="1" thickTop="1" thickBot="1" x14ac:dyDescent="0.35">
      <c r="B1" s="10" t="s">
        <v>28</v>
      </c>
      <c r="C1" s="37" t="s">
        <v>29</v>
      </c>
      <c r="D1" s="10"/>
      <c r="E1" s="10"/>
      <c r="F1" s="10"/>
      <c r="G1" s="15"/>
      <c r="H1" s="7" t="s">
        <v>14</v>
      </c>
      <c r="I1" s="13"/>
      <c r="J1" s="12" t="s">
        <v>15</v>
      </c>
      <c r="K1" s="4"/>
      <c r="Z1"/>
      <c r="AB1" s="1"/>
    </row>
    <row r="2" spans="1:28" ht="15.75" thickTop="1" x14ac:dyDescent="0.25">
      <c r="A2" s="8">
        <f ca="1">TODAY()</f>
        <v>44952</v>
      </c>
      <c r="B2" s="10" t="s">
        <v>0</v>
      </c>
      <c r="C2" s="10">
        <f ca="1">_xll.CQGContractData(C6, "T_Date", "1", "T")</f>
        <v>44952</v>
      </c>
      <c r="D2" s="10"/>
      <c r="E2" s="10"/>
      <c r="F2" s="10"/>
      <c r="G2" s="11"/>
      <c r="H2" s="11"/>
      <c r="I2" s="11"/>
      <c r="J2" s="11"/>
    </row>
    <row r="3" spans="1:28" ht="15" x14ac:dyDescent="0.25">
      <c r="A3" s="9"/>
      <c r="B3" s="10" t="s">
        <v>3</v>
      </c>
      <c r="C3" s="10" t="s">
        <v>2</v>
      </c>
      <c r="D3" s="10" t="s">
        <v>1</v>
      </c>
      <c r="E3" s="11" t="s">
        <v>16</v>
      </c>
      <c r="F3" s="11" t="s">
        <v>21</v>
      </c>
      <c r="G3" s="11" t="s">
        <v>17</v>
      </c>
      <c r="H3" s="11" t="s">
        <v>18</v>
      </c>
      <c r="I3" s="11" t="s">
        <v>19</v>
      </c>
      <c r="J3" s="11" t="s">
        <v>20</v>
      </c>
    </row>
    <row r="4" spans="1:28" x14ac:dyDescent="0.3">
      <c r="A4" s="3">
        <v>0</v>
      </c>
      <c r="B4" s="5">
        <f ca="1">WORKDAY($A$2,$A4)</f>
        <v>44952</v>
      </c>
      <c r="C4" s="16" t="str">
        <f ca="1">CONCATENATE("AHDD",IF(DAY($B4)&lt;10,CONCATENATE("0",DAY($B4)),DAY($B4)),IF(MONTH($B4)=1,"F",IF(MONTH($B4)=2,"G",IF(MONTH($B4)=3,"H",IF(MONTH($B4)=4,"J",IF(MONTH($B4)=5,"K",IF(MONTH($B4)=6,"M",IF(MONTH($B4)=7,"N",IF(MONTH($B4)=8,"Q",IF(MONTH($B4)=9,"U",IF(MONTH($B4)=10,"V",IF(MONTH($B4)=11,"X",IF(MONTH($B4)=12,"Z","INVALID MONTH")))))))))))),RIGHT(YEAR($B4),2))</f>
        <v>AHDD26F23</v>
      </c>
      <c r="D4" s="6" t="str">
        <f ca="1">RTD("cqg.rtd", ,"ContractData", ""&amp;C4&amp;"", "LongDescription",, "T")</f>
        <v>LME Aluminium, Jan 23</v>
      </c>
      <c r="E4" s="6" t="str">
        <f ca="1">RTD("cqg.rtd", ,"ContractData", ""&amp;C4&amp;"", "T_Settlement",, "T")</f>
        <v/>
      </c>
      <c r="F4" s="3" t="str">
        <f ca="1">_xll.CQGContractData(C4, "NetSettlement", "1", "T")</f>
        <v/>
      </c>
      <c r="G4" s="14" t="str">
        <f ca="1">RTD("cqg.rtd", ,"ContractData", C4, "T_SettlementTime",, "T")</f>
        <v/>
      </c>
      <c r="H4" s="5">
        <f ca="1">_xll.CQGContractData(C4, "T_Date", "1", "T")</f>
        <v>44952</v>
      </c>
      <c r="I4" s="3" t="str">
        <f ca="1">RTD("cqg.rtd", ,"ContractData", ""&amp;C4&amp;"", "Y_CLose",, "T")</f>
        <v/>
      </c>
      <c r="J4" s="5">
        <f ca="1">RTD("cqg.rtd", ,"ContractData", C4, "Y_Date",, "T")</f>
        <v>44951</v>
      </c>
      <c r="W4" s="3" t="s">
        <v>25</v>
      </c>
      <c r="X4" s="3" t="s">
        <v>40</v>
      </c>
      <c r="Z4" s="2" t="str" cm="1">
        <f t="array" ref="Z4:Z301" ca="1">IF(ISNA(VLOOKUP(CURRENT!B4:B301,DATES!B4:B1000,1,FALSE)),"",VLOOKUP(CURRENT!B4:B301,DATES!B4:B1000,1,FALSE))</f>
        <v/>
      </c>
      <c r="AA4" s="2" t="str" cm="1">
        <f t="array" ref="AA4:AA301" ca="1">IF(ISNA(VLOOKUP(CURRENT!B4:B301,DATES!E4:E100,1,FALSE)),"",VLOOKUP(CURRENT!B4:B301,DATES!E4:E100,1,FALSE))</f>
        <v/>
      </c>
    </row>
    <row r="5" spans="1:28" x14ac:dyDescent="0.3">
      <c r="A5" s="3">
        <v>1</v>
      </c>
      <c r="B5" s="5">
        <f t="shared" ref="B5:B67" ca="1" si="0">WORKDAY($A$2,$A5)</f>
        <v>44953</v>
      </c>
      <c r="C5" s="16" t="str">
        <f t="shared" ref="C5:C68" ca="1" si="1">CONCATENATE("AHDD",IF(DAY($B5)&lt;10,CONCATENATE("0",DAY($B5)),DAY($B5)),IF(MONTH($B5)=1,"F",IF(MONTH($B5)=2,"G",IF(MONTH($B5)=3,"H",IF(MONTH($B5)=4,"J",IF(MONTH($B5)=5,"K",IF(MONTH($B5)=6,"M",IF(MONTH($B5)=7,"N",IF(MONTH($B5)=8,"Q",IF(MONTH($B5)=9,"U",IF(MONTH($B5)=10,"V",IF(MONTH($B5)=11,"X",IF(MONTH($B5)=12,"Z","INVALID MONTH")))))))))))),RIGHT(YEAR($B5),2))</f>
        <v>AHDD27F23</v>
      </c>
      <c r="D5" s="6" t="str">
        <f ca="1">RTD("cqg.rtd", ,"ContractData", ""&amp;C5&amp;"", "LongDescription",, "T")</f>
        <v>LME Aluminium, Jan 23</v>
      </c>
      <c r="E5" s="6" t="str">
        <f ca="1">RTD("cqg.rtd", ,"ContractData", ""&amp;C5&amp;"", "T_Settlement",, "T")</f>
        <v/>
      </c>
      <c r="F5" s="3" t="str">
        <f ca="1">_xll.CQGContractData(C5, "NetSettlement", "1", "T")</f>
        <v/>
      </c>
      <c r="G5" s="14" t="str">
        <f ca="1">RTD("cqg.rtd", ,"ContractData", C5, "T_SettlementTime",, "T")</f>
        <v/>
      </c>
      <c r="H5" s="5">
        <f ca="1">_xll.CQGContractData(C5, "T_Date", "1", "T")</f>
        <v>44952</v>
      </c>
      <c r="I5" s="3">
        <f ca="1">RTD("cqg.rtd", ,"ContractData", ""&amp;C5&amp;"", "Y_CLose",, "T")</f>
        <v>2624.25</v>
      </c>
      <c r="J5" s="5">
        <f ca="1">RTD("cqg.rtd", ,"ContractData", C5, "Y_Date",, "T")</f>
        <v>44951</v>
      </c>
      <c r="W5" s="3" t="s">
        <v>29</v>
      </c>
      <c r="X5" s="3" t="s">
        <v>30</v>
      </c>
      <c r="Z5" s="2" t="str">
        <f ca="1"/>
        <v/>
      </c>
      <c r="AA5" s="2" t="str">
        <f ca="1"/>
        <v/>
      </c>
    </row>
    <row r="6" spans="1:28" x14ac:dyDescent="0.3">
      <c r="A6" s="3">
        <v>2</v>
      </c>
      <c r="B6" s="5">
        <f t="shared" ca="1" si="0"/>
        <v>44956</v>
      </c>
      <c r="C6" s="16" t="str">
        <f t="shared" ca="1" si="1"/>
        <v>AHDD30F23</v>
      </c>
      <c r="D6" s="6" t="str">
        <f ca="1">RTD("cqg.rtd", ,"ContractData", ""&amp;C6&amp;"", "LongDescription",, "T")</f>
        <v>LME Aluminium, Jan 23</v>
      </c>
      <c r="E6" s="6">
        <f ca="1">RTD("cqg.rtd", ,"ContractData", ""&amp;C6&amp;"", "T_Settlement",, "T")</f>
        <v>2601.75</v>
      </c>
      <c r="F6" s="3">
        <f ca="1">_xll.CQGContractData(C6, "NetSettlement", "1", "T")</f>
        <v>-24.5</v>
      </c>
      <c r="G6" s="14">
        <f ca="1">RTD("cqg.rtd", ,"ContractData", C6, "T_SettlementTime",, "T")</f>
        <v>0.45277777777777778</v>
      </c>
      <c r="H6" s="5">
        <f ca="1">_xll.CQGContractData(C6, "T_Date", "1", "T")</f>
        <v>44952</v>
      </c>
      <c r="I6" s="3">
        <f ca="1">RTD("cqg.rtd", ,"ContractData", ""&amp;C6&amp;"", "Y_CLose",, "T")</f>
        <v>2626.25</v>
      </c>
      <c r="J6" s="5">
        <f ca="1">RTD("cqg.rtd", ,"ContractData", C6, "Y_Date",, "T")</f>
        <v>44951</v>
      </c>
      <c r="W6" s="3" t="s">
        <v>26</v>
      </c>
      <c r="X6" s="3" t="s">
        <v>31</v>
      </c>
      <c r="Z6" s="2" t="str">
        <f ca="1"/>
        <v/>
      </c>
      <c r="AA6" s="2" t="str">
        <f ca="1"/>
        <v/>
      </c>
    </row>
    <row r="7" spans="1:28" x14ac:dyDescent="0.3">
      <c r="A7" s="3">
        <v>3</v>
      </c>
      <c r="B7" s="5">
        <f t="shared" ca="1" si="0"/>
        <v>44957</v>
      </c>
      <c r="C7" s="16" t="str">
        <f t="shared" ca="1" si="1"/>
        <v>AHDD31F23</v>
      </c>
      <c r="D7" s="6" t="str">
        <f ca="1">RTD("cqg.rtd", ,"ContractData", ""&amp;C7&amp;"", "LongDescription",, "T")</f>
        <v>LME Aluminium, Jan 23</v>
      </c>
      <c r="E7" s="6">
        <f ca="1">RTD("cqg.rtd", ,"ContractData", ""&amp;C7&amp;"", "T_Settlement",, "T")</f>
        <v>2602.33</v>
      </c>
      <c r="F7" s="3">
        <f ca="1">_xll.CQGContractData(C7, "NetSettlement", "1", "T")</f>
        <v>-24.5</v>
      </c>
      <c r="G7" s="14">
        <f ca="1">RTD("cqg.rtd", ,"ContractData", C7, "T_SettlementTime",, "T")</f>
        <v>0.45277777777777778</v>
      </c>
      <c r="H7" s="5">
        <f ca="1">_xll.CQGContractData(C7, "T_Date", "1", "T")</f>
        <v>44952</v>
      </c>
      <c r="I7" s="3">
        <f ca="1">RTD("cqg.rtd", ,"ContractData", ""&amp;C7&amp;"", "Y_CLose",, "T")</f>
        <v>2626.83</v>
      </c>
      <c r="J7" s="5">
        <f ca="1">RTD("cqg.rtd", ,"ContractData", C7, "Y_Date",, "T")</f>
        <v>44951</v>
      </c>
      <c r="W7" s="3" t="s">
        <v>32</v>
      </c>
      <c r="X7" s="3" t="s">
        <v>33</v>
      </c>
      <c r="Z7" s="2" t="str">
        <f ca="1"/>
        <v/>
      </c>
      <c r="AA7" s="2" t="str">
        <f ca="1"/>
        <v/>
      </c>
    </row>
    <row r="8" spans="1:28" x14ac:dyDescent="0.3">
      <c r="A8" s="3">
        <v>4</v>
      </c>
      <c r="B8" s="5">
        <f t="shared" ca="1" si="0"/>
        <v>44958</v>
      </c>
      <c r="C8" s="16" t="str">
        <f t="shared" ca="1" si="1"/>
        <v>AHDD01G23</v>
      </c>
      <c r="D8" s="6" t="str">
        <f ca="1">RTD("cqg.rtd", ,"ContractData", ""&amp;C8&amp;"", "LongDescription",, "T")</f>
        <v>LME Aluminium, Feb 23</v>
      </c>
      <c r="E8" s="6">
        <f ca="1">RTD("cqg.rtd", ,"ContractData", ""&amp;C8&amp;"", "T_Settlement",, "T")</f>
        <v>2602.92</v>
      </c>
      <c r="F8" s="3">
        <f ca="1">_xll.CQGContractData(C8, "NetSettlement", "1", "T")</f>
        <v>-24.5</v>
      </c>
      <c r="G8" s="14">
        <f ca="1">RTD("cqg.rtd", ,"ContractData", C8, "T_SettlementTime",, "T")</f>
        <v>0.45277777777777778</v>
      </c>
      <c r="H8" s="5">
        <f ca="1">_xll.CQGContractData(C8, "T_Date", "1", "T")</f>
        <v>44952</v>
      </c>
      <c r="I8" s="3">
        <f ca="1">RTD("cqg.rtd", ,"ContractData", ""&amp;C8&amp;"", "Y_CLose",, "T")</f>
        <v>2627.42</v>
      </c>
      <c r="J8" s="5">
        <f ca="1">RTD("cqg.rtd", ,"ContractData", C8, "Y_Date",, "T")</f>
        <v>44951</v>
      </c>
      <c r="W8" s="3" t="s">
        <v>34</v>
      </c>
      <c r="X8" s="3" t="s">
        <v>35</v>
      </c>
      <c r="Z8" s="2" t="str">
        <f ca="1"/>
        <v/>
      </c>
      <c r="AA8" s="2" t="str">
        <f ca="1"/>
        <v/>
      </c>
    </row>
    <row r="9" spans="1:28" x14ac:dyDescent="0.3">
      <c r="A9" s="3">
        <v>5</v>
      </c>
      <c r="B9" s="5">
        <f t="shared" ca="1" si="0"/>
        <v>44959</v>
      </c>
      <c r="C9" s="16" t="str">
        <f t="shared" ca="1" si="1"/>
        <v>AHDD02G23</v>
      </c>
      <c r="D9" s="6" t="str">
        <f ca="1">RTD("cqg.rtd", ,"ContractData", ""&amp;C9&amp;"", "LongDescription",, "T")</f>
        <v>LME Aluminium, Feb 23</v>
      </c>
      <c r="E9" s="6">
        <f ca="1">RTD("cqg.rtd", ,"ContractData", ""&amp;C9&amp;"", "T_Settlement",, "T")</f>
        <v>2603.5</v>
      </c>
      <c r="F9" s="3">
        <f ca="1">_xll.CQGContractData(C9, "NetSettlement", "1", "T")</f>
        <v>-24.5</v>
      </c>
      <c r="G9" s="14">
        <f ca="1">RTD("cqg.rtd", ,"ContractData", C9, "T_SettlementTime",, "T")</f>
        <v>0.45277777777777778</v>
      </c>
      <c r="H9" s="5">
        <f ca="1">_xll.CQGContractData(C9, "T_Date", "1", "T")</f>
        <v>44952</v>
      </c>
      <c r="I9" s="3">
        <f ca="1">RTD("cqg.rtd", ,"ContractData", ""&amp;C9&amp;"", "Y_CLose",, "T")</f>
        <v>2628</v>
      </c>
      <c r="J9" s="5">
        <f ca="1">RTD("cqg.rtd", ,"ContractData", C9, "Y_Date",, "T")</f>
        <v>44951</v>
      </c>
      <c r="W9" s="3" t="s">
        <v>36</v>
      </c>
      <c r="X9" s="3" t="s">
        <v>37</v>
      </c>
      <c r="Z9" s="2" t="str">
        <f ca="1"/>
        <v/>
      </c>
      <c r="AA9" s="2" t="str">
        <f ca="1"/>
        <v/>
      </c>
    </row>
    <row r="10" spans="1:28" x14ac:dyDescent="0.3">
      <c r="A10" s="3">
        <v>6</v>
      </c>
      <c r="B10" s="5">
        <f t="shared" ca="1" si="0"/>
        <v>44960</v>
      </c>
      <c r="C10" s="16" t="str">
        <f t="shared" ca="1" si="1"/>
        <v>AHDD03G23</v>
      </c>
      <c r="D10" s="6" t="str">
        <f ca="1">RTD("cqg.rtd", ,"ContractData", ""&amp;C10&amp;"", "LongDescription",, "T")</f>
        <v>LME Aluminium, Feb 23</v>
      </c>
      <c r="E10" s="6">
        <f ca="1">RTD("cqg.rtd", ,"ContractData", ""&amp;C10&amp;"", "T_Settlement",, "T")</f>
        <v>2603.75</v>
      </c>
      <c r="F10" s="3">
        <f ca="1">_xll.CQGContractData(C10, "NetSettlement", "1", "T")</f>
        <v>-24.5</v>
      </c>
      <c r="G10" s="14">
        <f ca="1">RTD("cqg.rtd", ,"ContractData", C10, "T_SettlementTime",, "T")</f>
        <v>0.45277777777777778</v>
      </c>
      <c r="H10" s="5">
        <f ca="1">_xll.CQGContractData(C10, "T_Date", "1", "T")</f>
        <v>44952</v>
      </c>
      <c r="I10" s="3">
        <f ca="1">RTD("cqg.rtd", ,"ContractData", ""&amp;C10&amp;"", "Y_CLose",, "T")</f>
        <v>2628.25</v>
      </c>
      <c r="J10" s="5">
        <f ca="1">RTD("cqg.rtd", ,"ContractData", C10, "Y_Date",, "T")</f>
        <v>44951</v>
      </c>
      <c r="W10" s="3" t="s">
        <v>38</v>
      </c>
      <c r="X10" s="3" t="s">
        <v>39</v>
      </c>
      <c r="Z10" s="2" t="str">
        <f ca="1"/>
        <v/>
      </c>
      <c r="AA10" s="2" t="str">
        <f ca="1"/>
        <v/>
      </c>
    </row>
    <row r="11" spans="1:28" x14ac:dyDescent="0.3">
      <c r="A11" s="3">
        <v>7</v>
      </c>
      <c r="B11" s="5">
        <f t="shared" ca="1" si="0"/>
        <v>44963</v>
      </c>
      <c r="C11" s="16" t="str">
        <f t="shared" ca="1" si="1"/>
        <v>AHDD06G23</v>
      </c>
      <c r="D11" s="6" t="str">
        <f ca="1">RTD("cqg.rtd", ,"ContractData", ""&amp;C11&amp;"", "LongDescription",, "T")</f>
        <v>LME Aluminium, Feb 23</v>
      </c>
      <c r="E11" s="6">
        <f ca="1">RTD("cqg.rtd", ,"ContractData", ""&amp;C11&amp;"", "T_Settlement",, "T")</f>
        <v>2605.89</v>
      </c>
      <c r="F11" s="3">
        <f ca="1">_xll.CQGContractData(C11, "NetSettlement", "1", "T")</f>
        <v>-24.5</v>
      </c>
      <c r="G11" s="14">
        <f ca="1">RTD("cqg.rtd", ,"ContractData", C11, "T_SettlementTime",, "T")</f>
        <v>0.45277777777777778</v>
      </c>
      <c r="H11" s="5">
        <f ca="1">_xll.CQGContractData(C11, "T_Date", "1", "T")</f>
        <v>44952</v>
      </c>
      <c r="I11" s="3">
        <f ca="1">RTD("cqg.rtd", ,"ContractData", ""&amp;C11&amp;"", "Y_CLose",, "T")</f>
        <v>2630.39</v>
      </c>
      <c r="J11" s="5">
        <f ca="1">RTD("cqg.rtd", ,"ContractData", C11, "Y_Date",, "T")</f>
        <v>44951</v>
      </c>
      <c r="Z11" s="2" t="str">
        <f ca="1"/>
        <v/>
      </c>
      <c r="AA11" s="2" t="str">
        <f ca="1"/>
        <v/>
      </c>
    </row>
    <row r="12" spans="1:28" x14ac:dyDescent="0.3">
      <c r="A12" s="3">
        <v>8</v>
      </c>
      <c r="B12" s="5">
        <f t="shared" ca="1" si="0"/>
        <v>44964</v>
      </c>
      <c r="C12" s="16" t="str">
        <f t="shared" ca="1" si="1"/>
        <v>AHDD07G23</v>
      </c>
      <c r="D12" s="6" t="str">
        <f ca="1">RTD("cqg.rtd", ,"ContractData", ""&amp;C12&amp;"", "LongDescription",, "T")</f>
        <v>LME Aluminium, Feb 23</v>
      </c>
      <c r="E12" s="6">
        <f ca="1">RTD("cqg.rtd", ,"ContractData", ""&amp;C12&amp;"", "T_Settlement",, "T")</f>
        <v>2606.61</v>
      </c>
      <c r="F12" s="3">
        <f ca="1">_xll.CQGContractData(C12, "NetSettlement", "1", "T")</f>
        <v>-24.5</v>
      </c>
      <c r="G12" s="14">
        <f ca="1">RTD("cqg.rtd", ,"ContractData", C12, "T_SettlementTime",, "T")</f>
        <v>0.45277777777777778</v>
      </c>
      <c r="H12" s="5">
        <f ca="1">_xll.CQGContractData(C12, "T_Date", "1", "T")</f>
        <v>44952</v>
      </c>
      <c r="I12" s="3">
        <f ca="1">RTD("cqg.rtd", ,"ContractData", ""&amp;C12&amp;"", "Y_CLose",, "T")</f>
        <v>2631.11</v>
      </c>
      <c r="J12" s="5">
        <f ca="1">RTD("cqg.rtd", ,"ContractData", C12, "Y_Date",, "T")</f>
        <v>44951</v>
      </c>
      <c r="Z12" s="2" t="str">
        <f ca="1"/>
        <v/>
      </c>
      <c r="AA12" s="2" t="str">
        <f ca="1"/>
        <v/>
      </c>
    </row>
    <row r="13" spans="1:28" x14ac:dyDescent="0.3">
      <c r="A13" s="3">
        <v>9</v>
      </c>
      <c r="B13" s="5">
        <f t="shared" ca="1" si="0"/>
        <v>44965</v>
      </c>
      <c r="C13" s="16" t="str">
        <f t="shared" ca="1" si="1"/>
        <v>AHDD08G23</v>
      </c>
      <c r="D13" s="6" t="str">
        <f ca="1">RTD("cqg.rtd", ,"ContractData", ""&amp;C13&amp;"", "LongDescription",, "T")</f>
        <v>LME Aluminium, Feb 23</v>
      </c>
      <c r="E13" s="6">
        <f ca="1">RTD("cqg.rtd", ,"ContractData", ""&amp;C13&amp;"", "T_Settlement",, "T")</f>
        <v>2607.3200000000002</v>
      </c>
      <c r="F13" s="3">
        <f ca="1">_xll.CQGContractData(C13, "NetSettlement", "1", "T")</f>
        <v>-24.5</v>
      </c>
      <c r="G13" s="14">
        <f ca="1">RTD("cqg.rtd", ,"ContractData", C13, "T_SettlementTime",, "T")</f>
        <v>0.45277777777777778</v>
      </c>
      <c r="H13" s="5">
        <f ca="1">_xll.CQGContractData(C13, "T_Date", "1", "T")</f>
        <v>44952</v>
      </c>
      <c r="I13" s="3">
        <f ca="1">RTD("cqg.rtd", ,"ContractData", ""&amp;C13&amp;"", "Y_CLose",, "T")</f>
        <v>2631.82</v>
      </c>
      <c r="J13" s="5">
        <f ca="1">RTD("cqg.rtd", ,"ContractData", C13, "Y_Date",, "T")</f>
        <v>44951</v>
      </c>
      <c r="Z13" s="2" t="str">
        <f ca="1"/>
        <v/>
      </c>
      <c r="AA13" s="2" t="str">
        <f ca="1"/>
        <v/>
      </c>
    </row>
    <row r="14" spans="1:28" x14ac:dyDescent="0.3">
      <c r="A14" s="3">
        <v>10</v>
      </c>
      <c r="B14" s="5">
        <f t="shared" ca="1" si="0"/>
        <v>44966</v>
      </c>
      <c r="C14" s="16" t="str">
        <f t="shared" ca="1" si="1"/>
        <v>AHDD09G23</v>
      </c>
      <c r="D14" s="6" t="str">
        <f ca="1">RTD("cqg.rtd", ,"ContractData", ""&amp;C14&amp;"", "LongDescription",, "T")</f>
        <v>LME Aluminium, Feb 23</v>
      </c>
      <c r="E14" s="6">
        <f ca="1">RTD("cqg.rtd", ,"ContractData", ""&amp;C14&amp;"", "T_Settlement",, "T")</f>
        <v>2608.04</v>
      </c>
      <c r="F14" s="3">
        <f ca="1">_xll.CQGContractData(C14, "NetSettlement", "1", "T")</f>
        <v>-24.5</v>
      </c>
      <c r="G14" s="14">
        <f ca="1">RTD("cqg.rtd", ,"ContractData", C14, "T_SettlementTime",, "T")</f>
        <v>0.45277777777777778</v>
      </c>
      <c r="H14" s="5">
        <f ca="1">_xll.CQGContractData(C14, "T_Date", "1", "T")</f>
        <v>44952</v>
      </c>
      <c r="I14" s="3">
        <f ca="1">RTD("cqg.rtd", ,"ContractData", ""&amp;C14&amp;"", "Y_CLose",, "T")</f>
        <v>2632.54</v>
      </c>
      <c r="J14" s="5">
        <f ca="1">RTD("cqg.rtd", ,"ContractData", C14, "Y_Date",, "T")</f>
        <v>44951</v>
      </c>
      <c r="Z14" s="2" t="str">
        <f ca="1"/>
        <v/>
      </c>
      <c r="AA14" s="2" t="str">
        <f ca="1"/>
        <v/>
      </c>
    </row>
    <row r="15" spans="1:28" x14ac:dyDescent="0.3">
      <c r="A15" s="3">
        <v>11</v>
      </c>
      <c r="B15" s="5">
        <f t="shared" ca="1" si="0"/>
        <v>44967</v>
      </c>
      <c r="C15" s="16" t="str">
        <f t="shared" ca="1" si="1"/>
        <v>AHDD10G23</v>
      </c>
      <c r="D15" s="6" t="str">
        <f ca="1">RTD("cqg.rtd", ,"ContractData", ""&amp;C15&amp;"", "LongDescription",, "T")</f>
        <v>LME Aluminium, Feb 23</v>
      </c>
      <c r="E15" s="6">
        <f ca="1">RTD("cqg.rtd", ,"ContractData", ""&amp;C15&amp;"", "T_Settlement",, "T")</f>
        <v>2608.75</v>
      </c>
      <c r="F15" s="3">
        <f ca="1">_xll.CQGContractData(C15, "NetSettlement", "1", "T")</f>
        <v>-24.5</v>
      </c>
      <c r="G15" s="14">
        <f ca="1">RTD("cqg.rtd", ,"ContractData", C15, "T_SettlementTime",, "T")</f>
        <v>0.45277777777777778</v>
      </c>
      <c r="H15" s="5">
        <f ca="1">_xll.CQGContractData(C15, "T_Date", "1", "T")</f>
        <v>44952</v>
      </c>
      <c r="I15" s="3">
        <f ca="1">RTD("cqg.rtd", ,"ContractData", ""&amp;C15&amp;"", "Y_CLose",, "T")</f>
        <v>2633.25</v>
      </c>
      <c r="J15" s="5">
        <f ca="1">RTD("cqg.rtd", ,"ContractData", C15, "Y_Date",, "T")</f>
        <v>44951</v>
      </c>
      <c r="Z15" s="2" t="str">
        <f ca="1"/>
        <v/>
      </c>
      <c r="AA15" s="2" t="str">
        <f ca="1"/>
        <v/>
      </c>
    </row>
    <row r="16" spans="1:28" x14ac:dyDescent="0.3">
      <c r="A16" s="3">
        <v>12</v>
      </c>
      <c r="B16" s="5">
        <f t="shared" ca="1" si="0"/>
        <v>44970</v>
      </c>
      <c r="C16" s="16" t="str">
        <f t="shared" ca="1" si="1"/>
        <v>AHDD13G23</v>
      </c>
      <c r="D16" s="6" t="str">
        <f ca="1">RTD("cqg.rtd", ,"ContractData", ""&amp;C16&amp;"", "LongDescription",, "T")</f>
        <v>LME Aluminium, Feb 23</v>
      </c>
      <c r="E16" s="6">
        <f ca="1">RTD("cqg.rtd", ,"ContractData", ""&amp;C16&amp;"", "T_Settlement",, "T")</f>
        <v>2609.88</v>
      </c>
      <c r="F16" s="3">
        <f ca="1">_xll.CQGContractData(C16, "NetSettlement", "1", "T")</f>
        <v>-24.12</v>
      </c>
      <c r="G16" s="14">
        <f ca="1">RTD("cqg.rtd", ,"ContractData", C16, "T_SettlementTime",, "T")</f>
        <v>0.45277777777777778</v>
      </c>
      <c r="H16" s="5">
        <f ca="1">_xll.CQGContractData(C16, "T_Date", "1", "T")</f>
        <v>44952</v>
      </c>
      <c r="I16" s="3">
        <f ca="1">RTD("cqg.rtd", ,"ContractData", ""&amp;C16&amp;"", "Y_CLose",, "T")</f>
        <v>2634</v>
      </c>
      <c r="J16" s="5">
        <f ca="1">RTD("cqg.rtd", ,"ContractData", C16, "Y_Date",, "T")</f>
        <v>44951</v>
      </c>
      <c r="Z16" s="2" t="str">
        <f ca="1"/>
        <v/>
      </c>
      <c r="AA16" s="2" t="str">
        <f ca="1"/>
        <v/>
      </c>
    </row>
    <row r="17" spans="1:27" x14ac:dyDescent="0.3">
      <c r="A17" s="3">
        <v>13</v>
      </c>
      <c r="B17" s="5">
        <f t="shared" ca="1" si="0"/>
        <v>44971</v>
      </c>
      <c r="C17" s="16" t="str">
        <f t="shared" ca="1" si="1"/>
        <v>AHDD14G23</v>
      </c>
      <c r="D17" s="6" t="str">
        <f ca="1">RTD("cqg.rtd", ,"ContractData", ""&amp;C17&amp;"", "LongDescription",, "T")</f>
        <v>LME Aluminium, Feb 23</v>
      </c>
      <c r="E17" s="6">
        <f ca="1">RTD("cqg.rtd", ,"ContractData", ""&amp;C17&amp;"", "T_Settlement",, "T")</f>
        <v>2610.25</v>
      </c>
      <c r="F17" s="3">
        <f ca="1">_xll.CQGContractData(C17, "NetSettlement", "1", "T")</f>
        <v>-24</v>
      </c>
      <c r="G17" s="14">
        <f ca="1">RTD("cqg.rtd", ,"ContractData", C17, "T_SettlementTime",, "T")</f>
        <v>0.45277777777777778</v>
      </c>
      <c r="H17" s="5">
        <f ca="1">_xll.CQGContractData(C17, "T_Date", "1", "T")</f>
        <v>44952</v>
      </c>
      <c r="I17" s="3">
        <f ca="1">RTD("cqg.rtd", ,"ContractData", ""&amp;C17&amp;"", "Y_CLose",, "T")</f>
        <v>2634.25</v>
      </c>
      <c r="J17" s="5">
        <f ca="1">RTD("cqg.rtd", ,"ContractData", C17, "Y_Date",, "T")</f>
        <v>44951</v>
      </c>
      <c r="Z17" s="2" t="str">
        <f ca="1"/>
        <v/>
      </c>
      <c r="AA17" s="2" t="str">
        <f ca="1"/>
        <v/>
      </c>
    </row>
    <row r="18" spans="1:27" x14ac:dyDescent="0.3">
      <c r="A18" s="3">
        <v>14</v>
      </c>
      <c r="B18" s="5">
        <f t="shared" ca="1" si="0"/>
        <v>44972</v>
      </c>
      <c r="C18" s="16" t="str">
        <f t="shared" ca="1" si="1"/>
        <v>AHDD15G23</v>
      </c>
      <c r="D18" s="6" t="str">
        <f ca="1">RTD("cqg.rtd", ,"ContractData", ""&amp;C18&amp;"", "LongDescription",, "T")</f>
        <v>LME Aluminium, Feb 23</v>
      </c>
      <c r="E18" s="6">
        <f ca="1">RTD("cqg.rtd", ,"ContractData", ""&amp;C18&amp;"", "T_Settlement",, "T")</f>
        <v>2609.75</v>
      </c>
      <c r="F18" s="3">
        <f ca="1">_xll.CQGContractData(C18, "NetSettlement", "1", "T")</f>
        <v>-24</v>
      </c>
      <c r="G18" s="14">
        <f ca="1">RTD("cqg.rtd", ,"ContractData", C18, "T_SettlementTime",, "T")</f>
        <v>0.45277777777777778</v>
      </c>
      <c r="H18" s="5">
        <f ca="1">_xll.CQGContractData(C18, "T_Date", "1", "T")</f>
        <v>44952</v>
      </c>
      <c r="I18" s="3">
        <f ca="1">RTD("cqg.rtd", ,"ContractData", ""&amp;C18&amp;"", "Y_CLose",, "T")</f>
        <v>2633.75</v>
      </c>
      <c r="J18" s="5">
        <f ca="1">RTD("cqg.rtd", ,"ContractData", C18, "Y_Date",, "T")</f>
        <v>44951</v>
      </c>
      <c r="Z18" s="2">
        <f ca="1"/>
        <v>44972</v>
      </c>
      <c r="AA18" s="2" t="str">
        <f ca="1"/>
        <v/>
      </c>
    </row>
    <row r="19" spans="1:27" x14ac:dyDescent="0.3">
      <c r="A19" s="3">
        <v>15</v>
      </c>
      <c r="B19" s="5">
        <f t="shared" ca="1" si="0"/>
        <v>44973</v>
      </c>
      <c r="C19" s="16" t="str">
        <f t="shared" ca="1" si="1"/>
        <v>AHDD16G23</v>
      </c>
      <c r="D19" s="6" t="str">
        <f ca="1">RTD("cqg.rtd", ,"ContractData", ""&amp;C19&amp;"", "LongDescription",, "T")</f>
        <v>LME Aluminium, Feb 23</v>
      </c>
      <c r="E19" s="6">
        <f ca="1">RTD("cqg.rtd", ,"ContractData", ""&amp;C19&amp;"", "T_Settlement",, "T")</f>
        <v>2610.5</v>
      </c>
      <c r="F19" s="3">
        <f ca="1">_xll.CQGContractData(C19, "NetSettlement", "1", "T")</f>
        <v>-23.63</v>
      </c>
      <c r="G19" s="14">
        <f ca="1">RTD("cqg.rtd", ,"ContractData", C19, "T_SettlementTime",, "T")</f>
        <v>0.45277777777777778</v>
      </c>
      <c r="H19" s="5">
        <f ca="1">_xll.CQGContractData(C19, "T_Date", "1", "T")</f>
        <v>44952</v>
      </c>
      <c r="I19" s="3">
        <f ca="1">RTD("cqg.rtd", ,"ContractData", ""&amp;C19&amp;"", "Y_CLose",, "T")</f>
        <v>2634.13</v>
      </c>
      <c r="J19" s="5">
        <f ca="1">RTD("cqg.rtd", ,"ContractData", C19, "Y_Date",, "T")</f>
        <v>44951</v>
      </c>
      <c r="Z19" s="2" t="str">
        <f ca="1"/>
        <v/>
      </c>
      <c r="AA19" s="2" t="str">
        <f ca="1"/>
        <v/>
      </c>
    </row>
    <row r="20" spans="1:27" x14ac:dyDescent="0.3">
      <c r="A20" s="3">
        <v>16</v>
      </c>
      <c r="B20" s="5">
        <f t="shared" ca="1" si="0"/>
        <v>44974</v>
      </c>
      <c r="C20" s="16" t="str">
        <f t="shared" ca="1" si="1"/>
        <v>AHDD17G23</v>
      </c>
      <c r="D20" s="6" t="str">
        <f ca="1">RTD("cqg.rtd", ,"ContractData", ""&amp;C20&amp;"", "LongDescription",, "T")</f>
        <v>LME Aluminium, Feb 23</v>
      </c>
      <c r="E20" s="6">
        <f ca="1">RTD("cqg.rtd", ,"ContractData", ""&amp;C20&amp;"", "T_Settlement",, "T")</f>
        <v>2611.25</v>
      </c>
      <c r="F20" s="3">
        <f ca="1">_xll.CQGContractData(C20, "NetSettlement", "1", "T")</f>
        <v>-23.25</v>
      </c>
      <c r="G20" s="14">
        <f ca="1">RTD("cqg.rtd", ,"ContractData", C20, "T_SettlementTime",, "T")</f>
        <v>0.45277777777777778</v>
      </c>
      <c r="H20" s="5">
        <f ca="1">_xll.CQGContractData(C20, "T_Date", "1", "T")</f>
        <v>44952</v>
      </c>
      <c r="I20" s="3">
        <f ca="1">RTD("cqg.rtd", ,"ContractData", ""&amp;C20&amp;"", "Y_CLose",, "T")</f>
        <v>2634.5</v>
      </c>
      <c r="J20" s="5">
        <f ca="1">RTD("cqg.rtd", ,"ContractData", C20, "Y_Date",, "T")</f>
        <v>44951</v>
      </c>
      <c r="Z20" s="2" t="str">
        <f ca="1"/>
        <v/>
      </c>
      <c r="AA20" s="2" t="str">
        <f ca="1"/>
        <v/>
      </c>
    </row>
    <row r="21" spans="1:27" x14ac:dyDescent="0.3">
      <c r="A21" s="3">
        <v>17</v>
      </c>
      <c r="B21" s="5">
        <f t="shared" ca="1" si="0"/>
        <v>44977</v>
      </c>
      <c r="C21" s="16" t="str">
        <f t="shared" ca="1" si="1"/>
        <v>AHDD20G23</v>
      </c>
      <c r="D21" s="6" t="str">
        <f ca="1">RTD("cqg.rtd", ,"ContractData", ""&amp;C21&amp;"", "LongDescription",, "T")</f>
        <v>LME Aluminium, Feb 23</v>
      </c>
      <c r="E21" s="6" t="str">
        <f ca="1">RTD("cqg.rtd", ,"ContractData", ""&amp;C21&amp;"", "T_Settlement",, "T")</f>
        <v/>
      </c>
      <c r="F21" s="3" t="str">
        <f ca="1">_xll.CQGContractData(C21, "NetSettlement", "1", "T")</f>
        <v/>
      </c>
      <c r="G21" s="14" t="str">
        <f ca="1">RTD("cqg.rtd", ,"ContractData", C21, "T_SettlementTime",, "T")</f>
        <v/>
      </c>
      <c r="H21" s="5">
        <f ca="1">_xll.CQGContractData(C21, "T_Date", "1", "T")</f>
        <v>44952</v>
      </c>
      <c r="I21" s="3" t="str">
        <f ca="1">RTD("cqg.rtd", ,"ContractData", ""&amp;C21&amp;"", "Y_CLose",, "T")</f>
        <v/>
      </c>
      <c r="J21" s="5">
        <f ca="1">RTD("cqg.rtd", ,"ContractData", C21, "Y_Date",, "T")</f>
        <v>44951</v>
      </c>
      <c r="Z21" s="2" t="str">
        <f ca="1"/>
        <v/>
      </c>
      <c r="AA21" s="2" t="str">
        <f ca="1"/>
        <v/>
      </c>
    </row>
    <row r="22" spans="1:27" x14ac:dyDescent="0.3">
      <c r="A22" s="3">
        <v>18</v>
      </c>
      <c r="B22" s="5">
        <f t="shared" ca="1" si="0"/>
        <v>44978</v>
      </c>
      <c r="C22" s="16" t="str">
        <f t="shared" ca="1" si="1"/>
        <v>AHDD21G23</v>
      </c>
      <c r="D22" s="6" t="str">
        <f ca="1">RTD("cqg.rtd", ,"ContractData", ""&amp;C22&amp;"", "LongDescription",, "T")</f>
        <v>LME Aluminium, Feb 23</v>
      </c>
      <c r="E22" s="6">
        <f ca="1">RTD("cqg.rtd", ,"ContractData", ""&amp;C22&amp;"", "T_Settlement",, "T")</f>
        <v>2613.54</v>
      </c>
      <c r="F22" s="3">
        <f ca="1">_xll.CQGContractData(C22, "NetSettlement", "1", "T")</f>
        <v>-22.39</v>
      </c>
      <c r="G22" s="14">
        <f ca="1">RTD("cqg.rtd", ,"ContractData", C22, "T_SettlementTime",, "T")</f>
        <v>0.45277777777777778</v>
      </c>
      <c r="H22" s="5">
        <f ca="1">_xll.CQGContractData(C22, "T_Date", "1", "T")</f>
        <v>44952</v>
      </c>
      <c r="I22" s="3">
        <f ca="1">RTD("cqg.rtd", ,"ContractData", ""&amp;C22&amp;"", "Y_CLose",, "T")</f>
        <v>2635.93</v>
      </c>
      <c r="J22" s="5">
        <f ca="1">RTD("cqg.rtd", ,"ContractData", C22, "Y_Date",, "T")</f>
        <v>44951</v>
      </c>
      <c r="Z22" s="2" t="str">
        <f ca="1"/>
        <v/>
      </c>
      <c r="AA22" s="2" t="str">
        <f ca="1"/>
        <v/>
      </c>
    </row>
    <row r="23" spans="1:27" x14ac:dyDescent="0.3">
      <c r="A23" s="3">
        <v>19</v>
      </c>
      <c r="B23" s="5">
        <f t="shared" ca="1" si="0"/>
        <v>44979</v>
      </c>
      <c r="C23" s="16" t="str">
        <f t="shared" ca="1" si="1"/>
        <v>AHDD22G23</v>
      </c>
      <c r="D23" s="6" t="str">
        <f ca="1">RTD("cqg.rtd", ,"ContractData", ""&amp;C23&amp;"", "LongDescription",, "T")</f>
        <v>LME Aluminium, Feb 23</v>
      </c>
      <c r="E23" s="6">
        <f ca="1">RTD("cqg.rtd", ,"ContractData", ""&amp;C23&amp;"", "T_Settlement",, "T")</f>
        <v>2614.11</v>
      </c>
      <c r="F23" s="3">
        <f ca="1">_xll.CQGContractData(C23, "NetSettlement", "1", "T")</f>
        <v>-22.18</v>
      </c>
      <c r="G23" s="14">
        <f ca="1">RTD("cqg.rtd", ,"ContractData", C23, "T_SettlementTime",, "T")</f>
        <v>0.45277777777777778</v>
      </c>
      <c r="H23" s="5">
        <f ca="1">_xll.CQGContractData(C23, "T_Date", "1", "T")</f>
        <v>44952</v>
      </c>
      <c r="I23" s="3">
        <f ca="1">RTD("cqg.rtd", ,"ContractData", ""&amp;C23&amp;"", "Y_CLose",, "T")</f>
        <v>2636.29</v>
      </c>
      <c r="J23" s="5">
        <f ca="1">RTD("cqg.rtd", ,"ContractData", C23, "Y_Date",, "T")</f>
        <v>44951</v>
      </c>
      <c r="Z23" s="2" t="str">
        <f ca="1"/>
        <v/>
      </c>
      <c r="AA23" s="2" t="str">
        <f ca="1"/>
        <v/>
      </c>
    </row>
    <row r="24" spans="1:27" x14ac:dyDescent="0.3">
      <c r="A24" s="3">
        <v>20</v>
      </c>
      <c r="B24" s="5">
        <f t="shared" ca="1" si="0"/>
        <v>44980</v>
      </c>
      <c r="C24" s="16" t="str">
        <f t="shared" ca="1" si="1"/>
        <v>AHDD23G23</v>
      </c>
      <c r="D24" s="6" t="str">
        <f ca="1">RTD("cqg.rtd", ,"ContractData", ""&amp;C24&amp;"", "LongDescription",, "T")</f>
        <v>LME Aluminium, Feb 23</v>
      </c>
      <c r="E24" s="6">
        <f ca="1">RTD("cqg.rtd", ,"ContractData", ""&amp;C24&amp;"", "T_Settlement",, "T")</f>
        <v>2614.6799999999998</v>
      </c>
      <c r="F24" s="3">
        <f ca="1">_xll.CQGContractData(C24, "NetSettlement", "1", "T")</f>
        <v>-21.96</v>
      </c>
      <c r="G24" s="14">
        <f ca="1">RTD("cqg.rtd", ,"ContractData", C24, "T_SettlementTime",, "T")</f>
        <v>0.45277777777777778</v>
      </c>
      <c r="H24" s="5">
        <f ca="1">_xll.CQGContractData(C24, "T_Date", "1", "T")</f>
        <v>44952</v>
      </c>
      <c r="I24" s="3">
        <f ca="1">RTD("cqg.rtd", ,"ContractData", ""&amp;C24&amp;"", "Y_CLose",, "T")</f>
        <v>2636.64</v>
      </c>
      <c r="J24" s="5">
        <f ca="1">RTD("cqg.rtd", ,"ContractData", C24, "Y_Date",, "T")</f>
        <v>44951</v>
      </c>
      <c r="Z24" s="2" t="str">
        <f ca="1"/>
        <v/>
      </c>
      <c r="AA24" s="2" t="str">
        <f ca="1"/>
        <v/>
      </c>
    </row>
    <row r="25" spans="1:27" x14ac:dyDescent="0.3">
      <c r="A25" s="3">
        <v>21</v>
      </c>
      <c r="B25" s="5">
        <f t="shared" ca="1" si="0"/>
        <v>44981</v>
      </c>
      <c r="C25" s="16" t="str">
        <f t="shared" ca="1" si="1"/>
        <v>AHDD24G23</v>
      </c>
      <c r="D25" s="6" t="str">
        <f ca="1">RTD("cqg.rtd", ,"ContractData", ""&amp;C25&amp;"", "LongDescription",, "T")</f>
        <v>LME Aluminium, Feb 23</v>
      </c>
      <c r="E25" s="6">
        <f ca="1">RTD("cqg.rtd", ,"ContractData", ""&amp;C25&amp;"", "T_Settlement",, "T")</f>
        <v>2615.25</v>
      </c>
      <c r="F25" s="3">
        <f ca="1">_xll.CQGContractData(C25, "NetSettlement", "1", "T")</f>
        <v>-21.75</v>
      </c>
      <c r="G25" s="14">
        <f ca="1">RTD("cqg.rtd", ,"ContractData", C25, "T_SettlementTime",, "T")</f>
        <v>0.45277777777777778</v>
      </c>
      <c r="H25" s="5">
        <f ca="1">_xll.CQGContractData(C25, "T_Date", "1", "T")</f>
        <v>44952</v>
      </c>
      <c r="I25" s="3">
        <f ca="1">RTD("cqg.rtd", ,"ContractData", ""&amp;C25&amp;"", "Y_CLose",, "T")</f>
        <v>2637</v>
      </c>
      <c r="J25" s="5">
        <f ca="1">RTD("cqg.rtd", ,"ContractData", C25, "Y_Date",, "T")</f>
        <v>44951</v>
      </c>
      <c r="Z25" s="2" t="str">
        <f ca="1"/>
        <v/>
      </c>
      <c r="AA25" s="2" t="str">
        <f ca="1"/>
        <v/>
      </c>
    </row>
    <row r="26" spans="1:27" x14ac:dyDescent="0.3">
      <c r="A26" s="3">
        <v>22</v>
      </c>
      <c r="B26" s="5">
        <f t="shared" ca="1" si="0"/>
        <v>44984</v>
      </c>
      <c r="C26" s="16" t="str">
        <f t="shared" ca="1" si="1"/>
        <v>AHDD27G23</v>
      </c>
      <c r="D26" s="6" t="str">
        <f ca="1">RTD("cqg.rtd", ,"ContractData", ""&amp;C26&amp;"", "LongDescription",, "T")</f>
        <v>LME Aluminium, Feb 23</v>
      </c>
      <c r="E26" s="6">
        <f ca="1">RTD("cqg.rtd", ,"ContractData", ""&amp;C26&amp;"", "T_Settlement",, "T")</f>
        <v>2616.75</v>
      </c>
      <c r="F26" s="3">
        <f ca="1">_xll.CQGContractData(C26, "NetSettlement", "1", "T")</f>
        <v>-21.75</v>
      </c>
      <c r="G26" s="14">
        <f ca="1">RTD("cqg.rtd", ,"ContractData", C26, "T_SettlementTime",, "T")</f>
        <v>0.45277777777777778</v>
      </c>
      <c r="H26" s="5">
        <f ca="1">_xll.CQGContractData(C26, "T_Date", "1", "T")</f>
        <v>44952</v>
      </c>
      <c r="I26" s="3">
        <f ca="1">RTD("cqg.rtd", ,"ContractData", ""&amp;C26&amp;"", "Y_CLose",, "T")</f>
        <v>2638.5</v>
      </c>
      <c r="J26" s="5">
        <f ca="1">RTD("cqg.rtd", ,"ContractData", C26, "Y_Date",, "T")</f>
        <v>44951</v>
      </c>
      <c r="Z26" s="2" t="str">
        <f ca="1"/>
        <v/>
      </c>
      <c r="AA26" s="2" t="str">
        <f ca="1"/>
        <v/>
      </c>
    </row>
    <row r="27" spans="1:27" x14ac:dyDescent="0.3">
      <c r="A27" s="3">
        <v>23</v>
      </c>
      <c r="B27" s="5">
        <f t="shared" ca="1" si="0"/>
        <v>44985</v>
      </c>
      <c r="C27" s="16" t="str">
        <f t="shared" ca="1" si="1"/>
        <v>AHDD28G23</v>
      </c>
      <c r="D27" s="6" t="str">
        <f ca="1">RTD("cqg.rtd", ,"ContractData", ""&amp;C27&amp;"", "LongDescription",, "T")</f>
        <v>LME Aluminium, Feb 23</v>
      </c>
      <c r="E27" s="6">
        <f ca="1">RTD("cqg.rtd", ,"ContractData", ""&amp;C27&amp;"", "T_Settlement",, "T")</f>
        <v>2617.25</v>
      </c>
      <c r="F27" s="3">
        <f ca="1">_xll.CQGContractData(C27, "NetSettlement", "1", "T")</f>
        <v>-21.75</v>
      </c>
      <c r="G27" s="14">
        <f ca="1">RTD("cqg.rtd", ,"ContractData", C27, "T_SettlementTime",, "T")</f>
        <v>0.45277777777777778</v>
      </c>
      <c r="H27" s="5">
        <f ca="1">_xll.CQGContractData(C27, "T_Date", "1", "T")</f>
        <v>44952</v>
      </c>
      <c r="I27" s="3">
        <f ca="1">RTD("cqg.rtd", ,"ContractData", ""&amp;C27&amp;"", "Y_CLose",, "T")</f>
        <v>2639</v>
      </c>
      <c r="J27" s="5">
        <f ca="1">RTD("cqg.rtd", ,"ContractData", C27, "Y_Date",, "T")</f>
        <v>44951</v>
      </c>
      <c r="Z27" s="2" t="str">
        <f ca="1"/>
        <v/>
      </c>
      <c r="AA27" s="2" t="str">
        <f ca="1"/>
        <v/>
      </c>
    </row>
    <row r="28" spans="1:27" x14ac:dyDescent="0.3">
      <c r="A28" s="3">
        <v>24</v>
      </c>
      <c r="B28" s="5">
        <f t="shared" ca="1" si="0"/>
        <v>44986</v>
      </c>
      <c r="C28" s="16" t="str">
        <f t="shared" ca="1" si="1"/>
        <v>AHDD01H23</v>
      </c>
      <c r="D28" s="6" t="str">
        <f ca="1">RTD("cqg.rtd", ,"ContractData", ""&amp;C28&amp;"", "LongDescription",, "T")</f>
        <v>LME Aluminium, Mar 23</v>
      </c>
      <c r="E28" s="6">
        <f ca="1">RTD("cqg.rtd", ,"ContractData", ""&amp;C28&amp;"", "T_Settlement",, "T")</f>
        <v>2617.75</v>
      </c>
      <c r="F28" s="3">
        <f ca="1">_xll.CQGContractData(C28, "NetSettlement", "1", "T")</f>
        <v>-21.75</v>
      </c>
      <c r="G28" s="14">
        <f ca="1">RTD("cqg.rtd", ,"ContractData", C28, "T_SettlementTime",, "T")</f>
        <v>0.45277777777777778</v>
      </c>
      <c r="H28" s="5">
        <f ca="1">_xll.CQGContractData(C28, "T_Date", "1", "T")</f>
        <v>44952</v>
      </c>
      <c r="I28" s="3">
        <f ca="1">RTD("cqg.rtd", ,"ContractData", ""&amp;C28&amp;"", "Y_CLose",, "T")</f>
        <v>2639.5</v>
      </c>
      <c r="J28" s="5">
        <f ca="1">RTD("cqg.rtd", ,"ContractData", C28, "Y_Date",, "T")</f>
        <v>44951</v>
      </c>
      <c r="Z28" s="2" t="str">
        <f ca="1"/>
        <v/>
      </c>
      <c r="AA28" s="2" t="str">
        <f ca="1"/>
        <v/>
      </c>
    </row>
    <row r="29" spans="1:27" x14ac:dyDescent="0.3">
      <c r="A29" s="3">
        <v>25</v>
      </c>
      <c r="B29" s="5">
        <f t="shared" ca="1" si="0"/>
        <v>44987</v>
      </c>
      <c r="C29" s="16" t="str">
        <f t="shared" ca="1" si="1"/>
        <v>AHDD02H23</v>
      </c>
      <c r="D29" s="6" t="str">
        <f ca="1">RTD("cqg.rtd", ,"ContractData", ""&amp;C29&amp;"", "LongDescription",, "T")</f>
        <v>LME Aluminium, Mar 23</v>
      </c>
      <c r="E29" s="6">
        <f ca="1">RTD("cqg.rtd", ,"ContractData", ""&amp;C29&amp;"", "T_Settlement",, "T")</f>
        <v>2618.11</v>
      </c>
      <c r="F29" s="3">
        <f ca="1">_xll.CQGContractData(C29, "NetSettlement", "1", "T")</f>
        <v>-21.75</v>
      </c>
      <c r="G29" s="14">
        <f ca="1">RTD("cqg.rtd", ,"ContractData", C29, "T_SettlementTime",, "T")</f>
        <v>0.45277777777777778</v>
      </c>
      <c r="H29" s="5">
        <f ca="1">_xll.CQGContractData(C29, "T_Date", "1", "T")</f>
        <v>44952</v>
      </c>
      <c r="I29" s="3">
        <f ca="1">RTD("cqg.rtd", ,"ContractData", ""&amp;C29&amp;"", "Y_CLose",, "T")</f>
        <v>2639.86</v>
      </c>
      <c r="J29" s="5">
        <f ca="1">RTD("cqg.rtd", ,"ContractData", C29, "Y_Date",, "T")</f>
        <v>44951</v>
      </c>
      <c r="Z29" s="2" t="str">
        <f ca="1"/>
        <v/>
      </c>
      <c r="AA29" s="2" t="str">
        <f ca="1"/>
        <v/>
      </c>
    </row>
    <row r="30" spans="1:27" x14ac:dyDescent="0.3">
      <c r="A30" s="3">
        <v>26</v>
      </c>
      <c r="B30" s="5">
        <f t="shared" ca="1" si="0"/>
        <v>44988</v>
      </c>
      <c r="C30" s="16" t="str">
        <f t="shared" ca="1" si="1"/>
        <v>AHDD03H23</v>
      </c>
      <c r="D30" s="6" t="str">
        <f ca="1">RTD("cqg.rtd", ,"ContractData", ""&amp;C30&amp;"", "LongDescription",, "T")</f>
        <v>LME Aluminium, Mar 23</v>
      </c>
      <c r="E30" s="6">
        <f ca="1">RTD("cqg.rtd", ,"ContractData", ""&amp;C30&amp;"", "T_Settlement",, "T")</f>
        <v>2618.46</v>
      </c>
      <c r="F30" s="3">
        <f ca="1">_xll.CQGContractData(C30, "NetSettlement", "1", "T")</f>
        <v>-21.75</v>
      </c>
      <c r="G30" s="14">
        <f ca="1">RTD("cqg.rtd", ,"ContractData", C30, "T_SettlementTime",, "T")</f>
        <v>0.45277777777777778</v>
      </c>
      <c r="H30" s="5">
        <f ca="1">_xll.CQGContractData(C30, "T_Date", "1", "T")</f>
        <v>44952</v>
      </c>
      <c r="I30" s="3">
        <f ca="1">RTD("cqg.rtd", ,"ContractData", ""&amp;C30&amp;"", "Y_CLose",, "T")</f>
        <v>2640.21</v>
      </c>
      <c r="J30" s="5">
        <f ca="1">RTD("cqg.rtd", ,"ContractData", C30, "Y_Date",, "T")</f>
        <v>44951</v>
      </c>
      <c r="Z30" s="2" t="str">
        <f ca="1"/>
        <v/>
      </c>
      <c r="AA30" s="2" t="str">
        <f ca="1"/>
        <v/>
      </c>
    </row>
    <row r="31" spans="1:27" x14ac:dyDescent="0.3">
      <c r="A31" s="3">
        <v>27</v>
      </c>
      <c r="B31" s="5">
        <f t="shared" ca="1" si="0"/>
        <v>44991</v>
      </c>
      <c r="C31" s="16" t="str">
        <f t="shared" ca="1" si="1"/>
        <v>AHDD06H23</v>
      </c>
      <c r="D31" s="6" t="str">
        <f ca="1">RTD("cqg.rtd", ,"ContractData", ""&amp;C31&amp;"", "LongDescription",, "T")</f>
        <v>LME Aluminium, Mar 23</v>
      </c>
      <c r="E31" s="6">
        <f ca="1">RTD("cqg.rtd", ,"ContractData", ""&amp;C31&amp;"", "T_Settlement",, "T")</f>
        <v>2619.54</v>
      </c>
      <c r="F31" s="3">
        <f ca="1">_xll.CQGContractData(C31, "NetSettlement", "1", "T")</f>
        <v>-21.75</v>
      </c>
      <c r="G31" s="14">
        <f ca="1">RTD("cqg.rtd", ,"ContractData", C31, "T_SettlementTime",, "T")</f>
        <v>0.45277777777777778</v>
      </c>
      <c r="H31" s="5">
        <f ca="1">_xll.CQGContractData(C31, "T_Date", "1", "T")</f>
        <v>44952</v>
      </c>
      <c r="I31" s="3">
        <f ca="1">RTD("cqg.rtd", ,"ContractData", ""&amp;C31&amp;"", "Y_CLose",, "T")</f>
        <v>2641.29</v>
      </c>
      <c r="J31" s="5">
        <f ca="1">RTD("cqg.rtd", ,"ContractData", C31, "Y_Date",, "T")</f>
        <v>44951</v>
      </c>
      <c r="Z31" s="2" t="str">
        <f ca="1"/>
        <v/>
      </c>
      <c r="AA31" s="2" t="str">
        <f ca="1"/>
        <v/>
      </c>
    </row>
    <row r="32" spans="1:27" x14ac:dyDescent="0.3">
      <c r="A32" s="3">
        <v>28</v>
      </c>
      <c r="B32" s="5">
        <f t="shared" ca="1" si="0"/>
        <v>44992</v>
      </c>
      <c r="C32" s="16" t="str">
        <f t="shared" ca="1" si="1"/>
        <v>AHDD07H23</v>
      </c>
      <c r="D32" s="6" t="str">
        <f ca="1">RTD("cqg.rtd", ,"ContractData", ""&amp;C32&amp;"", "LongDescription",, "T")</f>
        <v>LME Aluminium, Mar 23</v>
      </c>
      <c r="E32" s="6">
        <f ca="1">RTD("cqg.rtd", ,"ContractData", ""&amp;C32&amp;"", "T_Settlement",, "T")</f>
        <v>2619.89</v>
      </c>
      <c r="F32" s="3">
        <f ca="1">_xll.CQGContractData(C32, "NetSettlement", "1", "T")</f>
        <v>-21.75</v>
      </c>
      <c r="G32" s="14">
        <f ca="1">RTD("cqg.rtd", ,"ContractData", C32, "T_SettlementTime",, "T")</f>
        <v>0.45277777777777778</v>
      </c>
      <c r="H32" s="5">
        <f ca="1">_xll.CQGContractData(C32, "T_Date", "1", "T")</f>
        <v>44952</v>
      </c>
      <c r="I32" s="3">
        <f ca="1">RTD("cqg.rtd", ,"ContractData", ""&amp;C32&amp;"", "Y_CLose",, "T")</f>
        <v>2641.64</v>
      </c>
      <c r="J32" s="5">
        <f ca="1">RTD("cqg.rtd", ,"ContractData", C32, "Y_Date",, "T")</f>
        <v>44951</v>
      </c>
      <c r="Z32" s="2" t="str">
        <f ca="1"/>
        <v/>
      </c>
      <c r="AA32" s="2" t="str">
        <f ca="1"/>
        <v/>
      </c>
    </row>
    <row r="33" spans="1:27" x14ac:dyDescent="0.3">
      <c r="A33" s="3">
        <v>29</v>
      </c>
      <c r="B33" s="5">
        <f t="shared" ca="1" si="0"/>
        <v>44993</v>
      </c>
      <c r="C33" s="16" t="str">
        <f t="shared" ca="1" si="1"/>
        <v>AHDD08H23</v>
      </c>
      <c r="D33" s="6" t="str">
        <f ca="1">RTD("cqg.rtd", ,"ContractData", ""&amp;C33&amp;"", "LongDescription",, "T")</f>
        <v>LME Aluminium, Mar 23</v>
      </c>
      <c r="E33" s="6">
        <f ca="1">RTD("cqg.rtd", ,"ContractData", ""&amp;C33&amp;"", "T_Settlement",, "T")</f>
        <v>2620.25</v>
      </c>
      <c r="F33" s="3">
        <f ca="1">_xll.CQGContractData(C33, "NetSettlement", "1", "T")</f>
        <v>-21.75</v>
      </c>
      <c r="G33" s="14">
        <f ca="1">RTD("cqg.rtd", ,"ContractData", C33, "T_SettlementTime",, "T")</f>
        <v>0.45277777777777778</v>
      </c>
      <c r="H33" s="5">
        <f ca="1">_xll.CQGContractData(C33, "T_Date", "1", "T")</f>
        <v>44952</v>
      </c>
      <c r="I33" s="3">
        <f ca="1">RTD("cqg.rtd", ,"ContractData", ""&amp;C33&amp;"", "Y_CLose",, "T")</f>
        <v>2642</v>
      </c>
      <c r="J33" s="5">
        <f ca="1">RTD("cqg.rtd", ,"ContractData", C33, "Y_Date",, "T")</f>
        <v>44951</v>
      </c>
      <c r="Z33" s="2" t="str">
        <f ca="1"/>
        <v/>
      </c>
      <c r="AA33" s="2" t="str">
        <f ca="1"/>
        <v/>
      </c>
    </row>
    <row r="34" spans="1:27" x14ac:dyDescent="0.3">
      <c r="A34" s="3">
        <v>30</v>
      </c>
      <c r="B34" s="5">
        <f t="shared" ca="1" si="0"/>
        <v>44994</v>
      </c>
      <c r="C34" s="16" t="str">
        <f t="shared" ca="1" si="1"/>
        <v>AHDD09H23</v>
      </c>
      <c r="D34" s="6" t="str">
        <f ca="1">RTD("cqg.rtd", ,"ContractData", ""&amp;C34&amp;"", "LongDescription",, "T")</f>
        <v>LME Aluminium, Mar 23</v>
      </c>
      <c r="E34" s="6">
        <f ca="1">RTD("cqg.rtd", ,"ContractData", ""&amp;C34&amp;"", "T_Settlement",, "T")</f>
        <v>2620.61</v>
      </c>
      <c r="F34" s="3">
        <f ca="1">_xll.CQGContractData(C34, "NetSettlement", "1", "T")</f>
        <v>-21.75</v>
      </c>
      <c r="G34" s="14">
        <f ca="1">RTD("cqg.rtd", ,"ContractData", C34, "T_SettlementTime",, "T")</f>
        <v>0.45277777777777778</v>
      </c>
      <c r="H34" s="5">
        <f ca="1">_xll.CQGContractData(C34, "T_Date", "1", "T")</f>
        <v>44952</v>
      </c>
      <c r="I34" s="3">
        <f ca="1">RTD("cqg.rtd", ,"ContractData", ""&amp;C34&amp;"", "Y_CLose",, "T")</f>
        <v>2642.36</v>
      </c>
      <c r="J34" s="5">
        <f ca="1">RTD("cqg.rtd", ,"ContractData", C34, "Y_Date",, "T")</f>
        <v>44951</v>
      </c>
      <c r="Z34" s="2" t="str">
        <f ca="1"/>
        <v/>
      </c>
      <c r="AA34" s="2" t="str">
        <f ca="1"/>
        <v/>
      </c>
    </row>
    <row r="35" spans="1:27" x14ac:dyDescent="0.3">
      <c r="A35" s="3">
        <v>31</v>
      </c>
      <c r="B35" s="5">
        <f t="shared" ca="1" si="0"/>
        <v>44995</v>
      </c>
      <c r="C35" s="16" t="str">
        <f t="shared" ca="1" si="1"/>
        <v>AHDD10H23</v>
      </c>
      <c r="D35" s="6" t="str">
        <f ca="1">RTD("cqg.rtd", ,"ContractData", ""&amp;C35&amp;"", "LongDescription",, "T")</f>
        <v>LME Aluminium, Mar 23</v>
      </c>
      <c r="E35" s="6">
        <f ca="1">RTD("cqg.rtd", ,"ContractData", ""&amp;C35&amp;"", "T_Settlement",, "T")</f>
        <v>2620.96</v>
      </c>
      <c r="F35" s="3">
        <f ca="1">_xll.CQGContractData(C35, "NetSettlement", "1", "T")</f>
        <v>-21.75</v>
      </c>
      <c r="G35" s="14">
        <f ca="1">RTD("cqg.rtd", ,"ContractData", C35, "T_SettlementTime",, "T")</f>
        <v>0.45277777777777778</v>
      </c>
      <c r="H35" s="5">
        <f ca="1">_xll.CQGContractData(C35, "T_Date", "1", "T")</f>
        <v>44952</v>
      </c>
      <c r="I35" s="3">
        <f ca="1">RTD("cqg.rtd", ,"ContractData", ""&amp;C35&amp;"", "Y_CLose",, "T")</f>
        <v>2642.71</v>
      </c>
      <c r="J35" s="5">
        <f ca="1">RTD("cqg.rtd", ,"ContractData", C35, "Y_Date",, "T")</f>
        <v>44951</v>
      </c>
      <c r="Z35" s="2" t="str">
        <f ca="1"/>
        <v/>
      </c>
      <c r="AA35" s="2" t="str">
        <f ca="1"/>
        <v/>
      </c>
    </row>
    <row r="36" spans="1:27" x14ac:dyDescent="0.3">
      <c r="A36" s="3">
        <v>32</v>
      </c>
      <c r="B36" s="5">
        <f t="shared" ca="1" si="0"/>
        <v>44998</v>
      </c>
      <c r="C36" s="16" t="str">
        <f t="shared" ca="1" si="1"/>
        <v>AHDD13H23</v>
      </c>
      <c r="D36" s="6" t="str">
        <f ca="1">RTD("cqg.rtd", ,"ContractData", ""&amp;C36&amp;"", "LongDescription",, "T")</f>
        <v>LME Aluminium, Mar 23</v>
      </c>
      <c r="E36" s="6">
        <f ca="1">RTD("cqg.rtd", ,"ContractData", ""&amp;C36&amp;"", "T_Settlement",, "T")</f>
        <v>2622.04</v>
      </c>
      <c r="F36" s="3">
        <f ca="1">_xll.CQGContractData(C36, "NetSettlement", "1", "T")</f>
        <v>-21.75</v>
      </c>
      <c r="G36" s="14">
        <f ca="1">RTD("cqg.rtd", ,"ContractData", C36, "T_SettlementTime",, "T")</f>
        <v>0.45277777777777778</v>
      </c>
      <c r="H36" s="5">
        <f ca="1">_xll.CQGContractData(C36, "T_Date", "1", "T")</f>
        <v>44952</v>
      </c>
      <c r="I36" s="3">
        <f ca="1">RTD("cqg.rtd", ,"ContractData", ""&amp;C36&amp;"", "Y_CLose",, "T")</f>
        <v>2643.79</v>
      </c>
      <c r="J36" s="5">
        <f ca="1">RTD("cqg.rtd", ,"ContractData", C36, "Y_Date",, "T")</f>
        <v>44951</v>
      </c>
      <c r="Z36" s="2" t="str">
        <f ca="1"/>
        <v/>
      </c>
      <c r="AA36" s="2" t="str">
        <f ca="1"/>
        <v/>
      </c>
    </row>
    <row r="37" spans="1:27" x14ac:dyDescent="0.3">
      <c r="A37" s="3">
        <v>33</v>
      </c>
      <c r="B37" s="5">
        <f t="shared" ca="1" si="0"/>
        <v>44999</v>
      </c>
      <c r="C37" s="16" t="str">
        <f t="shared" ca="1" si="1"/>
        <v>AHDD14H23</v>
      </c>
      <c r="D37" s="6" t="str">
        <f ca="1">RTD("cqg.rtd", ,"ContractData", ""&amp;C37&amp;"", "LongDescription",, "T")</f>
        <v>LME Aluminium, Mar 23</v>
      </c>
      <c r="E37" s="6">
        <f ca="1">RTD("cqg.rtd", ,"ContractData", ""&amp;C37&amp;"", "T_Settlement",, "T")</f>
        <v>2622.39</v>
      </c>
      <c r="F37" s="3">
        <f ca="1">_xll.CQGContractData(C37, "NetSettlement", "1", "T")</f>
        <v>-21.75</v>
      </c>
      <c r="G37" s="14">
        <f ca="1">RTD("cqg.rtd", ,"ContractData", C37, "T_SettlementTime",, "T")</f>
        <v>0.45277777777777778</v>
      </c>
      <c r="H37" s="5">
        <f ca="1">_xll.CQGContractData(C37, "T_Date", "1", "T")</f>
        <v>44952</v>
      </c>
      <c r="I37" s="3">
        <f ca="1">RTD("cqg.rtd", ,"ContractData", ""&amp;C37&amp;"", "Y_CLose",, "T")</f>
        <v>2644.14</v>
      </c>
      <c r="J37" s="5">
        <f ca="1">RTD("cqg.rtd", ,"ContractData", C37, "Y_Date",, "T")</f>
        <v>44951</v>
      </c>
      <c r="Z37" s="2" t="str">
        <f ca="1"/>
        <v/>
      </c>
      <c r="AA37" s="2" t="str">
        <f ca="1"/>
        <v/>
      </c>
    </row>
    <row r="38" spans="1:27" x14ac:dyDescent="0.3">
      <c r="A38" s="3">
        <v>34</v>
      </c>
      <c r="B38" s="5">
        <f t="shared" ca="1" si="0"/>
        <v>45000</v>
      </c>
      <c r="C38" s="16" t="str">
        <f t="shared" ca="1" si="1"/>
        <v>AHDD15H23</v>
      </c>
      <c r="D38" s="6" t="str">
        <f ca="1">RTD("cqg.rtd", ,"ContractData", ""&amp;C38&amp;"", "LongDescription",, "T")</f>
        <v>LME Aluminium, Mar 23</v>
      </c>
      <c r="E38" s="6">
        <f ca="1">RTD("cqg.rtd", ,"ContractData", ""&amp;C38&amp;"", "T_Settlement",, "T")</f>
        <v>2622.75</v>
      </c>
      <c r="F38" s="3">
        <f ca="1">_xll.CQGContractData(C38, "NetSettlement", "1", "T")</f>
        <v>-21.75</v>
      </c>
      <c r="G38" s="14">
        <f ca="1">RTD("cqg.rtd", ,"ContractData", C38, "T_SettlementTime",, "T")</f>
        <v>0.45277777777777778</v>
      </c>
      <c r="H38" s="5">
        <f ca="1">_xll.CQGContractData(C38, "T_Date", "1", "T")</f>
        <v>44952</v>
      </c>
      <c r="I38" s="3">
        <f ca="1">RTD("cqg.rtd", ,"ContractData", ""&amp;C38&amp;"", "Y_CLose",, "T")</f>
        <v>2644.5</v>
      </c>
      <c r="J38" s="5">
        <f ca="1">RTD("cqg.rtd", ,"ContractData", C38, "Y_Date",, "T")</f>
        <v>44951</v>
      </c>
      <c r="Z38" s="2">
        <f ca="1"/>
        <v>45000</v>
      </c>
      <c r="AA38" s="2" t="str">
        <f ca="1"/>
        <v/>
      </c>
    </row>
    <row r="39" spans="1:27" x14ac:dyDescent="0.3">
      <c r="A39" s="3">
        <v>35</v>
      </c>
      <c r="B39" s="5">
        <f t="shared" ca="1" si="0"/>
        <v>45001</v>
      </c>
      <c r="C39" s="16" t="str">
        <f t="shared" ca="1" si="1"/>
        <v>AHDD16H23</v>
      </c>
      <c r="D39" s="6" t="str">
        <f ca="1">RTD("cqg.rtd", ,"ContractData", ""&amp;C39&amp;"", "LongDescription",, "T")</f>
        <v>LME Aluminium, Mar 23</v>
      </c>
      <c r="E39" s="6">
        <f ca="1">RTD("cqg.rtd", ,"ContractData", ""&amp;C39&amp;"", "T_Settlement",, "T")</f>
        <v>2622.75</v>
      </c>
      <c r="F39" s="3">
        <f ca="1">_xll.CQGContractData(C39, "NetSettlement", "1", "T")</f>
        <v>-21.75</v>
      </c>
      <c r="G39" s="14">
        <f ca="1">RTD("cqg.rtd", ,"ContractData", C39, "T_SettlementTime",, "T")</f>
        <v>0.45277777777777778</v>
      </c>
      <c r="H39" s="5">
        <f ca="1">_xll.CQGContractData(C39, "T_Date", "1", "T")</f>
        <v>44952</v>
      </c>
      <c r="I39" s="3">
        <f ca="1">RTD("cqg.rtd", ,"ContractData", ""&amp;C39&amp;"", "Y_CLose",, "T")</f>
        <v>2644.5</v>
      </c>
      <c r="J39" s="5">
        <f ca="1">RTD("cqg.rtd", ,"ContractData", C39, "Y_Date",, "T")</f>
        <v>44951</v>
      </c>
      <c r="Z39" s="2" t="str">
        <f ca="1"/>
        <v/>
      </c>
      <c r="AA39" s="2" t="str">
        <f ca="1"/>
        <v/>
      </c>
    </row>
    <row r="40" spans="1:27" x14ac:dyDescent="0.3">
      <c r="A40" s="3">
        <v>36</v>
      </c>
      <c r="B40" s="5">
        <f t="shared" ca="1" si="0"/>
        <v>45002</v>
      </c>
      <c r="C40" s="16" t="str">
        <f t="shared" ca="1" si="1"/>
        <v>AHDD17H23</v>
      </c>
      <c r="D40" s="6" t="str">
        <f ca="1">RTD("cqg.rtd", ,"ContractData", ""&amp;C40&amp;"", "LongDescription",, "T")</f>
        <v>LME Aluminium, Mar 23</v>
      </c>
      <c r="E40" s="6">
        <f ca="1">RTD("cqg.rtd", ,"ContractData", ""&amp;C40&amp;"", "T_Settlement",, "T")</f>
        <v>2623.31</v>
      </c>
      <c r="F40" s="3">
        <f ca="1">_xll.CQGContractData(C40, "NetSettlement", "1", "T")</f>
        <v>-21.75</v>
      </c>
      <c r="G40" s="14">
        <f ca="1">RTD("cqg.rtd", ,"ContractData", C40, "T_SettlementTime",, "T")</f>
        <v>0.45277777777777778</v>
      </c>
      <c r="H40" s="5">
        <f ca="1">_xll.CQGContractData(C40, "T_Date", "1", "T")</f>
        <v>44952</v>
      </c>
      <c r="I40" s="3">
        <f ca="1">RTD("cqg.rtd", ,"ContractData", ""&amp;C40&amp;"", "Y_CLose",, "T")</f>
        <v>2645.06</v>
      </c>
      <c r="J40" s="5">
        <f ca="1">RTD("cqg.rtd", ,"ContractData", C40, "Y_Date",, "T")</f>
        <v>44951</v>
      </c>
      <c r="Z40" s="2" t="str">
        <f ca="1"/>
        <v/>
      </c>
      <c r="AA40" s="2" t="str">
        <f ca="1"/>
        <v/>
      </c>
    </row>
    <row r="41" spans="1:27" x14ac:dyDescent="0.3">
      <c r="A41" s="3">
        <v>37</v>
      </c>
      <c r="B41" s="5">
        <f t="shared" ca="1" si="0"/>
        <v>45005</v>
      </c>
      <c r="C41" s="16" t="str">
        <f t="shared" ca="1" si="1"/>
        <v>AHDD20H23</v>
      </c>
      <c r="D41" s="6" t="str">
        <f ca="1">RTD("cqg.rtd", ,"ContractData", ""&amp;C41&amp;"", "LongDescription",, "T")</f>
        <v>LME Aluminium, Mar 23</v>
      </c>
      <c r="E41" s="6">
        <f ca="1">RTD("cqg.rtd", ,"ContractData", ""&amp;C41&amp;"", "T_Settlement",, "T")</f>
        <v>2624.9700000000003</v>
      </c>
      <c r="F41" s="3">
        <f ca="1">_xll.CQGContractData(C41, "NetSettlement", "1", "T")</f>
        <v>-21.75</v>
      </c>
      <c r="G41" s="14">
        <f ca="1">RTD("cqg.rtd", ,"ContractData", C41, "T_SettlementTime",, "T")</f>
        <v>0.45277777777777778</v>
      </c>
      <c r="H41" s="5">
        <f ca="1">_xll.CQGContractData(C41, "T_Date", "1", "T")</f>
        <v>44952</v>
      </c>
      <c r="I41" s="3">
        <f ca="1">RTD("cqg.rtd", ,"ContractData", ""&amp;C41&amp;"", "Y_CLose",, "T")</f>
        <v>2646.7200000000003</v>
      </c>
      <c r="J41" s="5">
        <f ca="1">RTD("cqg.rtd", ,"ContractData", C41, "Y_Date",, "T")</f>
        <v>44951</v>
      </c>
      <c r="Z41" s="2" t="str">
        <f ca="1"/>
        <v/>
      </c>
      <c r="AA41" s="2" t="str">
        <f ca="1"/>
        <v/>
      </c>
    </row>
    <row r="42" spans="1:27" x14ac:dyDescent="0.3">
      <c r="A42" s="3">
        <v>38</v>
      </c>
      <c r="B42" s="5">
        <f t="shared" ca="1" si="0"/>
        <v>45006</v>
      </c>
      <c r="C42" s="16" t="str">
        <f t="shared" ca="1" si="1"/>
        <v>AHDD21H23</v>
      </c>
      <c r="D42" s="6" t="str">
        <f ca="1">RTD("cqg.rtd", ,"ContractData", ""&amp;C42&amp;"", "LongDescription",, "T")</f>
        <v>LME Aluminium, Mar 23</v>
      </c>
      <c r="E42" s="6">
        <f ca="1">RTD("cqg.rtd", ,"ContractData", ""&amp;C42&amp;"", "T_Settlement",, "T")</f>
        <v>2625.53</v>
      </c>
      <c r="F42" s="3">
        <f ca="1">_xll.CQGContractData(C42, "NetSettlement", "1", "T")</f>
        <v>-21.75</v>
      </c>
      <c r="G42" s="14">
        <f ca="1">RTD("cqg.rtd", ,"ContractData", C42, "T_SettlementTime",, "T")</f>
        <v>0.45277777777777778</v>
      </c>
      <c r="H42" s="5">
        <f ca="1">_xll.CQGContractData(C42, "T_Date", "1", "T")</f>
        <v>44952</v>
      </c>
      <c r="I42" s="3">
        <f ca="1">RTD("cqg.rtd", ,"ContractData", ""&amp;C42&amp;"", "Y_CLose",, "T")</f>
        <v>2647.28</v>
      </c>
      <c r="J42" s="5">
        <f ca="1">RTD("cqg.rtd", ,"ContractData", C42, "Y_Date",, "T")</f>
        <v>44951</v>
      </c>
      <c r="Z42" s="2" t="str">
        <f ca="1"/>
        <v/>
      </c>
      <c r="AA42" s="2" t="str">
        <f ca="1"/>
        <v/>
      </c>
    </row>
    <row r="43" spans="1:27" x14ac:dyDescent="0.3">
      <c r="A43" s="3">
        <v>39</v>
      </c>
      <c r="B43" s="5">
        <f t="shared" ca="1" si="0"/>
        <v>45007</v>
      </c>
      <c r="C43" s="16" t="str">
        <f t="shared" ca="1" si="1"/>
        <v>AHDD22H23</v>
      </c>
      <c r="D43" s="6" t="str">
        <f ca="1">RTD("cqg.rtd", ,"ContractData", ""&amp;C43&amp;"", "LongDescription",, "T")</f>
        <v>LME Aluminium, Mar 23</v>
      </c>
      <c r="E43" s="6">
        <f ca="1">RTD("cqg.rtd", ,"ContractData", ""&amp;C43&amp;"", "T_Settlement",, "T")</f>
        <v>2626.08</v>
      </c>
      <c r="F43" s="3">
        <f ca="1">_xll.CQGContractData(C43, "NetSettlement", "1", "T")</f>
        <v>-21.75</v>
      </c>
      <c r="G43" s="14">
        <f ca="1">RTD("cqg.rtd", ,"ContractData", C43, "T_SettlementTime",, "T")</f>
        <v>0.45277777777777778</v>
      </c>
      <c r="H43" s="5">
        <f ca="1">_xll.CQGContractData(C43, "T_Date", "1", "T")</f>
        <v>44952</v>
      </c>
      <c r="I43" s="3">
        <f ca="1">RTD("cqg.rtd", ,"ContractData", ""&amp;C43&amp;"", "Y_CLose",, "T")</f>
        <v>2647.83</v>
      </c>
      <c r="J43" s="5">
        <f ca="1">RTD("cqg.rtd", ,"ContractData", C43, "Y_Date",, "T")</f>
        <v>44951</v>
      </c>
      <c r="Z43" s="2" t="str">
        <f ca="1"/>
        <v/>
      </c>
      <c r="AA43" s="2" t="str">
        <f ca="1"/>
        <v/>
      </c>
    </row>
    <row r="44" spans="1:27" x14ac:dyDescent="0.3">
      <c r="A44" s="3">
        <v>40</v>
      </c>
      <c r="B44" s="5">
        <f t="shared" ca="1" si="0"/>
        <v>45008</v>
      </c>
      <c r="C44" s="16" t="str">
        <f t="shared" ca="1" si="1"/>
        <v>AHDD23H23</v>
      </c>
      <c r="D44" s="6" t="str">
        <f ca="1">RTD("cqg.rtd", ,"ContractData", ""&amp;C44&amp;"", "LongDescription",, "T")</f>
        <v>LME Aluminium, Mar 23</v>
      </c>
      <c r="E44" s="6">
        <f ca="1">RTD("cqg.rtd", ,"ContractData", ""&amp;C44&amp;"", "T_Settlement",, "T")</f>
        <v>2626.64</v>
      </c>
      <c r="F44" s="3">
        <f ca="1">_xll.CQGContractData(C44, "NetSettlement", "1", "T")</f>
        <v>-21.75</v>
      </c>
      <c r="G44" s="14">
        <f ca="1">RTD("cqg.rtd", ,"ContractData", C44, "T_SettlementTime",, "T")</f>
        <v>0.45277777777777778</v>
      </c>
      <c r="H44" s="5">
        <f ca="1">_xll.CQGContractData(C44, "T_Date", "1", "T")</f>
        <v>44952</v>
      </c>
      <c r="I44" s="3">
        <f ca="1">RTD("cqg.rtd", ,"ContractData", ""&amp;C44&amp;"", "Y_CLose",, "T")</f>
        <v>2648.39</v>
      </c>
      <c r="J44" s="5">
        <f ca="1">RTD("cqg.rtd", ,"ContractData", C44, "Y_Date",, "T")</f>
        <v>44951</v>
      </c>
      <c r="Z44" s="2" t="str">
        <f ca="1"/>
        <v/>
      </c>
      <c r="AA44" s="2" t="str">
        <f ca="1"/>
        <v/>
      </c>
    </row>
    <row r="45" spans="1:27" x14ac:dyDescent="0.3">
      <c r="A45" s="3">
        <v>41</v>
      </c>
      <c r="B45" s="5">
        <f t="shared" ca="1" si="0"/>
        <v>45009</v>
      </c>
      <c r="C45" s="16" t="str">
        <f t="shared" ca="1" si="1"/>
        <v>AHDD24H23</v>
      </c>
      <c r="D45" s="6" t="str">
        <f ca="1">RTD("cqg.rtd", ,"ContractData", ""&amp;C45&amp;"", "LongDescription",, "T")</f>
        <v>LME Aluminium, Mar 23</v>
      </c>
      <c r="E45" s="6">
        <f ca="1">RTD("cqg.rtd", ,"ContractData", ""&amp;C45&amp;"", "T_Settlement",, "T")</f>
        <v>2627.19</v>
      </c>
      <c r="F45" s="3">
        <f ca="1">_xll.CQGContractData(C45, "NetSettlement", "1", "T")</f>
        <v>-21.75</v>
      </c>
      <c r="G45" s="14">
        <f ca="1">RTD("cqg.rtd", ,"ContractData", C45, "T_SettlementTime",, "T")</f>
        <v>0.45277777777777778</v>
      </c>
      <c r="H45" s="5">
        <f ca="1">_xll.CQGContractData(C45, "T_Date", "1", "T")</f>
        <v>44952</v>
      </c>
      <c r="I45" s="3">
        <f ca="1">RTD("cqg.rtd", ,"ContractData", ""&amp;C45&amp;"", "Y_CLose",, "T")</f>
        <v>2648.94</v>
      </c>
      <c r="J45" s="5">
        <f ca="1">RTD("cqg.rtd", ,"ContractData", C45, "Y_Date",, "T")</f>
        <v>44951</v>
      </c>
      <c r="Z45" s="2" t="str">
        <f ca="1"/>
        <v/>
      </c>
      <c r="AA45" s="2" t="str">
        <f ca="1"/>
        <v/>
      </c>
    </row>
    <row r="46" spans="1:27" x14ac:dyDescent="0.3">
      <c r="A46" s="3">
        <v>42</v>
      </c>
      <c r="B46" s="5">
        <f t="shared" ca="1" si="0"/>
        <v>45012</v>
      </c>
      <c r="C46" s="16" t="str">
        <f t="shared" ca="1" si="1"/>
        <v>AHDD27H23</v>
      </c>
      <c r="D46" s="6" t="str">
        <f ca="1">RTD("cqg.rtd", ,"ContractData", ""&amp;C46&amp;"", "LongDescription",, "T")</f>
        <v>LME Aluminium, Mar 23</v>
      </c>
      <c r="E46" s="6">
        <f ca="1">RTD("cqg.rtd", ,"ContractData", ""&amp;C46&amp;"", "T_Settlement",, "T")</f>
        <v>2628.86</v>
      </c>
      <c r="F46" s="3">
        <f ca="1">_xll.CQGContractData(C46, "NetSettlement", "1", "T")</f>
        <v>-21.75</v>
      </c>
      <c r="G46" s="14">
        <f ca="1">RTD("cqg.rtd", ,"ContractData", C46, "T_SettlementTime",, "T")</f>
        <v>0.45277777777777778</v>
      </c>
      <c r="H46" s="5">
        <f ca="1">_xll.CQGContractData(C46, "T_Date", "1", "T")</f>
        <v>44952</v>
      </c>
      <c r="I46" s="3">
        <f ca="1">RTD("cqg.rtd", ,"ContractData", ""&amp;C46&amp;"", "Y_CLose",, "T")</f>
        <v>2650.61</v>
      </c>
      <c r="J46" s="5">
        <f ca="1">RTD("cqg.rtd", ,"ContractData", C46, "Y_Date",, "T")</f>
        <v>44951</v>
      </c>
      <c r="Z46" s="2" t="str">
        <f ca="1"/>
        <v/>
      </c>
      <c r="AA46" s="2" t="str">
        <f ca="1"/>
        <v/>
      </c>
    </row>
    <row r="47" spans="1:27" x14ac:dyDescent="0.3">
      <c r="A47" s="3">
        <v>43</v>
      </c>
      <c r="B47" s="5">
        <f t="shared" ca="1" si="0"/>
        <v>45013</v>
      </c>
      <c r="C47" s="16" t="str">
        <f t="shared" ca="1" si="1"/>
        <v>AHDD28H23</v>
      </c>
      <c r="D47" s="6" t="str">
        <f ca="1">RTD("cqg.rtd", ,"ContractData", ""&amp;C47&amp;"", "LongDescription",, "T")</f>
        <v>LME Aluminium, Mar 23</v>
      </c>
      <c r="E47" s="6">
        <f ca="1">RTD("cqg.rtd", ,"ContractData", ""&amp;C47&amp;"", "T_Settlement",, "T")</f>
        <v>2629.42</v>
      </c>
      <c r="F47" s="3">
        <f ca="1">_xll.CQGContractData(C47, "NetSettlement", "1", "T")</f>
        <v>-21.75</v>
      </c>
      <c r="G47" s="14">
        <f ca="1">RTD("cqg.rtd", ,"ContractData", C47, "T_SettlementTime",, "T")</f>
        <v>0.45277777777777778</v>
      </c>
      <c r="H47" s="5">
        <f ca="1">_xll.CQGContractData(C47, "T_Date", "1", "T")</f>
        <v>44952</v>
      </c>
      <c r="I47" s="3">
        <f ca="1">RTD("cqg.rtd", ,"ContractData", ""&amp;C47&amp;"", "Y_CLose",, "T")</f>
        <v>2651.17</v>
      </c>
      <c r="J47" s="5">
        <f ca="1">RTD("cqg.rtd", ,"ContractData", C47, "Y_Date",, "T")</f>
        <v>44951</v>
      </c>
      <c r="Z47" s="2" t="str">
        <f ca="1"/>
        <v/>
      </c>
      <c r="AA47" s="2" t="str">
        <f ca="1"/>
        <v/>
      </c>
    </row>
    <row r="48" spans="1:27" x14ac:dyDescent="0.3">
      <c r="A48" s="3">
        <v>44</v>
      </c>
      <c r="B48" s="5">
        <f t="shared" ca="1" si="0"/>
        <v>45014</v>
      </c>
      <c r="C48" s="16" t="str">
        <f t="shared" ca="1" si="1"/>
        <v>AHDD29H23</v>
      </c>
      <c r="D48" s="6" t="str">
        <f ca="1">RTD("cqg.rtd", ,"ContractData", ""&amp;C48&amp;"", "LongDescription",, "T")</f>
        <v>LME Aluminium, Mar 23</v>
      </c>
      <c r="E48" s="6">
        <f ca="1">RTD("cqg.rtd", ,"ContractData", ""&amp;C48&amp;"", "T_Settlement",, "T")</f>
        <v>2629.9700000000003</v>
      </c>
      <c r="F48" s="3">
        <f ca="1">_xll.CQGContractData(C48, "NetSettlement", "1", "T")</f>
        <v>-21.75</v>
      </c>
      <c r="G48" s="14">
        <f ca="1">RTD("cqg.rtd", ,"ContractData", C48, "T_SettlementTime",, "T")</f>
        <v>0.45277777777777778</v>
      </c>
      <c r="H48" s="5">
        <f ca="1">_xll.CQGContractData(C48, "T_Date", "1", "T")</f>
        <v>44952</v>
      </c>
      <c r="I48" s="3">
        <f ca="1">RTD("cqg.rtd", ,"ContractData", ""&amp;C48&amp;"", "Y_CLose",, "T")</f>
        <v>2651.7200000000003</v>
      </c>
      <c r="J48" s="5">
        <f ca="1">RTD("cqg.rtd", ,"ContractData", C48, "Y_Date",, "T")</f>
        <v>44951</v>
      </c>
      <c r="Z48" s="2" t="str">
        <f ca="1"/>
        <v/>
      </c>
      <c r="AA48" s="2" t="str">
        <f ca="1"/>
        <v/>
      </c>
    </row>
    <row r="49" spans="1:27" x14ac:dyDescent="0.3">
      <c r="A49" s="3">
        <v>45</v>
      </c>
      <c r="B49" s="5">
        <f t="shared" ca="1" si="0"/>
        <v>45015</v>
      </c>
      <c r="C49" s="16" t="str">
        <f t="shared" ca="1" si="1"/>
        <v>AHDD30H23</v>
      </c>
      <c r="D49" s="6" t="str">
        <f ca="1">RTD("cqg.rtd", ,"ContractData", ""&amp;C49&amp;"", "LongDescription",, "T")</f>
        <v>LME Aluminium, Mar 23</v>
      </c>
      <c r="E49" s="6">
        <f ca="1">RTD("cqg.rtd", ,"ContractData", ""&amp;C49&amp;"", "T_Settlement",, "T")</f>
        <v>2630.53</v>
      </c>
      <c r="F49" s="3">
        <f ca="1">_xll.CQGContractData(C49, "NetSettlement", "1", "T")</f>
        <v>-21.75</v>
      </c>
      <c r="G49" s="14">
        <f ca="1">RTD("cqg.rtd", ,"ContractData", C49, "T_SettlementTime",, "T")</f>
        <v>0.45277777777777778</v>
      </c>
      <c r="H49" s="5">
        <f ca="1">_xll.CQGContractData(C49, "T_Date", "1", "T")</f>
        <v>44952</v>
      </c>
      <c r="I49" s="3">
        <f ca="1">RTD("cqg.rtd", ,"ContractData", ""&amp;C49&amp;"", "Y_CLose",, "T")</f>
        <v>2652.28</v>
      </c>
      <c r="J49" s="5">
        <f ca="1">RTD("cqg.rtd", ,"ContractData", C49, "Y_Date",, "T")</f>
        <v>44951</v>
      </c>
      <c r="Z49" s="2" t="str">
        <f ca="1"/>
        <v/>
      </c>
      <c r="AA49" s="2" t="str">
        <f ca="1"/>
        <v/>
      </c>
    </row>
    <row r="50" spans="1:27" x14ac:dyDescent="0.3">
      <c r="A50" s="3">
        <v>46</v>
      </c>
      <c r="B50" s="5">
        <f t="shared" ca="1" si="0"/>
        <v>45016</v>
      </c>
      <c r="C50" s="16" t="str">
        <f t="shared" ca="1" si="1"/>
        <v>AHDD31H23</v>
      </c>
      <c r="D50" s="6" t="str">
        <f ca="1">RTD("cqg.rtd", ,"ContractData", ""&amp;C50&amp;"", "LongDescription",, "T")</f>
        <v>LME Aluminium, Mar 23</v>
      </c>
      <c r="E50" s="6">
        <f ca="1">RTD("cqg.rtd", ,"ContractData", ""&amp;C50&amp;"", "T_Settlement",, "T")</f>
        <v>2631.08</v>
      </c>
      <c r="F50" s="3">
        <f ca="1">_xll.CQGContractData(C50, "NetSettlement", "1", "T")</f>
        <v>-21.75</v>
      </c>
      <c r="G50" s="14">
        <f ca="1">RTD("cqg.rtd", ,"ContractData", C50, "T_SettlementTime",, "T")</f>
        <v>0.45277777777777778</v>
      </c>
      <c r="H50" s="5">
        <f ca="1">_xll.CQGContractData(C50, "T_Date", "1", "T")</f>
        <v>44952</v>
      </c>
      <c r="I50" s="3">
        <f ca="1">RTD("cqg.rtd", ,"ContractData", ""&amp;C50&amp;"", "Y_CLose",, "T")</f>
        <v>2652.83</v>
      </c>
      <c r="J50" s="5">
        <f ca="1">RTD("cqg.rtd", ,"ContractData", C50, "Y_Date",, "T")</f>
        <v>44951</v>
      </c>
      <c r="Z50" s="2" t="str">
        <f ca="1"/>
        <v/>
      </c>
      <c r="AA50" s="2" t="str">
        <f ca="1"/>
        <v/>
      </c>
    </row>
    <row r="51" spans="1:27" x14ac:dyDescent="0.3">
      <c r="A51" s="3">
        <v>47</v>
      </c>
      <c r="B51" s="5">
        <f t="shared" ca="1" si="0"/>
        <v>45019</v>
      </c>
      <c r="C51" s="16" t="str">
        <f t="shared" ca="1" si="1"/>
        <v>AHDD03J23</v>
      </c>
      <c r="D51" s="6" t="str">
        <f ca="1">RTD("cqg.rtd", ,"ContractData", ""&amp;C51&amp;"", "LongDescription",, "T")</f>
        <v>LME Aluminium, Apr 23</v>
      </c>
      <c r="E51" s="6">
        <f ca="1">RTD("cqg.rtd", ,"ContractData", ""&amp;C51&amp;"", "T_Settlement",, "T")</f>
        <v>2632.75</v>
      </c>
      <c r="F51" s="3">
        <f ca="1">_xll.CQGContractData(C51, "NetSettlement", "1", "T")</f>
        <v>-21.75</v>
      </c>
      <c r="G51" s="14">
        <f ca="1">RTD("cqg.rtd", ,"ContractData", C51, "T_SettlementTime",, "T")</f>
        <v>0.45277777777777778</v>
      </c>
      <c r="H51" s="5">
        <f ca="1">_xll.CQGContractData(C51, "T_Date", "1", "T")</f>
        <v>44952</v>
      </c>
      <c r="I51" s="3">
        <f ca="1">RTD("cqg.rtd", ,"ContractData", ""&amp;C51&amp;"", "Y_CLose",, "T")</f>
        <v>2654.5</v>
      </c>
      <c r="J51" s="5">
        <f ca="1">RTD("cqg.rtd", ,"ContractData", C51, "Y_Date",, "T")</f>
        <v>44951</v>
      </c>
      <c r="Z51" s="2" t="str">
        <f ca="1"/>
        <v/>
      </c>
      <c r="AA51" s="2" t="str">
        <f ca="1"/>
        <v/>
      </c>
    </row>
    <row r="52" spans="1:27" x14ac:dyDescent="0.3">
      <c r="A52" s="3">
        <v>48</v>
      </c>
      <c r="B52" s="5">
        <f t="shared" ca="1" si="0"/>
        <v>45020</v>
      </c>
      <c r="C52" s="16" t="str">
        <f t="shared" ca="1" si="1"/>
        <v>AHDD04J23</v>
      </c>
      <c r="D52" s="6" t="str">
        <f ca="1">RTD("cqg.rtd", ,"ContractData", ""&amp;C52&amp;"", "LongDescription",, "T")</f>
        <v>LME Aluminium, Apr 23</v>
      </c>
      <c r="E52" s="6">
        <f ca="1">RTD("cqg.rtd", ,"ContractData", ""&amp;C52&amp;"", "T_Settlement",, "T")</f>
        <v>2633.08</v>
      </c>
      <c r="F52" s="3">
        <f ca="1">_xll.CQGContractData(C52, "NetSettlement", "1", "T")</f>
        <v>-21.75</v>
      </c>
      <c r="G52" s="14">
        <f ca="1">RTD("cqg.rtd", ,"ContractData", C52, "T_SettlementTime",, "T")</f>
        <v>0.45277777777777778</v>
      </c>
      <c r="H52" s="5">
        <f ca="1">_xll.CQGContractData(C52, "T_Date", "1", "T")</f>
        <v>44952</v>
      </c>
      <c r="I52" s="3">
        <f ca="1">RTD("cqg.rtd", ,"ContractData", ""&amp;C52&amp;"", "Y_CLose",, "T")</f>
        <v>2654.83</v>
      </c>
      <c r="J52" s="5">
        <f ca="1">RTD("cqg.rtd", ,"ContractData", C52, "Y_Date",, "T")</f>
        <v>44951</v>
      </c>
      <c r="Z52" s="2" t="str">
        <f ca="1"/>
        <v/>
      </c>
      <c r="AA52" s="2" t="str">
        <f ca="1"/>
        <v/>
      </c>
    </row>
    <row r="53" spans="1:27" x14ac:dyDescent="0.3">
      <c r="A53" s="3">
        <v>49</v>
      </c>
      <c r="B53" s="5">
        <f t="shared" ca="1" si="0"/>
        <v>45021</v>
      </c>
      <c r="C53" s="16" t="str">
        <f t="shared" ca="1" si="1"/>
        <v>AHDD05J23</v>
      </c>
      <c r="D53" s="6" t="str">
        <f ca="1">RTD("cqg.rtd", ,"ContractData", ""&amp;C53&amp;"", "LongDescription",, "T")</f>
        <v>LME Aluminium, Apr 23</v>
      </c>
      <c r="E53" s="6">
        <f ca="1">RTD("cqg.rtd", ,"ContractData", ""&amp;C53&amp;"", "T_Settlement",, "T")</f>
        <v>2633.42</v>
      </c>
      <c r="F53" s="3">
        <f ca="1">_xll.CQGContractData(C53, "NetSettlement", "1", "T")</f>
        <v>-21.75</v>
      </c>
      <c r="G53" s="14">
        <f ca="1">RTD("cqg.rtd", ,"ContractData", C53, "T_SettlementTime",, "T")</f>
        <v>0.45277777777777778</v>
      </c>
      <c r="H53" s="5">
        <f ca="1">_xll.CQGContractData(C53, "T_Date", "1", "T")</f>
        <v>44952</v>
      </c>
      <c r="I53" s="3">
        <f ca="1">RTD("cqg.rtd", ,"ContractData", ""&amp;C53&amp;"", "Y_CLose",, "T")</f>
        <v>2655.17</v>
      </c>
      <c r="J53" s="5">
        <f ca="1">RTD("cqg.rtd", ,"ContractData", C53, "Y_Date",, "T")</f>
        <v>44951</v>
      </c>
      <c r="Z53" s="2" t="str">
        <f ca="1"/>
        <v/>
      </c>
      <c r="AA53" s="2" t="str">
        <f ca="1"/>
        <v/>
      </c>
    </row>
    <row r="54" spans="1:27" x14ac:dyDescent="0.3">
      <c r="A54" s="3">
        <v>50</v>
      </c>
      <c r="B54" s="5">
        <f t="shared" ca="1" si="0"/>
        <v>45022</v>
      </c>
      <c r="C54" s="16" t="str">
        <f t="shared" ca="1" si="1"/>
        <v>AHDD06J23</v>
      </c>
      <c r="D54" s="6" t="str">
        <f ca="1">RTD("cqg.rtd", ,"ContractData", ""&amp;C54&amp;"", "LongDescription",, "T")</f>
        <v>LME Aluminium, Apr 23</v>
      </c>
      <c r="E54" s="6">
        <f ca="1">RTD("cqg.rtd", ,"ContractData", ""&amp;C54&amp;"", "T_Settlement",, "T")</f>
        <v>2633.75</v>
      </c>
      <c r="F54" s="3">
        <f ca="1">_xll.CQGContractData(C54, "NetSettlement", "1", "T")</f>
        <v>-21.75</v>
      </c>
      <c r="G54" s="14">
        <f ca="1">RTD("cqg.rtd", ,"ContractData", C54, "T_SettlementTime",, "T")</f>
        <v>0.45277777777777778</v>
      </c>
      <c r="H54" s="5">
        <f ca="1">_xll.CQGContractData(C54, "T_Date", "1", "T")</f>
        <v>44952</v>
      </c>
      <c r="I54" s="3">
        <f ca="1">RTD("cqg.rtd", ,"ContractData", ""&amp;C54&amp;"", "Y_CLose",, "T")</f>
        <v>2655.5</v>
      </c>
      <c r="J54" s="5">
        <f ca="1">RTD("cqg.rtd", ,"ContractData", C54, "Y_Date",, "T")</f>
        <v>44951</v>
      </c>
      <c r="Z54" s="2" t="str">
        <f ca="1"/>
        <v/>
      </c>
      <c r="AA54" s="2" t="str">
        <f ca="1"/>
        <v/>
      </c>
    </row>
    <row r="55" spans="1:27" x14ac:dyDescent="0.3">
      <c r="A55" s="3">
        <v>51</v>
      </c>
      <c r="B55" s="5">
        <f t="shared" ca="1" si="0"/>
        <v>45023</v>
      </c>
      <c r="C55" s="16" t="str">
        <f t="shared" ca="1" si="1"/>
        <v>AHDD07J23</v>
      </c>
      <c r="D55" s="6" t="str">
        <f ca="1">RTD("cqg.rtd", ,"ContractData", ""&amp;C55&amp;"", "LongDescription",, "T")</f>
        <v>LME Aluminium, Apr 23</v>
      </c>
      <c r="E55" s="6" t="str">
        <f ca="1">RTD("cqg.rtd", ,"ContractData", ""&amp;C55&amp;"", "T_Settlement",, "T")</f>
        <v/>
      </c>
      <c r="F55" s="3" t="str">
        <f ca="1">_xll.CQGContractData(C55, "NetSettlement", "1", "T")</f>
        <v/>
      </c>
      <c r="G55" s="14" t="str">
        <f ca="1">RTD("cqg.rtd", ,"ContractData", C55, "T_SettlementTime",, "T")</f>
        <v/>
      </c>
      <c r="H55" s="5">
        <f ca="1">_xll.CQGContractData(C55, "T_Date", "1", "T")</f>
        <v>44952</v>
      </c>
      <c r="I55" s="3" t="str">
        <f ca="1">RTD("cqg.rtd", ,"ContractData", ""&amp;C55&amp;"", "Y_CLose",, "T")</f>
        <v/>
      </c>
      <c r="J55" s="5">
        <f ca="1">RTD("cqg.rtd", ,"ContractData", C55, "Y_Date",, "T")</f>
        <v>44951</v>
      </c>
      <c r="Z55" s="2" t="str">
        <f ca="1"/>
        <v/>
      </c>
      <c r="AA55" s="2" t="str">
        <f ca="1"/>
        <v/>
      </c>
    </row>
    <row r="56" spans="1:27" x14ac:dyDescent="0.3">
      <c r="A56" s="3">
        <v>52</v>
      </c>
      <c r="B56" s="5">
        <f t="shared" ca="1" si="0"/>
        <v>45026</v>
      </c>
      <c r="C56" s="16" t="str">
        <f t="shared" ca="1" si="1"/>
        <v>AHDD10J23</v>
      </c>
      <c r="D56" s="6" t="str">
        <f ca="1">RTD("cqg.rtd", ,"ContractData", ""&amp;C56&amp;"", "LongDescription",, "T")</f>
        <v>LME Aluminium, Apr 23</v>
      </c>
      <c r="E56" s="6" t="str">
        <f ca="1">RTD("cqg.rtd", ,"ContractData", ""&amp;C56&amp;"", "T_Settlement",, "T")</f>
        <v/>
      </c>
      <c r="F56" s="3" t="str">
        <f ca="1">_xll.CQGContractData(C56, "NetSettlement", "1", "T")</f>
        <v/>
      </c>
      <c r="G56" s="14" t="str">
        <f ca="1">RTD("cqg.rtd", ,"ContractData", C56, "T_SettlementTime",, "T")</f>
        <v/>
      </c>
      <c r="H56" s="5">
        <f ca="1">_xll.CQGContractData(C56, "T_Date", "1", "T")</f>
        <v>44952</v>
      </c>
      <c r="I56" s="3" t="str">
        <f ca="1">RTD("cqg.rtd", ,"ContractData", ""&amp;C56&amp;"", "Y_CLose",, "T")</f>
        <v/>
      </c>
      <c r="J56" s="5">
        <f ca="1">RTD("cqg.rtd", ,"ContractData", C56, "Y_Date",, "T")</f>
        <v>44951</v>
      </c>
      <c r="Z56" s="2" t="str">
        <f ca="1"/>
        <v/>
      </c>
      <c r="AA56" s="2" t="str">
        <f ca="1"/>
        <v/>
      </c>
    </row>
    <row r="57" spans="1:27" x14ac:dyDescent="0.3">
      <c r="A57" s="3">
        <v>53</v>
      </c>
      <c r="B57" s="5">
        <f t="shared" ca="1" si="0"/>
        <v>45027</v>
      </c>
      <c r="C57" s="16" t="str">
        <f t="shared" ca="1" si="1"/>
        <v>AHDD11J23</v>
      </c>
      <c r="D57" s="6" t="str">
        <f ca="1">RTD("cqg.rtd", ,"ContractData", ""&amp;C57&amp;"", "LongDescription",, "T")</f>
        <v>LME Aluminium, Apr 23</v>
      </c>
      <c r="E57" s="6">
        <f ca="1">RTD("cqg.rtd", ,"ContractData", ""&amp;C57&amp;"", "T_Settlement",, "T")</f>
        <v>2635</v>
      </c>
      <c r="F57" s="3">
        <f ca="1">_xll.CQGContractData(C57, "NetSettlement", "1", "T")</f>
        <v>-21.73</v>
      </c>
      <c r="G57" s="14">
        <f ca="1">RTD("cqg.rtd", ,"ContractData", C57, "T_SettlementTime",, "T")</f>
        <v>0.45277777777777778</v>
      </c>
      <c r="H57" s="5">
        <f ca="1">_xll.CQGContractData(C57, "T_Date", "1", "T")</f>
        <v>44952</v>
      </c>
      <c r="I57" s="3">
        <f ca="1">RTD("cqg.rtd", ,"ContractData", ""&amp;C57&amp;"", "Y_CLose",, "T")</f>
        <v>2656.73</v>
      </c>
      <c r="J57" s="5">
        <f ca="1">RTD("cqg.rtd", ,"ContractData", C57, "Y_Date",, "T")</f>
        <v>44951</v>
      </c>
      <c r="Z57" s="2" t="str">
        <f ca="1"/>
        <v/>
      </c>
      <c r="AA57" s="2" t="str">
        <f ca="1"/>
        <v/>
      </c>
    </row>
    <row r="58" spans="1:27" x14ac:dyDescent="0.3">
      <c r="A58" s="3">
        <v>54</v>
      </c>
      <c r="B58" s="5">
        <f t="shared" ca="1" si="0"/>
        <v>45028</v>
      </c>
      <c r="C58" s="16" t="str">
        <f t="shared" ca="1" si="1"/>
        <v>AHDD12J23</v>
      </c>
      <c r="D58" s="6" t="str">
        <f ca="1">RTD("cqg.rtd", ,"ContractData", ""&amp;C58&amp;"", "LongDescription",, "T")</f>
        <v>LME Aluminium, Apr 23</v>
      </c>
      <c r="E58" s="6">
        <f ca="1">RTD("cqg.rtd", ,"ContractData", ""&amp;C58&amp;"", "T_Settlement",, "T")</f>
        <v>2635.5</v>
      </c>
      <c r="F58" s="3">
        <f ca="1">_xll.CQGContractData(C58, "NetSettlement", "1", "T")</f>
        <v>-21.5</v>
      </c>
      <c r="G58" s="14">
        <f ca="1">RTD("cqg.rtd", ,"ContractData", C58, "T_SettlementTime",, "T")</f>
        <v>0.45277777777777778</v>
      </c>
      <c r="H58" s="5">
        <f ca="1">_xll.CQGContractData(C58, "T_Date", "1", "T")</f>
        <v>44952</v>
      </c>
      <c r="I58" s="3">
        <f ca="1">RTD("cqg.rtd", ,"ContractData", ""&amp;C58&amp;"", "Y_CLose",, "T")</f>
        <v>2657</v>
      </c>
      <c r="J58" s="5">
        <f ca="1">RTD("cqg.rtd", ,"ContractData", C58, "Y_Date",, "T")</f>
        <v>44951</v>
      </c>
      <c r="Z58" s="2" t="str">
        <f ca="1"/>
        <v/>
      </c>
      <c r="AA58" s="2" t="str">
        <f ca="1"/>
        <v/>
      </c>
    </row>
    <row r="59" spans="1:27" x14ac:dyDescent="0.3">
      <c r="A59" s="3">
        <v>55</v>
      </c>
      <c r="B59" s="5">
        <f t="shared" ca="1" si="0"/>
        <v>45029</v>
      </c>
      <c r="C59" s="16" t="str">
        <f t="shared" ca="1" si="1"/>
        <v>AHDD13J23</v>
      </c>
      <c r="D59" s="6" t="str">
        <f ca="1">RTD("cqg.rtd", ,"ContractData", ""&amp;C59&amp;"", "LongDescription",, "T")</f>
        <v>LME Aluminium, Apr 23</v>
      </c>
      <c r="E59" s="6">
        <f ca="1">RTD("cqg.rtd", ,"ContractData", ""&amp;C59&amp;"", "T_Settlement",, "T")</f>
        <v>2635.61</v>
      </c>
      <c r="F59" s="3">
        <f ca="1">_xll.CQGContractData(C59, "NetSettlement", "1", "T")</f>
        <v>-21.39</v>
      </c>
      <c r="G59" s="14">
        <f ca="1">RTD("cqg.rtd", ,"ContractData", C59, "T_SettlementTime",, "T")</f>
        <v>0.45277777777777778</v>
      </c>
      <c r="H59" s="5">
        <f ca="1">_xll.CQGContractData(C59, "T_Date", "1", "T")</f>
        <v>44952</v>
      </c>
      <c r="I59" s="3">
        <f ca="1">RTD("cqg.rtd", ,"ContractData", ""&amp;C59&amp;"", "Y_CLose",, "T")</f>
        <v>2657</v>
      </c>
      <c r="J59" s="5">
        <f ca="1">RTD("cqg.rtd", ,"ContractData", C59, "Y_Date",, "T")</f>
        <v>44951</v>
      </c>
      <c r="Z59" s="2" t="str">
        <f ca="1"/>
        <v/>
      </c>
      <c r="AA59" s="2" t="str">
        <f ca="1"/>
        <v/>
      </c>
    </row>
    <row r="60" spans="1:27" x14ac:dyDescent="0.3">
      <c r="A60" s="3">
        <v>56</v>
      </c>
      <c r="B60" s="5">
        <f t="shared" ca="1" si="0"/>
        <v>45030</v>
      </c>
      <c r="C60" s="16" t="str">
        <f t="shared" ca="1" si="1"/>
        <v>AHDD14J23</v>
      </c>
      <c r="D60" s="6" t="str">
        <f ca="1">RTD("cqg.rtd", ,"ContractData", ""&amp;C60&amp;"", "LongDescription",, "T")</f>
        <v>LME Aluminium, Apr 23</v>
      </c>
      <c r="E60" s="6">
        <f ca="1">RTD("cqg.rtd", ,"ContractData", ""&amp;C60&amp;"", "T_Settlement",, "T")</f>
        <v>2635.71</v>
      </c>
      <c r="F60" s="3">
        <f ca="1">_xll.CQGContractData(C60, "NetSettlement", "1", "T")</f>
        <v>-21.29</v>
      </c>
      <c r="G60" s="14">
        <f ca="1">RTD("cqg.rtd", ,"ContractData", C60, "T_SettlementTime",, "T")</f>
        <v>0.45277777777777778</v>
      </c>
      <c r="H60" s="5">
        <f ca="1">_xll.CQGContractData(C60, "T_Date", "1", "T")</f>
        <v>44952</v>
      </c>
      <c r="I60" s="3">
        <f ca="1">RTD("cqg.rtd", ,"ContractData", ""&amp;C60&amp;"", "Y_CLose",, "T")</f>
        <v>2657</v>
      </c>
      <c r="J60" s="5">
        <f ca="1">RTD("cqg.rtd", ,"ContractData", C60, "Y_Date",, "T")</f>
        <v>44951</v>
      </c>
      <c r="Z60" s="2" t="str">
        <f ca="1"/>
        <v/>
      </c>
      <c r="AA60" s="2" t="str">
        <f ca="1"/>
        <v/>
      </c>
    </row>
    <row r="61" spans="1:27" x14ac:dyDescent="0.3">
      <c r="A61" s="3">
        <v>57</v>
      </c>
      <c r="B61" s="5">
        <f t="shared" ca="1" si="0"/>
        <v>45033</v>
      </c>
      <c r="C61" s="16" t="str">
        <f t="shared" ca="1" si="1"/>
        <v>AHDD17J23</v>
      </c>
      <c r="D61" s="6" t="str">
        <f ca="1">RTD("cqg.rtd", ,"ContractData", ""&amp;C61&amp;"", "LongDescription",, "T")</f>
        <v>LME Aluminium, Apr 23</v>
      </c>
      <c r="E61" s="6">
        <f ca="1">RTD("cqg.rtd", ,"ContractData", ""&amp;C61&amp;"", "T_Settlement",, "T")</f>
        <v>2636.04</v>
      </c>
      <c r="F61" s="3">
        <f ca="1">_xll.CQGContractData(C61, "NetSettlement", "1", "T")</f>
        <v>-20.96</v>
      </c>
      <c r="G61" s="14">
        <f ca="1">RTD("cqg.rtd", ,"ContractData", C61, "T_SettlementTime",, "T")</f>
        <v>0.45277777777777778</v>
      </c>
      <c r="H61" s="5">
        <f ca="1">_xll.CQGContractData(C61, "T_Date", "1", "T")</f>
        <v>44952</v>
      </c>
      <c r="I61" s="3">
        <f ca="1">RTD("cqg.rtd", ,"ContractData", ""&amp;C61&amp;"", "Y_CLose",, "T")</f>
        <v>2657</v>
      </c>
      <c r="J61" s="5">
        <f ca="1">RTD("cqg.rtd", ,"ContractData", C61, "Y_Date",, "T")</f>
        <v>44951</v>
      </c>
      <c r="Z61" s="2" t="str">
        <f ca="1"/>
        <v/>
      </c>
      <c r="AA61" s="2" t="str">
        <f ca="1"/>
        <v/>
      </c>
    </row>
    <row r="62" spans="1:27" x14ac:dyDescent="0.3">
      <c r="A62" s="3">
        <v>58</v>
      </c>
      <c r="B62" s="5">
        <f t="shared" ca="1" si="0"/>
        <v>45034</v>
      </c>
      <c r="C62" s="16" t="str">
        <f t="shared" ca="1" si="1"/>
        <v>AHDD18J23</v>
      </c>
      <c r="D62" s="6" t="str">
        <f ca="1">RTD("cqg.rtd", ,"ContractData", ""&amp;C62&amp;"", "LongDescription",, "T")</f>
        <v>LME Aluminium, Apr 23</v>
      </c>
      <c r="E62" s="6">
        <f ca="1">RTD("cqg.rtd", ,"ContractData", ""&amp;C62&amp;"", "T_Settlement",, "T")</f>
        <v>2636.14</v>
      </c>
      <c r="F62" s="3">
        <f ca="1">_xll.CQGContractData(C62, "NetSettlement", "1", "T")</f>
        <v>-20.86</v>
      </c>
      <c r="G62" s="14">
        <f ca="1">RTD("cqg.rtd", ,"ContractData", C62, "T_SettlementTime",, "T")</f>
        <v>0.45277777777777778</v>
      </c>
      <c r="H62" s="5">
        <f ca="1">_xll.CQGContractData(C62, "T_Date", "1", "T")</f>
        <v>44952</v>
      </c>
      <c r="I62" s="3">
        <f ca="1">RTD("cqg.rtd", ,"ContractData", ""&amp;C62&amp;"", "Y_CLose",, "T")</f>
        <v>2657</v>
      </c>
      <c r="J62" s="5">
        <f ca="1">RTD("cqg.rtd", ,"ContractData", C62, "Y_Date",, "T")</f>
        <v>44951</v>
      </c>
      <c r="Z62" s="2" t="str">
        <f ca="1"/>
        <v/>
      </c>
      <c r="AA62" s="2" t="str">
        <f ca="1"/>
        <v/>
      </c>
    </row>
    <row r="63" spans="1:27" x14ac:dyDescent="0.3">
      <c r="A63" s="3">
        <v>59</v>
      </c>
      <c r="B63" s="5">
        <f t="shared" ca="1" si="0"/>
        <v>45035</v>
      </c>
      <c r="C63" s="16" t="str">
        <f t="shared" ca="1" si="1"/>
        <v>AHDD19J23</v>
      </c>
      <c r="D63" s="6" t="str">
        <f ca="1">RTD("cqg.rtd", ,"ContractData", ""&amp;C63&amp;"", "LongDescription",, "T")</f>
        <v>LME Aluminium, Apr 23</v>
      </c>
      <c r="E63" s="6">
        <f ca="1">RTD("cqg.rtd", ,"ContractData", ""&amp;C63&amp;"", "T_Settlement",, "T")</f>
        <v>2636.25</v>
      </c>
      <c r="F63" s="3">
        <f ca="1">_xll.CQGContractData(C63, "NetSettlement", "1", "T")</f>
        <v>-20.75</v>
      </c>
      <c r="G63" s="14">
        <f ca="1">RTD("cqg.rtd", ,"ContractData", C63, "T_SettlementTime",, "T")</f>
        <v>0.45277777777777778</v>
      </c>
      <c r="H63" s="5">
        <f ca="1">_xll.CQGContractData(C63, "T_Date", "1", "T")</f>
        <v>44952</v>
      </c>
      <c r="I63" s="3">
        <f ca="1">RTD("cqg.rtd", ,"ContractData", ""&amp;C63&amp;"", "Y_CLose",, "T")</f>
        <v>2657</v>
      </c>
      <c r="J63" s="5">
        <f ca="1">RTD("cqg.rtd", ,"ContractData", C63, "Y_Date",, "T")</f>
        <v>44951</v>
      </c>
      <c r="Z63" s="2">
        <f ca="1"/>
        <v>45035</v>
      </c>
      <c r="AA63" s="2" t="str">
        <f ca="1"/>
        <v/>
      </c>
    </row>
    <row r="64" spans="1:27" x14ac:dyDescent="0.3">
      <c r="A64" s="3">
        <v>60</v>
      </c>
      <c r="B64" s="5">
        <f t="shared" ca="1" si="0"/>
        <v>45036</v>
      </c>
      <c r="C64" s="16" t="str">
        <f t="shared" ca="1" si="1"/>
        <v>AHDD20J23</v>
      </c>
      <c r="D64" s="6" t="str">
        <f ca="1">RTD("cqg.rtd", ,"ContractData", ""&amp;C64&amp;"", "LongDescription",, "T")</f>
        <v>LME Aluminium, Apr 23</v>
      </c>
      <c r="E64" s="6">
        <f ca="1">RTD("cqg.rtd", ,"ContractData", ""&amp;C64&amp;"", "T_Settlement",, "T")</f>
        <v>2636</v>
      </c>
      <c r="F64" s="3">
        <f ca="1">_xll.CQGContractData(C64, "NetSettlement", "1", "T")</f>
        <v>-20</v>
      </c>
      <c r="G64" s="14">
        <f ca="1">RTD("cqg.rtd", ,"ContractData", C64, "T_SettlementTime",, "T")</f>
        <v>0.45277777777777778</v>
      </c>
      <c r="H64" s="5">
        <f ca="1">_xll.CQGContractData(C64, "T_Date", "1", "T")</f>
        <v>44952</v>
      </c>
      <c r="I64" s="3">
        <f ca="1">RTD("cqg.rtd", ,"ContractData", ""&amp;C64&amp;"", "Y_CLose",, "T")</f>
        <v>2656</v>
      </c>
      <c r="J64" s="5">
        <f ca="1">RTD("cqg.rtd", ,"ContractData", C64, "Y_Date",, "T")</f>
        <v>44951</v>
      </c>
      <c r="Z64" s="2" t="str">
        <f ca="1"/>
        <v/>
      </c>
      <c r="AA64" s="2" t="str">
        <f ca="1"/>
        <v/>
      </c>
    </row>
    <row r="65" spans="1:27" x14ac:dyDescent="0.3">
      <c r="A65" s="3">
        <v>61</v>
      </c>
      <c r="B65" s="5">
        <f t="shared" ca="1" si="0"/>
        <v>45037</v>
      </c>
      <c r="C65" s="16" t="str">
        <f t="shared" ca="1" si="1"/>
        <v>AHDD21J23</v>
      </c>
      <c r="D65" s="6" t="str">
        <f ca="1">RTD("cqg.rtd", ,"ContractData", ""&amp;C65&amp;"", "LongDescription",, "T")</f>
        <v>LME Aluminium, Apr 23</v>
      </c>
      <c r="E65" s="6">
        <f ca="1">RTD("cqg.rtd", ,"ContractData", ""&amp;C65&amp;"", "T_Settlement",, "T")</f>
        <v>2636.5</v>
      </c>
      <c r="F65" s="3">
        <f ca="1">_xll.CQGContractData(C65, "NetSettlement", "1", "T")</f>
        <v>-20</v>
      </c>
      <c r="G65" s="14">
        <f ca="1">RTD("cqg.rtd", ,"ContractData", C65, "T_SettlementTime",, "T")</f>
        <v>0.45277777777777778</v>
      </c>
      <c r="H65" s="5">
        <f ca="1">_xll.CQGContractData(C65, "T_Date", "1", "T")</f>
        <v>44952</v>
      </c>
      <c r="I65" s="3">
        <f ca="1">RTD("cqg.rtd", ,"ContractData", ""&amp;C65&amp;"", "Y_CLose",, "T")</f>
        <v>2656.5</v>
      </c>
      <c r="J65" s="5">
        <f ca="1">RTD("cqg.rtd", ,"ContractData", C65, "Y_Date",, "T")</f>
        <v>44951</v>
      </c>
      <c r="Z65" s="2" t="str">
        <f ca="1"/>
        <v/>
      </c>
      <c r="AA65" s="2" t="str">
        <f ca="1"/>
        <v/>
      </c>
    </row>
    <row r="66" spans="1:27" x14ac:dyDescent="0.3">
      <c r="A66" s="3">
        <v>62</v>
      </c>
      <c r="B66" s="5">
        <f t="shared" ca="1" si="0"/>
        <v>45040</v>
      </c>
      <c r="C66" s="16" t="str">
        <f t="shared" ca="1" si="1"/>
        <v>AHDD24J23</v>
      </c>
      <c r="D66" s="6" t="str">
        <f ca="1">RTD("cqg.rtd", ,"ContractData", ""&amp;C66&amp;"", "LongDescription",, "T")</f>
        <v>LME Aluminium, Apr 23</v>
      </c>
      <c r="E66" s="6">
        <f ca="1">RTD("cqg.rtd", ,"ContractData", ""&amp;C66&amp;"", "T_Settlement",, "T")</f>
        <v>2638</v>
      </c>
      <c r="F66" s="3">
        <f ca="1">_xll.CQGContractData(C66, "NetSettlement", "1", "T")</f>
        <v>-20</v>
      </c>
      <c r="G66" s="14">
        <f ca="1">RTD("cqg.rtd", ,"ContractData", C66, "T_SettlementTime",, "T")</f>
        <v>0.45277777777777778</v>
      </c>
      <c r="H66" s="5">
        <f ca="1">_xll.CQGContractData(C66, "T_Date", "1", "T")</f>
        <v>44952</v>
      </c>
      <c r="I66" s="3">
        <f ca="1">RTD("cqg.rtd", ,"ContractData", ""&amp;C66&amp;"", "Y_CLose",, "T")</f>
        <v>2658</v>
      </c>
      <c r="J66" s="5">
        <f ca="1">RTD("cqg.rtd", ,"ContractData", C66, "Y_Date",, "T")</f>
        <v>44951</v>
      </c>
      <c r="Z66" s="2" t="str">
        <f ca="1"/>
        <v/>
      </c>
      <c r="AA66" s="2" t="str">
        <f ca="1"/>
        <v/>
      </c>
    </row>
    <row r="67" spans="1:27" x14ac:dyDescent="0.3">
      <c r="A67" s="3">
        <v>63</v>
      </c>
      <c r="B67" s="5">
        <f t="shared" ca="1" si="0"/>
        <v>45041</v>
      </c>
      <c r="C67" s="16" t="str">
        <f t="shared" ca="1" si="1"/>
        <v>AHDD25J23</v>
      </c>
      <c r="D67" s="6" t="str">
        <f ca="1">RTD("cqg.rtd", ,"ContractData", ""&amp;C67&amp;"", "LongDescription",, "T")</f>
        <v>LME Aluminium, Apr 23</v>
      </c>
      <c r="E67" s="6">
        <f ca="1">RTD("cqg.rtd", ,"ContractData", ""&amp;C67&amp;"", "T_Settlement",, "T")</f>
        <v>2638.5</v>
      </c>
      <c r="F67" s="3">
        <f ca="1">_xll.CQGContractData(C67, "NetSettlement", "1", "T")</f>
        <v>-20</v>
      </c>
      <c r="G67" s="14">
        <f ca="1">RTD("cqg.rtd", ,"ContractData", C67, "T_SettlementTime",, "T")</f>
        <v>0.45277777777777778</v>
      </c>
      <c r="H67" s="5">
        <f ca="1">_xll.CQGContractData(C67, "T_Date", "1", "T")</f>
        <v>44952</v>
      </c>
      <c r="I67" s="3">
        <f ca="1">RTD("cqg.rtd", ,"ContractData", ""&amp;C67&amp;"", "Y_CLose",, "T")</f>
        <v>2658.5</v>
      </c>
      <c r="J67" s="5">
        <f ca="1">RTD("cqg.rtd", ,"ContractData", C67, "Y_Date",, "T")</f>
        <v>44951</v>
      </c>
      <c r="Z67" s="2" t="str">
        <f ca="1"/>
        <v/>
      </c>
      <c r="AA67" s="2" t="str">
        <f ca="1"/>
        <v/>
      </c>
    </row>
    <row r="68" spans="1:27" x14ac:dyDescent="0.3">
      <c r="A68" s="3">
        <v>64</v>
      </c>
      <c r="B68" s="5">
        <f t="shared" ref="B68:B131" ca="1" si="2">WORKDAY($A$2,$A68)</f>
        <v>45042</v>
      </c>
      <c r="C68" s="16" t="str">
        <f t="shared" ca="1" si="1"/>
        <v>AHDD26J23</v>
      </c>
      <c r="D68" s="6" t="str">
        <f ca="1">RTD("cqg.rtd", ,"ContractData", ""&amp;C68&amp;"", "LongDescription",, "T")</f>
        <v>LME Aluminium, Apr 23</v>
      </c>
      <c r="E68" s="6">
        <f ca="1">RTD("cqg.rtd", ,"ContractData", ""&amp;C68&amp;"", "T_Settlement",, "T")</f>
        <v>2639</v>
      </c>
      <c r="F68" s="3">
        <f ca="1">_xll.CQGContractData(C68, "NetSettlement", "1", "T")</f>
        <v>-19.93</v>
      </c>
      <c r="G68" s="14">
        <f ca="1">RTD("cqg.rtd", ,"ContractData", C68, "T_SettlementTime",, "T")</f>
        <v>0.44305555555555554</v>
      </c>
      <c r="H68" s="5">
        <f ca="1">_xll.CQGContractData(C68, "T_Date", "1", "T")</f>
        <v>44952</v>
      </c>
      <c r="I68" s="3">
        <f ca="1">RTD("cqg.rtd", ,"ContractData", ""&amp;C68&amp;"", "Y_CLose",, "T")</f>
        <v>2658.93</v>
      </c>
      <c r="J68" s="5">
        <f ca="1">RTD("cqg.rtd", ,"ContractData", C68, "Y_Date",, "T")</f>
        <v>44951</v>
      </c>
      <c r="Z68" s="2" t="str">
        <f ca="1"/>
        <v/>
      </c>
      <c r="AA68" s="2" t="str">
        <f ca="1"/>
        <v/>
      </c>
    </row>
    <row r="69" spans="1:27" x14ac:dyDescent="0.3">
      <c r="A69" s="3">
        <v>65</v>
      </c>
      <c r="B69" s="5">
        <f t="shared" ca="1" si="2"/>
        <v>45043</v>
      </c>
      <c r="C69" s="16" t="str">
        <f t="shared" ref="C69:C132" ca="1" si="3">CONCATENATE("AHDD",IF(DAY($B69)&lt;10,CONCATENATE("0",DAY($B69)),DAY($B69)),IF(MONTH($B69)=1,"F",IF(MONTH($B69)=2,"G",IF(MONTH($B69)=3,"H",IF(MONTH($B69)=4,"J",IF(MONTH($B69)=5,"K",IF(MONTH($B69)=6,"M",IF(MONTH($B69)=7,"N",IF(MONTH($B69)=8,"Q",IF(MONTH($B69)=9,"U",IF(MONTH($B69)=10,"V",IF(MONTH($B69)=11,"X",IF(MONTH($B69)=12,"Z","INVALID MONTH")))))))))))),RIGHT(YEAR($B69),2))</f>
        <v>AHDD27J23</v>
      </c>
      <c r="D69" s="6" t="str">
        <f ca="1">RTD("cqg.rtd", ,"ContractData", ""&amp;C69&amp;"", "LongDescription",, "T")</f>
        <v>LME Aluminium, Apr 23</v>
      </c>
      <c r="E69" s="6" t="str">
        <f ca="1">RTD("cqg.rtd", ,"ContractData", ""&amp;C69&amp;"", "T_Settlement",, "T")</f>
        <v/>
      </c>
      <c r="F69" s="3" t="str">
        <f ca="1">_xll.CQGContractData(C69, "NetSettlement", "1", "T")</f>
        <v/>
      </c>
      <c r="G69" s="14" t="str">
        <f ca="1">RTD("cqg.rtd", ,"ContractData", C69, "T_SettlementTime",, "T")</f>
        <v/>
      </c>
      <c r="H69" s="5">
        <f ca="1">_xll.CQGContractData(C69, "T_Date", "1", "T")</f>
        <v>44952</v>
      </c>
      <c r="I69" s="3" t="str">
        <f ca="1">RTD("cqg.rtd", ,"ContractData", ""&amp;C69&amp;"", "Y_CLose",, "T")</f>
        <v/>
      </c>
      <c r="J69" s="5">
        <f ca="1">RTD("cqg.rtd", ,"ContractData", C69, "Y_Date",, "T")</f>
        <v>44951</v>
      </c>
      <c r="Z69" s="2" t="str">
        <f ca="1"/>
        <v/>
      </c>
      <c r="AA69" s="2" t="str">
        <f ca="1"/>
        <v/>
      </c>
    </row>
    <row r="70" spans="1:27" x14ac:dyDescent="0.3">
      <c r="A70" s="3">
        <v>66</v>
      </c>
      <c r="B70" s="5">
        <f t="shared" ca="1" si="2"/>
        <v>45044</v>
      </c>
      <c r="C70" s="16" t="str">
        <f t="shared" ca="1" si="3"/>
        <v>AHDD28J23</v>
      </c>
      <c r="D70" s="6" t="str">
        <f ca="1">RTD("cqg.rtd", ,"ContractData", ""&amp;C70&amp;"", "LongDescription",, "T")</f>
        <v>LME Aluminium, Apr 23</v>
      </c>
      <c r="E70" s="6" t="str">
        <f ca="1">RTD("cqg.rtd", ,"ContractData", ""&amp;C70&amp;"", "T_Settlement",, "T")</f>
        <v/>
      </c>
      <c r="F70" s="3" t="str">
        <f ca="1">_xll.CQGContractData(C70, "NetSettlement", "1", "T")</f>
        <v/>
      </c>
      <c r="G70" s="14" t="str">
        <f ca="1">RTD("cqg.rtd", ,"ContractData", C70, "T_SettlementTime",, "T")</f>
        <v/>
      </c>
      <c r="H70" s="5">
        <f ca="1">_xll.CQGContractData(C70, "T_Date", "1", "T")</f>
        <v>44952</v>
      </c>
      <c r="I70" s="3" t="str">
        <f ca="1">RTD("cqg.rtd", ,"ContractData", ""&amp;C70&amp;"", "Y_CLose",, "T")</f>
        <v/>
      </c>
      <c r="J70" s="5">
        <f ca="1">RTD("cqg.rtd", ,"ContractData", C70, "Y_Date",, "T")</f>
        <v>44951</v>
      </c>
      <c r="Z70" s="2" t="str">
        <f ca="1"/>
        <v/>
      </c>
      <c r="AA70" s="2" t="str">
        <f ca="1"/>
        <v/>
      </c>
    </row>
    <row r="71" spans="1:27" x14ac:dyDescent="0.3">
      <c r="A71" s="3">
        <v>67</v>
      </c>
      <c r="B71" s="5">
        <f t="shared" ca="1" si="2"/>
        <v>45047</v>
      </c>
      <c r="C71" s="16" t="str">
        <f t="shared" ca="1" si="3"/>
        <v>AHDD01K23</v>
      </c>
      <c r="D71" s="6" t="str">
        <f ca="1">RTD("cqg.rtd", ,"ContractData", ""&amp;C71&amp;"", "LongDescription",, "T")</f>
        <v>LME Aluminium, May 23</v>
      </c>
      <c r="E71" s="6" t="str">
        <f ca="1">RTD("cqg.rtd", ,"ContractData", ""&amp;C71&amp;"", "T_Settlement",, "T")</f>
        <v/>
      </c>
      <c r="F71" s="3" t="str">
        <f ca="1">_xll.CQGContractData(C71, "NetSettlement", "1", "T")</f>
        <v/>
      </c>
      <c r="G71" s="14" t="str">
        <f ca="1">RTD("cqg.rtd", ,"ContractData", C71, "T_SettlementTime",, "T")</f>
        <v/>
      </c>
      <c r="H71" s="5">
        <f ca="1">_xll.CQGContractData(C71, "T_Date", "1", "T")</f>
        <v>44952</v>
      </c>
      <c r="I71" s="3" t="str">
        <f ca="1">RTD("cqg.rtd", ,"ContractData", ""&amp;C71&amp;"", "Y_CLose",, "T")</f>
        <v/>
      </c>
      <c r="J71" s="5">
        <f ca="1">RTD("cqg.rtd", ,"ContractData", C71, "Y_Date",, "T")</f>
        <v>44951</v>
      </c>
      <c r="Z71" s="2" t="str">
        <f ca="1"/>
        <v/>
      </c>
      <c r="AA71" s="2" t="str">
        <f ca="1"/>
        <v/>
      </c>
    </row>
    <row r="72" spans="1:27" x14ac:dyDescent="0.3">
      <c r="A72" s="3">
        <v>68</v>
      </c>
      <c r="B72" s="5">
        <f t="shared" ca="1" si="2"/>
        <v>45048</v>
      </c>
      <c r="C72" s="16" t="str">
        <f t="shared" ca="1" si="3"/>
        <v>AHDD02K23</v>
      </c>
      <c r="D72" s="6" t="str">
        <f ca="1">RTD("cqg.rtd", ,"ContractData", ""&amp;C72&amp;"", "LongDescription",, "T")</f>
        <v>LME Aluminium, May 23</v>
      </c>
      <c r="E72" s="6" t="str">
        <f ca="1">RTD("cqg.rtd", ,"ContractData", ""&amp;C72&amp;"", "T_Settlement",, "T")</f>
        <v/>
      </c>
      <c r="F72" s="3" t="str">
        <f ca="1">_xll.CQGContractData(C72, "NetSettlement", "1", "T")</f>
        <v/>
      </c>
      <c r="G72" s="14" t="str">
        <f ca="1">RTD("cqg.rtd", ,"ContractData", C72, "T_SettlementTime",, "T")</f>
        <v/>
      </c>
      <c r="H72" s="5">
        <f ca="1">_xll.CQGContractData(C72, "T_Date", "1", "T")</f>
        <v>44952</v>
      </c>
      <c r="I72" s="3" t="str">
        <f ca="1">RTD("cqg.rtd", ,"ContractData", ""&amp;C72&amp;"", "Y_CLose",, "T")</f>
        <v/>
      </c>
      <c r="J72" s="5">
        <f ca="1">RTD("cqg.rtd", ,"ContractData", C72, "Y_Date",, "T")</f>
        <v>44951</v>
      </c>
      <c r="Z72" s="2" t="str">
        <f ca="1"/>
        <v/>
      </c>
      <c r="AA72" s="2" t="str">
        <f ca="1"/>
        <v/>
      </c>
    </row>
    <row r="73" spans="1:27" x14ac:dyDescent="0.3">
      <c r="A73" s="3">
        <v>69</v>
      </c>
      <c r="B73" s="5">
        <f t="shared" ca="1" si="2"/>
        <v>45049</v>
      </c>
      <c r="C73" s="16" t="str">
        <f t="shared" ca="1" si="3"/>
        <v>AHDD03K23</v>
      </c>
      <c r="D73" s="6" t="str">
        <f ca="1">RTD("cqg.rtd", ,"ContractData", ""&amp;C73&amp;"", "LongDescription",, "T")</f>
        <v>LME Aluminium, May 23</v>
      </c>
      <c r="E73" s="6">
        <f ca="1">RTD("cqg.rtd", ,"ContractData", ""&amp;C73&amp;"", "T_Settlement",, "T")</f>
        <v>2642</v>
      </c>
      <c r="F73" s="3">
        <f ca="1">_xll.CQGContractData(C73, "NetSettlement", "1", "T")</f>
        <v>-19.95</v>
      </c>
      <c r="G73" s="14">
        <f ca="1">RTD("cqg.rtd", ,"ContractData", C73, "T_SettlementTime",, "T")</f>
        <v>0.45277777777777778</v>
      </c>
      <c r="H73" s="5">
        <f ca="1">_xll.CQGContractData(C73, "T_Date", "1", "T")</f>
        <v>44952</v>
      </c>
      <c r="I73" s="3">
        <f ca="1">RTD("cqg.rtd", ,"ContractData", ""&amp;C73&amp;"", "Y_CLose",, "T")</f>
        <v>2661.9500000000003</v>
      </c>
      <c r="J73" s="5">
        <f ca="1">RTD("cqg.rtd", ,"ContractData", C73, "Y_Date",, "T")</f>
        <v>44951</v>
      </c>
      <c r="Z73" s="2" t="str">
        <f ca="1"/>
        <v/>
      </c>
      <c r="AA73" s="2" t="str">
        <f ca="1"/>
        <v/>
      </c>
    </row>
    <row r="74" spans="1:27" x14ac:dyDescent="0.3">
      <c r="A74" s="3">
        <v>70</v>
      </c>
      <c r="B74" s="5">
        <f t="shared" ca="1" si="2"/>
        <v>45050</v>
      </c>
      <c r="C74" s="16" t="str">
        <f t="shared" ca="1" si="3"/>
        <v>AHDD04K23</v>
      </c>
      <c r="D74" s="6" t="str">
        <f ca="1">RTD("cqg.rtd", ,"ContractData", ""&amp;C74&amp;"", "LongDescription",, "T")</f>
        <v>LME Aluminium, May 23</v>
      </c>
      <c r="E74" s="6" t="str">
        <f ca="1">RTD("cqg.rtd", ,"ContractData", ""&amp;C74&amp;"", "T_Settlement",, "T")</f>
        <v/>
      </c>
      <c r="F74" s="3" t="str">
        <f ca="1">_xll.CQGContractData(C74, "NetSettlement", "1", "T")</f>
        <v/>
      </c>
      <c r="G74" s="14" t="str">
        <f ca="1">RTD("cqg.rtd", ,"ContractData", C74, "T_SettlementTime",, "T")</f>
        <v/>
      </c>
      <c r="H74" s="5">
        <f ca="1">_xll.CQGContractData(C74, "T_Date", "1", "T")</f>
        <v>44952</v>
      </c>
      <c r="I74" s="3" t="str">
        <f ca="1">RTD("cqg.rtd", ,"ContractData", ""&amp;C74&amp;"", "Y_CLose",, "T")</f>
        <v/>
      </c>
      <c r="J74" s="5">
        <f ca="1">RTD("cqg.rtd", ,"ContractData", C74, "Y_Date",, "T")</f>
        <v>44951</v>
      </c>
      <c r="Z74" s="2" t="str">
        <f ca="1"/>
        <v/>
      </c>
      <c r="AA74" s="2" t="str">
        <f ca="1"/>
        <v/>
      </c>
    </row>
    <row r="75" spans="1:27" x14ac:dyDescent="0.3">
      <c r="A75" s="3">
        <v>71</v>
      </c>
      <c r="B75" s="5">
        <f t="shared" ca="1" si="2"/>
        <v>45051</v>
      </c>
      <c r="C75" s="16" t="str">
        <f t="shared" ca="1" si="3"/>
        <v>AHDD05K23</v>
      </c>
      <c r="D75" s="6" t="str">
        <f ca="1">RTD("cqg.rtd", ,"ContractData", ""&amp;C75&amp;"", "LongDescription",, "T")</f>
        <v>LME Aluminium, May 23</v>
      </c>
      <c r="E75" s="6" t="str">
        <f ca="1">RTD("cqg.rtd", ,"ContractData", ""&amp;C75&amp;"", "T_Settlement",, "T")</f>
        <v/>
      </c>
      <c r="F75" s="3" t="str">
        <f ca="1">_xll.CQGContractData(C75, "NetSettlement", "1", "T")</f>
        <v/>
      </c>
      <c r="G75" s="14" t="str">
        <f ca="1">RTD("cqg.rtd", ,"ContractData", C75, "T_SettlementTime",, "T")</f>
        <v/>
      </c>
      <c r="H75" s="5">
        <f ca="1">_xll.CQGContractData(C75, "T_Date", "1", "T")</f>
        <v>44952</v>
      </c>
      <c r="I75" s="3" t="str">
        <f ca="1">RTD("cqg.rtd", ,"ContractData", ""&amp;C75&amp;"", "Y_CLose",, "T")</f>
        <v/>
      </c>
      <c r="J75" s="5">
        <f ca="1">RTD("cqg.rtd", ,"ContractData", C75, "Y_Date",, "T")</f>
        <v>44951</v>
      </c>
      <c r="Z75" s="2" t="str">
        <f ca="1"/>
        <v/>
      </c>
      <c r="AA75" s="2" t="str">
        <f ca="1"/>
        <v/>
      </c>
    </row>
    <row r="76" spans="1:27" x14ac:dyDescent="0.3">
      <c r="A76" s="3">
        <v>72</v>
      </c>
      <c r="B76" s="5">
        <f t="shared" ca="1" si="2"/>
        <v>45054</v>
      </c>
      <c r="C76" s="16" t="str">
        <f t="shared" ca="1" si="3"/>
        <v>AHDD08K23</v>
      </c>
      <c r="D76" s="6" t="str">
        <f ca="1">RTD("cqg.rtd", ,"ContractData", ""&amp;C76&amp;"", "LongDescription",, "T")</f>
        <v>LME Aluminium, May 23</v>
      </c>
      <c r="E76" s="6" t="str">
        <f ca="1">RTD("cqg.rtd", ,"ContractData", ""&amp;C76&amp;"", "T_Settlement",, "T")</f>
        <v/>
      </c>
      <c r="F76" s="3" t="str">
        <f ca="1">_xll.CQGContractData(C76, "NetSettlement", "1", "T")</f>
        <v/>
      </c>
      <c r="G76" s="14" t="str">
        <f ca="1">RTD("cqg.rtd", ,"ContractData", C76, "T_SettlementTime",, "T")</f>
        <v/>
      </c>
      <c r="H76" s="5">
        <f ca="1">_xll.CQGContractData(C76, "T_Date", "1", "T")</f>
        <v>44952</v>
      </c>
      <c r="I76" s="3" t="str">
        <f ca="1">RTD("cqg.rtd", ,"ContractData", ""&amp;C76&amp;"", "Y_CLose",, "T")</f>
        <v/>
      </c>
      <c r="J76" s="5">
        <f ca="1">RTD("cqg.rtd", ,"ContractData", C76, "Y_Date",, "T")</f>
        <v>44951</v>
      </c>
      <c r="Z76" s="2" t="str">
        <f ca="1"/>
        <v/>
      </c>
      <c r="AA76" s="2" t="str">
        <f ca="1"/>
        <v/>
      </c>
    </row>
    <row r="77" spans="1:27" x14ac:dyDescent="0.3">
      <c r="A77" s="3">
        <v>73</v>
      </c>
      <c r="B77" s="5">
        <f t="shared" ca="1" si="2"/>
        <v>45055</v>
      </c>
      <c r="C77" s="16" t="str">
        <f t="shared" ca="1" si="3"/>
        <v>AHDD09K23</v>
      </c>
      <c r="D77" s="6" t="str">
        <f ca="1">RTD("cqg.rtd", ,"ContractData", ""&amp;C77&amp;"", "LongDescription",, "T")</f>
        <v>LME Aluminium, May 23</v>
      </c>
      <c r="E77" s="6" t="str">
        <f ca="1">RTD("cqg.rtd", ,"ContractData", ""&amp;C77&amp;"", "T_Settlement",, "T")</f>
        <v/>
      </c>
      <c r="F77" s="3" t="str">
        <f ca="1">_xll.CQGContractData(C77, "NetSettlement", "1", "T")</f>
        <v/>
      </c>
      <c r="G77" s="14" t="str">
        <f ca="1">RTD("cqg.rtd", ,"ContractData", C77, "T_SettlementTime",, "T")</f>
        <v/>
      </c>
      <c r="H77" s="5">
        <f ca="1">_xll.CQGContractData(C77, "T_Date", "1", "T")</f>
        <v>44952</v>
      </c>
      <c r="I77" s="3" t="str">
        <f ca="1">RTD("cqg.rtd", ,"ContractData", ""&amp;C77&amp;"", "Y_CLose",, "T")</f>
        <v/>
      </c>
      <c r="J77" s="5">
        <f ca="1">RTD("cqg.rtd", ,"ContractData", C77, "Y_Date",, "T")</f>
        <v>44951</v>
      </c>
      <c r="Z77" s="2" t="str">
        <f ca="1"/>
        <v/>
      </c>
      <c r="AA77" s="2" t="str">
        <f ca="1"/>
        <v/>
      </c>
    </row>
    <row r="78" spans="1:27" x14ac:dyDescent="0.3">
      <c r="A78" s="3">
        <v>74</v>
      </c>
      <c r="B78" s="5">
        <f t="shared" ca="1" si="2"/>
        <v>45056</v>
      </c>
      <c r="C78" s="16" t="str">
        <f t="shared" ca="1" si="3"/>
        <v>AHDD10K23</v>
      </c>
      <c r="D78" s="6" t="str">
        <f ca="1">RTD("cqg.rtd", ,"ContractData", ""&amp;C78&amp;"", "LongDescription",, "T")</f>
        <v>LME Aluminium, May 23</v>
      </c>
      <c r="E78" s="6">
        <f ca="1">RTD("cqg.rtd", ,"ContractData", ""&amp;C78&amp;"", "T_Settlement",, "T")</f>
        <v>2645</v>
      </c>
      <c r="F78" s="3">
        <f ca="1">_xll.CQGContractData(C78, "NetSettlement", "1", "T")</f>
        <v>-19.98</v>
      </c>
      <c r="G78" s="14">
        <f ca="1">RTD("cqg.rtd", ,"ContractData", C78, "T_SettlementTime",, "T")</f>
        <v>0.45277777777777778</v>
      </c>
      <c r="H78" s="5">
        <f ca="1">_xll.CQGContractData(C78, "T_Date", "1", "T")</f>
        <v>44952</v>
      </c>
      <c r="I78" s="3">
        <f ca="1">RTD("cqg.rtd", ,"ContractData", ""&amp;C78&amp;"", "Y_CLose",, "T")</f>
        <v>2664.98</v>
      </c>
      <c r="J78" s="5">
        <f ca="1">RTD("cqg.rtd", ,"ContractData", C78, "Y_Date",, "T")</f>
        <v>44951</v>
      </c>
      <c r="Z78" s="2" t="str">
        <f ca="1"/>
        <v/>
      </c>
      <c r="AA78" s="2" t="str">
        <f ca="1"/>
        <v/>
      </c>
    </row>
    <row r="79" spans="1:27" x14ac:dyDescent="0.3">
      <c r="A79" s="3">
        <v>75</v>
      </c>
      <c r="B79" s="5">
        <f t="shared" ca="1" si="2"/>
        <v>45057</v>
      </c>
      <c r="C79" s="16" t="str">
        <f t="shared" ca="1" si="3"/>
        <v>AHDD11K23</v>
      </c>
      <c r="D79" s="6" t="str">
        <f ca="1">RTD("cqg.rtd", ,"ContractData", ""&amp;C79&amp;"", "LongDescription",, "T")</f>
        <v>LME Aluminium, May 23</v>
      </c>
      <c r="E79" s="6" t="str">
        <f ca="1">RTD("cqg.rtd", ,"ContractData", ""&amp;C79&amp;"", "T_Settlement",, "T")</f>
        <v/>
      </c>
      <c r="F79" s="3" t="str">
        <f ca="1">_xll.CQGContractData(C79, "NetSettlement", "1", "T")</f>
        <v/>
      </c>
      <c r="G79" s="14" t="str">
        <f ca="1">RTD("cqg.rtd", ,"ContractData", C79, "T_SettlementTime",, "T")</f>
        <v/>
      </c>
      <c r="H79" s="5">
        <f ca="1">_xll.CQGContractData(C79, "T_Date", "1", "T")</f>
        <v>44952</v>
      </c>
      <c r="I79" s="3" t="str">
        <f ca="1">RTD("cqg.rtd", ,"ContractData", ""&amp;C79&amp;"", "Y_CLose",, "T")</f>
        <v/>
      </c>
      <c r="J79" s="5">
        <f ca="1">RTD("cqg.rtd", ,"ContractData", C79, "Y_Date",, "T")</f>
        <v>44951</v>
      </c>
      <c r="Z79" s="2" t="str">
        <f ca="1"/>
        <v/>
      </c>
      <c r="AA79" s="2" t="str">
        <f ca="1"/>
        <v/>
      </c>
    </row>
    <row r="80" spans="1:27" x14ac:dyDescent="0.3">
      <c r="A80" s="3">
        <v>76</v>
      </c>
      <c r="B80" s="5">
        <f t="shared" ca="1" si="2"/>
        <v>45058</v>
      </c>
      <c r="C80" s="16" t="str">
        <f t="shared" ca="1" si="3"/>
        <v>AHDD12K23</v>
      </c>
      <c r="D80" s="6" t="str">
        <f ca="1">RTD("cqg.rtd", ,"ContractData", ""&amp;C80&amp;"", "LongDescription",, "T")</f>
        <v>LME Aluminium, May 23</v>
      </c>
      <c r="E80" s="6" t="str">
        <f ca="1">RTD("cqg.rtd", ,"ContractData", ""&amp;C80&amp;"", "T_Settlement",, "T")</f>
        <v/>
      </c>
      <c r="F80" s="3" t="str">
        <f ca="1">_xll.CQGContractData(C80, "NetSettlement", "1", "T")</f>
        <v/>
      </c>
      <c r="G80" s="14" t="str">
        <f ca="1">RTD("cqg.rtd", ,"ContractData", C80, "T_SettlementTime",, "T")</f>
        <v/>
      </c>
      <c r="H80" s="5">
        <f ca="1">_xll.CQGContractData(C80, "T_Date", "1", "T")</f>
        <v>44952</v>
      </c>
      <c r="I80" s="3" t="str">
        <f ca="1">RTD("cqg.rtd", ,"ContractData", ""&amp;C80&amp;"", "Y_CLose",, "T")</f>
        <v/>
      </c>
      <c r="J80" s="5">
        <f ca="1">RTD("cqg.rtd", ,"ContractData", C80, "Y_Date",, "T")</f>
        <v>44951</v>
      </c>
      <c r="Z80" s="2" t="str">
        <f ca="1"/>
        <v/>
      </c>
      <c r="AA80" s="2" t="str">
        <f ca="1"/>
        <v/>
      </c>
    </row>
    <row r="81" spans="1:27" x14ac:dyDescent="0.3">
      <c r="A81" s="3">
        <v>77</v>
      </c>
      <c r="B81" s="5">
        <f t="shared" ca="1" si="2"/>
        <v>45061</v>
      </c>
      <c r="C81" s="16" t="str">
        <f t="shared" ca="1" si="3"/>
        <v>AHDD15K23</v>
      </c>
      <c r="D81" s="6" t="str">
        <f ca="1">RTD("cqg.rtd", ,"ContractData", ""&amp;C81&amp;"", "LongDescription",, "T")</f>
        <v>LME Aluminium, May 23</v>
      </c>
      <c r="E81" s="6" t="str">
        <f ca="1">RTD("cqg.rtd", ,"ContractData", ""&amp;C81&amp;"", "T_Settlement",, "T")</f>
        <v/>
      </c>
      <c r="F81" s="3" t="str">
        <f ca="1">_xll.CQGContractData(C81, "NetSettlement", "1", "T")</f>
        <v/>
      </c>
      <c r="G81" s="14" t="str">
        <f ca="1">RTD("cqg.rtd", ,"ContractData", C81, "T_SettlementTime",, "T")</f>
        <v/>
      </c>
      <c r="H81" s="5">
        <f ca="1">_xll.CQGContractData(C81, "T_Date", "1", "T")</f>
        <v>44952</v>
      </c>
      <c r="I81" s="3" t="str">
        <f ca="1">RTD("cqg.rtd", ,"ContractData", ""&amp;C81&amp;"", "Y_CLose",, "T")</f>
        <v/>
      </c>
      <c r="J81" s="5">
        <f ca="1">RTD("cqg.rtd", ,"ContractData", C81, "Y_Date",, "T")</f>
        <v>44951</v>
      </c>
      <c r="Z81" s="2" t="str">
        <f ca="1"/>
        <v/>
      </c>
      <c r="AA81" s="2" t="str">
        <f ca="1"/>
        <v/>
      </c>
    </row>
    <row r="82" spans="1:27" x14ac:dyDescent="0.3">
      <c r="A82" s="3">
        <v>78</v>
      </c>
      <c r="B82" s="5">
        <f t="shared" ca="1" si="2"/>
        <v>45062</v>
      </c>
      <c r="C82" s="16" t="str">
        <f t="shared" ca="1" si="3"/>
        <v>AHDD16K23</v>
      </c>
      <c r="D82" s="6" t="str">
        <f ca="1">RTD("cqg.rtd", ,"ContractData", ""&amp;C82&amp;"", "LongDescription",, "T")</f>
        <v>LME Aluminium, May 23</v>
      </c>
      <c r="E82" s="6" t="str">
        <f ca="1">RTD("cqg.rtd", ,"ContractData", ""&amp;C82&amp;"", "T_Settlement",, "T")</f>
        <v/>
      </c>
      <c r="F82" s="3" t="str">
        <f ca="1">_xll.CQGContractData(C82, "NetSettlement", "1", "T")</f>
        <v/>
      </c>
      <c r="G82" s="14" t="str">
        <f ca="1">RTD("cqg.rtd", ,"ContractData", C82, "T_SettlementTime",, "T")</f>
        <v/>
      </c>
      <c r="H82" s="5">
        <f ca="1">_xll.CQGContractData(C82, "T_Date", "1", "T")</f>
        <v>44952</v>
      </c>
      <c r="I82" s="3" t="str">
        <f ca="1">RTD("cqg.rtd", ,"ContractData", ""&amp;C82&amp;"", "Y_CLose",, "T")</f>
        <v/>
      </c>
      <c r="J82" s="5">
        <f ca="1">RTD("cqg.rtd", ,"ContractData", C82, "Y_Date",, "T")</f>
        <v>44951</v>
      </c>
      <c r="Z82" s="2" t="str">
        <f ca="1"/>
        <v/>
      </c>
      <c r="AA82" s="2" t="str">
        <f ca="1"/>
        <v/>
      </c>
    </row>
    <row r="83" spans="1:27" x14ac:dyDescent="0.3">
      <c r="A83" s="3">
        <v>79</v>
      </c>
      <c r="B83" s="5">
        <f t="shared" ca="1" si="2"/>
        <v>45063</v>
      </c>
      <c r="C83" s="16" t="str">
        <f t="shared" ca="1" si="3"/>
        <v>AHDD17K23</v>
      </c>
      <c r="D83" s="6" t="str">
        <f ca="1">RTD("cqg.rtd", ,"ContractData", ""&amp;C83&amp;"", "LongDescription",, "T")</f>
        <v>LME Aluminium, May 23</v>
      </c>
      <c r="E83" s="6">
        <f ca="1">RTD("cqg.rtd", ,"ContractData", ""&amp;C83&amp;"", "T_Settlement",, "T")</f>
        <v>2648</v>
      </c>
      <c r="F83" s="3">
        <f ca="1">_xll.CQGContractData(C83, "NetSettlement", "1", "T")</f>
        <v>-20</v>
      </c>
      <c r="G83" s="14">
        <f ca="1">RTD("cqg.rtd", ,"ContractData", C83, "T_SettlementTime",, "T")</f>
        <v>0.45277777777777778</v>
      </c>
      <c r="H83" s="5">
        <f ca="1">_xll.CQGContractData(C83, "T_Date", "1", "T")</f>
        <v>44952</v>
      </c>
      <c r="I83" s="3">
        <f ca="1">RTD("cqg.rtd", ,"ContractData", ""&amp;C83&amp;"", "Y_CLose",, "T")</f>
        <v>2668</v>
      </c>
      <c r="J83" s="5">
        <f ca="1">RTD("cqg.rtd", ,"ContractData", C83, "Y_Date",, "T")</f>
        <v>44951</v>
      </c>
      <c r="Z83" s="2">
        <f ca="1"/>
        <v>45063</v>
      </c>
      <c r="AA83" s="2" t="str">
        <f ca="1"/>
        <v/>
      </c>
    </row>
    <row r="84" spans="1:27" x14ac:dyDescent="0.3">
      <c r="A84" s="3">
        <v>80</v>
      </c>
      <c r="B84" s="5">
        <f t="shared" ca="1" si="2"/>
        <v>45064</v>
      </c>
      <c r="C84" s="16" t="str">
        <f t="shared" ca="1" si="3"/>
        <v>AHDD18K23</v>
      </c>
      <c r="D84" s="6" t="str">
        <f ca="1">RTD("cqg.rtd", ,"ContractData", ""&amp;C84&amp;"", "LongDescription",, "T")</f>
        <v>LME Aluminium, May 23</v>
      </c>
      <c r="E84" s="6" t="str">
        <f ca="1">RTD("cqg.rtd", ,"ContractData", ""&amp;C84&amp;"", "T_Settlement",, "T")</f>
        <v/>
      </c>
      <c r="F84" s="3" t="str">
        <f ca="1">_xll.CQGContractData(C84, "NetSettlement", "1", "T")</f>
        <v/>
      </c>
      <c r="G84" s="14" t="str">
        <f ca="1">RTD("cqg.rtd", ,"ContractData", C84, "T_SettlementTime",, "T")</f>
        <v/>
      </c>
      <c r="H84" s="5">
        <f ca="1">_xll.CQGContractData(C84, "T_Date", "1", "T")</f>
        <v>44952</v>
      </c>
      <c r="I84" s="3" t="str">
        <f ca="1">RTD("cqg.rtd", ,"ContractData", ""&amp;C84&amp;"", "Y_CLose",, "T")</f>
        <v/>
      </c>
      <c r="J84" s="5">
        <f ca="1">RTD("cqg.rtd", ,"ContractData", C84, "Y_Date",, "T")</f>
        <v>44951</v>
      </c>
      <c r="Z84" s="2" t="str">
        <f ca="1"/>
        <v/>
      </c>
      <c r="AA84" s="2" t="str">
        <f ca="1"/>
        <v/>
      </c>
    </row>
    <row r="85" spans="1:27" x14ac:dyDescent="0.3">
      <c r="A85" s="3">
        <v>81</v>
      </c>
      <c r="B85" s="5">
        <f t="shared" ca="1" si="2"/>
        <v>45065</v>
      </c>
      <c r="C85" s="16" t="str">
        <f t="shared" ca="1" si="3"/>
        <v>AHDD19K23</v>
      </c>
      <c r="D85" s="6" t="str">
        <f ca="1">RTD("cqg.rtd", ,"ContractData", ""&amp;C85&amp;"", "LongDescription",, "T")</f>
        <v>LME Aluminium, May 23</v>
      </c>
      <c r="E85" s="6" t="str">
        <f ca="1">RTD("cqg.rtd", ,"ContractData", ""&amp;C85&amp;"", "T_Settlement",, "T")</f>
        <v/>
      </c>
      <c r="F85" s="3" t="str">
        <f ca="1">_xll.CQGContractData(C85, "NetSettlement", "1", "T")</f>
        <v/>
      </c>
      <c r="G85" s="14" t="str">
        <f ca="1">RTD("cqg.rtd", ,"ContractData", C85, "T_SettlementTime",, "T")</f>
        <v/>
      </c>
      <c r="H85" s="5">
        <f ca="1">_xll.CQGContractData(C85, "T_Date", "1", "T")</f>
        <v>44952</v>
      </c>
      <c r="I85" s="3" t="str">
        <f ca="1">RTD("cqg.rtd", ,"ContractData", ""&amp;C85&amp;"", "Y_CLose",, "T")</f>
        <v/>
      </c>
      <c r="J85" s="5">
        <f ca="1">RTD("cqg.rtd", ,"ContractData", C85, "Y_Date",, "T")</f>
        <v>44951</v>
      </c>
      <c r="Z85" s="2" t="str">
        <f ca="1"/>
        <v/>
      </c>
      <c r="AA85" s="2" t="str">
        <f ca="1"/>
        <v/>
      </c>
    </row>
    <row r="86" spans="1:27" x14ac:dyDescent="0.3">
      <c r="A86" s="3">
        <v>82</v>
      </c>
      <c r="B86" s="5">
        <f t="shared" ca="1" si="2"/>
        <v>45068</v>
      </c>
      <c r="C86" s="16" t="str">
        <f t="shared" ca="1" si="3"/>
        <v>AHDD22K23</v>
      </c>
      <c r="D86" s="6" t="str">
        <f ca="1">RTD("cqg.rtd", ,"ContractData", ""&amp;C86&amp;"", "LongDescription",, "T")</f>
        <v>LME Aluminium, May 23</v>
      </c>
      <c r="E86" s="6" t="str">
        <f ca="1">RTD("cqg.rtd", ,"ContractData", ""&amp;C86&amp;"", "T_Settlement",, "T")</f>
        <v/>
      </c>
      <c r="F86" s="3" t="str">
        <f ca="1">_xll.CQGContractData(C86, "NetSettlement", "1", "T")</f>
        <v/>
      </c>
      <c r="G86" s="14" t="str">
        <f ca="1">RTD("cqg.rtd", ,"ContractData", C86, "T_SettlementTime",, "T")</f>
        <v/>
      </c>
      <c r="H86" s="5">
        <f ca="1">_xll.CQGContractData(C86, "T_Date", "1", "T")</f>
        <v>44952</v>
      </c>
      <c r="I86" s="3" t="str">
        <f ca="1">RTD("cqg.rtd", ,"ContractData", ""&amp;C86&amp;"", "Y_CLose",, "T")</f>
        <v/>
      </c>
      <c r="J86" s="5">
        <f ca="1">RTD("cqg.rtd", ,"ContractData", C86, "Y_Date",, "T")</f>
        <v>44951</v>
      </c>
      <c r="Z86" s="2" t="str">
        <f ca="1"/>
        <v/>
      </c>
      <c r="AA86" s="2" t="str">
        <f ca="1"/>
        <v/>
      </c>
    </row>
    <row r="87" spans="1:27" x14ac:dyDescent="0.3">
      <c r="A87" s="3">
        <v>83</v>
      </c>
      <c r="B87" s="5">
        <f t="shared" ca="1" si="2"/>
        <v>45069</v>
      </c>
      <c r="C87" s="16" t="str">
        <f t="shared" ca="1" si="3"/>
        <v>AHDD23K23</v>
      </c>
      <c r="D87" s="6" t="str">
        <f ca="1">RTD("cqg.rtd", ,"ContractData", ""&amp;C87&amp;"", "LongDescription",, "T")</f>
        <v>LME Aluminium, May 23</v>
      </c>
      <c r="E87" s="6" t="str">
        <f ca="1">RTD("cqg.rtd", ,"ContractData", ""&amp;C87&amp;"", "T_Settlement",, "T")</f>
        <v/>
      </c>
      <c r="F87" s="3" t="str">
        <f ca="1">_xll.CQGContractData(C87, "NetSettlement", "1", "T")</f>
        <v/>
      </c>
      <c r="G87" s="14" t="str">
        <f ca="1">RTD("cqg.rtd", ,"ContractData", C87, "T_SettlementTime",, "T")</f>
        <v/>
      </c>
      <c r="H87" s="5">
        <f ca="1">_xll.CQGContractData(C87, "T_Date", "1", "T")</f>
        <v>44952</v>
      </c>
      <c r="I87" s="3" t="str">
        <f ca="1">RTD("cqg.rtd", ,"ContractData", ""&amp;C87&amp;"", "Y_CLose",, "T")</f>
        <v/>
      </c>
      <c r="J87" s="5">
        <f ca="1">RTD("cqg.rtd", ,"ContractData", C87, "Y_Date",, "T")</f>
        <v>44951</v>
      </c>
      <c r="Z87" s="2" t="str">
        <f ca="1"/>
        <v/>
      </c>
      <c r="AA87" s="2" t="str">
        <f ca="1"/>
        <v/>
      </c>
    </row>
    <row r="88" spans="1:27" x14ac:dyDescent="0.3">
      <c r="A88" s="3">
        <v>84</v>
      </c>
      <c r="B88" s="5">
        <f t="shared" ca="1" si="2"/>
        <v>45070</v>
      </c>
      <c r="C88" s="16" t="str">
        <f t="shared" ca="1" si="3"/>
        <v>AHDD24K23</v>
      </c>
      <c r="D88" s="6" t="str">
        <f ca="1">RTD("cqg.rtd", ,"ContractData", ""&amp;C88&amp;"", "LongDescription",, "T")</f>
        <v>LME Aluminium, May 23</v>
      </c>
      <c r="E88" s="6">
        <f ca="1">RTD("cqg.rtd", ,"ContractData", ""&amp;C88&amp;"", "T_Settlement",, "T")</f>
        <v>2650.7000000000003</v>
      </c>
      <c r="F88" s="3">
        <f ca="1">_xll.CQGContractData(C88, "NetSettlement", "1", "T")</f>
        <v>-19.75</v>
      </c>
      <c r="G88" s="14">
        <f ca="1">RTD("cqg.rtd", ,"ContractData", C88, "T_SettlementTime",, "T")</f>
        <v>0.45277777777777778</v>
      </c>
      <c r="H88" s="5">
        <f ca="1">_xll.CQGContractData(C88, "T_Date", "1", "T")</f>
        <v>44952</v>
      </c>
      <c r="I88" s="3">
        <f ca="1">RTD("cqg.rtd", ,"ContractData", ""&amp;C88&amp;"", "Y_CLose",, "T")</f>
        <v>2670.4500000000003</v>
      </c>
      <c r="J88" s="5">
        <f ca="1">RTD("cqg.rtd", ,"ContractData", C88, "Y_Date",, "T")</f>
        <v>44951</v>
      </c>
      <c r="Z88" s="2" t="str">
        <f ca="1"/>
        <v/>
      </c>
      <c r="AA88" s="2" t="str">
        <f ca="1"/>
        <v/>
      </c>
    </row>
    <row r="89" spans="1:27" x14ac:dyDescent="0.3">
      <c r="A89" s="3">
        <v>85</v>
      </c>
      <c r="B89" s="5">
        <f t="shared" ca="1" si="2"/>
        <v>45071</v>
      </c>
      <c r="C89" s="16" t="str">
        <f t="shared" ca="1" si="3"/>
        <v>AHDD25K23</v>
      </c>
      <c r="D89" s="6" t="str">
        <f ca="1">RTD("cqg.rtd", ,"ContractData", ""&amp;C89&amp;"", "LongDescription",, "T")</f>
        <v>LME Aluminium, May 23</v>
      </c>
      <c r="E89" s="6" t="str">
        <f ca="1">RTD("cqg.rtd", ,"ContractData", ""&amp;C89&amp;"", "T_Settlement",, "T")</f>
        <v/>
      </c>
      <c r="F89" s="3" t="str">
        <f ca="1">_xll.CQGContractData(C89, "NetSettlement", "1", "T")</f>
        <v/>
      </c>
      <c r="G89" s="14" t="str">
        <f ca="1">RTD("cqg.rtd", ,"ContractData", C89, "T_SettlementTime",, "T")</f>
        <v/>
      </c>
      <c r="H89" s="5">
        <f ca="1">_xll.CQGContractData(C89, "T_Date", "1", "T")</f>
        <v>44952</v>
      </c>
      <c r="I89" s="3" t="str">
        <f ca="1">RTD("cqg.rtd", ,"ContractData", ""&amp;C89&amp;"", "Y_CLose",, "T")</f>
        <v/>
      </c>
      <c r="J89" s="5">
        <f ca="1">RTD("cqg.rtd", ,"ContractData", C89, "Y_Date",, "T")</f>
        <v>44951</v>
      </c>
      <c r="Z89" s="2" t="str">
        <f ca="1"/>
        <v/>
      </c>
      <c r="AA89" s="2" t="str">
        <f ca="1"/>
        <v/>
      </c>
    </row>
    <row r="90" spans="1:27" x14ac:dyDescent="0.3">
      <c r="A90" s="3">
        <v>86</v>
      </c>
      <c r="B90" s="5">
        <f t="shared" ca="1" si="2"/>
        <v>45072</v>
      </c>
      <c r="C90" s="16" t="str">
        <f t="shared" ca="1" si="3"/>
        <v>AHDD26K23</v>
      </c>
      <c r="D90" s="6" t="str">
        <f ca="1">RTD("cqg.rtd", ,"ContractData", ""&amp;C90&amp;"", "LongDescription",, "T")</f>
        <v>LME Aluminium, May 23</v>
      </c>
      <c r="E90" s="6" t="str">
        <f ca="1">RTD("cqg.rtd", ,"ContractData", ""&amp;C90&amp;"", "T_Settlement",, "T")</f>
        <v/>
      </c>
      <c r="F90" s="3" t="str">
        <f ca="1">_xll.CQGContractData(C90, "NetSettlement", "1", "T")</f>
        <v/>
      </c>
      <c r="G90" s="14" t="str">
        <f ca="1">RTD("cqg.rtd", ,"ContractData", C90, "T_SettlementTime",, "T")</f>
        <v/>
      </c>
      <c r="H90" s="5">
        <f ca="1">_xll.CQGContractData(C90, "T_Date", "1", "T")</f>
        <v>44952</v>
      </c>
      <c r="I90" s="3" t="str">
        <f ca="1">RTD("cqg.rtd", ,"ContractData", ""&amp;C90&amp;"", "Y_CLose",, "T")</f>
        <v/>
      </c>
      <c r="J90" s="5">
        <f ca="1">RTD("cqg.rtd", ,"ContractData", C90, "Y_Date",, "T")</f>
        <v>44951</v>
      </c>
      <c r="Z90" s="2" t="str">
        <f ca="1"/>
        <v/>
      </c>
      <c r="AA90" s="2" t="str">
        <f ca="1"/>
        <v/>
      </c>
    </row>
    <row r="91" spans="1:27" x14ac:dyDescent="0.3">
      <c r="A91" s="3">
        <v>87</v>
      </c>
      <c r="B91" s="5">
        <f t="shared" ca="1" si="2"/>
        <v>45075</v>
      </c>
      <c r="C91" s="16" t="str">
        <f t="shared" ca="1" si="3"/>
        <v>AHDD29K23</v>
      </c>
      <c r="D91" s="6" t="str">
        <f ca="1">RTD("cqg.rtd", ,"ContractData", ""&amp;C91&amp;"", "LongDescription",, "T")</f>
        <v>LME Aluminium, May 23</v>
      </c>
      <c r="E91" s="6" t="str">
        <f ca="1">RTD("cqg.rtd", ,"ContractData", ""&amp;C91&amp;"", "T_Settlement",, "T")</f>
        <v/>
      </c>
      <c r="F91" s="3" t="str">
        <f ca="1">_xll.CQGContractData(C91, "NetSettlement", "1", "T")</f>
        <v/>
      </c>
      <c r="G91" s="14" t="str">
        <f ca="1">RTD("cqg.rtd", ,"ContractData", C91, "T_SettlementTime",, "T")</f>
        <v/>
      </c>
      <c r="H91" s="5">
        <f ca="1">_xll.CQGContractData(C91, "T_Date", "1", "T")</f>
        <v>44952</v>
      </c>
      <c r="I91" s="3" t="str">
        <f ca="1">RTD("cqg.rtd", ,"ContractData", ""&amp;C91&amp;"", "Y_CLose",, "T")</f>
        <v/>
      </c>
      <c r="J91" s="5">
        <f ca="1">RTD("cqg.rtd", ,"ContractData", C91, "Y_Date",, "T")</f>
        <v>44951</v>
      </c>
      <c r="Z91" s="2" t="str">
        <f ca="1"/>
        <v/>
      </c>
      <c r="AA91" s="2" t="str">
        <f ca="1"/>
        <v/>
      </c>
    </row>
    <row r="92" spans="1:27" x14ac:dyDescent="0.3">
      <c r="A92" s="3">
        <v>88</v>
      </c>
      <c r="B92" s="5">
        <f t="shared" ca="1" si="2"/>
        <v>45076</v>
      </c>
      <c r="C92" s="16" t="str">
        <f t="shared" ca="1" si="3"/>
        <v>AHDD30K23</v>
      </c>
      <c r="D92" s="6" t="str">
        <f ca="1">RTD("cqg.rtd", ,"ContractData", ""&amp;C92&amp;"", "LongDescription",, "T")</f>
        <v>LME Aluminium, May 23</v>
      </c>
      <c r="E92" s="6" t="str">
        <f ca="1">RTD("cqg.rtd", ,"ContractData", ""&amp;C92&amp;"", "T_Settlement",, "T")</f>
        <v/>
      </c>
      <c r="F92" s="3" t="str">
        <f ca="1">_xll.CQGContractData(C92, "NetSettlement", "1", "T")</f>
        <v/>
      </c>
      <c r="G92" s="14" t="str">
        <f ca="1">RTD("cqg.rtd", ,"ContractData", C92, "T_SettlementTime",, "T")</f>
        <v/>
      </c>
      <c r="H92" s="5">
        <f ca="1">_xll.CQGContractData(C92, "T_Date", "1", "T")</f>
        <v>44952</v>
      </c>
      <c r="I92" s="3" t="str">
        <f ca="1">RTD("cqg.rtd", ,"ContractData", ""&amp;C92&amp;"", "Y_CLose",, "T")</f>
        <v/>
      </c>
      <c r="J92" s="5">
        <f ca="1">RTD("cqg.rtd", ,"ContractData", C92, "Y_Date",, "T")</f>
        <v>44951</v>
      </c>
      <c r="Z92" s="2" t="str">
        <f ca="1"/>
        <v/>
      </c>
      <c r="AA92" s="2" t="str">
        <f ca="1"/>
        <v/>
      </c>
    </row>
    <row r="93" spans="1:27" x14ac:dyDescent="0.3">
      <c r="A93" s="3">
        <v>89</v>
      </c>
      <c r="B93" s="5">
        <f t="shared" ca="1" si="2"/>
        <v>45077</v>
      </c>
      <c r="C93" s="16" t="str">
        <f t="shared" ca="1" si="3"/>
        <v>AHDD31K23</v>
      </c>
      <c r="D93" s="6" t="str">
        <f ca="1">RTD("cqg.rtd", ,"ContractData", ""&amp;C93&amp;"", "LongDescription",, "T")</f>
        <v>LME Aluminium, May 23</v>
      </c>
      <c r="E93" s="6">
        <f ca="1">RTD("cqg.rtd", ,"ContractData", ""&amp;C93&amp;"", "T_Settlement",, "T")</f>
        <v>2653.4</v>
      </c>
      <c r="F93" s="3">
        <f ca="1">_xll.CQGContractData(C93, "NetSettlement", "1", "T")</f>
        <v>-19.5</v>
      </c>
      <c r="G93" s="14">
        <f ca="1">RTD("cqg.rtd", ,"ContractData", C93, "T_SettlementTime",, "T")</f>
        <v>0.45277777777777778</v>
      </c>
      <c r="H93" s="5">
        <f ca="1">_xll.CQGContractData(C93, "T_Date", "1", "T")</f>
        <v>44952</v>
      </c>
      <c r="I93" s="3">
        <f ca="1">RTD("cqg.rtd", ,"ContractData", ""&amp;C93&amp;"", "Y_CLose",, "T")</f>
        <v>2672.9</v>
      </c>
      <c r="J93" s="5">
        <f ca="1">RTD("cqg.rtd", ,"ContractData", C93, "Y_Date",, "T")</f>
        <v>44951</v>
      </c>
      <c r="Z93" s="2" t="str">
        <f ca="1"/>
        <v/>
      </c>
      <c r="AA93" s="2" t="str">
        <f ca="1"/>
        <v/>
      </c>
    </row>
    <row r="94" spans="1:27" x14ac:dyDescent="0.3">
      <c r="A94" s="3">
        <v>90</v>
      </c>
      <c r="B94" s="5">
        <f t="shared" ca="1" si="2"/>
        <v>45078</v>
      </c>
      <c r="C94" s="16" t="str">
        <f t="shared" ca="1" si="3"/>
        <v>AHDD01M23</v>
      </c>
      <c r="D94" s="6" t="str">
        <f ca="1">RTD("cqg.rtd", ,"ContractData", ""&amp;C94&amp;"", "LongDescription",, "T")</f>
        <v>LME Aluminium, Jun 23</v>
      </c>
      <c r="E94" s="6" t="str">
        <f ca="1">RTD("cqg.rtd", ,"ContractData", ""&amp;C94&amp;"", "T_Settlement",, "T")</f>
        <v/>
      </c>
      <c r="F94" s="3" t="str">
        <f ca="1">_xll.CQGContractData(C94, "NetSettlement", "1", "T")</f>
        <v/>
      </c>
      <c r="G94" s="14" t="str">
        <f ca="1">RTD("cqg.rtd", ,"ContractData", C94, "T_SettlementTime",, "T")</f>
        <v/>
      </c>
      <c r="H94" s="5">
        <f ca="1">_xll.CQGContractData(C94, "T_Date", "1", "T")</f>
        <v>44952</v>
      </c>
      <c r="I94" s="3" t="str">
        <f ca="1">RTD("cqg.rtd", ,"ContractData", ""&amp;C94&amp;"", "Y_CLose",, "T")</f>
        <v/>
      </c>
      <c r="J94" s="5">
        <f ca="1">RTD("cqg.rtd", ,"ContractData", C94, "Y_Date",, "T")</f>
        <v>44951</v>
      </c>
      <c r="Z94" s="2" t="str">
        <f ca="1"/>
        <v/>
      </c>
      <c r="AA94" s="2" t="str">
        <f ca="1"/>
        <v/>
      </c>
    </row>
    <row r="95" spans="1:27" x14ac:dyDescent="0.3">
      <c r="A95" s="3">
        <v>91</v>
      </c>
      <c r="B95" s="5">
        <f t="shared" ca="1" si="2"/>
        <v>45079</v>
      </c>
      <c r="C95" s="16" t="str">
        <f t="shared" ca="1" si="3"/>
        <v>AHDD02M23</v>
      </c>
      <c r="D95" s="6" t="str">
        <f ca="1">RTD("cqg.rtd", ,"ContractData", ""&amp;C95&amp;"", "LongDescription",, "T")</f>
        <v>LME Aluminium, Jun 23</v>
      </c>
      <c r="E95" s="6">
        <f ca="1">RTD("cqg.rtd", ,"ContractData", ""&amp;C95&amp;"", "T_Settlement",, "T")</f>
        <v>2654.17</v>
      </c>
      <c r="F95" s="3">
        <f ca="1">_xll.CQGContractData(C95, "NetSettlement", "1", "T")</f>
        <v>-19.43</v>
      </c>
      <c r="G95" s="14">
        <f ca="1">RTD("cqg.rtd", ,"ContractData", C95, "T_SettlementTime",, "T")</f>
        <v>0.45277777777777778</v>
      </c>
      <c r="H95" s="5">
        <f ca="1">_xll.CQGContractData(C95, "T_Date", "1", "T")</f>
        <v>44952</v>
      </c>
      <c r="I95" s="3">
        <f ca="1">RTD("cqg.rtd", ,"ContractData", ""&amp;C95&amp;"", "Y_CLose",, "T")</f>
        <v>2673.6</v>
      </c>
      <c r="J95" s="5">
        <f ca="1">RTD("cqg.rtd", ,"ContractData", C95, "Y_Date",, "T")</f>
        <v>44951</v>
      </c>
      <c r="Z95" s="2" t="str">
        <f ca="1"/>
        <v/>
      </c>
      <c r="AA95" s="2" t="str">
        <f ca="1"/>
        <v/>
      </c>
    </row>
    <row r="96" spans="1:27" x14ac:dyDescent="0.3">
      <c r="A96" s="3">
        <v>92</v>
      </c>
      <c r="B96" s="5">
        <f t="shared" ca="1" si="2"/>
        <v>45082</v>
      </c>
      <c r="C96" s="16" t="str">
        <f t="shared" ca="1" si="3"/>
        <v>AHDD05M23</v>
      </c>
      <c r="D96" s="6" t="str">
        <f ca="1">RTD("cqg.rtd", ,"ContractData", ""&amp;C96&amp;"", "LongDescription",, "T")</f>
        <v>LME Aluminium, Jun 23</v>
      </c>
      <c r="E96" s="6" t="str">
        <f ca="1">RTD("cqg.rtd", ,"ContractData", ""&amp;C96&amp;"", "T_Settlement",, "T")</f>
        <v/>
      </c>
      <c r="F96" s="3" t="str">
        <f ca="1">_xll.CQGContractData(C96, "NetSettlement", "1", "T")</f>
        <v/>
      </c>
      <c r="G96" s="14" t="str">
        <f ca="1">RTD("cqg.rtd", ,"ContractData", C96, "T_SettlementTime",, "T")</f>
        <v/>
      </c>
      <c r="H96" s="5">
        <f ca="1">_xll.CQGContractData(C96, "T_Date", "1", "T")</f>
        <v>44952</v>
      </c>
      <c r="I96" s="3" t="str">
        <f ca="1">RTD("cqg.rtd", ,"ContractData", ""&amp;C96&amp;"", "Y_CLose",, "T")</f>
        <v/>
      </c>
      <c r="J96" s="5">
        <f ca="1">RTD("cqg.rtd", ,"ContractData", C96, "Y_Date",, "T")</f>
        <v>44951</v>
      </c>
      <c r="Z96" s="2" t="str">
        <f ca="1"/>
        <v/>
      </c>
      <c r="AA96" s="2" t="str">
        <f ca="1"/>
        <v/>
      </c>
    </row>
    <row r="97" spans="1:27" x14ac:dyDescent="0.3">
      <c r="A97" s="3">
        <v>93</v>
      </c>
      <c r="B97" s="5">
        <f t="shared" ca="1" si="2"/>
        <v>45083</v>
      </c>
      <c r="C97" s="16" t="str">
        <f t="shared" ca="1" si="3"/>
        <v>AHDD06M23</v>
      </c>
      <c r="D97" s="6" t="str">
        <f ca="1">RTD("cqg.rtd", ,"ContractData", ""&amp;C97&amp;"", "LongDescription",, "T")</f>
        <v>LME Aluminium, Jun 23</v>
      </c>
      <c r="E97" s="6" t="str">
        <f ca="1">RTD("cqg.rtd", ,"ContractData", ""&amp;C97&amp;"", "T_Settlement",, "T")</f>
        <v/>
      </c>
      <c r="F97" s="3" t="str">
        <f ca="1">_xll.CQGContractData(C97, "NetSettlement", "1", "T")</f>
        <v/>
      </c>
      <c r="G97" s="14" t="str">
        <f ca="1">RTD("cqg.rtd", ,"ContractData", C97, "T_SettlementTime",, "T")</f>
        <v/>
      </c>
      <c r="H97" s="5">
        <f ca="1">_xll.CQGContractData(C97, "T_Date", "1", "T")</f>
        <v>44952</v>
      </c>
      <c r="I97" s="3" t="str">
        <f ca="1">RTD("cqg.rtd", ,"ContractData", ""&amp;C97&amp;"", "Y_CLose",, "T")</f>
        <v/>
      </c>
      <c r="J97" s="5">
        <f ca="1">RTD("cqg.rtd", ,"ContractData", C97, "Y_Date",, "T")</f>
        <v>44951</v>
      </c>
      <c r="Z97" s="2" t="str">
        <f ca="1"/>
        <v/>
      </c>
      <c r="AA97" s="2" t="str">
        <f ca="1"/>
        <v/>
      </c>
    </row>
    <row r="98" spans="1:27" x14ac:dyDescent="0.3">
      <c r="A98" s="3">
        <v>94</v>
      </c>
      <c r="B98" s="5">
        <f t="shared" ca="1" si="2"/>
        <v>45084</v>
      </c>
      <c r="C98" s="16" t="str">
        <f t="shared" ca="1" si="3"/>
        <v>AHDD07M23</v>
      </c>
      <c r="D98" s="6" t="str">
        <f ca="1">RTD("cqg.rtd", ,"ContractData", ""&amp;C98&amp;"", "LongDescription",, "T")</f>
        <v>LME Aluminium, Jun 23</v>
      </c>
      <c r="E98" s="6">
        <f ca="1">RTD("cqg.rtd", ,"ContractData", ""&amp;C98&amp;"", "T_Settlement",, "T")</f>
        <v>2656.1</v>
      </c>
      <c r="F98" s="3">
        <f ca="1">_xll.CQGContractData(C98, "NetSettlement", "1", "T")</f>
        <v>-19.25</v>
      </c>
      <c r="G98" s="14">
        <f ca="1">RTD("cqg.rtd", ,"ContractData", C98, "T_SettlementTime",, "T")</f>
        <v>0.45277777777777778</v>
      </c>
      <c r="H98" s="5">
        <f ca="1">_xll.CQGContractData(C98, "T_Date", "1", "T")</f>
        <v>44952</v>
      </c>
      <c r="I98" s="3">
        <f ca="1">RTD("cqg.rtd", ,"ContractData", ""&amp;C98&amp;"", "Y_CLose",, "T")</f>
        <v>2675.35</v>
      </c>
      <c r="J98" s="5">
        <f ca="1">RTD("cqg.rtd", ,"ContractData", C98, "Y_Date",, "T")</f>
        <v>44951</v>
      </c>
      <c r="Z98" s="2" t="str">
        <f ca="1"/>
        <v/>
      </c>
      <c r="AA98" s="2" t="str">
        <f ca="1"/>
        <v/>
      </c>
    </row>
    <row r="99" spans="1:27" x14ac:dyDescent="0.3">
      <c r="A99" s="3">
        <v>95</v>
      </c>
      <c r="B99" s="5">
        <f t="shared" ca="1" si="2"/>
        <v>45085</v>
      </c>
      <c r="C99" s="16" t="str">
        <f t="shared" ca="1" si="3"/>
        <v>AHDD08M23</v>
      </c>
      <c r="D99" s="6" t="str">
        <f ca="1">RTD("cqg.rtd", ,"ContractData", ""&amp;C99&amp;"", "LongDescription",, "T")</f>
        <v>LME Aluminium, Jun 23</v>
      </c>
      <c r="E99" s="6" t="str">
        <f ca="1">RTD("cqg.rtd", ,"ContractData", ""&amp;C99&amp;"", "T_Settlement",, "T")</f>
        <v/>
      </c>
      <c r="F99" s="3" t="str">
        <f ca="1">_xll.CQGContractData(C99, "NetSettlement", "1", "T")</f>
        <v/>
      </c>
      <c r="G99" s="14" t="str">
        <f ca="1">RTD("cqg.rtd", ,"ContractData", C99, "T_SettlementTime",, "T")</f>
        <v/>
      </c>
      <c r="H99" s="5">
        <f ca="1">_xll.CQGContractData(C99, "T_Date", "1", "T")</f>
        <v>44952</v>
      </c>
      <c r="I99" s="3" t="str">
        <f ca="1">RTD("cqg.rtd", ,"ContractData", ""&amp;C99&amp;"", "Y_CLose",, "T")</f>
        <v/>
      </c>
      <c r="J99" s="5">
        <f ca="1">RTD("cqg.rtd", ,"ContractData", C99, "Y_Date",, "T")</f>
        <v>44951</v>
      </c>
      <c r="Z99" s="2" t="str">
        <f ca="1"/>
        <v/>
      </c>
      <c r="AA99" s="2" t="str">
        <f ca="1"/>
        <v/>
      </c>
    </row>
    <row r="100" spans="1:27" x14ac:dyDescent="0.3">
      <c r="A100" s="3">
        <v>96</v>
      </c>
      <c r="B100" s="5">
        <f t="shared" ca="1" si="2"/>
        <v>45086</v>
      </c>
      <c r="C100" s="16" t="str">
        <f t="shared" ca="1" si="3"/>
        <v>AHDD09M23</v>
      </c>
      <c r="D100" s="6" t="str">
        <f ca="1">RTD("cqg.rtd", ,"ContractData", ""&amp;C100&amp;"", "LongDescription",, "T")</f>
        <v>LME Aluminium, Jun 23</v>
      </c>
      <c r="E100" s="6" t="str">
        <f ca="1">RTD("cqg.rtd", ,"ContractData", ""&amp;C100&amp;"", "T_Settlement",, "T")</f>
        <v/>
      </c>
      <c r="F100" s="3" t="str">
        <f ca="1">_xll.CQGContractData(C100, "NetSettlement", "1", "T")</f>
        <v/>
      </c>
      <c r="G100" s="14" t="str">
        <f ca="1">RTD("cqg.rtd", ,"ContractData", C100, "T_SettlementTime",, "T")</f>
        <v/>
      </c>
      <c r="H100" s="5">
        <f ca="1">_xll.CQGContractData(C100, "T_Date", "1", "T")</f>
        <v>44952</v>
      </c>
      <c r="I100" s="3" t="str">
        <f ca="1">RTD("cqg.rtd", ,"ContractData", ""&amp;C100&amp;"", "Y_CLose",, "T")</f>
        <v/>
      </c>
      <c r="J100" s="5">
        <f ca="1">RTD("cqg.rtd", ,"ContractData", C100, "Y_Date",, "T")</f>
        <v>44951</v>
      </c>
      <c r="Z100" s="2" t="str">
        <f ca="1"/>
        <v/>
      </c>
      <c r="AA100" s="2" t="str">
        <f ca="1"/>
        <v/>
      </c>
    </row>
    <row r="101" spans="1:27" x14ac:dyDescent="0.3">
      <c r="A101" s="3">
        <v>97</v>
      </c>
      <c r="B101" s="5">
        <f t="shared" ca="1" si="2"/>
        <v>45089</v>
      </c>
      <c r="C101" s="16" t="str">
        <f t="shared" ca="1" si="3"/>
        <v>AHDD12M23</v>
      </c>
      <c r="D101" s="6" t="str">
        <f ca="1">RTD("cqg.rtd", ,"ContractData", ""&amp;C101&amp;"", "LongDescription",, "T")</f>
        <v>LME Aluminium, Jun 23</v>
      </c>
      <c r="E101" s="6" t="str">
        <f ca="1">RTD("cqg.rtd", ,"ContractData", ""&amp;C101&amp;"", "T_Settlement",, "T")</f>
        <v/>
      </c>
      <c r="F101" s="3" t="str">
        <f ca="1">_xll.CQGContractData(C101, "NetSettlement", "1", "T")</f>
        <v/>
      </c>
      <c r="G101" s="14" t="str">
        <f ca="1">RTD("cqg.rtd", ,"ContractData", C101, "T_SettlementTime",, "T")</f>
        <v/>
      </c>
      <c r="H101" s="5">
        <f ca="1">_xll.CQGContractData(C101, "T_Date", "1", "T")</f>
        <v>44952</v>
      </c>
      <c r="I101" s="3" t="str">
        <f ca="1">RTD("cqg.rtd", ,"ContractData", ""&amp;C101&amp;"", "Y_CLose",, "T")</f>
        <v/>
      </c>
      <c r="J101" s="5">
        <f ca="1">RTD("cqg.rtd", ,"ContractData", C101, "Y_Date",, "T")</f>
        <v>44951</v>
      </c>
      <c r="Z101" s="2" t="str">
        <f ca="1"/>
        <v/>
      </c>
      <c r="AA101" s="2" t="str">
        <f ca="1"/>
        <v/>
      </c>
    </row>
    <row r="102" spans="1:27" x14ac:dyDescent="0.3">
      <c r="A102" s="3">
        <v>98</v>
      </c>
      <c r="B102" s="5">
        <f t="shared" ca="1" si="2"/>
        <v>45090</v>
      </c>
      <c r="C102" s="16" t="str">
        <f t="shared" ca="1" si="3"/>
        <v>AHDD13M23</v>
      </c>
      <c r="D102" s="6" t="str">
        <f ca="1">RTD("cqg.rtd", ,"ContractData", ""&amp;C102&amp;"", "LongDescription",, "T")</f>
        <v>LME Aluminium, Jun 23</v>
      </c>
      <c r="E102" s="6" t="str">
        <f ca="1">RTD("cqg.rtd", ,"ContractData", ""&amp;C102&amp;"", "T_Settlement",, "T")</f>
        <v/>
      </c>
      <c r="F102" s="3" t="str">
        <f ca="1">_xll.CQGContractData(C102, "NetSettlement", "1", "T")</f>
        <v/>
      </c>
      <c r="G102" s="14" t="str">
        <f ca="1">RTD("cqg.rtd", ,"ContractData", C102, "T_SettlementTime",, "T")</f>
        <v/>
      </c>
      <c r="H102" s="5">
        <f ca="1">_xll.CQGContractData(C102, "T_Date", "1", "T")</f>
        <v>44952</v>
      </c>
      <c r="I102" s="3" t="str">
        <f ca="1">RTD("cqg.rtd", ,"ContractData", ""&amp;C102&amp;"", "Y_CLose",, "T")</f>
        <v/>
      </c>
      <c r="J102" s="5">
        <f ca="1">RTD("cqg.rtd", ,"ContractData", C102, "Y_Date",, "T")</f>
        <v>44951</v>
      </c>
      <c r="Z102" s="2" t="str">
        <f ca="1"/>
        <v/>
      </c>
      <c r="AA102" s="2" t="str">
        <f ca="1"/>
        <v/>
      </c>
    </row>
    <row r="103" spans="1:27" x14ac:dyDescent="0.3">
      <c r="A103" s="3">
        <v>99</v>
      </c>
      <c r="B103" s="5">
        <f t="shared" ca="1" si="2"/>
        <v>45091</v>
      </c>
      <c r="C103" s="16" t="str">
        <f t="shared" ca="1" si="3"/>
        <v>AHDD14M23</v>
      </c>
      <c r="D103" s="6" t="str">
        <f ca="1">RTD("cqg.rtd", ,"ContractData", ""&amp;C103&amp;"", "LongDescription",, "T")</f>
        <v>LME Aluminium, Jun 23</v>
      </c>
      <c r="E103" s="6">
        <f ca="1">RTD("cqg.rtd", ,"ContractData", ""&amp;C103&amp;"", "T_Settlement",, "T")</f>
        <v>2658.8</v>
      </c>
      <c r="F103" s="3">
        <f ca="1">_xll.CQGContractData(C103, "NetSettlement", "1", "T")</f>
        <v>-19</v>
      </c>
      <c r="G103" s="14">
        <f ca="1">RTD("cqg.rtd", ,"ContractData", C103, "T_SettlementTime",, "T")</f>
        <v>0.45277777777777778</v>
      </c>
      <c r="H103" s="5">
        <f ca="1">_xll.CQGContractData(C103, "T_Date", "1", "T")</f>
        <v>44952</v>
      </c>
      <c r="I103" s="3">
        <f ca="1">RTD("cqg.rtd", ,"ContractData", ""&amp;C103&amp;"", "Y_CLose",, "T")</f>
        <v>2677.8</v>
      </c>
      <c r="J103" s="5">
        <f ca="1">RTD("cqg.rtd", ,"ContractData", C103, "Y_Date",, "T")</f>
        <v>44951</v>
      </c>
      <c r="Z103" s="2" t="str">
        <f ca="1"/>
        <v/>
      </c>
      <c r="AA103" s="2" t="str">
        <f ca="1"/>
        <v/>
      </c>
    </row>
    <row r="104" spans="1:27" x14ac:dyDescent="0.3">
      <c r="A104" s="3">
        <v>100</v>
      </c>
      <c r="B104" s="5">
        <f t="shared" ca="1" si="2"/>
        <v>45092</v>
      </c>
      <c r="C104" s="16" t="str">
        <f t="shared" ca="1" si="3"/>
        <v>AHDD15M23</v>
      </c>
      <c r="D104" s="6" t="str">
        <f ca="1">RTD("cqg.rtd", ,"ContractData", ""&amp;C104&amp;"", "LongDescription",, "T")</f>
        <v>LME Aluminium, Jun 23</v>
      </c>
      <c r="E104" s="6" t="str">
        <f ca="1">RTD("cqg.rtd", ,"ContractData", ""&amp;C104&amp;"", "T_Settlement",, "T")</f>
        <v/>
      </c>
      <c r="F104" s="3" t="str">
        <f ca="1">_xll.CQGContractData(C104, "NetSettlement", "1", "T")</f>
        <v/>
      </c>
      <c r="G104" s="14" t="str">
        <f ca="1">RTD("cqg.rtd", ,"ContractData", C104, "T_SettlementTime",, "T")</f>
        <v/>
      </c>
      <c r="H104" s="5">
        <f ca="1">_xll.CQGContractData(C104, "T_Date", "1", "T")</f>
        <v>44952</v>
      </c>
      <c r="I104" s="3" t="str">
        <f ca="1">RTD("cqg.rtd", ,"ContractData", ""&amp;C104&amp;"", "Y_CLose",, "T")</f>
        <v/>
      </c>
      <c r="J104" s="5">
        <f ca="1">RTD("cqg.rtd", ,"ContractData", C104, "Y_Date",, "T")</f>
        <v>44951</v>
      </c>
      <c r="Z104" s="2" t="str">
        <f ca="1"/>
        <v/>
      </c>
      <c r="AA104" s="2" t="str">
        <f ca="1"/>
        <v/>
      </c>
    </row>
    <row r="105" spans="1:27" x14ac:dyDescent="0.3">
      <c r="A105" s="3">
        <v>101</v>
      </c>
      <c r="B105" s="5">
        <f t="shared" ca="1" si="2"/>
        <v>45093</v>
      </c>
      <c r="C105" s="16" t="str">
        <f t="shared" ca="1" si="3"/>
        <v>AHDD16M23</v>
      </c>
      <c r="D105" s="6" t="str">
        <f ca="1">RTD("cqg.rtd", ,"ContractData", ""&amp;C105&amp;"", "LongDescription",, "T")</f>
        <v>LME Aluminium, Jun 23</v>
      </c>
      <c r="E105" s="6" t="str">
        <f ca="1">RTD("cqg.rtd", ,"ContractData", ""&amp;C105&amp;"", "T_Settlement",, "T")</f>
        <v/>
      </c>
      <c r="F105" s="3" t="str">
        <f ca="1">_xll.CQGContractData(C105, "NetSettlement", "1", "T")</f>
        <v/>
      </c>
      <c r="G105" s="14" t="str">
        <f ca="1">RTD("cqg.rtd", ,"ContractData", C105, "T_SettlementTime",, "T")</f>
        <v/>
      </c>
      <c r="H105" s="5">
        <f ca="1">_xll.CQGContractData(C105, "T_Date", "1", "T")</f>
        <v>44952</v>
      </c>
      <c r="I105" s="3" t="str">
        <f ca="1">RTD("cqg.rtd", ,"ContractData", ""&amp;C105&amp;"", "Y_CLose",, "T")</f>
        <v/>
      </c>
      <c r="J105" s="5">
        <f ca="1">RTD("cqg.rtd", ,"ContractData", C105, "Y_Date",, "T")</f>
        <v>44951</v>
      </c>
      <c r="Z105" s="2" t="str">
        <f ca="1"/>
        <v/>
      </c>
      <c r="AA105" s="2" t="str">
        <f ca="1"/>
        <v/>
      </c>
    </row>
    <row r="106" spans="1:27" x14ac:dyDescent="0.3">
      <c r="A106" s="3">
        <v>102</v>
      </c>
      <c r="B106" s="5">
        <f t="shared" ca="1" si="2"/>
        <v>45096</v>
      </c>
      <c r="C106" s="16" t="str">
        <f t="shared" ca="1" si="3"/>
        <v>AHDD19M23</v>
      </c>
      <c r="D106" s="6" t="str">
        <f ca="1">RTD("cqg.rtd", ,"ContractData", ""&amp;C106&amp;"", "LongDescription",, "T")</f>
        <v>LME Aluminium, Jun 23</v>
      </c>
      <c r="E106" s="6" t="str">
        <f ca="1">RTD("cqg.rtd", ,"ContractData", ""&amp;C106&amp;"", "T_Settlement",, "T")</f>
        <v/>
      </c>
      <c r="F106" s="3" t="str">
        <f ca="1">_xll.CQGContractData(C106, "NetSettlement", "1", "T")</f>
        <v/>
      </c>
      <c r="G106" s="14" t="str">
        <f ca="1">RTD("cqg.rtd", ,"ContractData", C106, "T_SettlementTime",, "T")</f>
        <v/>
      </c>
      <c r="H106" s="5">
        <f ca="1">_xll.CQGContractData(C106, "T_Date", "1", "T")</f>
        <v>44952</v>
      </c>
      <c r="I106" s="3" t="str">
        <f ca="1">RTD("cqg.rtd", ,"ContractData", ""&amp;C106&amp;"", "Y_CLose",, "T")</f>
        <v/>
      </c>
      <c r="J106" s="5">
        <f ca="1">RTD("cqg.rtd", ,"ContractData", C106, "Y_Date",, "T")</f>
        <v>44951</v>
      </c>
      <c r="Z106" s="2" t="str">
        <f ca="1"/>
        <v/>
      </c>
      <c r="AA106" s="2" t="str">
        <f ca="1"/>
        <v/>
      </c>
    </row>
    <row r="107" spans="1:27" x14ac:dyDescent="0.3">
      <c r="A107" s="3">
        <v>103</v>
      </c>
      <c r="B107" s="5">
        <f t="shared" ca="1" si="2"/>
        <v>45097</v>
      </c>
      <c r="C107" s="16" t="str">
        <f t="shared" ca="1" si="3"/>
        <v>AHDD20M23</v>
      </c>
      <c r="D107" s="6" t="str">
        <f ca="1">RTD("cqg.rtd", ,"ContractData", ""&amp;C107&amp;"", "LongDescription",, "T")</f>
        <v>LME Aluminium, Jun 23</v>
      </c>
      <c r="E107" s="6" t="str">
        <f ca="1">RTD("cqg.rtd", ,"ContractData", ""&amp;C107&amp;"", "T_Settlement",, "T")</f>
        <v/>
      </c>
      <c r="F107" s="3" t="str">
        <f ca="1">_xll.CQGContractData(C107, "NetSettlement", "1", "T")</f>
        <v/>
      </c>
      <c r="G107" s="14" t="str">
        <f ca="1">RTD("cqg.rtd", ,"ContractData", C107, "T_SettlementTime",, "T")</f>
        <v/>
      </c>
      <c r="H107" s="5">
        <f ca="1">_xll.CQGContractData(C107, "T_Date", "1", "T")</f>
        <v>44952</v>
      </c>
      <c r="I107" s="3" t="str">
        <f ca="1">RTD("cqg.rtd", ,"ContractData", ""&amp;C107&amp;"", "Y_CLose",, "T")</f>
        <v/>
      </c>
      <c r="J107" s="5">
        <f ca="1">RTD("cqg.rtd", ,"ContractData", C107, "Y_Date",, "T")</f>
        <v>44951</v>
      </c>
      <c r="Z107" s="2" t="str">
        <f ca="1"/>
        <v/>
      </c>
      <c r="AA107" s="2" t="str">
        <f ca="1"/>
        <v/>
      </c>
    </row>
    <row r="108" spans="1:27" x14ac:dyDescent="0.3">
      <c r="A108" s="3">
        <v>104</v>
      </c>
      <c r="B108" s="5">
        <f t="shared" ca="1" si="2"/>
        <v>45098</v>
      </c>
      <c r="C108" s="16" t="str">
        <f t="shared" ca="1" si="3"/>
        <v>AHDD21M23</v>
      </c>
      <c r="D108" s="6" t="str">
        <f ca="1">RTD("cqg.rtd", ,"ContractData", ""&amp;C108&amp;"", "LongDescription",, "T")</f>
        <v>LME Aluminium, Jun 23</v>
      </c>
      <c r="E108" s="6">
        <f ca="1">RTD("cqg.rtd", ,"ContractData", ""&amp;C108&amp;"", "T_Settlement",, "T")</f>
        <v>2661.5</v>
      </c>
      <c r="F108" s="3">
        <f ca="1">_xll.CQGContractData(C108, "NetSettlement", "1", "T")</f>
        <v>-18.75</v>
      </c>
      <c r="G108" s="14">
        <f ca="1">RTD("cqg.rtd", ,"ContractData", C108, "T_SettlementTime",, "T")</f>
        <v>0.45277777777777778</v>
      </c>
      <c r="H108" s="5">
        <f ca="1">_xll.CQGContractData(C108, "T_Date", "1", "T")</f>
        <v>44952</v>
      </c>
      <c r="I108" s="3">
        <f ca="1">RTD("cqg.rtd", ,"ContractData", ""&amp;C108&amp;"", "Y_CLose",, "T")</f>
        <v>2680.25</v>
      </c>
      <c r="J108" s="5">
        <f ca="1">RTD("cqg.rtd", ,"ContractData", C108, "Y_Date",, "T")</f>
        <v>44951</v>
      </c>
      <c r="Z108" s="2">
        <f ca="1"/>
        <v>45098</v>
      </c>
      <c r="AA108" s="2" t="str">
        <f ca="1"/>
        <v/>
      </c>
    </row>
    <row r="109" spans="1:27" x14ac:dyDescent="0.3">
      <c r="A109" s="3">
        <v>105</v>
      </c>
      <c r="B109" s="5">
        <f t="shared" ca="1" si="2"/>
        <v>45099</v>
      </c>
      <c r="C109" s="16" t="str">
        <f t="shared" ca="1" si="3"/>
        <v>AHDD22M23</v>
      </c>
      <c r="D109" s="6" t="str">
        <f ca="1">RTD("cqg.rtd", ,"ContractData", ""&amp;C109&amp;"", "LongDescription",, "T")</f>
        <v>LME Aluminium, Jun 23</v>
      </c>
      <c r="E109" s="6" t="str">
        <f ca="1">RTD("cqg.rtd", ,"ContractData", ""&amp;C109&amp;"", "T_Settlement",, "T")</f>
        <v/>
      </c>
      <c r="F109" s="3" t="str">
        <f ca="1">_xll.CQGContractData(C109, "NetSettlement", "1", "T")</f>
        <v/>
      </c>
      <c r="G109" s="14" t="str">
        <f ca="1">RTD("cqg.rtd", ,"ContractData", C109, "T_SettlementTime",, "T")</f>
        <v/>
      </c>
      <c r="H109" s="5">
        <f ca="1">_xll.CQGContractData(C109, "T_Date", "1", "T")</f>
        <v>44952</v>
      </c>
      <c r="I109" s="3" t="str">
        <f ca="1">RTD("cqg.rtd", ,"ContractData", ""&amp;C109&amp;"", "Y_CLose",, "T")</f>
        <v/>
      </c>
      <c r="J109" s="5">
        <f ca="1">RTD("cqg.rtd", ,"ContractData", C109, "Y_Date",, "T")</f>
        <v>44951</v>
      </c>
      <c r="Z109" s="2" t="str">
        <f ca="1"/>
        <v/>
      </c>
      <c r="AA109" s="2" t="str">
        <f ca="1"/>
        <v/>
      </c>
    </row>
    <row r="110" spans="1:27" x14ac:dyDescent="0.3">
      <c r="A110" s="3">
        <v>106</v>
      </c>
      <c r="B110" s="5">
        <f t="shared" ca="1" si="2"/>
        <v>45100</v>
      </c>
      <c r="C110" s="16" t="str">
        <f t="shared" ca="1" si="3"/>
        <v>AHDD23M23</v>
      </c>
      <c r="D110" s="6" t="str">
        <f ca="1">RTD("cqg.rtd", ,"ContractData", ""&amp;C110&amp;"", "LongDescription",, "T")</f>
        <v>LME Aluminium, Jun 23</v>
      </c>
      <c r="E110" s="6" t="str">
        <f ca="1">RTD("cqg.rtd", ,"ContractData", ""&amp;C110&amp;"", "T_Settlement",, "T")</f>
        <v/>
      </c>
      <c r="F110" s="3" t="str">
        <f ca="1">_xll.CQGContractData(C110, "NetSettlement", "1", "T")</f>
        <v/>
      </c>
      <c r="G110" s="14" t="str">
        <f ca="1">RTD("cqg.rtd", ,"ContractData", C110, "T_SettlementTime",, "T")</f>
        <v/>
      </c>
      <c r="H110" s="5">
        <f ca="1">_xll.CQGContractData(C110, "T_Date", "1", "T")</f>
        <v>44952</v>
      </c>
      <c r="I110" s="3" t="str">
        <f ca="1">RTD("cqg.rtd", ,"ContractData", ""&amp;C110&amp;"", "Y_CLose",, "T")</f>
        <v/>
      </c>
      <c r="J110" s="5">
        <f ca="1">RTD("cqg.rtd", ,"ContractData", C110, "Y_Date",, "T")</f>
        <v>44951</v>
      </c>
      <c r="Z110" s="2" t="str">
        <f ca="1"/>
        <v/>
      </c>
      <c r="AA110" s="2" t="str">
        <f ca="1"/>
        <v/>
      </c>
    </row>
    <row r="111" spans="1:27" x14ac:dyDescent="0.3">
      <c r="A111" s="3">
        <v>107</v>
      </c>
      <c r="B111" s="5">
        <f t="shared" ca="1" si="2"/>
        <v>45103</v>
      </c>
      <c r="C111" s="16" t="str">
        <f t="shared" ca="1" si="3"/>
        <v>AHDD26M23</v>
      </c>
      <c r="D111" s="6" t="str">
        <f ca="1">RTD("cqg.rtd", ,"ContractData", ""&amp;C111&amp;"", "LongDescription",, "T")</f>
        <v>LME Aluminium, Jun 23</v>
      </c>
      <c r="E111" s="6" t="str">
        <f ca="1">RTD("cqg.rtd", ,"ContractData", ""&amp;C111&amp;"", "T_Settlement",, "T")</f>
        <v/>
      </c>
      <c r="F111" s="3" t="str">
        <f ca="1">_xll.CQGContractData(C111, "NetSettlement", "1", "T")</f>
        <v/>
      </c>
      <c r="G111" s="14" t="str">
        <f ca="1">RTD("cqg.rtd", ,"ContractData", C111, "T_SettlementTime",, "T")</f>
        <v/>
      </c>
      <c r="H111" s="5">
        <f ca="1">_xll.CQGContractData(C111, "T_Date", "1", "T")</f>
        <v>44952</v>
      </c>
      <c r="I111" s="3" t="str">
        <f ca="1">RTD("cqg.rtd", ,"ContractData", ""&amp;C111&amp;"", "Y_CLose",, "T")</f>
        <v/>
      </c>
      <c r="J111" s="5">
        <f ca="1">RTD("cqg.rtd", ,"ContractData", C111, "Y_Date",, "T")</f>
        <v>44951</v>
      </c>
      <c r="Z111" s="2" t="str">
        <f ca="1"/>
        <v/>
      </c>
      <c r="AA111" s="2" t="str">
        <f ca="1"/>
        <v/>
      </c>
    </row>
    <row r="112" spans="1:27" x14ac:dyDescent="0.3">
      <c r="A112" s="3">
        <v>108</v>
      </c>
      <c r="B112" s="5">
        <f t="shared" ca="1" si="2"/>
        <v>45104</v>
      </c>
      <c r="C112" s="16" t="str">
        <f t="shared" ca="1" si="3"/>
        <v>AHDD27M23</v>
      </c>
      <c r="D112" s="6" t="str">
        <f ca="1">RTD("cqg.rtd", ,"ContractData", ""&amp;C112&amp;"", "LongDescription",, "T")</f>
        <v>LME Aluminium, Jun 23</v>
      </c>
      <c r="E112" s="6" t="str">
        <f ca="1">RTD("cqg.rtd", ,"ContractData", ""&amp;C112&amp;"", "T_Settlement",, "T")</f>
        <v/>
      </c>
      <c r="F112" s="3" t="str">
        <f ca="1">_xll.CQGContractData(C112, "NetSettlement", "1", "T")</f>
        <v/>
      </c>
      <c r="G112" s="14" t="str">
        <f ca="1">RTD("cqg.rtd", ,"ContractData", C112, "T_SettlementTime",, "T")</f>
        <v/>
      </c>
      <c r="H112" s="5">
        <f ca="1">_xll.CQGContractData(C112, "T_Date", "1", "T")</f>
        <v>44952</v>
      </c>
      <c r="I112" s="3" t="str">
        <f ca="1">RTD("cqg.rtd", ,"ContractData", ""&amp;C112&amp;"", "Y_CLose",, "T")</f>
        <v/>
      </c>
      <c r="J112" s="5">
        <f ca="1">RTD("cqg.rtd", ,"ContractData", C112, "Y_Date",, "T")</f>
        <v>44951</v>
      </c>
      <c r="Z112" s="2" t="str">
        <f ca="1"/>
        <v/>
      </c>
      <c r="AA112" s="2" t="str">
        <f ca="1"/>
        <v/>
      </c>
    </row>
    <row r="113" spans="1:27" x14ac:dyDescent="0.3">
      <c r="A113" s="3">
        <v>109</v>
      </c>
      <c r="B113" s="5">
        <f t="shared" ca="1" si="2"/>
        <v>45105</v>
      </c>
      <c r="C113" s="16" t="str">
        <f t="shared" ca="1" si="3"/>
        <v>AHDD28M23</v>
      </c>
      <c r="D113" s="6" t="str">
        <f ca="1">RTD("cqg.rtd", ,"ContractData", ""&amp;C113&amp;"", "LongDescription",, "T")</f>
        <v>LME Aluminium, Jun 23</v>
      </c>
      <c r="E113" s="6">
        <f ca="1">RTD("cqg.rtd", ,"ContractData", ""&amp;C113&amp;"", "T_Settlement",, "T")</f>
        <v>2663.88</v>
      </c>
      <c r="F113" s="3">
        <f ca="1">_xll.CQGContractData(C113, "NetSettlement", "1", "T")</f>
        <v>-18.309999999999999</v>
      </c>
      <c r="G113" s="14">
        <f ca="1">RTD("cqg.rtd", ,"ContractData", C113, "T_SettlementTime",, "T")</f>
        <v>0.45277777777777778</v>
      </c>
      <c r="H113" s="5">
        <f ca="1">_xll.CQGContractData(C113, "T_Date", "1", "T")</f>
        <v>44952</v>
      </c>
      <c r="I113" s="3">
        <f ca="1">RTD("cqg.rtd", ,"ContractData", ""&amp;C113&amp;"", "Y_CLose",, "T")</f>
        <v>2682.19</v>
      </c>
      <c r="J113" s="5">
        <f ca="1">RTD("cqg.rtd", ,"ContractData", C113, "Y_Date",, "T")</f>
        <v>44951</v>
      </c>
      <c r="Z113" s="2" t="str">
        <f ca="1"/>
        <v/>
      </c>
      <c r="AA113" s="2" t="str">
        <f ca="1"/>
        <v/>
      </c>
    </row>
    <row r="114" spans="1:27" x14ac:dyDescent="0.3">
      <c r="A114" s="3">
        <v>110</v>
      </c>
      <c r="B114" s="5">
        <f t="shared" ca="1" si="2"/>
        <v>45106</v>
      </c>
      <c r="C114" s="16" t="str">
        <f t="shared" ca="1" si="3"/>
        <v>AHDD29M23</v>
      </c>
      <c r="D114" s="6" t="str">
        <f ca="1">RTD("cqg.rtd", ,"ContractData", ""&amp;C114&amp;"", "LongDescription",, "T")</f>
        <v>LME Aluminium, Jun 23</v>
      </c>
      <c r="E114" s="6" t="str">
        <f ca="1">RTD("cqg.rtd", ,"ContractData", ""&amp;C114&amp;"", "T_Settlement",, "T")</f>
        <v/>
      </c>
      <c r="F114" s="3" t="str">
        <f ca="1">_xll.CQGContractData(C114, "NetSettlement", "1", "T")</f>
        <v/>
      </c>
      <c r="G114" s="14" t="str">
        <f ca="1">RTD("cqg.rtd", ,"ContractData", C114, "T_SettlementTime",, "T")</f>
        <v/>
      </c>
      <c r="H114" s="5">
        <f ca="1">_xll.CQGContractData(C114, "T_Date", "1", "T")</f>
        <v>44952</v>
      </c>
      <c r="I114" s="3" t="str">
        <f ca="1">RTD("cqg.rtd", ,"ContractData", ""&amp;C114&amp;"", "Y_CLose",, "T")</f>
        <v/>
      </c>
      <c r="J114" s="5">
        <f ca="1">RTD("cqg.rtd", ,"ContractData", C114, "Y_Date",, "T")</f>
        <v>44951</v>
      </c>
      <c r="Z114" s="2" t="str">
        <f ca="1"/>
        <v/>
      </c>
      <c r="AA114" s="2" t="str">
        <f ca="1"/>
        <v/>
      </c>
    </row>
    <row r="115" spans="1:27" x14ac:dyDescent="0.3">
      <c r="A115" s="3">
        <v>111</v>
      </c>
      <c r="B115" s="5">
        <f t="shared" ca="1" si="2"/>
        <v>45107</v>
      </c>
      <c r="C115" s="16" t="str">
        <f t="shared" ca="1" si="3"/>
        <v>AHDD30M23</v>
      </c>
      <c r="D115" s="6" t="str">
        <f ca="1">RTD("cqg.rtd", ,"ContractData", ""&amp;C115&amp;"", "LongDescription",, "T")</f>
        <v>LME Aluminium, Jun 23</v>
      </c>
      <c r="E115" s="6" t="str">
        <f ca="1">RTD("cqg.rtd", ,"ContractData", ""&amp;C115&amp;"", "T_Settlement",, "T")</f>
        <v/>
      </c>
      <c r="F115" s="3" t="str">
        <f ca="1">_xll.CQGContractData(C115, "NetSettlement", "1", "T")</f>
        <v/>
      </c>
      <c r="G115" s="14" t="str">
        <f ca="1">RTD("cqg.rtd", ,"ContractData", C115, "T_SettlementTime",, "T")</f>
        <v/>
      </c>
      <c r="H115" s="5">
        <f ca="1">_xll.CQGContractData(C115, "T_Date", "1", "T")</f>
        <v>44952</v>
      </c>
      <c r="I115" s="3" t="str">
        <f ca="1">RTD("cqg.rtd", ,"ContractData", ""&amp;C115&amp;"", "Y_CLose",, "T")</f>
        <v/>
      </c>
      <c r="J115" s="5">
        <f ca="1">RTD("cqg.rtd", ,"ContractData", C115, "Y_Date",, "T")</f>
        <v>44951</v>
      </c>
      <c r="Z115" s="2" t="str">
        <f ca="1"/>
        <v/>
      </c>
      <c r="AA115" s="2" t="str">
        <f ca="1"/>
        <v/>
      </c>
    </row>
    <row r="116" spans="1:27" x14ac:dyDescent="0.3">
      <c r="A116" s="3">
        <v>112</v>
      </c>
      <c r="B116" s="5">
        <f t="shared" ca="1" si="2"/>
        <v>45110</v>
      </c>
      <c r="C116" s="16" t="str">
        <f t="shared" ca="1" si="3"/>
        <v>AHDD03N23</v>
      </c>
      <c r="D116" s="6" t="str">
        <f ca="1">RTD("cqg.rtd", ,"ContractData", ""&amp;C116&amp;"", "LongDescription",, "T")</f>
        <v>LME Aluminium, Jul 23</v>
      </c>
      <c r="E116" s="6" t="str">
        <f ca="1">RTD("cqg.rtd", ,"ContractData", ""&amp;C116&amp;"", "T_Settlement",, "T")</f>
        <v/>
      </c>
      <c r="F116" s="3" t="str">
        <f ca="1">_xll.CQGContractData(C116, "NetSettlement", "1", "T")</f>
        <v/>
      </c>
      <c r="G116" s="14" t="str">
        <f ca="1">RTD("cqg.rtd", ,"ContractData", C116, "T_SettlementTime",, "T")</f>
        <v/>
      </c>
      <c r="H116" s="5">
        <f ca="1">_xll.CQGContractData(C116, "T_Date", "1", "T")</f>
        <v>44952</v>
      </c>
      <c r="I116" s="3" t="str">
        <f ca="1">RTD("cqg.rtd", ,"ContractData", ""&amp;C116&amp;"", "Y_CLose",, "T")</f>
        <v/>
      </c>
      <c r="J116" s="5">
        <f ca="1">RTD("cqg.rtd", ,"ContractData", C116, "Y_Date",, "T")</f>
        <v>44951</v>
      </c>
      <c r="Z116" s="2" t="str">
        <f ca="1"/>
        <v/>
      </c>
      <c r="AA116" s="2" t="str">
        <f ca="1"/>
        <v/>
      </c>
    </row>
    <row r="117" spans="1:27" x14ac:dyDescent="0.3">
      <c r="A117" s="3">
        <v>113</v>
      </c>
      <c r="B117" s="5">
        <f t="shared" ca="1" si="2"/>
        <v>45111</v>
      </c>
      <c r="C117" s="16" t="str">
        <f t="shared" ca="1" si="3"/>
        <v>AHDD04N23</v>
      </c>
      <c r="D117" s="6" t="str">
        <f ca="1">RTD("cqg.rtd", ,"ContractData", ""&amp;C117&amp;"", "LongDescription",, "T")</f>
        <v>LME Aluminium, Jul 23</v>
      </c>
      <c r="E117" s="6" t="str">
        <f ca="1">RTD("cqg.rtd", ,"ContractData", ""&amp;C117&amp;"", "T_Settlement",, "T")</f>
        <v/>
      </c>
      <c r="F117" s="3" t="str">
        <f ca="1">_xll.CQGContractData(C117, "NetSettlement", "1", "T")</f>
        <v/>
      </c>
      <c r="G117" s="14" t="str">
        <f ca="1">RTD("cqg.rtd", ,"ContractData", C117, "T_SettlementTime",, "T")</f>
        <v/>
      </c>
      <c r="H117" s="5">
        <f ca="1">_xll.CQGContractData(C117, "T_Date", "1", "T")</f>
        <v>44952</v>
      </c>
      <c r="I117" s="3" t="str">
        <f ca="1">RTD("cqg.rtd", ,"ContractData", ""&amp;C117&amp;"", "Y_CLose",, "T")</f>
        <v/>
      </c>
      <c r="J117" s="5">
        <f ca="1">RTD("cqg.rtd", ,"ContractData", C117, "Y_Date",, "T")</f>
        <v>44951</v>
      </c>
      <c r="Z117" s="2" t="str">
        <f ca="1"/>
        <v/>
      </c>
      <c r="AA117" s="2" t="str">
        <f ca="1"/>
        <v/>
      </c>
    </row>
    <row r="118" spans="1:27" x14ac:dyDescent="0.3">
      <c r="A118" s="3">
        <v>114</v>
      </c>
      <c r="B118" s="5">
        <f t="shared" ca="1" si="2"/>
        <v>45112</v>
      </c>
      <c r="C118" s="16" t="str">
        <f t="shared" ca="1" si="3"/>
        <v>AHDD05N23</v>
      </c>
      <c r="D118" s="6" t="str">
        <f ca="1">RTD("cqg.rtd", ,"ContractData", ""&amp;C118&amp;"", "LongDescription",, "T")</f>
        <v>LME Aluminium, Jul 23</v>
      </c>
      <c r="E118" s="6">
        <f ca="1">RTD("cqg.rtd", ,"ContractData", ""&amp;C118&amp;"", "T_Settlement",, "T")</f>
        <v>2666.25</v>
      </c>
      <c r="F118" s="3">
        <f ca="1">_xll.CQGContractData(C118, "NetSettlement", "1", "T")</f>
        <v>-17.88</v>
      </c>
      <c r="G118" s="14">
        <f ca="1">RTD("cqg.rtd", ,"ContractData", C118, "T_SettlementTime",, "T")</f>
        <v>0.45277777777777778</v>
      </c>
      <c r="H118" s="5">
        <f ca="1">_xll.CQGContractData(C118, "T_Date", "1", "T")</f>
        <v>44952</v>
      </c>
      <c r="I118" s="3">
        <f ca="1">RTD("cqg.rtd", ,"ContractData", ""&amp;C118&amp;"", "Y_CLose",, "T")</f>
        <v>2684.13</v>
      </c>
      <c r="J118" s="5">
        <f ca="1">RTD("cqg.rtd", ,"ContractData", C118, "Y_Date",, "T")</f>
        <v>44951</v>
      </c>
      <c r="Z118" s="2" t="str">
        <f ca="1"/>
        <v/>
      </c>
      <c r="AA118" s="2" t="str">
        <f ca="1"/>
        <v/>
      </c>
    </row>
    <row r="119" spans="1:27" x14ac:dyDescent="0.3">
      <c r="A119" s="3">
        <v>115</v>
      </c>
      <c r="B119" s="5">
        <f t="shared" ca="1" si="2"/>
        <v>45113</v>
      </c>
      <c r="C119" s="16" t="str">
        <f t="shared" ca="1" si="3"/>
        <v>AHDD06N23</v>
      </c>
      <c r="D119" s="6" t="str">
        <f ca="1">RTD("cqg.rtd", ,"ContractData", ""&amp;C119&amp;"", "LongDescription",, "T")</f>
        <v>LME Aluminium, Jul 23</v>
      </c>
      <c r="E119" s="6" t="str">
        <f ca="1">RTD("cqg.rtd", ,"ContractData", ""&amp;C119&amp;"", "T_Settlement",, "T")</f>
        <v/>
      </c>
      <c r="F119" s="3" t="str">
        <f ca="1">_xll.CQGContractData(C119, "NetSettlement", "1", "T")</f>
        <v/>
      </c>
      <c r="G119" s="14" t="str">
        <f ca="1">RTD("cqg.rtd", ,"ContractData", C119, "T_SettlementTime",, "T")</f>
        <v/>
      </c>
      <c r="H119" s="5">
        <f ca="1">_xll.CQGContractData(C119, "T_Date", "1", "T")</f>
        <v>44952</v>
      </c>
      <c r="I119" s="3" t="str">
        <f ca="1">RTD("cqg.rtd", ,"ContractData", ""&amp;C119&amp;"", "Y_CLose",, "T")</f>
        <v/>
      </c>
      <c r="J119" s="5">
        <f ca="1">RTD("cqg.rtd", ,"ContractData", C119, "Y_Date",, "T")</f>
        <v>44951</v>
      </c>
      <c r="Z119" s="2" t="str">
        <f ca="1"/>
        <v/>
      </c>
      <c r="AA119" s="2" t="str">
        <f ca="1"/>
        <v/>
      </c>
    </row>
    <row r="120" spans="1:27" x14ac:dyDescent="0.3">
      <c r="A120" s="3">
        <v>116</v>
      </c>
      <c r="B120" s="5">
        <f t="shared" ca="1" si="2"/>
        <v>45114</v>
      </c>
      <c r="C120" s="16" t="str">
        <f t="shared" ca="1" si="3"/>
        <v>AHDD07N23</v>
      </c>
      <c r="D120" s="6" t="str">
        <f ca="1">RTD("cqg.rtd", ,"ContractData", ""&amp;C120&amp;"", "LongDescription",, "T")</f>
        <v>LME Aluminium, Jul 23</v>
      </c>
      <c r="E120" s="6" t="str">
        <f ca="1">RTD("cqg.rtd", ,"ContractData", ""&amp;C120&amp;"", "T_Settlement",, "T")</f>
        <v/>
      </c>
      <c r="F120" s="3" t="str">
        <f ca="1">_xll.CQGContractData(C120, "NetSettlement", "1", "T")</f>
        <v/>
      </c>
      <c r="G120" s="14" t="str">
        <f ca="1">RTD("cqg.rtd", ,"ContractData", C120, "T_SettlementTime",, "T")</f>
        <v/>
      </c>
      <c r="H120" s="5">
        <f ca="1">_xll.CQGContractData(C120, "T_Date", "1", "T")</f>
        <v>44952</v>
      </c>
      <c r="I120" s="3" t="str">
        <f ca="1">RTD("cqg.rtd", ,"ContractData", ""&amp;C120&amp;"", "Y_CLose",, "T")</f>
        <v/>
      </c>
      <c r="J120" s="5">
        <f ca="1">RTD("cqg.rtd", ,"ContractData", C120, "Y_Date",, "T")</f>
        <v>44951</v>
      </c>
      <c r="Z120" s="2" t="str">
        <f ca="1"/>
        <v/>
      </c>
      <c r="AA120" s="2" t="str">
        <f ca="1"/>
        <v/>
      </c>
    </row>
    <row r="121" spans="1:27" x14ac:dyDescent="0.3">
      <c r="A121" s="3">
        <v>117</v>
      </c>
      <c r="B121" s="5">
        <f t="shared" ca="1" si="2"/>
        <v>45117</v>
      </c>
      <c r="C121" s="16" t="str">
        <f t="shared" ca="1" si="3"/>
        <v>AHDD10N23</v>
      </c>
      <c r="D121" s="6" t="str">
        <f ca="1">RTD("cqg.rtd", ,"ContractData", ""&amp;C121&amp;"", "LongDescription",, "T")</f>
        <v>LME Aluminium, Jul 23</v>
      </c>
      <c r="E121" s="6" t="str">
        <f ca="1">RTD("cqg.rtd", ,"ContractData", ""&amp;C121&amp;"", "T_Settlement",, "T")</f>
        <v/>
      </c>
      <c r="F121" s="3" t="str">
        <f ca="1">_xll.CQGContractData(C121, "NetSettlement", "1", "T")</f>
        <v/>
      </c>
      <c r="G121" s="14" t="str">
        <f ca="1">RTD("cqg.rtd", ,"ContractData", C121, "T_SettlementTime",, "T")</f>
        <v/>
      </c>
      <c r="H121" s="5">
        <f ca="1">_xll.CQGContractData(C121, "T_Date", "1", "T")</f>
        <v>44952</v>
      </c>
      <c r="I121" s="3" t="str">
        <f ca="1">RTD("cqg.rtd", ,"ContractData", ""&amp;C121&amp;"", "Y_CLose",, "T")</f>
        <v/>
      </c>
      <c r="J121" s="5">
        <f ca="1">RTD("cqg.rtd", ,"ContractData", C121, "Y_Date",, "T")</f>
        <v>44951</v>
      </c>
      <c r="Z121" s="2" t="str">
        <f ca="1"/>
        <v/>
      </c>
      <c r="AA121" s="2" t="str">
        <f ca="1"/>
        <v/>
      </c>
    </row>
    <row r="122" spans="1:27" x14ac:dyDescent="0.3">
      <c r="A122" s="3">
        <v>118</v>
      </c>
      <c r="B122" s="5">
        <f t="shared" ca="1" si="2"/>
        <v>45118</v>
      </c>
      <c r="C122" s="16" t="str">
        <f t="shared" ca="1" si="3"/>
        <v>AHDD11N23</v>
      </c>
      <c r="D122" s="6" t="str">
        <f ca="1">RTD("cqg.rtd", ,"ContractData", ""&amp;C122&amp;"", "LongDescription",, "T")</f>
        <v>LME Aluminium, Jul 23</v>
      </c>
      <c r="E122" s="6" t="str">
        <f ca="1">RTD("cqg.rtd", ,"ContractData", ""&amp;C122&amp;"", "T_Settlement",, "T")</f>
        <v/>
      </c>
      <c r="F122" s="3" t="str">
        <f ca="1">_xll.CQGContractData(C122, "NetSettlement", "1", "T")</f>
        <v/>
      </c>
      <c r="G122" s="14" t="str">
        <f ca="1">RTD("cqg.rtd", ,"ContractData", C122, "T_SettlementTime",, "T")</f>
        <v/>
      </c>
      <c r="H122" s="5">
        <f ca="1">_xll.CQGContractData(C122, "T_Date", "1", "T")</f>
        <v>44952</v>
      </c>
      <c r="I122" s="3" t="str">
        <f ca="1">RTD("cqg.rtd", ,"ContractData", ""&amp;C122&amp;"", "Y_CLose",, "T")</f>
        <v/>
      </c>
      <c r="J122" s="5">
        <f ca="1">RTD("cqg.rtd", ,"ContractData", C122, "Y_Date",, "T")</f>
        <v>44951</v>
      </c>
      <c r="Z122" s="2" t="str">
        <f ca="1"/>
        <v/>
      </c>
      <c r="AA122" s="2" t="str">
        <f ca="1"/>
        <v/>
      </c>
    </row>
    <row r="123" spans="1:27" x14ac:dyDescent="0.3">
      <c r="A123" s="3">
        <v>119</v>
      </c>
      <c r="B123" s="5">
        <f t="shared" ca="1" si="2"/>
        <v>45119</v>
      </c>
      <c r="C123" s="16" t="str">
        <f t="shared" ca="1" si="3"/>
        <v>AHDD12N23</v>
      </c>
      <c r="D123" s="6" t="str">
        <f ca="1">RTD("cqg.rtd", ,"ContractData", ""&amp;C123&amp;"", "LongDescription",, "T")</f>
        <v>LME Aluminium, Jul 23</v>
      </c>
      <c r="E123" s="6">
        <f ca="1">RTD("cqg.rtd", ,"ContractData", ""&amp;C123&amp;"", "T_Settlement",, "T")</f>
        <v>2668.63</v>
      </c>
      <c r="F123" s="3">
        <f ca="1">_xll.CQGContractData(C123, "NetSettlement", "1", "T")</f>
        <v>-17.43</v>
      </c>
      <c r="G123" s="14">
        <f ca="1">RTD("cqg.rtd", ,"ContractData", C123, "T_SettlementTime",, "T")</f>
        <v>0.45277777777777778</v>
      </c>
      <c r="H123" s="5">
        <f ca="1">_xll.CQGContractData(C123, "T_Date", "1", "T")</f>
        <v>44952</v>
      </c>
      <c r="I123" s="3">
        <f ca="1">RTD("cqg.rtd", ,"ContractData", ""&amp;C123&amp;"", "Y_CLose",, "T")</f>
        <v>2686.06</v>
      </c>
      <c r="J123" s="5">
        <f ca="1">RTD("cqg.rtd", ,"ContractData", C123, "Y_Date",, "T")</f>
        <v>44951</v>
      </c>
      <c r="Z123" s="2" t="str">
        <f ca="1"/>
        <v/>
      </c>
      <c r="AA123" s="2" t="str">
        <f ca="1"/>
        <v/>
      </c>
    </row>
    <row r="124" spans="1:27" x14ac:dyDescent="0.3">
      <c r="A124" s="3">
        <v>120</v>
      </c>
      <c r="B124" s="5">
        <f t="shared" ca="1" si="2"/>
        <v>45120</v>
      </c>
      <c r="C124" s="16" t="str">
        <f t="shared" ca="1" si="3"/>
        <v>AHDD13N23</v>
      </c>
      <c r="D124" s="6" t="str">
        <f ca="1">RTD("cqg.rtd", ,"ContractData", ""&amp;C124&amp;"", "LongDescription",, "T")</f>
        <v>LME Aluminium, Jul 23</v>
      </c>
      <c r="E124" s="6" t="str">
        <f ca="1">RTD("cqg.rtd", ,"ContractData", ""&amp;C124&amp;"", "T_Settlement",, "T")</f>
        <v/>
      </c>
      <c r="F124" s="3" t="str">
        <f ca="1">_xll.CQGContractData(C124, "NetSettlement", "1", "T")</f>
        <v/>
      </c>
      <c r="G124" s="14" t="str">
        <f ca="1">RTD("cqg.rtd", ,"ContractData", C124, "T_SettlementTime",, "T")</f>
        <v/>
      </c>
      <c r="H124" s="5">
        <f ca="1">_xll.CQGContractData(C124, "T_Date", "1", "T")</f>
        <v>44952</v>
      </c>
      <c r="I124" s="3" t="str">
        <f ca="1">RTD("cqg.rtd", ,"ContractData", ""&amp;C124&amp;"", "Y_CLose",, "T")</f>
        <v/>
      </c>
      <c r="J124" s="5">
        <f ca="1">RTD("cqg.rtd", ,"ContractData", C124, "Y_Date",, "T")</f>
        <v>44951</v>
      </c>
      <c r="Z124" s="2" t="str">
        <f ca="1"/>
        <v/>
      </c>
      <c r="AA124" s="2" t="str">
        <f ca="1"/>
        <v/>
      </c>
    </row>
    <row r="125" spans="1:27" x14ac:dyDescent="0.3">
      <c r="A125" s="3">
        <v>121</v>
      </c>
      <c r="B125" s="5">
        <f t="shared" ca="1" si="2"/>
        <v>45121</v>
      </c>
      <c r="C125" s="16" t="str">
        <f t="shared" ca="1" si="3"/>
        <v>AHDD14N23</v>
      </c>
      <c r="D125" s="6" t="str">
        <f ca="1">RTD("cqg.rtd", ,"ContractData", ""&amp;C125&amp;"", "LongDescription",, "T")</f>
        <v>LME Aluminium, Jul 23</v>
      </c>
      <c r="E125" s="6" t="str">
        <f ca="1">RTD("cqg.rtd", ,"ContractData", ""&amp;C125&amp;"", "T_Settlement",, "T")</f>
        <v/>
      </c>
      <c r="F125" s="3" t="str">
        <f ca="1">_xll.CQGContractData(C125, "NetSettlement", "1", "T")</f>
        <v/>
      </c>
      <c r="G125" s="14" t="str">
        <f ca="1">RTD("cqg.rtd", ,"ContractData", C125, "T_SettlementTime",, "T")</f>
        <v/>
      </c>
      <c r="H125" s="5">
        <f ca="1">_xll.CQGContractData(C125, "T_Date", "1", "T")</f>
        <v>44952</v>
      </c>
      <c r="I125" s="3" t="str">
        <f ca="1">RTD("cqg.rtd", ,"ContractData", ""&amp;C125&amp;"", "Y_CLose",, "T")</f>
        <v/>
      </c>
      <c r="J125" s="5">
        <f ca="1">RTD("cqg.rtd", ,"ContractData", C125, "Y_Date",, "T")</f>
        <v>44951</v>
      </c>
      <c r="Z125" s="2" t="str">
        <f ca="1"/>
        <v/>
      </c>
      <c r="AA125" s="2" t="str">
        <f ca="1"/>
        <v/>
      </c>
    </row>
    <row r="126" spans="1:27" x14ac:dyDescent="0.3">
      <c r="A126" s="3">
        <v>122</v>
      </c>
      <c r="B126" s="5">
        <f t="shared" ca="1" si="2"/>
        <v>45124</v>
      </c>
      <c r="C126" s="16" t="str">
        <f t="shared" ca="1" si="3"/>
        <v>AHDD17N23</v>
      </c>
      <c r="D126" s="6" t="str">
        <f ca="1">RTD("cqg.rtd", ,"ContractData", ""&amp;C126&amp;"", "LongDescription",, "T")</f>
        <v>LME Aluminium, Jul 23</v>
      </c>
      <c r="E126" s="6" t="str">
        <f ca="1">RTD("cqg.rtd", ,"ContractData", ""&amp;C126&amp;"", "T_Settlement",, "T")</f>
        <v/>
      </c>
      <c r="F126" s="3" t="str">
        <f ca="1">_xll.CQGContractData(C126, "NetSettlement", "1", "T")</f>
        <v/>
      </c>
      <c r="G126" s="14" t="str">
        <f ca="1">RTD("cqg.rtd", ,"ContractData", C126, "T_SettlementTime",, "T")</f>
        <v/>
      </c>
      <c r="H126" s="5">
        <f ca="1">_xll.CQGContractData(C126, "T_Date", "1", "T")</f>
        <v>44952</v>
      </c>
      <c r="I126" s="3" t="str">
        <f ca="1">RTD("cqg.rtd", ,"ContractData", ""&amp;C126&amp;"", "Y_CLose",, "T")</f>
        <v/>
      </c>
      <c r="J126" s="5">
        <f ca="1">RTD("cqg.rtd", ,"ContractData", C126, "Y_Date",, "T")</f>
        <v>44951</v>
      </c>
      <c r="Z126" s="2" t="str">
        <f ca="1"/>
        <v/>
      </c>
      <c r="AA126" s="2" t="str">
        <f ca="1"/>
        <v/>
      </c>
    </row>
    <row r="127" spans="1:27" x14ac:dyDescent="0.3">
      <c r="A127" s="3">
        <v>123</v>
      </c>
      <c r="B127" s="5">
        <f t="shared" ca="1" si="2"/>
        <v>45125</v>
      </c>
      <c r="C127" s="16" t="str">
        <f t="shared" ca="1" si="3"/>
        <v>AHDD18N23</v>
      </c>
      <c r="D127" s="6" t="str">
        <f ca="1">RTD("cqg.rtd", ,"ContractData", ""&amp;C127&amp;"", "LongDescription",, "T")</f>
        <v>LME Aluminium, Jul 23</v>
      </c>
      <c r="E127" s="6" t="str">
        <f ca="1">RTD("cqg.rtd", ,"ContractData", ""&amp;C127&amp;"", "T_Settlement",, "T")</f>
        <v/>
      </c>
      <c r="F127" s="3" t="str">
        <f ca="1">_xll.CQGContractData(C127, "NetSettlement", "1", "T")</f>
        <v/>
      </c>
      <c r="G127" s="14" t="str">
        <f ca="1">RTD("cqg.rtd", ,"ContractData", C127, "T_SettlementTime",, "T")</f>
        <v/>
      </c>
      <c r="H127" s="5">
        <f ca="1">_xll.CQGContractData(C127, "T_Date", "1", "T")</f>
        <v>44952</v>
      </c>
      <c r="I127" s="3" t="str">
        <f ca="1">RTD("cqg.rtd", ,"ContractData", ""&amp;C127&amp;"", "Y_CLose",, "T")</f>
        <v/>
      </c>
      <c r="J127" s="5">
        <f ca="1">RTD("cqg.rtd", ,"ContractData", C127, "Y_Date",, "T")</f>
        <v>44951</v>
      </c>
      <c r="Z127" s="2" t="str">
        <f ca="1"/>
        <v/>
      </c>
      <c r="AA127" s="2" t="str">
        <f ca="1"/>
        <v/>
      </c>
    </row>
    <row r="128" spans="1:27" x14ac:dyDescent="0.3">
      <c r="A128" s="3">
        <v>124</v>
      </c>
      <c r="B128" s="5">
        <f t="shared" ca="1" si="2"/>
        <v>45126</v>
      </c>
      <c r="C128" s="16" t="str">
        <f t="shared" ca="1" si="3"/>
        <v>AHDD19N23</v>
      </c>
      <c r="D128" s="6" t="str">
        <f ca="1">RTD("cqg.rtd", ,"ContractData", ""&amp;C128&amp;"", "LongDescription",, "T")</f>
        <v>LME Aluminium, Jul 23</v>
      </c>
      <c r="E128" s="6">
        <f ca="1">RTD("cqg.rtd", ,"ContractData", ""&amp;C128&amp;"", "T_Settlement",, "T")</f>
        <v>2671</v>
      </c>
      <c r="F128" s="3">
        <f ca="1">_xll.CQGContractData(C128, "NetSettlement", "1", "T")</f>
        <v>-17</v>
      </c>
      <c r="G128" s="14">
        <f ca="1">RTD("cqg.rtd", ,"ContractData", C128, "T_SettlementTime",, "T")</f>
        <v>0.45277777777777778</v>
      </c>
      <c r="H128" s="5">
        <f ca="1">_xll.CQGContractData(C128, "T_Date", "1", "T")</f>
        <v>44952</v>
      </c>
      <c r="I128" s="3">
        <f ca="1">RTD("cqg.rtd", ,"ContractData", ""&amp;C128&amp;"", "Y_CLose",, "T")</f>
        <v>2688</v>
      </c>
      <c r="J128" s="5">
        <f ca="1">RTD("cqg.rtd", ,"ContractData", C128, "Y_Date",, "T")</f>
        <v>44951</v>
      </c>
      <c r="Z128" s="2">
        <f ca="1"/>
        <v>45126</v>
      </c>
      <c r="AA128" s="2" t="str">
        <f ca="1"/>
        <v/>
      </c>
    </row>
    <row r="129" spans="1:27" x14ac:dyDescent="0.3">
      <c r="A129" s="3">
        <v>125</v>
      </c>
      <c r="B129" s="5">
        <f t="shared" ca="1" si="2"/>
        <v>45127</v>
      </c>
      <c r="C129" s="16" t="str">
        <f t="shared" ca="1" si="3"/>
        <v>AHDD20N23</v>
      </c>
      <c r="D129" s="6" t="str">
        <f ca="1">RTD("cqg.rtd", ,"ContractData", ""&amp;C129&amp;"", "LongDescription",, "T")</f>
        <v>LME Aluminium, Jul 23</v>
      </c>
      <c r="E129" s="6" t="str">
        <f ca="1">RTD("cqg.rtd", ,"ContractData", ""&amp;C129&amp;"", "T_Settlement",, "T")</f>
        <v/>
      </c>
      <c r="F129" s="3" t="str">
        <f ca="1">_xll.CQGContractData(C129, "NetSettlement", "1", "T")</f>
        <v/>
      </c>
      <c r="G129" s="14" t="str">
        <f ca="1">RTD("cqg.rtd", ,"ContractData", C129, "T_SettlementTime",, "T")</f>
        <v/>
      </c>
      <c r="H129" s="5">
        <f ca="1">_xll.CQGContractData(C129, "T_Date", "1", "T")</f>
        <v>44952</v>
      </c>
      <c r="I129" s="3" t="str">
        <f ca="1">RTD("cqg.rtd", ,"ContractData", ""&amp;C129&amp;"", "Y_CLose",, "T")</f>
        <v/>
      </c>
      <c r="J129" s="5">
        <f ca="1">RTD("cqg.rtd", ,"ContractData", C129, "Y_Date",, "T")</f>
        <v>44951</v>
      </c>
      <c r="Z129" s="2" t="str">
        <f ca="1"/>
        <v/>
      </c>
      <c r="AA129" s="2" t="str">
        <f ca="1"/>
        <v/>
      </c>
    </row>
    <row r="130" spans="1:27" x14ac:dyDescent="0.3">
      <c r="A130" s="3">
        <v>126</v>
      </c>
      <c r="B130" s="5">
        <f t="shared" ca="1" si="2"/>
        <v>45128</v>
      </c>
      <c r="C130" s="16" t="str">
        <f t="shared" ca="1" si="3"/>
        <v>AHDD21N23</v>
      </c>
      <c r="D130" s="6" t="str">
        <f ca="1">RTD("cqg.rtd", ,"ContractData", ""&amp;C130&amp;"", "LongDescription",, "T")</f>
        <v>LME Aluminium, Jul 23</v>
      </c>
      <c r="E130" s="6" t="str">
        <f ca="1">RTD("cqg.rtd", ,"ContractData", ""&amp;C130&amp;"", "T_Settlement",, "T")</f>
        <v/>
      </c>
      <c r="F130" s="3" t="str">
        <f ca="1">_xll.CQGContractData(C130, "NetSettlement", "1", "T")</f>
        <v/>
      </c>
      <c r="G130" s="14" t="str">
        <f ca="1">RTD("cqg.rtd", ,"ContractData", C130, "T_SettlementTime",, "T")</f>
        <v/>
      </c>
      <c r="H130" s="5">
        <f ca="1">_xll.CQGContractData(C130, "T_Date", "1", "T")</f>
        <v>44952</v>
      </c>
      <c r="I130" s="3" t="str">
        <f ca="1">RTD("cqg.rtd", ,"ContractData", ""&amp;C130&amp;"", "Y_CLose",, "T")</f>
        <v/>
      </c>
      <c r="J130" s="5">
        <f ca="1">RTD("cqg.rtd", ,"ContractData", C130, "Y_Date",, "T")</f>
        <v>44951</v>
      </c>
      <c r="Z130" s="2" t="str">
        <f ca="1"/>
        <v/>
      </c>
      <c r="AA130" s="2" t="str">
        <f ca="1"/>
        <v/>
      </c>
    </row>
    <row r="131" spans="1:27" x14ac:dyDescent="0.3">
      <c r="A131" s="3">
        <v>127</v>
      </c>
      <c r="B131" s="5">
        <f t="shared" ca="1" si="2"/>
        <v>45131</v>
      </c>
      <c r="C131" s="16" t="str">
        <f t="shared" ca="1" si="3"/>
        <v>AHDD24N23</v>
      </c>
      <c r="D131" s="6" t="str">
        <f ca="1">RTD("cqg.rtd", ,"ContractData", ""&amp;C131&amp;"", "LongDescription",, "T")</f>
        <v>LME Aluminium, Jul 23</v>
      </c>
      <c r="E131" s="6" t="str">
        <f ca="1">RTD("cqg.rtd", ,"ContractData", ""&amp;C131&amp;"", "T_Settlement",, "T")</f>
        <v/>
      </c>
      <c r="F131" s="3" t="str">
        <f ca="1">_xll.CQGContractData(C131, "NetSettlement", "1", "T")</f>
        <v/>
      </c>
      <c r="G131" s="14" t="str">
        <f ca="1">RTD("cqg.rtd", ,"ContractData", C131, "T_SettlementTime",, "T")</f>
        <v/>
      </c>
      <c r="H131" s="5">
        <f ca="1">_xll.CQGContractData(C131, "T_Date", "1", "T")</f>
        <v>44952</v>
      </c>
      <c r="I131" s="3" t="str">
        <f ca="1">RTD("cqg.rtd", ,"ContractData", ""&amp;C131&amp;"", "Y_CLose",, "T")</f>
        <v/>
      </c>
      <c r="J131" s="5">
        <f ca="1">RTD("cqg.rtd", ,"ContractData", C131, "Y_Date",, "T")</f>
        <v>44951</v>
      </c>
      <c r="Z131" s="1" t="str">
        <f ca="1"/>
        <v/>
      </c>
      <c r="AA131" s="1" t="str">
        <f ca="1"/>
        <v/>
      </c>
    </row>
    <row r="132" spans="1:27" x14ac:dyDescent="0.3">
      <c r="A132" s="3">
        <v>128</v>
      </c>
      <c r="B132" s="5">
        <f t="shared" ref="B132:B195" ca="1" si="4">WORKDAY($A$2,$A132)</f>
        <v>45132</v>
      </c>
      <c r="C132" s="16" t="str">
        <f t="shared" ca="1" si="3"/>
        <v>AHDD25N23</v>
      </c>
      <c r="D132" s="6" t="str">
        <f ca="1">RTD("cqg.rtd", ,"ContractData", ""&amp;C132&amp;"", "LongDescription",, "T")</f>
        <v>LME Aluminium, Jul 23</v>
      </c>
      <c r="E132" s="6" t="str">
        <f ca="1">RTD("cqg.rtd", ,"ContractData", ""&amp;C132&amp;"", "T_Settlement",, "T")</f>
        <v/>
      </c>
      <c r="F132" s="3" t="str">
        <f ca="1">_xll.CQGContractData(C132, "NetSettlement", "1", "T")</f>
        <v/>
      </c>
      <c r="G132" s="14" t="str">
        <f ca="1">RTD("cqg.rtd", ,"ContractData", C132, "T_SettlementTime",, "T")</f>
        <v/>
      </c>
      <c r="H132" s="5">
        <f ca="1">_xll.CQGContractData(C132, "T_Date", "1", "T")</f>
        <v>44952</v>
      </c>
      <c r="I132" s="3" t="str">
        <f ca="1">RTD("cqg.rtd", ,"ContractData", ""&amp;C132&amp;"", "Y_CLose",, "T")</f>
        <v/>
      </c>
      <c r="J132" s="5">
        <f ca="1">RTD("cqg.rtd", ,"ContractData", C132, "Y_Date",, "T")</f>
        <v>44951</v>
      </c>
      <c r="Z132" s="1" t="str">
        <f ca="1"/>
        <v/>
      </c>
      <c r="AA132" s="1" t="str">
        <f ca="1"/>
        <v/>
      </c>
    </row>
    <row r="133" spans="1:27" x14ac:dyDescent="0.3">
      <c r="A133" s="3">
        <v>129</v>
      </c>
      <c r="B133" s="5">
        <f t="shared" ca="1" si="4"/>
        <v>45133</v>
      </c>
      <c r="C133" s="16" t="str">
        <f t="shared" ref="C133:C196" ca="1" si="5">CONCATENATE("AHDD",IF(DAY($B133)&lt;10,CONCATENATE("0",DAY($B133)),DAY($B133)),IF(MONTH($B133)=1,"F",IF(MONTH($B133)=2,"G",IF(MONTH($B133)=3,"H",IF(MONTH($B133)=4,"J",IF(MONTH($B133)=5,"K",IF(MONTH($B133)=6,"M",IF(MONTH($B133)=7,"N",IF(MONTH($B133)=8,"Q",IF(MONTH($B133)=9,"U",IF(MONTH($B133)=10,"V",IF(MONTH($B133)=11,"X",IF(MONTH($B133)=12,"Z","INVALID MONTH")))))))))))),RIGHT(YEAR($B133),2))</f>
        <v>AHDD26N23</v>
      </c>
      <c r="D133" s="6" t="str">
        <f ca="1">RTD("cqg.rtd", ,"ContractData", ""&amp;C133&amp;"", "LongDescription",, "T")</f>
        <v>LME Aluminium, Jul 23</v>
      </c>
      <c r="E133" s="6">
        <f ca="1">RTD("cqg.rtd", ,"ContractData", ""&amp;C133&amp;"", "T_Settlement",, "T")</f>
        <v>2673.25</v>
      </c>
      <c r="F133" s="3">
        <f ca="1">_xll.CQGContractData(C133, "NetSettlement", "1", "T")</f>
        <v>-16.440000000000001</v>
      </c>
      <c r="G133" s="14">
        <f ca="1">RTD("cqg.rtd", ,"ContractData", C133, "T_SettlementTime",, "T")</f>
        <v>0.45277777777777778</v>
      </c>
      <c r="H133" s="5">
        <f ca="1">_xll.CQGContractData(C133, "T_Date", "1", "T")</f>
        <v>44952</v>
      </c>
      <c r="I133" s="3">
        <f ca="1">RTD("cqg.rtd", ,"ContractData", ""&amp;C133&amp;"", "Y_CLose",, "T")</f>
        <v>2689.69</v>
      </c>
      <c r="J133" s="5">
        <f ca="1">RTD("cqg.rtd", ,"ContractData", C133, "Y_Date",, "T")</f>
        <v>44951</v>
      </c>
      <c r="Z133" s="1" t="str">
        <f ca="1"/>
        <v/>
      </c>
      <c r="AA133" s="1" t="str">
        <f ca="1"/>
        <v/>
      </c>
    </row>
    <row r="134" spans="1:27" x14ac:dyDescent="0.3">
      <c r="A134" s="3">
        <v>130</v>
      </c>
      <c r="B134" s="5">
        <f t="shared" ca="1" si="4"/>
        <v>45134</v>
      </c>
      <c r="C134" s="16" t="str">
        <f t="shared" ca="1" si="5"/>
        <v>AHDD27N23</v>
      </c>
      <c r="D134" s="6" t="str">
        <f ca="1">RTD("cqg.rtd", ,"ContractData", ""&amp;C134&amp;"", "LongDescription",, "T")</f>
        <v>LME Aluminium, Jul 23</v>
      </c>
      <c r="E134" s="6" t="str">
        <f ca="1">RTD("cqg.rtd", ,"ContractData", ""&amp;C134&amp;"", "T_Settlement",, "T")</f>
        <v/>
      </c>
      <c r="F134" s="3" t="str">
        <f ca="1">_xll.CQGContractData(C134, "NetSettlement", "1", "T")</f>
        <v/>
      </c>
      <c r="G134" s="14" t="str">
        <f ca="1">RTD("cqg.rtd", ,"ContractData", C134, "T_SettlementTime",, "T")</f>
        <v/>
      </c>
      <c r="H134" s="5">
        <f ca="1">_xll.CQGContractData(C134, "T_Date", "1", "T")</f>
        <v>44952</v>
      </c>
      <c r="I134" s="3" t="str">
        <f ca="1">RTD("cqg.rtd", ,"ContractData", ""&amp;C134&amp;"", "Y_CLose",, "T")</f>
        <v/>
      </c>
      <c r="J134" s="5">
        <f ca="1">RTD("cqg.rtd", ,"ContractData", C134, "Y_Date",, "T")</f>
        <v>44951</v>
      </c>
      <c r="Z134" s="1" t="str">
        <f ca="1"/>
        <v/>
      </c>
      <c r="AA134" s="1" t="str">
        <f ca="1"/>
        <v/>
      </c>
    </row>
    <row r="135" spans="1:27" x14ac:dyDescent="0.3">
      <c r="A135" s="3">
        <v>131</v>
      </c>
      <c r="B135" s="5">
        <f t="shared" ca="1" si="4"/>
        <v>45135</v>
      </c>
      <c r="C135" s="16" t="str">
        <f t="shared" ca="1" si="5"/>
        <v>AHDD28N23</v>
      </c>
      <c r="D135" s="6" t="str">
        <f ca="1">RTD("cqg.rtd", ,"ContractData", ""&amp;C135&amp;"", "LongDescription",, "T")</f>
        <v>LME Aluminium, Jul 23</v>
      </c>
      <c r="E135" s="6" t="str">
        <f ca="1">RTD("cqg.rtd", ,"ContractData", ""&amp;C135&amp;"", "T_Settlement",, "T")</f>
        <v/>
      </c>
      <c r="F135" s="3" t="str">
        <f ca="1">_xll.CQGContractData(C135, "NetSettlement", "1", "T")</f>
        <v/>
      </c>
      <c r="G135" s="14" t="str">
        <f ca="1">RTD("cqg.rtd", ,"ContractData", C135, "T_SettlementTime",, "T")</f>
        <v/>
      </c>
      <c r="H135" s="5">
        <f ca="1">_xll.CQGContractData(C135, "T_Date", "1", "T")</f>
        <v>44952</v>
      </c>
      <c r="I135" s="3" t="str">
        <f ca="1">RTD("cqg.rtd", ,"ContractData", ""&amp;C135&amp;"", "Y_CLose",, "T")</f>
        <v/>
      </c>
      <c r="J135" s="5">
        <f ca="1">RTD("cqg.rtd", ,"ContractData", C135, "Y_Date",, "T")</f>
        <v>44951</v>
      </c>
      <c r="Z135" s="1" t="str">
        <f ca="1"/>
        <v/>
      </c>
      <c r="AA135" s="1" t="str">
        <f ca="1"/>
        <v/>
      </c>
    </row>
    <row r="136" spans="1:27" x14ac:dyDescent="0.3">
      <c r="A136" s="3">
        <v>132</v>
      </c>
      <c r="B136" s="5">
        <f t="shared" ca="1" si="4"/>
        <v>45138</v>
      </c>
      <c r="C136" s="16" t="str">
        <f t="shared" ca="1" si="5"/>
        <v>AHDD31N23</v>
      </c>
      <c r="D136" s="6" t="str">
        <f ca="1">RTD("cqg.rtd", ,"ContractData", ""&amp;C136&amp;"", "LongDescription",, "T")</f>
        <v>LME Aluminium, Jul 23</v>
      </c>
      <c r="E136" s="6" t="str">
        <f ca="1">RTD("cqg.rtd", ,"ContractData", ""&amp;C136&amp;"", "T_Settlement",, "T")</f>
        <v/>
      </c>
      <c r="F136" s="3" t="str">
        <f ca="1">_xll.CQGContractData(C136, "NetSettlement", "1", "T")</f>
        <v/>
      </c>
      <c r="G136" s="14" t="str">
        <f ca="1">RTD("cqg.rtd", ,"ContractData", C136, "T_SettlementTime",, "T")</f>
        <v/>
      </c>
      <c r="H136" s="5">
        <f ca="1">_xll.CQGContractData(C136, "T_Date", "1", "T")</f>
        <v>44952</v>
      </c>
      <c r="I136" s="3" t="str">
        <f ca="1">RTD("cqg.rtd", ,"ContractData", ""&amp;C136&amp;"", "Y_CLose",, "T")</f>
        <v/>
      </c>
      <c r="J136" s="5">
        <f ca="1">RTD("cqg.rtd", ,"ContractData", C136, "Y_Date",, "T")</f>
        <v>44951</v>
      </c>
      <c r="Z136" s="1" t="str">
        <f ca="1"/>
        <v/>
      </c>
      <c r="AA136" s="1" t="str">
        <f ca="1"/>
        <v/>
      </c>
    </row>
    <row r="137" spans="1:27" x14ac:dyDescent="0.3">
      <c r="A137" s="3">
        <v>133</v>
      </c>
      <c r="B137" s="5">
        <f t="shared" ca="1" si="4"/>
        <v>45139</v>
      </c>
      <c r="C137" s="16" t="str">
        <f t="shared" ca="1" si="5"/>
        <v>AHDD01Q23</v>
      </c>
      <c r="D137" s="6" t="str">
        <f ca="1">RTD("cqg.rtd", ,"ContractData", ""&amp;C137&amp;"", "LongDescription",, "T")</f>
        <v>LME Aluminium, Aug 23</v>
      </c>
      <c r="E137" s="6" t="str">
        <f ca="1">RTD("cqg.rtd", ,"ContractData", ""&amp;C137&amp;"", "T_Settlement",, "T")</f>
        <v/>
      </c>
      <c r="F137" s="3" t="str">
        <f ca="1">_xll.CQGContractData(C137, "NetSettlement", "1", "T")</f>
        <v/>
      </c>
      <c r="G137" s="14" t="str">
        <f ca="1">RTD("cqg.rtd", ,"ContractData", C137, "T_SettlementTime",, "T")</f>
        <v/>
      </c>
      <c r="H137" s="5">
        <f ca="1">_xll.CQGContractData(C137, "T_Date", "1", "T")</f>
        <v>44952</v>
      </c>
      <c r="I137" s="3" t="str">
        <f ca="1">RTD("cqg.rtd", ,"ContractData", ""&amp;C137&amp;"", "Y_CLose",, "T")</f>
        <v/>
      </c>
      <c r="J137" s="5">
        <f ca="1">RTD("cqg.rtd", ,"ContractData", C137, "Y_Date",, "T")</f>
        <v>44951</v>
      </c>
      <c r="Z137" s="1" t="str">
        <f ca="1"/>
        <v/>
      </c>
      <c r="AA137" s="1" t="str">
        <f ca="1"/>
        <v/>
      </c>
    </row>
    <row r="138" spans="1:27" x14ac:dyDescent="0.3">
      <c r="A138" s="3">
        <v>134</v>
      </c>
      <c r="B138" s="5">
        <f t="shared" ca="1" si="4"/>
        <v>45140</v>
      </c>
      <c r="C138" s="16" t="str">
        <f t="shared" ca="1" si="5"/>
        <v>AHDD02Q23</v>
      </c>
      <c r="D138" s="6" t="str">
        <f ca="1">RTD("cqg.rtd", ,"ContractData", ""&amp;C138&amp;"", "LongDescription",, "T")</f>
        <v>LME Aluminium, Aug 23</v>
      </c>
      <c r="E138" s="6">
        <f ca="1">RTD("cqg.rtd", ,"ContractData", ""&amp;C138&amp;"", "T_Settlement",, "T")</f>
        <v>2675.5</v>
      </c>
      <c r="F138" s="3">
        <f ca="1">_xll.CQGContractData(C138, "NetSettlement", "1", "T")</f>
        <v>-15.88</v>
      </c>
      <c r="G138" s="14">
        <f ca="1">RTD("cqg.rtd", ,"ContractData", C138, "T_SettlementTime",, "T")</f>
        <v>0.45277777777777778</v>
      </c>
      <c r="H138" s="5">
        <f ca="1">_xll.CQGContractData(C138, "T_Date", "1", "T")</f>
        <v>44952</v>
      </c>
      <c r="I138" s="3">
        <f ca="1">RTD("cqg.rtd", ,"ContractData", ""&amp;C138&amp;"", "Y_CLose",, "T")</f>
        <v>2691.38</v>
      </c>
      <c r="J138" s="5">
        <f ca="1">RTD("cqg.rtd", ,"ContractData", C138, "Y_Date",, "T")</f>
        <v>44951</v>
      </c>
      <c r="Z138" s="1" t="str">
        <f ca="1"/>
        <v/>
      </c>
      <c r="AA138" s="1" t="str">
        <f ca="1"/>
        <v/>
      </c>
    </row>
    <row r="139" spans="1:27" x14ac:dyDescent="0.3">
      <c r="A139" s="3">
        <v>135</v>
      </c>
      <c r="B139" s="5">
        <f t="shared" ca="1" si="4"/>
        <v>45141</v>
      </c>
      <c r="C139" s="16" t="str">
        <f t="shared" ca="1" si="5"/>
        <v>AHDD03Q23</v>
      </c>
      <c r="D139" s="6" t="str">
        <f ca="1">RTD("cqg.rtd", ,"ContractData", ""&amp;C139&amp;"", "LongDescription",, "T")</f>
        <v>LME Aluminium, Aug 23</v>
      </c>
      <c r="E139" s="6" t="str">
        <f ca="1">RTD("cqg.rtd", ,"ContractData", ""&amp;C139&amp;"", "T_Settlement",, "T")</f>
        <v/>
      </c>
      <c r="F139" s="3" t="str">
        <f ca="1">_xll.CQGContractData(C139, "NetSettlement", "1", "T")</f>
        <v/>
      </c>
      <c r="G139" s="14" t="str">
        <f ca="1">RTD("cqg.rtd", ,"ContractData", C139, "T_SettlementTime",, "T")</f>
        <v/>
      </c>
      <c r="H139" s="5">
        <f ca="1">_xll.CQGContractData(C139, "T_Date", "1", "T")</f>
        <v>44952</v>
      </c>
      <c r="I139" s="3" t="str">
        <f ca="1">RTD("cqg.rtd", ,"ContractData", ""&amp;C139&amp;"", "Y_CLose",, "T")</f>
        <v/>
      </c>
      <c r="J139" s="5">
        <f ca="1">RTD("cqg.rtd", ,"ContractData", C139, "Y_Date",, "T")</f>
        <v>44951</v>
      </c>
      <c r="Z139" s="1" t="str">
        <f ca="1"/>
        <v/>
      </c>
      <c r="AA139" s="1" t="str">
        <f ca="1"/>
        <v/>
      </c>
    </row>
    <row r="140" spans="1:27" x14ac:dyDescent="0.3">
      <c r="A140" s="3">
        <v>136</v>
      </c>
      <c r="B140" s="5">
        <f t="shared" ca="1" si="4"/>
        <v>45142</v>
      </c>
      <c r="C140" s="16" t="str">
        <f t="shared" ca="1" si="5"/>
        <v>AHDD04Q23</v>
      </c>
      <c r="D140" s="6" t="str">
        <f ca="1">RTD("cqg.rtd", ,"ContractData", ""&amp;C140&amp;"", "LongDescription",, "T")</f>
        <v>LME Aluminium, Aug 23</v>
      </c>
      <c r="E140" s="6" t="str">
        <f ca="1">RTD("cqg.rtd", ,"ContractData", ""&amp;C140&amp;"", "T_Settlement",, "T")</f>
        <v/>
      </c>
      <c r="F140" s="3" t="str">
        <f ca="1">_xll.CQGContractData(C140, "NetSettlement", "1", "T")</f>
        <v/>
      </c>
      <c r="G140" s="14" t="str">
        <f ca="1">RTD("cqg.rtd", ,"ContractData", C140, "T_SettlementTime",, "T")</f>
        <v/>
      </c>
      <c r="H140" s="5">
        <f ca="1">_xll.CQGContractData(C140, "T_Date", "1", "T")</f>
        <v>44952</v>
      </c>
      <c r="I140" s="3" t="str">
        <f ca="1">RTD("cqg.rtd", ,"ContractData", ""&amp;C140&amp;"", "Y_CLose",, "T")</f>
        <v/>
      </c>
      <c r="J140" s="5">
        <f ca="1">RTD("cqg.rtd", ,"ContractData", C140, "Y_Date",, "T")</f>
        <v>44951</v>
      </c>
      <c r="Z140" s="1" t="str">
        <f ca="1"/>
        <v/>
      </c>
      <c r="AA140" s="1" t="str">
        <f ca="1"/>
        <v/>
      </c>
    </row>
    <row r="141" spans="1:27" x14ac:dyDescent="0.3">
      <c r="A141" s="3">
        <v>137</v>
      </c>
      <c r="B141" s="5">
        <f t="shared" ca="1" si="4"/>
        <v>45145</v>
      </c>
      <c r="C141" s="16" t="str">
        <f t="shared" ca="1" si="5"/>
        <v>AHDD07Q23</v>
      </c>
      <c r="D141" s="6" t="str">
        <f ca="1">RTD("cqg.rtd", ,"ContractData", ""&amp;C141&amp;"", "LongDescription",, "T")</f>
        <v>LME Aluminium, Aug 23</v>
      </c>
      <c r="E141" s="6" t="str">
        <f ca="1">RTD("cqg.rtd", ,"ContractData", ""&amp;C141&amp;"", "T_Settlement",, "T")</f>
        <v/>
      </c>
      <c r="F141" s="3" t="str">
        <f ca="1">_xll.CQGContractData(C141, "NetSettlement", "1", "T")</f>
        <v/>
      </c>
      <c r="G141" s="14" t="str">
        <f ca="1">RTD("cqg.rtd", ,"ContractData", C141, "T_SettlementTime",, "T")</f>
        <v/>
      </c>
      <c r="H141" s="5">
        <f ca="1">_xll.CQGContractData(C141, "T_Date", "1", "T")</f>
        <v>44952</v>
      </c>
      <c r="I141" s="3" t="str">
        <f ca="1">RTD("cqg.rtd", ,"ContractData", ""&amp;C141&amp;"", "Y_CLose",, "T")</f>
        <v/>
      </c>
      <c r="J141" s="5">
        <f ca="1">RTD("cqg.rtd", ,"ContractData", C141, "Y_Date",, "T")</f>
        <v>44951</v>
      </c>
      <c r="Z141" s="1" t="str">
        <f ca="1"/>
        <v/>
      </c>
      <c r="AA141" s="1" t="str">
        <f ca="1"/>
        <v/>
      </c>
    </row>
    <row r="142" spans="1:27" x14ac:dyDescent="0.3">
      <c r="A142" s="3">
        <v>138</v>
      </c>
      <c r="B142" s="5">
        <f t="shared" ca="1" si="4"/>
        <v>45146</v>
      </c>
      <c r="C142" s="16" t="str">
        <f t="shared" ca="1" si="5"/>
        <v>AHDD08Q23</v>
      </c>
      <c r="D142" s="6" t="str">
        <f ca="1">RTD("cqg.rtd", ,"ContractData", ""&amp;C142&amp;"", "LongDescription",, "T")</f>
        <v>LME Aluminium, Aug 23</v>
      </c>
      <c r="E142" s="6" t="str">
        <f ca="1">RTD("cqg.rtd", ,"ContractData", ""&amp;C142&amp;"", "T_Settlement",, "T")</f>
        <v/>
      </c>
      <c r="F142" s="3" t="str">
        <f ca="1">_xll.CQGContractData(C142, "NetSettlement", "1", "T")</f>
        <v/>
      </c>
      <c r="G142" s="14" t="str">
        <f ca="1">RTD("cqg.rtd", ,"ContractData", C142, "T_SettlementTime",, "T")</f>
        <v/>
      </c>
      <c r="H142" s="5">
        <f ca="1">_xll.CQGContractData(C142, "T_Date", "1", "T")</f>
        <v>44952</v>
      </c>
      <c r="I142" s="3" t="str">
        <f ca="1">RTD("cqg.rtd", ,"ContractData", ""&amp;C142&amp;"", "Y_CLose",, "T")</f>
        <v/>
      </c>
      <c r="J142" s="5">
        <f ca="1">RTD("cqg.rtd", ,"ContractData", C142, "Y_Date",, "T")</f>
        <v>44951</v>
      </c>
      <c r="Z142" s="1" t="str">
        <f ca="1"/>
        <v/>
      </c>
      <c r="AA142" s="1" t="str">
        <f ca="1"/>
        <v/>
      </c>
    </row>
    <row r="143" spans="1:27" x14ac:dyDescent="0.3">
      <c r="A143" s="3">
        <v>139</v>
      </c>
      <c r="B143" s="5">
        <f t="shared" ca="1" si="4"/>
        <v>45147</v>
      </c>
      <c r="C143" s="16" t="str">
        <f t="shared" ca="1" si="5"/>
        <v>AHDD09Q23</v>
      </c>
      <c r="D143" s="6" t="str">
        <f ca="1">RTD("cqg.rtd", ,"ContractData", ""&amp;C143&amp;"", "LongDescription",, "T")</f>
        <v>LME Aluminium, Aug 23</v>
      </c>
      <c r="E143" s="6" t="str">
        <f ca="1">RTD("cqg.rtd", ,"ContractData", ""&amp;C143&amp;"", "T_Settlement",, "T")</f>
        <v/>
      </c>
      <c r="F143" s="3" t="str">
        <f ca="1">_xll.CQGContractData(C143, "NetSettlement", "1", "T")</f>
        <v/>
      </c>
      <c r="G143" s="14" t="str">
        <f ca="1">RTD("cqg.rtd", ,"ContractData", C143, "T_SettlementTime",, "T")</f>
        <v/>
      </c>
      <c r="H143" s="5">
        <f ca="1">_xll.CQGContractData(C143, "T_Date", "1", "T")</f>
        <v>44952</v>
      </c>
      <c r="I143" s="3" t="str">
        <f ca="1">RTD("cqg.rtd", ,"ContractData", ""&amp;C143&amp;"", "Y_CLose",, "T")</f>
        <v/>
      </c>
      <c r="J143" s="5">
        <f ca="1">RTD("cqg.rtd", ,"ContractData", C143, "Y_Date",, "T")</f>
        <v>44951</v>
      </c>
      <c r="Z143" s="1" t="str">
        <f ca="1"/>
        <v/>
      </c>
      <c r="AA143" s="1" t="str">
        <f ca="1"/>
        <v/>
      </c>
    </row>
    <row r="144" spans="1:27" x14ac:dyDescent="0.3">
      <c r="A144" s="3">
        <v>140</v>
      </c>
      <c r="B144" s="5">
        <f t="shared" ca="1" si="4"/>
        <v>45148</v>
      </c>
      <c r="C144" s="16" t="str">
        <f t="shared" ca="1" si="5"/>
        <v>AHDD10Q23</v>
      </c>
      <c r="D144" s="6" t="str">
        <f ca="1">RTD("cqg.rtd", ,"ContractData", ""&amp;C144&amp;"", "LongDescription",, "T")</f>
        <v>LME Aluminium, Aug 23</v>
      </c>
      <c r="E144" s="6" t="str">
        <f ca="1">RTD("cqg.rtd", ,"ContractData", ""&amp;C144&amp;"", "T_Settlement",, "T")</f>
        <v/>
      </c>
      <c r="F144" s="3" t="str">
        <f ca="1">_xll.CQGContractData(C144, "NetSettlement", "1", "T")</f>
        <v/>
      </c>
      <c r="G144" s="14" t="str">
        <f ca="1">RTD("cqg.rtd", ,"ContractData", C144, "T_SettlementTime",, "T")</f>
        <v/>
      </c>
      <c r="H144" s="5">
        <f ca="1">_xll.CQGContractData(C144, "T_Date", "1", "T")</f>
        <v>44952</v>
      </c>
      <c r="I144" s="3" t="str">
        <f ca="1">RTD("cqg.rtd", ,"ContractData", ""&amp;C144&amp;"", "Y_CLose",, "T")</f>
        <v/>
      </c>
      <c r="J144" s="5">
        <f ca="1">RTD("cqg.rtd", ,"ContractData", C144, "Y_Date",, "T")</f>
        <v>44951</v>
      </c>
      <c r="Z144" s="1" t="str">
        <f ca="1"/>
        <v/>
      </c>
      <c r="AA144" s="1" t="str">
        <f ca="1"/>
        <v/>
      </c>
    </row>
    <row r="145" spans="1:27" x14ac:dyDescent="0.3">
      <c r="A145" s="3">
        <v>141</v>
      </c>
      <c r="B145" s="5">
        <f t="shared" ca="1" si="4"/>
        <v>45149</v>
      </c>
      <c r="C145" s="16" t="str">
        <f t="shared" ca="1" si="5"/>
        <v>AHDD11Q23</v>
      </c>
      <c r="D145" s="6" t="str">
        <f ca="1">RTD("cqg.rtd", ,"ContractData", ""&amp;C145&amp;"", "LongDescription",, "T")</f>
        <v>LME Aluminium, Aug 23</v>
      </c>
      <c r="E145" s="6" t="str">
        <f ca="1">RTD("cqg.rtd", ,"ContractData", ""&amp;C145&amp;"", "T_Settlement",, "T")</f>
        <v/>
      </c>
      <c r="F145" s="3" t="str">
        <f ca="1">_xll.CQGContractData(C145, "NetSettlement", "1", "T")</f>
        <v/>
      </c>
      <c r="G145" s="14" t="str">
        <f ca="1">RTD("cqg.rtd", ,"ContractData", C145, "T_SettlementTime",, "T")</f>
        <v/>
      </c>
      <c r="H145" s="5">
        <f ca="1">_xll.CQGContractData(C145, "T_Date", "1", "T")</f>
        <v>44952</v>
      </c>
      <c r="I145" s="3" t="str">
        <f ca="1">RTD("cqg.rtd", ,"ContractData", ""&amp;C145&amp;"", "Y_CLose",, "T")</f>
        <v/>
      </c>
      <c r="J145" s="5">
        <f ca="1">RTD("cqg.rtd", ,"ContractData", C145, "Y_Date",, "T")</f>
        <v>44951</v>
      </c>
      <c r="Z145" s="1" t="str">
        <f ca="1"/>
        <v/>
      </c>
      <c r="AA145" s="1" t="str">
        <f ca="1"/>
        <v/>
      </c>
    </row>
    <row r="146" spans="1:27" x14ac:dyDescent="0.3">
      <c r="A146" s="3">
        <v>142</v>
      </c>
      <c r="B146" s="5">
        <f t="shared" ca="1" si="4"/>
        <v>45152</v>
      </c>
      <c r="C146" s="16" t="str">
        <f t="shared" ca="1" si="5"/>
        <v>AHDD14Q23</v>
      </c>
      <c r="D146" s="6" t="str">
        <f ca="1">RTD("cqg.rtd", ,"ContractData", ""&amp;C146&amp;"", "LongDescription",, "T")</f>
        <v>LME Aluminium, Aug 23</v>
      </c>
      <c r="E146" s="6" t="str">
        <f ca="1">RTD("cqg.rtd", ,"ContractData", ""&amp;C146&amp;"", "T_Settlement",, "T")</f>
        <v/>
      </c>
      <c r="F146" s="3" t="str">
        <f ca="1">_xll.CQGContractData(C146, "NetSettlement", "1", "T")</f>
        <v/>
      </c>
      <c r="G146" s="14" t="str">
        <f ca="1">RTD("cqg.rtd", ,"ContractData", C146, "T_SettlementTime",, "T")</f>
        <v/>
      </c>
      <c r="H146" s="5">
        <f ca="1">_xll.CQGContractData(C146, "T_Date", "1", "T")</f>
        <v>44952</v>
      </c>
      <c r="I146" s="3" t="str">
        <f ca="1">RTD("cqg.rtd", ,"ContractData", ""&amp;C146&amp;"", "Y_CLose",, "T")</f>
        <v/>
      </c>
      <c r="J146" s="5">
        <f ca="1">RTD("cqg.rtd", ,"ContractData", C146, "Y_Date",, "T")</f>
        <v>44951</v>
      </c>
      <c r="Z146" s="1" t="str">
        <f ca="1"/>
        <v/>
      </c>
      <c r="AA146" s="1" t="str">
        <f ca="1"/>
        <v/>
      </c>
    </row>
    <row r="147" spans="1:27" x14ac:dyDescent="0.3">
      <c r="A147" s="3">
        <v>143</v>
      </c>
      <c r="B147" s="5">
        <f t="shared" ca="1" si="4"/>
        <v>45153</v>
      </c>
      <c r="C147" s="16" t="str">
        <f t="shared" ca="1" si="5"/>
        <v>AHDD15Q23</v>
      </c>
      <c r="D147" s="6" t="str">
        <f ca="1">RTD("cqg.rtd", ,"ContractData", ""&amp;C147&amp;"", "LongDescription",, "T")</f>
        <v>LME Aluminium, Aug 23</v>
      </c>
      <c r="E147" s="6" t="str">
        <f ca="1">RTD("cqg.rtd", ,"ContractData", ""&amp;C147&amp;"", "T_Settlement",, "T")</f>
        <v/>
      </c>
      <c r="F147" s="3" t="str">
        <f ca="1">_xll.CQGContractData(C147, "NetSettlement", "1", "T")</f>
        <v/>
      </c>
      <c r="G147" s="14" t="str">
        <f ca="1">RTD("cqg.rtd", ,"ContractData", C147, "T_SettlementTime",, "T")</f>
        <v/>
      </c>
      <c r="H147" s="5">
        <f ca="1">_xll.CQGContractData(C147, "T_Date", "1", "T")</f>
        <v>44952</v>
      </c>
      <c r="I147" s="3" t="str">
        <f ca="1">RTD("cqg.rtd", ,"ContractData", ""&amp;C147&amp;"", "Y_CLose",, "T")</f>
        <v/>
      </c>
      <c r="J147" s="5">
        <f ca="1">RTD("cqg.rtd", ,"ContractData", C147, "Y_Date",, "T")</f>
        <v>44951</v>
      </c>
      <c r="Z147" s="1" t="str">
        <f ca="1"/>
        <v/>
      </c>
      <c r="AA147" s="1" t="str">
        <f ca="1"/>
        <v/>
      </c>
    </row>
    <row r="148" spans="1:27" x14ac:dyDescent="0.3">
      <c r="A148" s="3">
        <v>144</v>
      </c>
      <c r="B148" s="5">
        <f t="shared" ca="1" si="4"/>
        <v>45154</v>
      </c>
      <c r="C148" s="16" t="str">
        <f t="shared" ca="1" si="5"/>
        <v>AHDD16Q23</v>
      </c>
      <c r="D148" s="6" t="str">
        <f ca="1">RTD("cqg.rtd", ,"ContractData", ""&amp;C148&amp;"", "LongDescription",, "T")</f>
        <v>LME Aluminium, Aug 23</v>
      </c>
      <c r="E148" s="6">
        <f ca="1">RTD("cqg.rtd", ,"ContractData", ""&amp;C148&amp;"", "T_Settlement",, "T")</f>
        <v>2680</v>
      </c>
      <c r="F148" s="3">
        <f ca="1">_xll.CQGContractData(C148, "NetSettlement", "1", "T")</f>
        <v>-14.75</v>
      </c>
      <c r="G148" s="14">
        <f ca="1">RTD("cqg.rtd", ,"ContractData", C148, "T_SettlementTime",, "T")</f>
        <v>0.45277777777777778</v>
      </c>
      <c r="H148" s="5">
        <f ca="1">_xll.CQGContractData(C148, "T_Date", "1", "T")</f>
        <v>44952</v>
      </c>
      <c r="I148" s="3">
        <f ca="1">RTD("cqg.rtd", ,"ContractData", ""&amp;C148&amp;"", "Y_CLose",, "T")</f>
        <v>2694.75</v>
      </c>
      <c r="J148" s="5">
        <f ca="1">RTD("cqg.rtd", ,"ContractData", C148, "Y_Date",, "T")</f>
        <v>44951</v>
      </c>
      <c r="Z148" s="1">
        <f ca="1"/>
        <v>45154</v>
      </c>
      <c r="AA148" s="1" t="str">
        <f ca="1"/>
        <v/>
      </c>
    </row>
    <row r="149" spans="1:27" x14ac:dyDescent="0.3">
      <c r="A149" s="3">
        <v>145</v>
      </c>
      <c r="B149" s="5">
        <f t="shared" ca="1" si="4"/>
        <v>45155</v>
      </c>
      <c r="C149" s="16" t="str">
        <f t="shared" ca="1" si="5"/>
        <v>AHDD17Q23</v>
      </c>
      <c r="D149" s="6" t="str">
        <f ca="1">RTD("cqg.rtd", ,"ContractData", ""&amp;C149&amp;"", "LongDescription",, "T")</f>
        <v>LME Aluminium, Aug 23</v>
      </c>
      <c r="E149" s="6" t="str">
        <f ca="1">RTD("cqg.rtd", ,"ContractData", ""&amp;C149&amp;"", "T_Settlement",, "T")</f>
        <v/>
      </c>
      <c r="F149" s="3" t="str">
        <f ca="1">_xll.CQGContractData(C149, "NetSettlement", "1", "T")</f>
        <v/>
      </c>
      <c r="G149" s="14" t="str">
        <f ca="1">RTD("cqg.rtd", ,"ContractData", C149, "T_SettlementTime",, "T")</f>
        <v/>
      </c>
      <c r="H149" s="5">
        <f ca="1">_xll.CQGContractData(C149, "T_Date", "1", "T")</f>
        <v>44952</v>
      </c>
      <c r="I149" s="3" t="str">
        <f ca="1">RTD("cqg.rtd", ,"ContractData", ""&amp;C149&amp;"", "Y_CLose",, "T")</f>
        <v/>
      </c>
      <c r="J149" s="5">
        <f ca="1">RTD("cqg.rtd", ,"ContractData", C149, "Y_Date",, "T")</f>
        <v>44951</v>
      </c>
      <c r="Z149" s="1" t="str">
        <f ca="1"/>
        <v/>
      </c>
      <c r="AA149" s="1" t="str">
        <f ca="1"/>
        <v/>
      </c>
    </row>
    <row r="150" spans="1:27" x14ac:dyDescent="0.3">
      <c r="A150" s="3">
        <v>146</v>
      </c>
      <c r="B150" s="5">
        <f t="shared" ca="1" si="4"/>
        <v>45156</v>
      </c>
      <c r="C150" s="16" t="str">
        <f t="shared" ca="1" si="5"/>
        <v>AHDD18Q23</v>
      </c>
      <c r="D150" s="6" t="str">
        <f ca="1">RTD("cqg.rtd", ,"ContractData", ""&amp;C150&amp;"", "LongDescription",, "T")</f>
        <v>LME Aluminium, Aug 23</v>
      </c>
      <c r="E150" s="6" t="str">
        <f ca="1">RTD("cqg.rtd", ,"ContractData", ""&amp;C150&amp;"", "T_Settlement",, "T")</f>
        <v/>
      </c>
      <c r="F150" s="3" t="str">
        <f ca="1">_xll.CQGContractData(C150, "NetSettlement", "1", "T")</f>
        <v/>
      </c>
      <c r="G150" s="14" t="str">
        <f ca="1">RTD("cqg.rtd", ,"ContractData", C150, "T_SettlementTime",, "T")</f>
        <v/>
      </c>
      <c r="H150" s="5">
        <f ca="1">_xll.CQGContractData(C150, "T_Date", "1", "T")</f>
        <v>44952</v>
      </c>
      <c r="I150" s="3" t="str">
        <f ca="1">RTD("cqg.rtd", ,"ContractData", ""&amp;C150&amp;"", "Y_CLose",, "T")</f>
        <v/>
      </c>
      <c r="J150" s="5">
        <f ca="1">RTD("cqg.rtd", ,"ContractData", C150, "Y_Date",, "T")</f>
        <v>44951</v>
      </c>
      <c r="Z150" s="1" t="str">
        <f ca="1"/>
        <v/>
      </c>
      <c r="AA150" s="1" t="str">
        <f ca="1"/>
        <v/>
      </c>
    </row>
    <row r="151" spans="1:27" x14ac:dyDescent="0.3">
      <c r="A151" s="3">
        <v>147</v>
      </c>
      <c r="B151" s="5">
        <f t="shared" ca="1" si="4"/>
        <v>45159</v>
      </c>
      <c r="C151" s="16" t="str">
        <f t="shared" ca="1" si="5"/>
        <v>AHDD21Q23</v>
      </c>
      <c r="D151" s="6" t="str">
        <f ca="1">RTD("cqg.rtd", ,"ContractData", ""&amp;C151&amp;"", "LongDescription",, "T")</f>
        <v>LME Aluminium, Aug 23</v>
      </c>
      <c r="E151" s="6" t="str">
        <f ca="1">RTD("cqg.rtd", ,"ContractData", ""&amp;C151&amp;"", "T_Settlement",, "T")</f>
        <v/>
      </c>
      <c r="F151" s="3" t="str">
        <f ca="1">_xll.CQGContractData(C151, "NetSettlement", "1", "T")</f>
        <v/>
      </c>
      <c r="G151" s="14" t="str">
        <f ca="1">RTD("cqg.rtd", ,"ContractData", C151, "T_SettlementTime",, "T")</f>
        <v/>
      </c>
      <c r="H151" s="5">
        <f ca="1">_xll.CQGContractData(C151, "T_Date", "1", "T")</f>
        <v>44952</v>
      </c>
      <c r="I151" s="3" t="str">
        <f ca="1">RTD("cqg.rtd", ,"ContractData", ""&amp;C151&amp;"", "Y_CLose",, "T")</f>
        <v/>
      </c>
      <c r="J151" s="5">
        <f ca="1">RTD("cqg.rtd", ,"ContractData", C151, "Y_Date",, "T")</f>
        <v>44951</v>
      </c>
      <c r="Z151" s="1" t="str">
        <f ca="1"/>
        <v/>
      </c>
      <c r="AA151" s="1" t="str">
        <f ca="1"/>
        <v/>
      </c>
    </row>
    <row r="152" spans="1:27" x14ac:dyDescent="0.3">
      <c r="A152" s="3">
        <v>148</v>
      </c>
      <c r="B152" s="5">
        <f t="shared" ca="1" si="4"/>
        <v>45160</v>
      </c>
      <c r="C152" s="16" t="str">
        <f t="shared" ca="1" si="5"/>
        <v>AHDD22Q23</v>
      </c>
      <c r="D152" s="6" t="str">
        <f ca="1">RTD("cqg.rtd", ,"ContractData", ""&amp;C152&amp;"", "LongDescription",, "T")</f>
        <v>LME Aluminium, Aug 23</v>
      </c>
      <c r="E152" s="6" t="str">
        <f ca="1">RTD("cqg.rtd", ,"ContractData", ""&amp;C152&amp;"", "T_Settlement",, "T")</f>
        <v/>
      </c>
      <c r="F152" s="3" t="str">
        <f ca="1">_xll.CQGContractData(C152, "NetSettlement", "1", "T")</f>
        <v/>
      </c>
      <c r="G152" s="14" t="str">
        <f ca="1">RTD("cqg.rtd", ,"ContractData", C152, "T_SettlementTime",, "T")</f>
        <v/>
      </c>
      <c r="H152" s="5">
        <f ca="1">_xll.CQGContractData(C152, "T_Date", "1", "T")</f>
        <v>44952</v>
      </c>
      <c r="I152" s="3" t="str">
        <f ca="1">RTD("cqg.rtd", ,"ContractData", ""&amp;C152&amp;"", "Y_CLose",, "T")</f>
        <v/>
      </c>
      <c r="J152" s="5">
        <f ca="1">RTD("cqg.rtd", ,"ContractData", C152, "Y_Date",, "T")</f>
        <v>44951</v>
      </c>
      <c r="Z152" s="1" t="str">
        <f ca="1"/>
        <v/>
      </c>
      <c r="AA152" s="1" t="str">
        <f ca="1"/>
        <v/>
      </c>
    </row>
    <row r="153" spans="1:27" x14ac:dyDescent="0.3">
      <c r="A153" s="3">
        <v>149</v>
      </c>
      <c r="B153" s="5">
        <f t="shared" ca="1" si="4"/>
        <v>45161</v>
      </c>
      <c r="C153" s="16" t="str">
        <f t="shared" ca="1" si="5"/>
        <v>AHDD23Q23</v>
      </c>
      <c r="D153" s="6" t="str">
        <f ca="1">RTD("cqg.rtd", ,"ContractData", ""&amp;C153&amp;"", "LongDescription",, "T")</f>
        <v>LME Aluminium, Aug 23</v>
      </c>
      <c r="E153" s="6" t="str">
        <f ca="1">RTD("cqg.rtd", ,"ContractData", ""&amp;C153&amp;"", "T_Settlement",, "T")</f>
        <v/>
      </c>
      <c r="F153" s="3" t="str">
        <f ca="1">_xll.CQGContractData(C153, "NetSettlement", "1", "T")</f>
        <v/>
      </c>
      <c r="G153" s="14" t="str">
        <f ca="1">RTD("cqg.rtd", ,"ContractData", C153, "T_SettlementTime",, "T")</f>
        <v/>
      </c>
      <c r="H153" s="5">
        <f ca="1">_xll.CQGContractData(C153, "T_Date", "1", "T")</f>
        <v>44952</v>
      </c>
      <c r="I153" s="3" t="str">
        <f ca="1">RTD("cqg.rtd", ,"ContractData", ""&amp;C153&amp;"", "Y_CLose",, "T")</f>
        <v/>
      </c>
      <c r="J153" s="5">
        <f ca="1">RTD("cqg.rtd", ,"ContractData", C153, "Y_Date",, "T")</f>
        <v>44951</v>
      </c>
      <c r="Z153" s="1" t="str">
        <f ca="1"/>
        <v/>
      </c>
      <c r="AA153" s="1" t="str">
        <f ca="1"/>
        <v/>
      </c>
    </row>
    <row r="154" spans="1:27" x14ac:dyDescent="0.3">
      <c r="A154" s="3">
        <v>150</v>
      </c>
      <c r="B154" s="5">
        <f t="shared" ca="1" si="4"/>
        <v>45162</v>
      </c>
      <c r="C154" s="16" t="str">
        <f t="shared" ca="1" si="5"/>
        <v>AHDD24Q23</v>
      </c>
      <c r="D154" s="6" t="str">
        <f ca="1">RTD("cqg.rtd", ,"ContractData", ""&amp;C154&amp;"", "LongDescription",, "T")</f>
        <v>LME Aluminium, Aug 23</v>
      </c>
      <c r="E154" s="6" t="str">
        <f ca="1">RTD("cqg.rtd", ,"ContractData", ""&amp;C154&amp;"", "T_Settlement",, "T")</f>
        <v/>
      </c>
      <c r="F154" s="3" t="str">
        <f ca="1">_xll.CQGContractData(C154, "NetSettlement", "1", "T")</f>
        <v/>
      </c>
      <c r="G154" s="14" t="str">
        <f ca="1">RTD("cqg.rtd", ,"ContractData", C154, "T_SettlementTime",, "T")</f>
        <v/>
      </c>
      <c r="H154" s="5">
        <f ca="1">_xll.CQGContractData(C154, "T_Date", "1", "T")</f>
        <v>44952</v>
      </c>
      <c r="I154" s="3" t="str">
        <f ca="1">RTD("cqg.rtd", ,"ContractData", ""&amp;C154&amp;"", "Y_CLose",, "T")</f>
        <v/>
      </c>
      <c r="J154" s="5">
        <f ca="1">RTD("cqg.rtd", ,"ContractData", C154, "Y_Date",, "T")</f>
        <v>44951</v>
      </c>
      <c r="Z154" s="1" t="str">
        <f ca="1"/>
        <v/>
      </c>
      <c r="AA154" s="1" t="str">
        <f ca="1"/>
        <v/>
      </c>
    </row>
    <row r="155" spans="1:27" x14ac:dyDescent="0.3">
      <c r="A155" s="3">
        <v>151</v>
      </c>
      <c r="B155" s="5">
        <f t="shared" ca="1" si="4"/>
        <v>45163</v>
      </c>
      <c r="C155" s="16" t="str">
        <f t="shared" ca="1" si="5"/>
        <v>AHDD25Q23</v>
      </c>
      <c r="D155" s="6" t="str">
        <f ca="1">RTD("cqg.rtd", ,"ContractData", ""&amp;C155&amp;"", "LongDescription",, "T")</f>
        <v>LME Aluminium, Aug 23</v>
      </c>
      <c r="E155" s="6" t="str">
        <f ca="1">RTD("cqg.rtd", ,"ContractData", ""&amp;C155&amp;"", "T_Settlement",, "T")</f>
        <v/>
      </c>
      <c r="F155" s="3" t="str">
        <f ca="1">_xll.CQGContractData(C155, "NetSettlement", "1", "T")</f>
        <v/>
      </c>
      <c r="G155" s="14" t="str">
        <f ca="1">RTD("cqg.rtd", ,"ContractData", C155, "T_SettlementTime",, "T")</f>
        <v/>
      </c>
      <c r="H155" s="5">
        <f ca="1">_xll.CQGContractData(C155, "T_Date", "1", "T")</f>
        <v>44952</v>
      </c>
      <c r="I155" s="3" t="str">
        <f ca="1">RTD("cqg.rtd", ,"ContractData", ""&amp;C155&amp;"", "Y_CLose",, "T")</f>
        <v/>
      </c>
      <c r="J155" s="5">
        <f ca="1">RTD("cqg.rtd", ,"ContractData", C155, "Y_Date",, "T")</f>
        <v>44951</v>
      </c>
      <c r="Z155" s="1" t="str">
        <f ca="1"/>
        <v/>
      </c>
      <c r="AA155" s="1" t="str">
        <f ca="1"/>
        <v/>
      </c>
    </row>
    <row r="156" spans="1:27" x14ac:dyDescent="0.3">
      <c r="A156" s="3">
        <v>152</v>
      </c>
      <c r="B156" s="5">
        <f t="shared" ca="1" si="4"/>
        <v>45166</v>
      </c>
      <c r="C156" s="16" t="str">
        <f t="shared" ca="1" si="5"/>
        <v>AHDD28Q23</v>
      </c>
      <c r="D156" s="6" t="str">
        <f ca="1">RTD("cqg.rtd", ,"ContractData", ""&amp;C156&amp;"", "LongDescription",, "T")</f>
        <v>LME Aluminium, Aug 23</v>
      </c>
      <c r="E156" s="6" t="str">
        <f ca="1">RTD("cqg.rtd", ,"ContractData", ""&amp;C156&amp;"", "T_Settlement",, "T")</f>
        <v/>
      </c>
      <c r="F156" s="3" t="str">
        <f ca="1">_xll.CQGContractData(C156, "NetSettlement", "1", "T")</f>
        <v/>
      </c>
      <c r="G156" s="14" t="str">
        <f ca="1">RTD("cqg.rtd", ,"ContractData", C156, "T_SettlementTime",, "T")</f>
        <v/>
      </c>
      <c r="H156" s="5">
        <f ca="1">_xll.CQGContractData(C156, "T_Date", "1", "T")</f>
        <v>44952</v>
      </c>
      <c r="I156" s="3" t="str">
        <f ca="1">RTD("cqg.rtd", ,"ContractData", ""&amp;C156&amp;"", "Y_CLose",, "T")</f>
        <v/>
      </c>
      <c r="J156" s="5">
        <f ca="1">RTD("cqg.rtd", ,"ContractData", C156, "Y_Date",, "T")</f>
        <v>44951</v>
      </c>
      <c r="Z156" s="1" t="str">
        <f ca="1"/>
        <v/>
      </c>
      <c r="AA156" s="1" t="str">
        <f ca="1"/>
        <v/>
      </c>
    </row>
    <row r="157" spans="1:27" x14ac:dyDescent="0.3">
      <c r="A157" s="3">
        <v>153</v>
      </c>
      <c r="B157" s="5">
        <f t="shared" ca="1" si="4"/>
        <v>45167</v>
      </c>
      <c r="C157" s="16" t="str">
        <f t="shared" ca="1" si="5"/>
        <v>AHDD29Q23</v>
      </c>
      <c r="D157" s="6" t="str">
        <f ca="1">RTD("cqg.rtd", ,"ContractData", ""&amp;C157&amp;"", "LongDescription",, "T")</f>
        <v>LME Aluminium, Aug 23</v>
      </c>
      <c r="E157" s="6" t="str">
        <f ca="1">RTD("cqg.rtd", ,"ContractData", ""&amp;C157&amp;"", "T_Settlement",, "T")</f>
        <v/>
      </c>
      <c r="F157" s="3" t="str">
        <f ca="1">_xll.CQGContractData(C157, "NetSettlement", "1", "T")</f>
        <v/>
      </c>
      <c r="G157" s="14" t="str">
        <f ca="1">RTD("cqg.rtd", ,"ContractData", C157, "T_SettlementTime",, "T")</f>
        <v/>
      </c>
      <c r="H157" s="5">
        <f ca="1">_xll.CQGContractData(C157, "T_Date", "1", "T")</f>
        <v>44952</v>
      </c>
      <c r="I157" s="3" t="str">
        <f ca="1">RTD("cqg.rtd", ,"ContractData", ""&amp;C157&amp;"", "Y_CLose",, "T")</f>
        <v/>
      </c>
      <c r="J157" s="5">
        <f ca="1">RTD("cqg.rtd", ,"ContractData", C157, "Y_Date",, "T")</f>
        <v>44951</v>
      </c>
      <c r="Z157" s="1" t="str">
        <f ca="1"/>
        <v/>
      </c>
      <c r="AA157" s="1" t="str">
        <f ca="1"/>
        <v/>
      </c>
    </row>
    <row r="158" spans="1:27" x14ac:dyDescent="0.3">
      <c r="A158" s="3">
        <v>154</v>
      </c>
      <c r="B158" s="5">
        <f t="shared" ca="1" si="4"/>
        <v>45168</v>
      </c>
      <c r="C158" s="16" t="str">
        <f t="shared" ca="1" si="5"/>
        <v>AHDD30Q23</v>
      </c>
      <c r="D158" s="6" t="str">
        <f ca="1">RTD("cqg.rtd", ,"ContractData", ""&amp;C158&amp;"", "LongDescription",, "T")</f>
        <v>LME Aluminium, Aug 23</v>
      </c>
      <c r="E158" s="6" t="str">
        <f ca="1">RTD("cqg.rtd", ,"ContractData", ""&amp;C158&amp;"", "T_Settlement",, "T")</f>
        <v/>
      </c>
      <c r="F158" s="3" t="str">
        <f ca="1">_xll.CQGContractData(C158, "NetSettlement", "1", "T")</f>
        <v/>
      </c>
      <c r="G158" s="14" t="str">
        <f ca="1">RTD("cqg.rtd", ,"ContractData", C158, "T_SettlementTime",, "T")</f>
        <v/>
      </c>
      <c r="H158" s="5">
        <f ca="1">_xll.CQGContractData(C158, "T_Date", "1", "T")</f>
        <v>44952</v>
      </c>
      <c r="I158" s="3" t="str">
        <f ca="1">RTD("cqg.rtd", ,"ContractData", ""&amp;C158&amp;"", "Y_CLose",, "T")</f>
        <v/>
      </c>
      <c r="J158" s="5">
        <f ca="1">RTD("cqg.rtd", ,"ContractData", C158, "Y_Date",, "T")</f>
        <v>44951</v>
      </c>
      <c r="Z158" s="1" t="str">
        <f ca="1"/>
        <v/>
      </c>
      <c r="AA158" s="1" t="str">
        <f ca="1"/>
        <v/>
      </c>
    </row>
    <row r="159" spans="1:27" x14ac:dyDescent="0.3">
      <c r="A159" s="3">
        <v>155</v>
      </c>
      <c r="B159" s="5">
        <f t="shared" ca="1" si="4"/>
        <v>45169</v>
      </c>
      <c r="C159" s="16" t="str">
        <f t="shared" ca="1" si="5"/>
        <v>AHDD31Q23</v>
      </c>
      <c r="D159" s="6" t="str">
        <f ca="1">RTD("cqg.rtd", ,"ContractData", ""&amp;C159&amp;"", "LongDescription",, "T")</f>
        <v>LME Aluminium, Aug 23</v>
      </c>
      <c r="E159" s="6" t="str">
        <f ca="1">RTD("cqg.rtd", ,"ContractData", ""&amp;C159&amp;"", "T_Settlement",, "T")</f>
        <v/>
      </c>
      <c r="F159" s="3" t="str">
        <f ca="1">_xll.CQGContractData(C159, "NetSettlement", "1", "T")</f>
        <v/>
      </c>
      <c r="G159" s="14" t="str">
        <f ca="1">RTD("cqg.rtd", ,"ContractData", C159, "T_SettlementTime",, "T")</f>
        <v/>
      </c>
      <c r="H159" s="5">
        <f ca="1">_xll.CQGContractData(C159, "T_Date", "1", "T")</f>
        <v>44952</v>
      </c>
      <c r="I159" s="3" t="str">
        <f ca="1">RTD("cqg.rtd", ,"ContractData", ""&amp;C159&amp;"", "Y_CLose",, "T")</f>
        <v/>
      </c>
      <c r="J159" s="5">
        <f ca="1">RTD("cqg.rtd", ,"ContractData", C159, "Y_Date",, "T")</f>
        <v>44951</v>
      </c>
      <c r="Z159" s="1" t="str">
        <f ca="1"/>
        <v/>
      </c>
      <c r="AA159" s="1" t="str">
        <f ca="1"/>
        <v/>
      </c>
    </row>
    <row r="160" spans="1:27" x14ac:dyDescent="0.3">
      <c r="A160" s="3">
        <v>156</v>
      </c>
      <c r="B160" s="5">
        <f t="shared" ca="1" si="4"/>
        <v>45170</v>
      </c>
      <c r="C160" s="16" t="str">
        <f t="shared" ca="1" si="5"/>
        <v>AHDD01U23</v>
      </c>
      <c r="D160" s="6" t="str">
        <f ca="1">RTD("cqg.rtd", ,"ContractData", ""&amp;C160&amp;"", "LongDescription",, "T")</f>
        <v>LME Aluminium, Sep 23</v>
      </c>
      <c r="E160" s="6" t="str">
        <f ca="1">RTD("cqg.rtd", ,"ContractData", ""&amp;C160&amp;"", "T_Settlement",, "T")</f>
        <v/>
      </c>
      <c r="F160" s="3" t="str">
        <f ca="1">_xll.CQGContractData(C160, "NetSettlement", "1", "T")</f>
        <v/>
      </c>
      <c r="G160" s="14" t="str">
        <f ca="1">RTD("cqg.rtd", ,"ContractData", C160, "T_SettlementTime",, "T")</f>
        <v/>
      </c>
      <c r="H160" s="5">
        <f ca="1">_xll.CQGContractData(C160, "T_Date", "1", "T")</f>
        <v>44952</v>
      </c>
      <c r="I160" s="3" t="str">
        <f ca="1">RTD("cqg.rtd", ,"ContractData", ""&amp;C160&amp;"", "Y_CLose",, "T")</f>
        <v/>
      </c>
      <c r="J160" s="5">
        <f ca="1">RTD("cqg.rtd", ,"ContractData", C160, "Y_Date",, "T")</f>
        <v>44951</v>
      </c>
      <c r="Z160" s="1" t="str">
        <f ca="1"/>
        <v/>
      </c>
      <c r="AA160" s="1" t="str">
        <f ca="1"/>
        <v/>
      </c>
    </row>
    <row r="161" spans="1:27" x14ac:dyDescent="0.3">
      <c r="A161" s="3">
        <v>157</v>
      </c>
      <c r="B161" s="5">
        <f t="shared" ca="1" si="4"/>
        <v>45173</v>
      </c>
      <c r="C161" s="16" t="str">
        <f t="shared" ca="1" si="5"/>
        <v>AHDD04U23</v>
      </c>
      <c r="D161" s="6" t="str">
        <f ca="1">RTD("cqg.rtd", ,"ContractData", ""&amp;C161&amp;"", "LongDescription",, "T")</f>
        <v>LME Aluminium, Sep 23</v>
      </c>
      <c r="E161" s="6" t="str">
        <f ca="1">RTD("cqg.rtd", ,"ContractData", ""&amp;C161&amp;"", "T_Settlement",, "T")</f>
        <v/>
      </c>
      <c r="F161" s="3" t="str">
        <f ca="1">_xll.CQGContractData(C161, "NetSettlement", "1", "T")</f>
        <v/>
      </c>
      <c r="G161" s="14" t="str">
        <f ca="1">RTD("cqg.rtd", ,"ContractData", C161, "T_SettlementTime",, "T")</f>
        <v/>
      </c>
      <c r="H161" s="5">
        <f ca="1">_xll.CQGContractData(C161, "T_Date", "1", "T")</f>
        <v>44952</v>
      </c>
      <c r="I161" s="3" t="str">
        <f ca="1">RTD("cqg.rtd", ,"ContractData", ""&amp;C161&amp;"", "Y_CLose",, "T")</f>
        <v/>
      </c>
      <c r="J161" s="5">
        <f ca="1">RTD("cqg.rtd", ,"ContractData", C161, "Y_Date",, "T")</f>
        <v>44951</v>
      </c>
      <c r="Z161" s="1" t="str">
        <f ca="1"/>
        <v/>
      </c>
      <c r="AA161" s="1" t="str">
        <f ca="1"/>
        <v/>
      </c>
    </row>
    <row r="162" spans="1:27" x14ac:dyDescent="0.3">
      <c r="A162" s="3">
        <v>158</v>
      </c>
      <c r="B162" s="5">
        <f t="shared" ca="1" si="4"/>
        <v>45174</v>
      </c>
      <c r="C162" s="16" t="str">
        <f t="shared" ca="1" si="5"/>
        <v>AHDD05U23</v>
      </c>
      <c r="D162" s="6" t="str">
        <f ca="1">RTD("cqg.rtd", ,"ContractData", ""&amp;C162&amp;"", "LongDescription",, "T")</f>
        <v>LME Aluminium, Sep 23</v>
      </c>
      <c r="E162" s="6">
        <f ca="1">RTD("cqg.rtd", ,"ContractData", ""&amp;C162&amp;"", "T_Settlement",, "T")</f>
        <v>2685.14</v>
      </c>
      <c r="F162" s="3">
        <f ca="1">_xll.CQGContractData(C162, "NetSettlement", "1", "T")</f>
        <v>-15.32</v>
      </c>
      <c r="G162" s="14">
        <f ca="1">RTD("cqg.rtd", ,"ContractData", C162, "T_SettlementTime",, "T")</f>
        <v>0.45277777777777778</v>
      </c>
      <c r="H162" s="5">
        <f ca="1">_xll.CQGContractData(C162, "T_Date", "1", "T")</f>
        <v>44952</v>
      </c>
      <c r="I162" s="3">
        <f ca="1">RTD("cqg.rtd", ,"ContractData", ""&amp;C162&amp;"", "Y_CLose",, "T")</f>
        <v>2700.46</v>
      </c>
      <c r="J162" s="5">
        <f ca="1">RTD("cqg.rtd", ,"ContractData", C162, "Y_Date",, "T")</f>
        <v>44951</v>
      </c>
      <c r="Z162" s="1" t="str">
        <f ca="1"/>
        <v/>
      </c>
      <c r="AA162" s="1" t="str">
        <f ca="1"/>
        <v/>
      </c>
    </row>
    <row r="163" spans="1:27" x14ac:dyDescent="0.3">
      <c r="A163" s="3">
        <v>159</v>
      </c>
      <c r="B163" s="5">
        <f t="shared" ca="1" si="4"/>
        <v>45175</v>
      </c>
      <c r="C163" s="16" t="str">
        <f t="shared" ca="1" si="5"/>
        <v>AHDD06U23</v>
      </c>
      <c r="D163" s="6" t="str">
        <f ca="1">RTD("cqg.rtd", ,"ContractData", ""&amp;C163&amp;"", "LongDescription",, "T")</f>
        <v>LME Aluminium, Sep 23</v>
      </c>
      <c r="E163" s="6" t="str">
        <f ca="1">RTD("cqg.rtd", ,"ContractData", ""&amp;C163&amp;"", "T_Settlement",, "T")</f>
        <v/>
      </c>
      <c r="F163" s="3" t="str">
        <f ca="1">_xll.CQGContractData(C163, "NetSettlement", "1", "T")</f>
        <v/>
      </c>
      <c r="G163" s="14" t="str">
        <f ca="1">RTD("cqg.rtd", ,"ContractData", C163, "T_SettlementTime",, "T")</f>
        <v/>
      </c>
      <c r="H163" s="5">
        <f ca="1">_xll.CQGContractData(C163, "T_Date", "1", "T")</f>
        <v>44952</v>
      </c>
      <c r="I163" s="3" t="str">
        <f ca="1">RTD("cqg.rtd", ,"ContractData", ""&amp;C163&amp;"", "Y_CLose",, "T")</f>
        <v/>
      </c>
      <c r="J163" s="5">
        <f ca="1">RTD("cqg.rtd", ,"ContractData", C163, "Y_Date",, "T")</f>
        <v>44951</v>
      </c>
      <c r="Z163" s="1" t="str">
        <f ca="1"/>
        <v/>
      </c>
      <c r="AA163" s="1" t="str">
        <f ca="1"/>
        <v/>
      </c>
    </row>
    <row r="164" spans="1:27" x14ac:dyDescent="0.3">
      <c r="A164" s="3">
        <v>160</v>
      </c>
      <c r="B164" s="5">
        <f t="shared" ca="1" si="4"/>
        <v>45176</v>
      </c>
      <c r="C164" s="16" t="str">
        <f t="shared" ca="1" si="5"/>
        <v>AHDD07U23</v>
      </c>
      <c r="D164" s="6" t="str">
        <f ca="1">RTD("cqg.rtd", ,"ContractData", ""&amp;C164&amp;"", "LongDescription",, "T")</f>
        <v>LME Aluminium, Sep 23</v>
      </c>
      <c r="E164" s="6" t="str">
        <f ca="1">RTD("cqg.rtd", ,"ContractData", ""&amp;C164&amp;"", "T_Settlement",, "T")</f>
        <v/>
      </c>
      <c r="F164" s="3" t="str">
        <f ca="1">_xll.CQGContractData(C164, "NetSettlement", "1", "T")</f>
        <v/>
      </c>
      <c r="G164" s="14" t="str">
        <f ca="1">RTD("cqg.rtd", ,"ContractData", C164, "T_SettlementTime",, "T")</f>
        <v/>
      </c>
      <c r="H164" s="5">
        <f ca="1">_xll.CQGContractData(C164, "T_Date", "1", "T")</f>
        <v>44952</v>
      </c>
      <c r="I164" s="3" t="str">
        <f ca="1">RTD("cqg.rtd", ,"ContractData", ""&amp;C164&amp;"", "Y_CLose",, "T")</f>
        <v/>
      </c>
      <c r="J164" s="5">
        <f ca="1">RTD("cqg.rtd", ,"ContractData", C164, "Y_Date",, "T")</f>
        <v>44951</v>
      </c>
      <c r="Z164" s="1" t="str">
        <f ca="1"/>
        <v/>
      </c>
      <c r="AA164" s="1" t="str">
        <f ca="1"/>
        <v/>
      </c>
    </row>
    <row r="165" spans="1:27" x14ac:dyDescent="0.3">
      <c r="A165" s="3">
        <v>161</v>
      </c>
      <c r="B165" s="5">
        <f t="shared" ca="1" si="4"/>
        <v>45177</v>
      </c>
      <c r="C165" s="16" t="str">
        <f t="shared" ca="1" si="5"/>
        <v>AHDD08U23</v>
      </c>
      <c r="D165" s="6" t="str">
        <f ca="1">RTD("cqg.rtd", ,"ContractData", ""&amp;C165&amp;"", "LongDescription",, "T")</f>
        <v>LME Aluminium, Sep 23</v>
      </c>
      <c r="E165" s="6" t="str">
        <f ca="1">RTD("cqg.rtd", ,"ContractData", ""&amp;C165&amp;"", "T_Settlement",, "T")</f>
        <v/>
      </c>
      <c r="F165" s="3" t="str">
        <f ca="1">_xll.CQGContractData(C165, "NetSettlement", "1", "T")</f>
        <v/>
      </c>
      <c r="G165" s="14" t="str">
        <f ca="1">RTD("cqg.rtd", ,"ContractData", C165, "T_SettlementTime",, "T")</f>
        <v/>
      </c>
      <c r="H165" s="5">
        <f ca="1">_xll.CQGContractData(C165, "T_Date", "1", "T")</f>
        <v>44952</v>
      </c>
      <c r="I165" s="3" t="str">
        <f ca="1">RTD("cqg.rtd", ,"ContractData", ""&amp;C165&amp;"", "Y_CLose",, "T")</f>
        <v/>
      </c>
      <c r="J165" s="5">
        <f ca="1">RTD("cqg.rtd", ,"ContractData", C165, "Y_Date",, "T")</f>
        <v>44951</v>
      </c>
      <c r="Z165" s="1" t="str">
        <f ca="1"/>
        <v/>
      </c>
      <c r="AA165" s="1" t="str">
        <f ca="1"/>
        <v/>
      </c>
    </row>
    <row r="166" spans="1:27" x14ac:dyDescent="0.3">
      <c r="A166" s="3">
        <v>162</v>
      </c>
      <c r="B166" s="5">
        <f t="shared" ca="1" si="4"/>
        <v>45180</v>
      </c>
      <c r="C166" s="16" t="str">
        <f t="shared" ca="1" si="5"/>
        <v>AHDD11U23</v>
      </c>
      <c r="D166" s="6" t="str">
        <f ca="1">RTD("cqg.rtd", ,"ContractData", ""&amp;C166&amp;"", "LongDescription",, "T")</f>
        <v>LME Aluminium, Sep 23</v>
      </c>
      <c r="E166" s="6" t="str">
        <f ca="1">RTD("cqg.rtd", ,"ContractData", ""&amp;C166&amp;"", "T_Settlement",, "T")</f>
        <v/>
      </c>
      <c r="F166" s="3" t="str">
        <f ca="1">_xll.CQGContractData(C166, "NetSettlement", "1", "T")</f>
        <v/>
      </c>
      <c r="G166" s="14" t="str">
        <f ca="1">RTD("cqg.rtd", ,"ContractData", C166, "T_SettlementTime",, "T")</f>
        <v/>
      </c>
      <c r="H166" s="5">
        <f ca="1">_xll.CQGContractData(C166, "T_Date", "1", "T")</f>
        <v>44952</v>
      </c>
      <c r="I166" s="3" t="str">
        <f ca="1">RTD("cqg.rtd", ,"ContractData", ""&amp;C166&amp;"", "Y_CLose",, "T")</f>
        <v/>
      </c>
      <c r="J166" s="5">
        <f ca="1">RTD("cqg.rtd", ,"ContractData", C166, "Y_Date",, "T")</f>
        <v>44951</v>
      </c>
      <c r="Z166" s="1" t="str">
        <f ca="1"/>
        <v/>
      </c>
      <c r="AA166" s="1" t="str">
        <f ca="1"/>
        <v/>
      </c>
    </row>
    <row r="167" spans="1:27" x14ac:dyDescent="0.3">
      <c r="A167" s="3">
        <v>163</v>
      </c>
      <c r="B167" s="5">
        <f t="shared" ca="1" si="4"/>
        <v>45181</v>
      </c>
      <c r="C167" s="16" t="str">
        <f t="shared" ca="1" si="5"/>
        <v>AHDD12U23</v>
      </c>
      <c r="D167" s="6" t="str">
        <f ca="1">RTD("cqg.rtd", ,"ContractData", ""&amp;C167&amp;"", "LongDescription",, "T")</f>
        <v>LME Aluminium, Sep 23</v>
      </c>
      <c r="E167" s="6" t="str">
        <f ca="1">RTD("cqg.rtd", ,"ContractData", ""&amp;C167&amp;"", "T_Settlement",, "T")</f>
        <v/>
      </c>
      <c r="F167" s="3" t="str">
        <f ca="1">_xll.CQGContractData(C167, "NetSettlement", "1", "T")</f>
        <v/>
      </c>
      <c r="G167" s="14" t="str">
        <f ca="1">RTD("cqg.rtd", ,"ContractData", C167, "T_SettlementTime",, "T")</f>
        <v/>
      </c>
      <c r="H167" s="5">
        <f ca="1">_xll.CQGContractData(C167, "T_Date", "1", "T")</f>
        <v>44952</v>
      </c>
      <c r="I167" s="3" t="str">
        <f ca="1">RTD("cqg.rtd", ,"ContractData", ""&amp;C167&amp;"", "Y_CLose",, "T")</f>
        <v/>
      </c>
      <c r="J167" s="5">
        <f ca="1">RTD("cqg.rtd", ,"ContractData", C167, "Y_Date",, "T")</f>
        <v>44951</v>
      </c>
      <c r="Z167" s="1" t="str">
        <f ca="1"/>
        <v/>
      </c>
      <c r="AA167" s="1" t="str">
        <f ca="1"/>
        <v/>
      </c>
    </row>
    <row r="168" spans="1:27" x14ac:dyDescent="0.3">
      <c r="A168" s="3">
        <v>164</v>
      </c>
      <c r="B168" s="5">
        <f t="shared" ca="1" si="4"/>
        <v>45182</v>
      </c>
      <c r="C168" s="16" t="str">
        <f t="shared" ca="1" si="5"/>
        <v>AHDD13U23</v>
      </c>
      <c r="D168" s="6" t="str">
        <f ca="1">RTD("cqg.rtd", ,"ContractData", ""&amp;C168&amp;"", "LongDescription",, "T")</f>
        <v>LME Aluminium, Sep 23</v>
      </c>
      <c r="E168" s="6" t="str">
        <f ca="1">RTD("cqg.rtd", ,"ContractData", ""&amp;C168&amp;"", "T_Settlement",, "T")</f>
        <v/>
      </c>
      <c r="F168" s="3" t="str">
        <f ca="1">_xll.CQGContractData(C168, "NetSettlement", "1", "T")</f>
        <v/>
      </c>
      <c r="G168" s="14" t="str">
        <f ca="1">RTD("cqg.rtd", ,"ContractData", C168, "T_SettlementTime",, "T")</f>
        <v/>
      </c>
      <c r="H168" s="5">
        <f ca="1">_xll.CQGContractData(C168, "T_Date", "1", "T")</f>
        <v>44952</v>
      </c>
      <c r="I168" s="3" t="str">
        <f ca="1">RTD("cqg.rtd", ,"ContractData", ""&amp;C168&amp;"", "Y_CLose",, "T")</f>
        <v/>
      </c>
      <c r="J168" s="5">
        <f ca="1">RTD("cqg.rtd", ,"ContractData", C168, "Y_Date",, "T")</f>
        <v>44951</v>
      </c>
      <c r="Z168" s="1" t="str">
        <f ca="1"/>
        <v/>
      </c>
      <c r="AA168" s="1" t="str">
        <f ca="1"/>
        <v/>
      </c>
    </row>
    <row r="169" spans="1:27" x14ac:dyDescent="0.3">
      <c r="A169" s="3">
        <v>165</v>
      </c>
      <c r="B169" s="5">
        <f t="shared" ca="1" si="4"/>
        <v>45183</v>
      </c>
      <c r="C169" s="16" t="str">
        <f t="shared" ca="1" si="5"/>
        <v>AHDD14U23</v>
      </c>
      <c r="D169" s="6" t="str">
        <f ca="1">RTD("cqg.rtd", ,"ContractData", ""&amp;C169&amp;"", "LongDescription",, "T")</f>
        <v>LME Aluminium, Sep 23</v>
      </c>
      <c r="E169" s="6" t="str">
        <f ca="1">RTD("cqg.rtd", ,"ContractData", ""&amp;C169&amp;"", "T_Settlement",, "T")</f>
        <v/>
      </c>
      <c r="F169" s="3" t="str">
        <f ca="1">_xll.CQGContractData(C169, "NetSettlement", "1", "T")</f>
        <v/>
      </c>
      <c r="G169" s="14" t="str">
        <f ca="1">RTD("cqg.rtd", ,"ContractData", C169, "T_SettlementTime",, "T")</f>
        <v/>
      </c>
      <c r="H169" s="5">
        <f ca="1">_xll.CQGContractData(C169, "T_Date", "1", "T")</f>
        <v>44952</v>
      </c>
      <c r="I169" s="3" t="str">
        <f ca="1">RTD("cqg.rtd", ,"ContractData", ""&amp;C169&amp;"", "Y_CLose",, "T")</f>
        <v/>
      </c>
      <c r="J169" s="5">
        <f ca="1">RTD("cqg.rtd", ,"ContractData", C169, "Y_Date",, "T")</f>
        <v>44951</v>
      </c>
      <c r="Z169" s="1" t="str">
        <f ca="1"/>
        <v/>
      </c>
      <c r="AA169" s="1" t="str">
        <f ca="1"/>
        <v/>
      </c>
    </row>
    <row r="170" spans="1:27" x14ac:dyDescent="0.3">
      <c r="A170" s="3">
        <v>166</v>
      </c>
      <c r="B170" s="5">
        <f t="shared" ca="1" si="4"/>
        <v>45184</v>
      </c>
      <c r="C170" s="16" t="str">
        <f t="shared" ca="1" si="5"/>
        <v>AHDD15U23</v>
      </c>
      <c r="D170" s="6" t="str">
        <f ca="1">RTD("cqg.rtd", ,"ContractData", ""&amp;C170&amp;"", "LongDescription",, "T")</f>
        <v>LME Aluminium, Sep 23</v>
      </c>
      <c r="E170" s="6" t="str">
        <f ca="1">RTD("cqg.rtd", ,"ContractData", ""&amp;C170&amp;"", "T_Settlement",, "T")</f>
        <v/>
      </c>
      <c r="F170" s="3" t="str">
        <f ca="1">_xll.CQGContractData(C170, "NetSettlement", "1", "T")</f>
        <v/>
      </c>
      <c r="G170" s="14" t="str">
        <f ca="1">RTD("cqg.rtd", ,"ContractData", C170, "T_SettlementTime",, "T")</f>
        <v/>
      </c>
      <c r="H170" s="5">
        <f ca="1">_xll.CQGContractData(C170, "T_Date", "1", "T")</f>
        <v>44952</v>
      </c>
      <c r="I170" s="3" t="str">
        <f ca="1">RTD("cqg.rtd", ,"ContractData", ""&amp;C170&amp;"", "Y_CLose",, "T")</f>
        <v/>
      </c>
      <c r="J170" s="5">
        <f ca="1">RTD("cqg.rtd", ,"ContractData", C170, "Y_Date",, "T")</f>
        <v>44951</v>
      </c>
      <c r="Z170" s="1" t="str">
        <f ca="1"/>
        <v/>
      </c>
      <c r="AA170" s="1" t="str">
        <f ca="1"/>
        <v/>
      </c>
    </row>
    <row r="171" spans="1:27" x14ac:dyDescent="0.3">
      <c r="A171" s="3">
        <v>167</v>
      </c>
      <c r="B171" s="5">
        <f t="shared" ca="1" si="4"/>
        <v>45187</v>
      </c>
      <c r="C171" s="16" t="str">
        <f t="shared" ca="1" si="5"/>
        <v>AHDD18U23</v>
      </c>
      <c r="D171" s="6" t="str">
        <f ca="1">RTD("cqg.rtd", ,"ContractData", ""&amp;C171&amp;"", "LongDescription",, "T")</f>
        <v>LME Aluminium, Sep 23</v>
      </c>
      <c r="E171" s="6" t="str">
        <f ca="1">RTD("cqg.rtd", ,"ContractData", ""&amp;C171&amp;"", "T_Settlement",, "T")</f>
        <v/>
      </c>
      <c r="F171" s="3" t="str">
        <f ca="1">_xll.CQGContractData(C171, "NetSettlement", "1", "T")</f>
        <v/>
      </c>
      <c r="G171" s="14" t="str">
        <f ca="1">RTD("cqg.rtd", ,"ContractData", C171, "T_SettlementTime",, "T")</f>
        <v/>
      </c>
      <c r="H171" s="5">
        <f ca="1">_xll.CQGContractData(C171, "T_Date", "1", "T")</f>
        <v>44952</v>
      </c>
      <c r="I171" s="3" t="str">
        <f ca="1">RTD("cqg.rtd", ,"ContractData", ""&amp;C171&amp;"", "Y_CLose",, "T")</f>
        <v/>
      </c>
      <c r="J171" s="5">
        <f ca="1">RTD("cqg.rtd", ,"ContractData", C171, "Y_Date",, "T")</f>
        <v>44951</v>
      </c>
      <c r="Z171" s="1" t="str">
        <f ca="1"/>
        <v/>
      </c>
      <c r="AA171" s="1" t="str">
        <f ca="1"/>
        <v/>
      </c>
    </row>
    <row r="172" spans="1:27" x14ac:dyDescent="0.3">
      <c r="A172" s="3">
        <v>168</v>
      </c>
      <c r="B172" s="5">
        <f t="shared" ca="1" si="4"/>
        <v>45188</v>
      </c>
      <c r="C172" s="16" t="str">
        <f t="shared" ca="1" si="5"/>
        <v>AHDD19U23</v>
      </c>
      <c r="D172" s="6" t="str">
        <f ca="1">RTD("cqg.rtd", ,"ContractData", ""&amp;C172&amp;"", "LongDescription",, "T")</f>
        <v>LME Aluminium, Sep 23</v>
      </c>
      <c r="E172" s="6" t="str">
        <f ca="1">RTD("cqg.rtd", ,"ContractData", ""&amp;C172&amp;"", "T_Settlement",, "T")</f>
        <v/>
      </c>
      <c r="F172" s="3" t="str">
        <f ca="1">_xll.CQGContractData(C172, "NetSettlement", "1", "T")</f>
        <v/>
      </c>
      <c r="G172" s="14" t="str">
        <f ca="1">RTD("cqg.rtd", ,"ContractData", C172, "T_SettlementTime",, "T")</f>
        <v/>
      </c>
      <c r="H172" s="5">
        <f ca="1">_xll.CQGContractData(C172, "T_Date", "1", "T")</f>
        <v>44952</v>
      </c>
      <c r="I172" s="3" t="str">
        <f ca="1">RTD("cqg.rtd", ,"ContractData", ""&amp;C172&amp;"", "Y_CLose",, "T")</f>
        <v/>
      </c>
      <c r="J172" s="5">
        <f ca="1">RTD("cqg.rtd", ,"ContractData", C172, "Y_Date",, "T")</f>
        <v>44951</v>
      </c>
      <c r="Z172" s="1" t="str">
        <f ca="1"/>
        <v/>
      </c>
      <c r="AA172" s="1" t="str">
        <f ca="1"/>
        <v/>
      </c>
    </row>
    <row r="173" spans="1:27" x14ac:dyDescent="0.3">
      <c r="A173" s="3">
        <v>169</v>
      </c>
      <c r="B173" s="5">
        <f t="shared" ca="1" si="4"/>
        <v>45189</v>
      </c>
      <c r="C173" s="16" t="str">
        <f t="shared" ca="1" si="5"/>
        <v>AHDD20U23</v>
      </c>
      <c r="D173" s="6" t="str">
        <f ca="1">RTD("cqg.rtd", ,"ContractData", ""&amp;C173&amp;"", "LongDescription",, "T")</f>
        <v>LME Aluminium, Sep 23</v>
      </c>
      <c r="E173" s="6">
        <f ca="1">RTD("cqg.rtd", ,"ContractData", ""&amp;C173&amp;"", "T_Settlement",, "T")</f>
        <v>2689</v>
      </c>
      <c r="F173" s="3">
        <f ca="1">_xll.CQGContractData(C173, "NetSettlement", "1", "T")</f>
        <v>-15.75</v>
      </c>
      <c r="G173" s="14">
        <f ca="1">RTD("cqg.rtd", ,"ContractData", C173, "T_SettlementTime",, "T")</f>
        <v>0.45277777777777778</v>
      </c>
      <c r="H173" s="5">
        <f ca="1">_xll.CQGContractData(C173, "T_Date", "1", "T")</f>
        <v>44952</v>
      </c>
      <c r="I173" s="3">
        <f ca="1">RTD("cqg.rtd", ,"ContractData", ""&amp;C173&amp;"", "Y_CLose",, "T")</f>
        <v>2704.75</v>
      </c>
      <c r="J173" s="5">
        <f ca="1">RTD("cqg.rtd", ,"ContractData", C173, "Y_Date",, "T")</f>
        <v>44951</v>
      </c>
      <c r="Z173" s="1">
        <f ca="1"/>
        <v>45189</v>
      </c>
      <c r="AA173" s="1" t="str">
        <f ca="1"/>
        <v/>
      </c>
    </row>
    <row r="174" spans="1:27" x14ac:dyDescent="0.3">
      <c r="A174" s="3">
        <v>170</v>
      </c>
      <c r="B174" s="5">
        <f t="shared" ca="1" si="4"/>
        <v>45190</v>
      </c>
      <c r="C174" s="16" t="str">
        <f t="shared" ca="1" si="5"/>
        <v>AHDD21U23</v>
      </c>
      <c r="D174" s="6" t="str">
        <f ca="1">RTD("cqg.rtd", ,"ContractData", ""&amp;C174&amp;"", "LongDescription",, "T")</f>
        <v>LME Aluminium, Sep 23</v>
      </c>
      <c r="E174" s="6" t="str">
        <f ca="1">RTD("cqg.rtd", ,"ContractData", ""&amp;C174&amp;"", "T_Settlement",, "T")</f>
        <v/>
      </c>
      <c r="F174" s="3" t="str">
        <f ca="1">_xll.CQGContractData(C174, "NetSettlement", "1", "T")</f>
        <v/>
      </c>
      <c r="G174" s="14" t="str">
        <f ca="1">RTD("cqg.rtd", ,"ContractData", C174, "T_SettlementTime",, "T")</f>
        <v/>
      </c>
      <c r="H174" s="5">
        <f ca="1">_xll.CQGContractData(C174, "T_Date", "1", "T")</f>
        <v>44952</v>
      </c>
      <c r="I174" s="3" t="str">
        <f ca="1">RTD("cqg.rtd", ,"ContractData", ""&amp;C174&amp;"", "Y_CLose",, "T")</f>
        <v/>
      </c>
      <c r="J174" s="5">
        <f ca="1">RTD("cqg.rtd", ,"ContractData", C174, "Y_Date",, "T")</f>
        <v>44951</v>
      </c>
      <c r="Z174" s="1" t="str">
        <f ca="1"/>
        <v/>
      </c>
      <c r="AA174" s="1" t="str">
        <f ca="1"/>
        <v/>
      </c>
    </row>
    <row r="175" spans="1:27" x14ac:dyDescent="0.3">
      <c r="A175" s="3">
        <v>171</v>
      </c>
      <c r="B175" s="5">
        <f t="shared" ca="1" si="4"/>
        <v>45191</v>
      </c>
      <c r="C175" s="16" t="str">
        <f t="shared" ca="1" si="5"/>
        <v>AHDD22U23</v>
      </c>
      <c r="D175" s="6" t="str">
        <f ca="1">RTD("cqg.rtd", ,"ContractData", ""&amp;C175&amp;"", "LongDescription",, "T")</f>
        <v>LME Aluminium, Sep 23</v>
      </c>
      <c r="E175" s="6" t="str">
        <f ca="1">RTD("cqg.rtd", ,"ContractData", ""&amp;C175&amp;"", "T_Settlement",, "T")</f>
        <v/>
      </c>
      <c r="F175" s="3" t="str">
        <f ca="1">_xll.CQGContractData(C175, "NetSettlement", "1", "T")</f>
        <v/>
      </c>
      <c r="G175" s="14" t="str">
        <f ca="1">RTD("cqg.rtd", ,"ContractData", C175, "T_SettlementTime",, "T")</f>
        <v/>
      </c>
      <c r="H175" s="5">
        <f ca="1">_xll.CQGContractData(C175, "T_Date", "1", "T")</f>
        <v>44952</v>
      </c>
      <c r="I175" s="3" t="str">
        <f ca="1">RTD("cqg.rtd", ,"ContractData", ""&amp;C175&amp;"", "Y_CLose",, "T")</f>
        <v/>
      </c>
      <c r="J175" s="5">
        <f ca="1">RTD("cqg.rtd", ,"ContractData", C175, "Y_Date",, "T")</f>
        <v>44951</v>
      </c>
      <c r="Z175" s="1" t="str">
        <f ca="1"/>
        <v/>
      </c>
      <c r="AA175" s="1" t="str">
        <f ca="1"/>
        <v/>
      </c>
    </row>
    <row r="176" spans="1:27" x14ac:dyDescent="0.3">
      <c r="A176" s="3">
        <v>172</v>
      </c>
      <c r="B176" s="5">
        <f t="shared" ca="1" si="4"/>
        <v>45194</v>
      </c>
      <c r="C176" s="16" t="str">
        <f t="shared" ca="1" si="5"/>
        <v>AHDD25U23</v>
      </c>
      <c r="D176" s="6" t="str">
        <f ca="1">RTD("cqg.rtd", ,"ContractData", ""&amp;C176&amp;"", "LongDescription",, "T")</f>
        <v>LME Aluminium, Sep 23</v>
      </c>
      <c r="E176" s="6" t="str">
        <f ca="1">RTD("cqg.rtd", ,"ContractData", ""&amp;C176&amp;"", "T_Settlement",, "T")</f>
        <v/>
      </c>
      <c r="F176" s="3" t="str">
        <f ca="1">_xll.CQGContractData(C176, "NetSettlement", "1", "T")</f>
        <v/>
      </c>
      <c r="G176" s="14" t="str">
        <f ca="1">RTD("cqg.rtd", ,"ContractData", C176, "T_SettlementTime",, "T")</f>
        <v/>
      </c>
      <c r="H176" s="5">
        <f ca="1">_xll.CQGContractData(C176, "T_Date", "1", "T")</f>
        <v>44952</v>
      </c>
      <c r="I176" s="3" t="str">
        <f ca="1">RTD("cqg.rtd", ,"ContractData", ""&amp;C176&amp;"", "Y_CLose",, "T")</f>
        <v/>
      </c>
      <c r="J176" s="5">
        <f ca="1">RTD("cqg.rtd", ,"ContractData", C176, "Y_Date",, "T")</f>
        <v>44951</v>
      </c>
      <c r="Z176" s="1" t="str">
        <f ca="1"/>
        <v/>
      </c>
      <c r="AA176" s="1" t="str">
        <f ca="1"/>
        <v/>
      </c>
    </row>
    <row r="177" spans="1:27" x14ac:dyDescent="0.3">
      <c r="A177" s="3">
        <v>173</v>
      </c>
      <c r="B177" s="5">
        <f t="shared" ca="1" si="4"/>
        <v>45195</v>
      </c>
      <c r="C177" s="16" t="str">
        <f t="shared" ca="1" si="5"/>
        <v>AHDD26U23</v>
      </c>
      <c r="D177" s="6" t="str">
        <f ca="1">RTD("cqg.rtd", ,"ContractData", ""&amp;C177&amp;"", "LongDescription",, "T")</f>
        <v>LME Aluminium, Sep 23</v>
      </c>
      <c r="E177" s="6" t="str">
        <f ca="1">RTD("cqg.rtd", ,"ContractData", ""&amp;C177&amp;"", "T_Settlement",, "T")</f>
        <v/>
      </c>
      <c r="F177" s="3" t="str">
        <f ca="1">_xll.CQGContractData(C177, "NetSettlement", "1", "T")</f>
        <v/>
      </c>
      <c r="G177" s="14" t="str">
        <f ca="1">RTD("cqg.rtd", ,"ContractData", C177, "T_SettlementTime",, "T")</f>
        <v/>
      </c>
      <c r="H177" s="5">
        <f ca="1">_xll.CQGContractData(C177, "T_Date", "1", "T")</f>
        <v>44952</v>
      </c>
      <c r="I177" s="3" t="str">
        <f ca="1">RTD("cqg.rtd", ,"ContractData", ""&amp;C177&amp;"", "Y_CLose",, "T")</f>
        <v/>
      </c>
      <c r="J177" s="5">
        <f ca="1">RTD("cqg.rtd", ,"ContractData", C177, "Y_Date",, "T")</f>
        <v>44951</v>
      </c>
      <c r="Z177" s="1" t="str">
        <f ca="1"/>
        <v/>
      </c>
      <c r="AA177" s="1" t="str">
        <f ca="1"/>
        <v/>
      </c>
    </row>
    <row r="178" spans="1:27" x14ac:dyDescent="0.3">
      <c r="A178" s="3">
        <v>174</v>
      </c>
      <c r="B178" s="5">
        <f t="shared" ca="1" si="4"/>
        <v>45196</v>
      </c>
      <c r="C178" s="16" t="str">
        <f t="shared" ca="1" si="5"/>
        <v>AHDD27U23</v>
      </c>
      <c r="D178" s="6" t="str">
        <f ca="1">RTD("cqg.rtd", ,"ContractData", ""&amp;C178&amp;"", "LongDescription",, "T")</f>
        <v>LME Aluminium, Sep 23</v>
      </c>
      <c r="E178" s="6" t="str">
        <f ca="1">RTD("cqg.rtd", ,"ContractData", ""&amp;C178&amp;"", "T_Settlement",, "T")</f>
        <v/>
      </c>
      <c r="F178" s="3" t="str">
        <f ca="1">_xll.CQGContractData(C178, "NetSettlement", "1", "T")</f>
        <v/>
      </c>
      <c r="G178" s="14" t="str">
        <f ca="1">RTD("cqg.rtd", ,"ContractData", C178, "T_SettlementTime",, "T")</f>
        <v/>
      </c>
      <c r="H178" s="5">
        <f ca="1">_xll.CQGContractData(C178, "T_Date", "1", "T")</f>
        <v>44952</v>
      </c>
      <c r="I178" s="3" t="str">
        <f ca="1">RTD("cqg.rtd", ,"ContractData", ""&amp;C178&amp;"", "Y_CLose",, "T")</f>
        <v/>
      </c>
      <c r="J178" s="5">
        <f ca="1">RTD("cqg.rtd", ,"ContractData", C178, "Y_Date",, "T")</f>
        <v>44951</v>
      </c>
      <c r="Z178" s="1" t="str">
        <f ca="1"/>
        <v/>
      </c>
      <c r="AA178" s="1" t="str">
        <f ca="1"/>
        <v/>
      </c>
    </row>
    <row r="179" spans="1:27" x14ac:dyDescent="0.3">
      <c r="A179" s="3">
        <v>175</v>
      </c>
      <c r="B179" s="5">
        <f t="shared" ca="1" si="4"/>
        <v>45197</v>
      </c>
      <c r="C179" s="16" t="str">
        <f t="shared" ca="1" si="5"/>
        <v>AHDD28U23</v>
      </c>
      <c r="D179" s="6" t="str">
        <f ca="1">RTD("cqg.rtd", ,"ContractData", ""&amp;C179&amp;"", "LongDescription",, "T")</f>
        <v>LME Aluminium, Sep 23</v>
      </c>
      <c r="E179" s="6" t="str">
        <f ca="1">RTD("cqg.rtd", ,"ContractData", ""&amp;C179&amp;"", "T_Settlement",, "T")</f>
        <v/>
      </c>
      <c r="F179" s="3" t="str">
        <f ca="1">_xll.CQGContractData(C179, "NetSettlement", "1", "T")</f>
        <v/>
      </c>
      <c r="G179" s="14" t="str">
        <f ca="1">RTD("cqg.rtd", ,"ContractData", C179, "T_SettlementTime",, "T")</f>
        <v/>
      </c>
      <c r="H179" s="5">
        <f ca="1">_xll.CQGContractData(C179, "T_Date", "1", "T")</f>
        <v>44952</v>
      </c>
      <c r="I179" s="3" t="str">
        <f ca="1">RTD("cqg.rtd", ,"ContractData", ""&amp;C179&amp;"", "Y_CLose",, "T")</f>
        <v/>
      </c>
      <c r="J179" s="5">
        <f ca="1">RTD("cqg.rtd", ,"ContractData", C179, "Y_Date",, "T")</f>
        <v>44951</v>
      </c>
      <c r="Z179" s="1" t="str">
        <f ca="1"/>
        <v/>
      </c>
      <c r="AA179" s="1" t="str">
        <f ca="1"/>
        <v/>
      </c>
    </row>
    <row r="180" spans="1:27" x14ac:dyDescent="0.3">
      <c r="A180" s="3">
        <v>176</v>
      </c>
      <c r="B180" s="5">
        <f t="shared" ca="1" si="4"/>
        <v>45198</v>
      </c>
      <c r="C180" s="16" t="str">
        <f t="shared" ca="1" si="5"/>
        <v>AHDD29U23</v>
      </c>
      <c r="D180" s="6" t="str">
        <f ca="1">RTD("cqg.rtd", ,"ContractData", ""&amp;C180&amp;"", "LongDescription",, "T")</f>
        <v>LME Aluminium, Sep 23</v>
      </c>
      <c r="E180" s="6" t="str">
        <f ca="1">RTD("cqg.rtd", ,"ContractData", ""&amp;C180&amp;"", "T_Settlement",, "T")</f>
        <v/>
      </c>
      <c r="F180" s="3" t="str">
        <f ca="1">_xll.CQGContractData(C180, "NetSettlement", "1", "T")</f>
        <v/>
      </c>
      <c r="G180" s="14" t="str">
        <f ca="1">RTD("cqg.rtd", ,"ContractData", C180, "T_SettlementTime",, "T")</f>
        <v/>
      </c>
      <c r="H180" s="5">
        <f ca="1">_xll.CQGContractData(C180, "T_Date", "1", "T")</f>
        <v>44952</v>
      </c>
      <c r="I180" s="3" t="str">
        <f ca="1">RTD("cqg.rtd", ,"ContractData", ""&amp;C180&amp;"", "Y_CLose",, "T")</f>
        <v/>
      </c>
      <c r="J180" s="5">
        <f ca="1">RTD("cqg.rtd", ,"ContractData", C180, "Y_Date",, "T")</f>
        <v>44951</v>
      </c>
      <c r="Z180" s="1" t="str">
        <f ca="1"/>
        <v/>
      </c>
      <c r="AA180" s="1" t="str">
        <f ca="1"/>
        <v/>
      </c>
    </row>
    <row r="181" spans="1:27" x14ac:dyDescent="0.3">
      <c r="A181" s="3">
        <v>177</v>
      </c>
      <c r="B181" s="5">
        <f t="shared" ca="1" si="4"/>
        <v>45201</v>
      </c>
      <c r="C181" s="16" t="str">
        <f t="shared" ca="1" si="5"/>
        <v>AHDD02V23</v>
      </c>
      <c r="D181" s="6" t="str">
        <f ca="1">RTD("cqg.rtd", ,"ContractData", ""&amp;C181&amp;"", "LongDescription",, "T")</f>
        <v>LME Aluminium, Oct 23</v>
      </c>
      <c r="E181" s="6" t="str">
        <f ca="1">RTD("cqg.rtd", ,"ContractData", ""&amp;C181&amp;"", "T_Settlement",, "T")</f>
        <v/>
      </c>
      <c r="F181" s="3" t="str">
        <f ca="1">_xll.CQGContractData(C181, "NetSettlement", "1", "T")</f>
        <v/>
      </c>
      <c r="G181" s="14" t="str">
        <f ca="1">RTD("cqg.rtd", ,"ContractData", C181, "T_SettlementTime",, "T")</f>
        <v/>
      </c>
      <c r="H181" s="5">
        <f ca="1">_xll.CQGContractData(C181, "T_Date", "1", "T")</f>
        <v>44952</v>
      </c>
      <c r="I181" s="3" t="str">
        <f ca="1">RTD("cqg.rtd", ,"ContractData", ""&amp;C181&amp;"", "Y_CLose",, "T")</f>
        <v/>
      </c>
      <c r="J181" s="5">
        <f ca="1">RTD("cqg.rtd", ,"ContractData", C181, "Y_Date",, "T")</f>
        <v>44951</v>
      </c>
      <c r="Z181" s="1" t="str">
        <f ca="1"/>
        <v/>
      </c>
      <c r="AA181" s="1" t="str">
        <f ca="1"/>
        <v/>
      </c>
    </row>
    <row r="182" spans="1:27" x14ac:dyDescent="0.3">
      <c r="A182" s="3">
        <v>178</v>
      </c>
      <c r="B182" s="5">
        <f t="shared" ca="1" si="4"/>
        <v>45202</v>
      </c>
      <c r="C182" s="16" t="str">
        <f t="shared" ca="1" si="5"/>
        <v>AHDD03V23</v>
      </c>
      <c r="D182" s="6" t="str">
        <f ca="1">RTD("cqg.rtd", ,"ContractData", ""&amp;C182&amp;"", "LongDescription",, "T")</f>
        <v>LME Aluminium, Oct 23</v>
      </c>
      <c r="E182" s="6">
        <f ca="1">RTD("cqg.rtd", ,"ContractData", ""&amp;C182&amp;"", "T_Settlement",, "T")</f>
        <v>2692.37</v>
      </c>
      <c r="F182" s="3">
        <f ca="1">_xll.CQGContractData(C182, "NetSettlement", "1", "T")</f>
        <v>-15.17</v>
      </c>
      <c r="G182" s="14">
        <f ca="1">RTD("cqg.rtd", ,"ContractData", C182, "T_SettlementTime",, "T")</f>
        <v>0.45277777777777778</v>
      </c>
      <c r="H182" s="5">
        <f ca="1">_xll.CQGContractData(C182, "T_Date", "1", "T")</f>
        <v>44952</v>
      </c>
      <c r="I182" s="3">
        <f ca="1">RTD("cqg.rtd", ,"ContractData", ""&amp;C182&amp;"", "Y_CLose",, "T")</f>
        <v>2707.54</v>
      </c>
      <c r="J182" s="5">
        <f ca="1">RTD("cqg.rtd", ,"ContractData", C182, "Y_Date",, "T")</f>
        <v>44951</v>
      </c>
      <c r="Z182" s="1" t="str">
        <f ca="1"/>
        <v/>
      </c>
      <c r="AA182" s="1" t="str">
        <f ca="1"/>
        <v/>
      </c>
    </row>
    <row r="183" spans="1:27" x14ac:dyDescent="0.3">
      <c r="A183" s="3">
        <v>179</v>
      </c>
      <c r="B183" s="5">
        <f t="shared" ca="1" si="4"/>
        <v>45203</v>
      </c>
      <c r="C183" s="16" t="str">
        <f t="shared" ca="1" si="5"/>
        <v>AHDD04V23</v>
      </c>
      <c r="D183" s="6" t="str">
        <f ca="1">RTD("cqg.rtd", ,"ContractData", ""&amp;C183&amp;"", "LongDescription",, "T")</f>
        <v>LME Aluminium, Oct 23</v>
      </c>
      <c r="E183" s="6" t="str">
        <f ca="1">RTD("cqg.rtd", ,"ContractData", ""&amp;C183&amp;"", "T_Settlement",, "T")</f>
        <v/>
      </c>
      <c r="F183" s="3" t="str">
        <f ca="1">_xll.CQGContractData(C183, "NetSettlement", "1", "T")</f>
        <v/>
      </c>
      <c r="G183" s="14" t="str">
        <f ca="1">RTD("cqg.rtd", ,"ContractData", C183, "T_SettlementTime",, "T")</f>
        <v/>
      </c>
      <c r="H183" s="5">
        <f ca="1">_xll.CQGContractData(C183, "T_Date", "1", "T")</f>
        <v>44952</v>
      </c>
      <c r="I183" s="3" t="str">
        <f ca="1">RTD("cqg.rtd", ,"ContractData", ""&amp;C183&amp;"", "Y_CLose",, "T")</f>
        <v/>
      </c>
      <c r="J183" s="5">
        <f ca="1">RTD("cqg.rtd", ,"ContractData", C183, "Y_Date",, "T")</f>
        <v>44951</v>
      </c>
      <c r="Z183" s="1" t="str">
        <f ca="1"/>
        <v/>
      </c>
      <c r="AA183" s="1" t="str">
        <f ca="1"/>
        <v/>
      </c>
    </row>
    <row r="184" spans="1:27" x14ac:dyDescent="0.3">
      <c r="A184" s="3">
        <v>180</v>
      </c>
      <c r="B184" s="5">
        <f t="shared" ca="1" si="4"/>
        <v>45204</v>
      </c>
      <c r="C184" s="16" t="str">
        <f t="shared" ca="1" si="5"/>
        <v>AHDD05V23</v>
      </c>
      <c r="D184" s="6" t="str">
        <f ca="1">RTD("cqg.rtd", ,"ContractData", ""&amp;C184&amp;"", "LongDescription",, "T")</f>
        <v>LME Aluminium, Oct 23</v>
      </c>
      <c r="E184" s="6" t="str">
        <f ca="1">RTD("cqg.rtd", ,"ContractData", ""&amp;C184&amp;"", "T_Settlement",, "T")</f>
        <v/>
      </c>
      <c r="F184" s="3" t="str">
        <f ca="1">_xll.CQGContractData(C184, "NetSettlement", "1", "T")</f>
        <v/>
      </c>
      <c r="G184" s="14" t="str">
        <f ca="1">RTD("cqg.rtd", ,"ContractData", C184, "T_SettlementTime",, "T")</f>
        <v/>
      </c>
      <c r="H184" s="5">
        <f ca="1">_xll.CQGContractData(C184, "T_Date", "1", "T")</f>
        <v>44952</v>
      </c>
      <c r="I184" s="3" t="str">
        <f ca="1">RTD("cqg.rtd", ,"ContractData", ""&amp;C184&amp;"", "Y_CLose",, "T")</f>
        <v/>
      </c>
      <c r="J184" s="5">
        <f ca="1">RTD("cqg.rtd", ,"ContractData", C184, "Y_Date",, "T")</f>
        <v>44951</v>
      </c>
      <c r="Z184" s="1" t="str">
        <f ca="1"/>
        <v/>
      </c>
      <c r="AA184" s="1" t="str">
        <f ca="1"/>
        <v/>
      </c>
    </row>
    <row r="185" spans="1:27" x14ac:dyDescent="0.3">
      <c r="A185" s="3">
        <v>181</v>
      </c>
      <c r="B185" s="5">
        <f t="shared" ca="1" si="4"/>
        <v>45205</v>
      </c>
      <c r="C185" s="16" t="str">
        <f t="shared" ca="1" si="5"/>
        <v>AHDD06V23</v>
      </c>
      <c r="D185" s="6" t="str">
        <f ca="1">RTD("cqg.rtd", ,"ContractData", ""&amp;C185&amp;"", "LongDescription",, "T")</f>
        <v>LME Aluminium, Oct 23</v>
      </c>
      <c r="E185" s="6" t="str">
        <f ca="1">RTD("cqg.rtd", ,"ContractData", ""&amp;C185&amp;"", "T_Settlement",, "T")</f>
        <v/>
      </c>
      <c r="F185" s="3" t="str">
        <f ca="1">_xll.CQGContractData(C185, "NetSettlement", "1", "T")</f>
        <v/>
      </c>
      <c r="G185" s="14" t="str">
        <f ca="1">RTD("cqg.rtd", ,"ContractData", C185, "T_SettlementTime",, "T")</f>
        <v/>
      </c>
      <c r="H185" s="5">
        <f ca="1">_xll.CQGContractData(C185, "T_Date", "1", "T")</f>
        <v>44952</v>
      </c>
      <c r="I185" s="3" t="str">
        <f ca="1">RTD("cqg.rtd", ,"ContractData", ""&amp;C185&amp;"", "Y_CLose",, "T")</f>
        <v/>
      </c>
      <c r="J185" s="5">
        <f ca="1">RTD("cqg.rtd", ,"ContractData", C185, "Y_Date",, "T")</f>
        <v>44951</v>
      </c>
      <c r="Z185" s="1" t="str">
        <f ca="1"/>
        <v/>
      </c>
      <c r="AA185" s="1" t="str">
        <f ca="1"/>
        <v/>
      </c>
    </row>
    <row r="186" spans="1:27" x14ac:dyDescent="0.3">
      <c r="A186" s="3">
        <v>182</v>
      </c>
      <c r="B186" s="5">
        <f t="shared" ca="1" si="4"/>
        <v>45208</v>
      </c>
      <c r="C186" s="16" t="str">
        <f t="shared" ca="1" si="5"/>
        <v>AHDD09V23</v>
      </c>
      <c r="D186" s="6" t="str">
        <f ca="1">RTD("cqg.rtd", ,"ContractData", ""&amp;C186&amp;"", "LongDescription",, "T")</f>
        <v>LME Aluminium, Oct 23</v>
      </c>
      <c r="E186" s="6" t="str">
        <f ca="1">RTD("cqg.rtd", ,"ContractData", ""&amp;C186&amp;"", "T_Settlement",, "T")</f>
        <v/>
      </c>
      <c r="F186" s="3" t="str">
        <f ca="1">_xll.CQGContractData(C186, "NetSettlement", "1", "T")</f>
        <v/>
      </c>
      <c r="G186" s="14" t="str">
        <f ca="1">RTD("cqg.rtd", ,"ContractData", C186, "T_SettlementTime",, "T")</f>
        <v/>
      </c>
      <c r="H186" s="5">
        <f ca="1">_xll.CQGContractData(C186, "T_Date", "1", "T")</f>
        <v>44952</v>
      </c>
      <c r="I186" s="3" t="str">
        <f ca="1">RTD("cqg.rtd", ,"ContractData", ""&amp;C186&amp;"", "Y_CLose",, "T")</f>
        <v/>
      </c>
      <c r="J186" s="5">
        <f ca="1">RTD("cqg.rtd", ,"ContractData", C186, "Y_Date",, "T")</f>
        <v>44951</v>
      </c>
      <c r="Z186" s="1" t="str">
        <f ca="1"/>
        <v/>
      </c>
      <c r="AA186" s="1" t="str">
        <f ca="1"/>
        <v/>
      </c>
    </row>
    <row r="187" spans="1:27" x14ac:dyDescent="0.3">
      <c r="A187" s="3">
        <v>183</v>
      </c>
      <c r="B187" s="5">
        <f t="shared" ca="1" si="4"/>
        <v>45209</v>
      </c>
      <c r="C187" s="16" t="str">
        <f t="shared" ca="1" si="5"/>
        <v>AHDD10V23</v>
      </c>
      <c r="D187" s="6" t="str">
        <f ca="1">RTD("cqg.rtd", ,"ContractData", ""&amp;C187&amp;"", "LongDescription",, "T")</f>
        <v>LME Aluminium, Oct 23</v>
      </c>
      <c r="E187" s="6" t="str">
        <f ca="1">RTD("cqg.rtd", ,"ContractData", ""&amp;C187&amp;"", "T_Settlement",, "T")</f>
        <v/>
      </c>
      <c r="F187" s="3" t="str">
        <f ca="1">_xll.CQGContractData(C187, "NetSettlement", "1", "T")</f>
        <v/>
      </c>
      <c r="G187" s="14" t="str">
        <f ca="1">RTD("cqg.rtd", ,"ContractData", C187, "T_SettlementTime",, "T")</f>
        <v/>
      </c>
      <c r="H187" s="5">
        <f ca="1">_xll.CQGContractData(C187, "T_Date", "1", "T")</f>
        <v>44952</v>
      </c>
      <c r="I187" s="3" t="str">
        <f ca="1">RTD("cqg.rtd", ,"ContractData", ""&amp;C187&amp;"", "Y_CLose",, "T")</f>
        <v/>
      </c>
      <c r="J187" s="5">
        <f ca="1">RTD("cqg.rtd", ,"ContractData", C187, "Y_Date",, "T")</f>
        <v>44951</v>
      </c>
      <c r="Z187" s="1" t="str">
        <f ca="1"/>
        <v/>
      </c>
      <c r="AA187" s="1" t="str">
        <f ca="1"/>
        <v/>
      </c>
    </row>
    <row r="188" spans="1:27" x14ac:dyDescent="0.3">
      <c r="A188" s="3">
        <v>184</v>
      </c>
      <c r="B188" s="5">
        <f t="shared" ca="1" si="4"/>
        <v>45210</v>
      </c>
      <c r="C188" s="16" t="str">
        <f t="shared" ca="1" si="5"/>
        <v>AHDD11V23</v>
      </c>
      <c r="D188" s="6" t="str">
        <f ca="1">RTD("cqg.rtd", ,"ContractData", ""&amp;C188&amp;"", "LongDescription",, "T")</f>
        <v>LME Aluminium, Oct 23</v>
      </c>
      <c r="E188" s="6" t="str">
        <f ca="1">RTD("cqg.rtd", ,"ContractData", ""&amp;C188&amp;"", "T_Settlement",, "T")</f>
        <v/>
      </c>
      <c r="F188" s="3" t="str">
        <f ca="1">_xll.CQGContractData(C188, "NetSettlement", "1", "T")</f>
        <v/>
      </c>
      <c r="G188" s="14" t="str">
        <f ca="1">RTD("cqg.rtd", ,"ContractData", C188, "T_SettlementTime",, "T")</f>
        <v/>
      </c>
      <c r="H188" s="5">
        <f ca="1">_xll.CQGContractData(C188, "T_Date", "1", "T")</f>
        <v>44952</v>
      </c>
      <c r="I188" s="3" t="str">
        <f ca="1">RTD("cqg.rtd", ,"ContractData", ""&amp;C188&amp;"", "Y_CLose",, "T")</f>
        <v/>
      </c>
      <c r="J188" s="5">
        <f ca="1">RTD("cqg.rtd", ,"ContractData", C188, "Y_Date",, "T")</f>
        <v>44951</v>
      </c>
      <c r="Z188" s="1" t="str">
        <f ca="1"/>
        <v/>
      </c>
      <c r="AA188" s="1" t="str">
        <f ca="1"/>
        <v/>
      </c>
    </row>
    <row r="189" spans="1:27" x14ac:dyDescent="0.3">
      <c r="A189" s="3">
        <v>185</v>
      </c>
      <c r="B189" s="5">
        <f t="shared" ca="1" si="4"/>
        <v>45211</v>
      </c>
      <c r="C189" s="16" t="str">
        <f t="shared" ca="1" si="5"/>
        <v>AHDD12V23</v>
      </c>
      <c r="D189" s="6" t="str">
        <f ca="1">RTD("cqg.rtd", ,"ContractData", ""&amp;C189&amp;"", "LongDescription",, "T")</f>
        <v>LME Aluminium, Oct 23</v>
      </c>
      <c r="E189" s="6" t="str">
        <f ca="1">RTD("cqg.rtd", ,"ContractData", ""&amp;C189&amp;"", "T_Settlement",, "T")</f>
        <v/>
      </c>
      <c r="F189" s="3" t="str">
        <f ca="1">_xll.CQGContractData(C189, "NetSettlement", "1", "T")</f>
        <v/>
      </c>
      <c r="G189" s="14" t="str">
        <f ca="1">RTD("cqg.rtd", ,"ContractData", C189, "T_SettlementTime",, "T")</f>
        <v/>
      </c>
      <c r="H189" s="5">
        <f ca="1">_xll.CQGContractData(C189, "T_Date", "1", "T")</f>
        <v>44952</v>
      </c>
      <c r="I189" s="3" t="str">
        <f ca="1">RTD("cqg.rtd", ,"ContractData", ""&amp;C189&amp;"", "Y_CLose",, "T")</f>
        <v/>
      </c>
      <c r="J189" s="5">
        <f ca="1">RTD("cqg.rtd", ,"ContractData", C189, "Y_Date",, "T")</f>
        <v>44951</v>
      </c>
      <c r="Z189" s="1" t="str">
        <f ca="1"/>
        <v/>
      </c>
      <c r="AA189" s="1" t="str">
        <f ca="1"/>
        <v/>
      </c>
    </row>
    <row r="190" spans="1:27" x14ac:dyDescent="0.3">
      <c r="A190" s="3">
        <v>186</v>
      </c>
      <c r="B190" s="5">
        <f t="shared" ca="1" si="4"/>
        <v>45212</v>
      </c>
      <c r="C190" s="16" t="str">
        <f t="shared" ca="1" si="5"/>
        <v>AHDD13V23</v>
      </c>
      <c r="D190" s="6" t="str">
        <f ca="1">RTD("cqg.rtd", ,"ContractData", ""&amp;C190&amp;"", "LongDescription",, "T")</f>
        <v>LME Aluminium, Oct 23</v>
      </c>
      <c r="E190" s="6" t="str">
        <f ca="1">RTD("cqg.rtd", ,"ContractData", ""&amp;C190&amp;"", "T_Settlement",, "T")</f>
        <v/>
      </c>
      <c r="F190" s="3" t="str">
        <f ca="1">_xll.CQGContractData(C190, "NetSettlement", "1", "T")</f>
        <v/>
      </c>
      <c r="G190" s="14" t="str">
        <f ca="1">RTD("cqg.rtd", ,"ContractData", C190, "T_SettlementTime",, "T")</f>
        <v/>
      </c>
      <c r="H190" s="5">
        <f ca="1">_xll.CQGContractData(C190, "T_Date", "1", "T")</f>
        <v>44952</v>
      </c>
      <c r="I190" s="3" t="str">
        <f ca="1">RTD("cqg.rtd", ,"ContractData", ""&amp;C190&amp;"", "Y_CLose",, "T")</f>
        <v/>
      </c>
      <c r="J190" s="5">
        <f ca="1">RTD("cqg.rtd", ,"ContractData", C190, "Y_Date",, "T")</f>
        <v>44951</v>
      </c>
      <c r="Z190" s="1" t="str">
        <f ca="1"/>
        <v/>
      </c>
      <c r="AA190" s="1" t="str">
        <f ca="1"/>
        <v/>
      </c>
    </row>
    <row r="191" spans="1:27" x14ac:dyDescent="0.3">
      <c r="A191" s="3">
        <v>187</v>
      </c>
      <c r="B191" s="5">
        <f t="shared" ca="1" si="4"/>
        <v>45215</v>
      </c>
      <c r="C191" s="16" t="str">
        <f t="shared" ca="1" si="5"/>
        <v>AHDD16V23</v>
      </c>
      <c r="D191" s="6" t="str">
        <f ca="1">RTD("cqg.rtd", ,"ContractData", ""&amp;C191&amp;"", "LongDescription",, "T")</f>
        <v>LME Aluminium, Oct 23</v>
      </c>
      <c r="E191" s="6" t="str">
        <f ca="1">RTD("cqg.rtd", ,"ContractData", ""&amp;C191&amp;"", "T_Settlement",, "T")</f>
        <v/>
      </c>
      <c r="F191" s="3" t="str">
        <f ca="1">_xll.CQGContractData(C191, "NetSettlement", "1", "T")</f>
        <v/>
      </c>
      <c r="G191" s="14" t="str">
        <f ca="1">RTD("cqg.rtd", ,"ContractData", C191, "T_SettlementTime",, "T")</f>
        <v/>
      </c>
      <c r="H191" s="5">
        <f ca="1">_xll.CQGContractData(C191, "T_Date", "1", "T")</f>
        <v>44952</v>
      </c>
      <c r="I191" s="3" t="str">
        <f ca="1">RTD("cqg.rtd", ,"ContractData", ""&amp;C191&amp;"", "Y_CLose",, "T")</f>
        <v/>
      </c>
      <c r="J191" s="5">
        <f ca="1">RTD("cqg.rtd", ,"ContractData", C191, "Y_Date",, "T")</f>
        <v>44951</v>
      </c>
      <c r="Z191" s="1" t="str">
        <f ca="1"/>
        <v/>
      </c>
      <c r="AA191" s="1" t="str">
        <f ca="1"/>
        <v/>
      </c>
    </row>
    <row r="192" spans="1:27" x14ac:dyDescent="0.3">
      <c r="A192" s="3">
        <v>188</v>
      </c>
      <c r="B192" s="5">
        <f t="shared" ca="1" si="4"/>
        <v>45216</v>
      </c>
      <c r="C192" s="16" t="str">
        <f t="shared" ca="1" si="5"/>
        <v>AHDD17V23</v>
      </c>
      <c r="D192" s="6" t="str">
        <f ca="1">RTD("cqg.rtd", ,"ContractData", ""&amp;C192&amp;"", "LongDescription",, "T")</f>
        <v>LME Aluminium, Oct 23</v>
      </c>
      <c r="E192" s="6" t="str">
        <f ca="1">RTD("cqg.rtd", ,"ContractData", ""&amp;C192&amp;"", "T_Settlement",, "T")</f>
        <v/>
      </c>
      <c r="F192" s="3" t="str">
        <f ca="1">_xll.CQGContractData(C192, "NetSettlement", "1", "T")</f>
        <v/>
      </c>
      <c r="G192" s="14" t="str">
        <f ca="1">RTD("cqg.rtd", ,"ContractData", C192, "T_SettlementTime",, "T")</f>
        <v/>
      </c>
      <c r="H192" s="5">
        <f ca="1">_xll.CQGContractData(C192, "T_Date", "1", "T")</f>
        <v>44952</v>
      </c>
      <c r="I192" s="3" t="str">
        <f ca="1">RTD("cqg.rtd", ,"ContractData", ""&amp;C192&amp;"", "Y_CLose",, "T")</f>
        <v/>
      </c>
      <c r="J192" s="5">
        <f ca="1">RTD("cqg.rtd", ,"ContractData", C192, "Y_Date",, "T")</f>
        <v>44951</v>
      </c>
      <c r="Z192" s="1" t="str">
        <f ca="1"/>
        <v/>
      </c>
      <c r="AA192" s="1" t="str">
        <f ca="1"/>
        <v/>
      </c>
    </row>
    <row r="193" spans="1:27" x14ac:dyDescent="0.3">
      <c r="A193" s="3">
        <v>189</v>
      </c>
      <c r="B193" s="5">
        <f t="shared" ca="1" si="4"/>
        <v>45217</v>
      </c>
      <c r="C193" s="16" t="str">
        <f t="shared" ca="1" si="5"/>
        <v>AHDD18V23</v>
      </c>
      <c r="D193" s="6" t="str">
        <f ca="1">RTD("cqg.rtd", ,"ContractData", ""&amp;C193&amp;"", "LongDescription",, "T")</f>
        <v>LME Aluminium, Oct 23</v>
      </c>
      <c r="E193" s="6">
        <f ca="1">RTD("cqg.rtd", ,"ContractData", ""&amp;C193&amp;"", "T_Settlement",, "T")</f>
        <v>2696.25</v>
      </c>
      <c r="F193" s="3">
        <f ca="1">_xll.CQGContractData(C193, "NetSettlement", "1", "T")</f>
        <v>-14.5</v>
      </c>
      <c r="G193" s="14">
        <f ca="1">RTD("cqg.rtd", ,"ContractData", C193, "T_SettlementTime",, "T")</f>
        <v>0.45277777777777778</v>
      </c>
      <c r="H193" s="5">
        <f ca="1">_xll.CQGContractData(C193, "T_Date", "1", "T")</f>
        <v>44952</v>
      </c>
      <c r="I193" s="3">
        <f ca="1">RTD("cqg.rtd", ,"ContractData", ""&amp;C193&amp;"", "Y_CLose",, "T")</f>
        <v>2710.75</v>
      </c>
      <c r="J193" s="5">
        <f ca="1">RTD("cqg.rtd", ,"ContractData", C193, "Y_Date",, "T")</f>
        <v>44951</v>
      </c>
      <c r="Z193" s="1">
        <f ca="1"/>
        <v>45217</v>
      </c>
      <c r="AA193" s="1" t="str">
        <f ca="1"/>
        <v/>
      </c>
    </row>
    <row r="194" spans="1:27" x14ac:dyDescent="0.3">
      <c r="A194" s="3">
        <v>190</v>
      </c>
      <c r="B194" s="5">
        <f t="shared" ca="1" si="4"/>
        <v>45218</v>
      </c>
      <c r="C194" s="16" t="str">
        <f t="shared" ca="1" si="5"/>
        <v>AHDD19V23</v>
      </c>
      <c r="D194" s="6" t="str">
        <f ca="1">RTD("cqg.rtd", ,"ContractData", ""&amp;C194&amp;"", "LongDescription",, "T")</f>
        <v>LME Aluminium, Oct 23</v>
      </c>
      <c r="E194" s="6" t="str">
        <f ca="1">RTD("cqg.rtd", ,"ContractData", ""&amp;C194&amp;"", "T_Settlement",, "T")</f>
        <v/>
      </c>
      <c r="F194" s="3" t="str">
        <f ca="1">_xll.CQGContractData(C194, "NetSettlement", "1", "T")</f>
        <v/>
      </c>
      <c r="G194" s="14" t="str">
        <f ca="1">RTD("cqg.rtd", ,"ContractData", C194, "T_SettlementTime",, "T")</f>
        <v/>
      </c>
      <c r="H194" s="5">
        <f ca="1">_xll.CQGContractData(C194, "T_Date", "1", "T")</f>
        <v>44952</v>
      </c>
      <c r="I194" s="3" t="str">
        <f ca="1">RTD("cqg.rtd", ,"ContractData", ""&amp;C194&amp;"", "Y_CLose",, "T")</f>
        <v/>
      </c>
      <c r="J194" s="5">
        <f ca="1">RTD("cqg.rtd", ,"ContractData", C194, "Y_Date",, "T")</f>
        <v>44951</v>
      </c>
      <c r="Z194" s="1" t="str">
        <f ca="1"/>
        <v/>
      </c>
      <c r="AA194" s="1" t="str">
        <f ca="1"/>
        <v/>
      </c>
    </row>
    <row r="195" spans="1:27" x14ac:dyDescent="0.3">
      <c r="A195" s="3">
        <v>191</v>
      </c>
      <c r="B195" s="5">
        <f t="shared" ca="1" si="4"/>
        <v>45219</v>
      </c>
      <c r="C195" s="16" t="str">
        <f t="shared" ca="1" si="5"/>
        <v>AHDD20V23</v>
      </c>
      <c r="D195" s="6" t="str">
        <f ca="1">RTD("cqg.rtd", ,"ContractData", ""&amp;C195&amp;"", "LongDescription",, "T")</f>
        <v>LME Aluminium, Oct 23</v>
      </c>
      <c r="E195" s="6" t="str">
        <f ca="1">RTD("cqg.rtd", ,"ContractData", ""&amp;C195&amp;"", "T_Settlement",, "T")</f>
        <v/>
      </c>
      <c r="F195" s="3" t="str">
        <f ca="1">_xll.CQGContractData(C195, "NetSettlement", "1", "T")</f>
        <v/>
      </c>
      <c r="G195" s="14" t="str">
        <f ca="1">RTD("cqg.rtd", ,"ContractData", C195, "T_SettlementTime",, "T")</f>
        <v/>
      </c>
      <c r="H195" s="5">
        <f ca="1">_xll.CQGContractData(C195, "T_Date", "1", "T")</f>
        <v>44952</v>
      </c>
      <c r="I195" s="3" t="str">
        <f ca="1">RTD("cqg.rtd", ,"ContractData", ""&amp;C195&amp;"", "Y_CLose",, "T")</f>
        <v/>
      </c>
      <c r="J195" s="5">
        <f ca="1">RTD("cqg.rtd", ,"ContractData", C195, "Y_Date",, "T")</f>
        <v>44951</v>
      </c>
      <c r="Z195" s="1" t="str">
        <f ca="1"/>
        <v/>
      </c>
      <c r="AA195" s="1" t="str">
        <f ca="1"/>
        <v/>
      </c>
    </row>
    <row r="196" spans="1:27" x14ac:dyDescent="0.3">
      <c r="A196" s="3">
        <v>192</v>
      </c>
      <c r="B196" s="5">
        <f t="shared" ref="B196:B259" ca="1" si="6">WORKDAY($A$2,$A196)</f>
        <v>45222</v>
      </c>
      <c r="C196" s="16" t="str">
        <f t="shared" ca="1" si="5"/>
        <v>AHDD23V23</v>
      </c>
      <c r="D196" s="6" t="str">
        <f ca="1">RTD("cqg.rtd", ,"ContractData", ""&amp;C196&amp;"", "LongDescription",, "T")</f>
        <v>LME Aluminium, Oct 23</v>
      </c>
      <c r="E196" s="6" t="str">
        <f ca="1">RTD("cqg.rtd", ,"ContractData", ""&amp;C196&amp;"", "T_Settlement",, "T")</f>
        <v/>
      </c>
      <c r="F196" s="3" t="str">
        <f ca="1">_xll.CQGContractData(C196, "NetSettlement", "1", "T")</f>
        <v/>
      </c>
      <c r="G196" s="14" t="str">
        <f ca="1">RTD("cqg.rtd", ,"ContractData", C196, "T_SettlementTime",, "T")</f>
        <v/>
      </c>
      <c r="H196" s="5">
        <f ca="1">_xll.CQGContractData(C196, "T_Date", "1", "T")</f>
        <v>44952</v>
      </c>
      <c r="I196" s="3" t="str">
        <f ca="1">RTD("cqg.rtd", ,"ContractData", ""&amp;C196&amp;"", "Y_CLose",, "T")</f>
        <v/>
      </c>
      <c r="J196" s="5">
        <f ca="1">RTD("cqg.rtd", ,"ContractData", C196, "Y_Date",, "T")</f>
        <v>44951</v>
      </c>
      <c r="Z196" s="1" t="str">
        <f ca="1"/>
        <v/>
      </c>
      <c r="AA196" s="1" t="str">
        <f ca="1"/>
        <v/>
      </c>
    </row>
    <row r="197" spans="1:27" x14ac:dyDescent="0.3">
      <c r="A197" s="3">
        <v>193</v>
      </c>
      <c r="B197" s="5">
        <f t="shared" ca="1" si="6"/>
        <v>45223</v>
      </c>
      <c r="C197" s="16" t="str">
        <f t="shared" ref="C197:C260" ca="1" si="7">CONCATENATE("AHDD",IF(DAY($B197)&lt;10,CONCATENATE("0",DAY($B197)),DAY($B197)),IF(MONTH($B197)=1,"F",IF(MONTH($B197)=2,"G",IF(MONTH($B197)=3,"H",IF(MONTH($B197)=4,"J",IF(MONTH($B197)=5,"K",IF(MONTH($B197)=6,"M",IF(MONTH($B197)=7,"N",IF(MONTH($B197)=8,"Q",IF(MONTH($B197)=9,"U",IF(MONTH($B197)=10,"V",IF(MONTH($B197)=11,"X",IF(MONTH($B197)=12,"Z","INVALID MONTH")))))))))))),RIGHT(YEAR($B197),2))</f>
        <v>AHDD24V23</v>
      </c>
      <c r="D197" s="6" t="str">
        <f ca="1">RTD("cqg.rtd", ,"ContractData", ""&amp;C197&amp;"", "LongDescription",, "T")</f>
        <v>LME Aluminium, Oct 23</v>
      </c>
      <c r="E197" s="6" t="str">
        <f ca="1">RTD("cqg.rtd", ,"ContractData", ""&amp;C197&amp;"", "T_Settlement",, "T")</f>
        <v/>
      </c>
      <c r="F197" s="3" t="str">
        <f ca="1">_xll.CQGContractData(C197, "NetSettlement", "1", "T")</f>
        <v/>
      </c>
      <c r="G197" s="14" t="str">
        <f ca="1">RTD("cqg.rtd", ,"ContractData", C197, "T_SettlementTime",, "T")</f>
        <v/>
      </c>
      <c r="H197" s="5">
        <f ca="1">_xll.CQGContractData(C197, "T_Date", "1", "T")</f>
        <v>44952</v>
      </c>
      <c r="I197" s="3" t="str">
        <f ca="1">RTD("cqg.rtd", ,"ContractData", ""&amp;C197&amp;"", "Y_CLose",, "T")</f>
        <v/>
      </c>
      <c r="J197" s="5">
        <f ca="1">RTD("cqg.rtd", ,"ContractData", C197, "Y_Date",, "T")</f>
        <v>44951</v>
      </c>
      <c r="Z197" s="1" t="str">
        <f ca="1"/>
        <v/>
      </c>
      <c r="AA197" s="1" t="str">
        <f ca="1"/>
        <v/>
      </c>
    </row>
    <row r="198" spans="1:27" x14ac:dyDescent="0.3">
      <c r="A198" s="3">
        <v>194</v>
      </c>
      <c r="B198" s="5">
        <f t="shared" ca="1" si="6"/>
        <v>45224</v>
      </c>
      <c r="C198" s="16" t="str">
        <f t="shared" ca="1" si="7"/>
        <v>AHDD25V23</v>
      </c>
      <c r="D198" s="6" t="str">
        <f ca="1">RTD("cqg.rtd", ,"ContractData", ""&amp;C198&amp;"", "LongDescription",, "T")</f>
        <v>LME Aluminium, Oct 23</v>
      </c>
      <c r="E198" s="6" t="str">
        <f ca="1">RTD("cqg.rtd", ,"ContractData", ""&amp;C198&amp;"", "T_Settlement",, "T")</f>
        <v/>
      </c>
      <c r="F198" s="3" t="str">
        <f ca="1">_xll.CQGContractData(C198, "NetSettlement", "1", "T")</f>
        <v/>
      </c>
      <c r="G198" s="14" t="str">
        <f ca="1">RTD("cqg.rtd", ,"ContractData", C198, "T_SettlementTime",, "T")</f>
        <v/>
      </c>
      <c r="H198" s="5">
        <f ca="1">_xll.CQGContractData(C198, "T_Date", "1", "T")</f>
        <v>44952</v>
      </c>
      <c r="I198" s="3" t="str">
        <f ca="1">RTD("cqg.rtd", ,"ContractData", ""&amp;C198&amp;"", "Y_CLose",, "T")</f>
        <v/>
      </c>
      <c r="J198" s="5">
        <f ca="1">RTD("cqg.rtd", ,"ContractData", C198, "Y_Date",, "T")</f>
        <v>44951</v>
      </c>
      <c r="Z198" s="1" t="str">
        <f ca="1"/>
        <v/>
      </c>
      <c r="AA198" s="1" t="str">
        <f ca="1"/>
        <v/>
      </c>
    </row>
    <row r="199" spans="1:27" x14ac:dyDescent="0.3">
      <c r="A199" s="3">
        <v>195</v>
      </c>
      <c r="B199" s="5">
        <f t="shared" ca="1" si="6"/>
        <v>45225</v>
      </c>
      <c r="C199" s="16" t="str">
        <f t="shared" ca="1" si="7"/>
        <v>AHDD26V23</v>
      </c>
      <c r="D199" s="6" t="str">
        <f ca="1">RTD("cqg.rtd", ,"ContractData", ""&amp;C199&amp;"", "LongDescription",, "T")</f>
        <v>LME Aluminium, Oct 23</v>
      </c>
      <c r="E199" s="6" t="str">
        <f ca="1">RTD("cqg.rtd", ,"ContractData", ""&amp;C199&amp;"", "T_Settlement",, "T")</f>
        <v/>
      </c>
      <c r="F199" s="3" t="str">
        <f ca="1">_xll.CQGContractData(C199, "NetSettlement", "1", "T")</f>
        <v/>
      </c>
      <c r="G199" s="14" t="str">
        <f ca="1">RTD("cqg.rtd", ,"ContractData", C199, "T_SettlementTime",, "T")</f>
        <v/>
      </c>
      <c r="H199" s="5">
        <f ca="1">_xll.CQGContractData(C199, "T_Date", "1", "T")</f>
        <v>44952</v>
      </c>
      <c r="I199" s="3" t="str">
        <f ca="1">RTD("cqg.rtd", ,"ContractData", ""&amp;C199&amp;"", "Y_CLose",, "T")</f>
        <v/>
      </c>
      <c r="J199" s="5">
        <f ca="1">RTD("cqg.rtd", ,"ContractData", C199, "Y_Date",, "T")</f>
        <v>44951</v>
      </c>
      <c r="Z199" s="1" t="str">
        <f ca="1"/>
        <v/>
      </c>
      <c r="AA199" s="1" t="str">
        <f ca="1"/>
        <v/>
      </c>
    </row>
    <row r="200" spans="1:27" x14ac:dyDescent="0.3">
      <c r="A200" s="3">
        <v>196</v>
      </c>
      <c r="B200" s="5">
        <f t="shared" ca="1" si="6"/>
        <v>45226</v>
      </c>
      <c r="C200" s="16" t="str">
        <f t="shared" ca="1" si="7"/>
        <v>AHDD27V23</v>
      </c>
      <c r="D200" s="6" t="str">
        <f ca="1">RTD("cqg.rtd", ,"ContractData", ""&amp;C200&amp;"", "LongDescription",, "T")</f>
        <v>LME Aluminium, Oct 23</v>
      </c>
      <c r="E200" s="6" t="str">
        <f ca="1">RTD("cqg.rtd", ,"ContractData", ""&amp;C200&amp;"", "T_Settlement",, "T")</f>
        <v/>
      </c>
      <c r="F200" s="3" t="str">
        <f ca="1">_xll.CQGContractData(C200, "NetSettlement", "1", "T")</f>
        <v/>
      </c>
      <c r="G200" s="14" t="str">
        <f ca="1">RTD("cqg.rtd", ,"ContractData", C200, "T_SettlementTime",, "T")</f>
        <v/>
      </c>
      <c r="H200" s="5">
        <f ca="1">_xll.CQGContractData(C200, "T_Date", "1", "T")</f>
        <v>44952</v>
      </c>
      <c r="I200" s="3" t="str">
        <f ca="1">RTD("cqg.rtd", ,"ContractData", ""&amp;C200&amp;"", "Y_CLose",, "T")</f>
        <v/>
      </c>
      <c r="J200" s="5">
        <f ca="1">RTD("cqg.rtd", ,"ContractData", C200, "Y_Date",, "T")</f>
        <v>44951</v>
      </c>
      <c r="Z200" s="1" t="str">
        <f ca="1"/>
        <v/>
      </c>
      <c r="AA200" s="1" t="str">
        <f ca="1"/>
        <v/>
      </c>
    </row>
    <row r="201" spans="1:27" x14ac:dyDescent="0.3">
      <c r="A201" s="3">
        <v>197</v>
      </c>
      <c r="B201" s="5">
        <f t="shared" ca="1" si="6"/>
        <v>45229</v>
      </c>
      <c r="C201" s="16" t="str">
        <f t="shared" ca="1" si="7"/>
        <v>AHDD30V23</v>
      </c>
      <c r="D201" s="6" t="str">
        <f ca="1">RTD("cqg.rtd", ,"ContractData", ""&amp;C201&amp;"", "LongDescription",, "T")</f>
        <v>LME Aluminium, Oct 23</v>
      </c>
      <c r="E201" s="6" t="str">
        <f ca="1">RTD("cqg.rtd", ,"ContractData", ""&amp;C201&amp;"", "T_Settlement",, "T")</f>
        <v/>
      </c>
      <c r="F201" s="3" t="str">
        <f ca="1">_xll.CQGContractData(C201, "NetSettlement", "1", "T")</f>
        <v/>
      </c>
      <c r="G201" s="14" t="str">
        <f ca="1">RTD("cqg.rtd", ,"ContractData", C201, "T_SettlementTime",, "T")</f>
        <v/>
      </c>
      <c r="H201" s="5">
        <f ca="1">_xll.CQGContractData(C201, "T_Date", "1", "T")</f>
        <v>44952</v>
      </c>
      <c r="I201" s="3" t="str">
        <f ca="1">RTD("cqg.rtd", ,"ContractData", ""&amp;C201&amp;"", "Y_CLose",, "T")</f>
        <v/>
      </c>
      <c r="J201" s="5">
        <f ca="1">RTD("cqg.rtd", ,"ContractData", C201, "Y_Date",, "T")</f>
        <v>44951</v>
      </c>
      <c r="Z201" s="1" t="str">
        <f ca="1"/>
        <v/>
      </c>
      <c r="AA201" s="1" t="str">
        <f ca="1"/>
        <v/>
      </c>
    </row>
    <row r="202" spans="1:27" x14ac:dyDescent="0.3">
      <c r="A202" s="3">
        <v>198</v>
      </c>
      <c r="B202" s="5">
        <f t="shared" ca="1" si="6"/>
        <v>45230</v>
      </c>
      <c r="C202" s="16" t="str">
        <f t="shared" ca="1" si="7"/>
        <v>AHDD31V23</v>
      </c>
      <c r="D202" s="6" t="str">
        <f ca="1">RTD("cqg.rtd", ,"ContractData", ""&amp;C202&amp;"", "LongDescription",, "T")</f>
        <v>LME Aluminium, Oct 23</v>
      </c>
      <c r="E202" s="6" t="str">
        <f ca="1">RTD("cqg.rtd", ,"ContractData", ""&amp;C202&amp;"", "T_Settlement",, "T")</f>
        <v/>
      </c>
      <c r="F202" s="3" t="str">
        <f ca="1">_xll.CQGContractData(C202, "NetSettlement", "1", "T")</f>
        <v/>
      </c>
      <c r="G202" s="14" t="str">
        <f ca="1">RTD("cqg.rtd", ,"ContractData", C202, "T_SettlementTime",, "T")</f>
        <v/>
      </c>
      <c r="H202" s="5">
        <f ca="1">_xll.CQGContractData(C202, "T_Date", "1", "T")</f>
        <v>44952</v>
      </c>
      <c r="I202" s="3" t="str">
        <f ca="1">RTD("cqg.rtd", ,"ContractData", ""&amp;C202&amp;"", "Y_CLose",, "T")</f>
        <v/>
      </c>
      <c r="J202" s="5">
        <f ca="1">RTD("cqg.rtd", ,"ContractData", C202, "Y_Date",, "T")</f>
        <v>44951</v>
      </c>
      <c r="Z202" s="1" t="str">
        <f ca="1"/>
        <v/>
      </c>
      <c r="AA202" s="1" t="str">
        <f ca="1"/>
        <v/>
      </c>
    </row>
    <row r="203" spans="1:27" x14ac:dyDescent="0.3">
      <c r="A203" s="3">
        <v>199</v>
      </c>
      <c r="B203" s="5">
        <f t="shared" ca="1" si="6"/>
        <v>45231</v>
      </c>
      <c r="C203" s="16" t="str">
        <f t="shared" ca="1" si="7"/>
        <v>AHDD01X23</v>
      </c>
      <c r="D203" s="6" t="str">
        <f ca="1">RTD("cqg.rtd", ,"ContractData", ""&amp;C203&amp;"", "LongDescription",, "T")</f>
        <v>LME Aluminium, Nov 23</v>
      </c>
      <c r="E203" s="6" t="str">
        <f ca="1">RTD("cqg.rtd", ,"ContractData", ""&amp;C203&amp;"", "T_Settlement",, "T")</f>
        <v/>
      </c>
      <c r="F203" s="3" t="str">
        <f ca="1">_xll.CQGContractData(C203, "NetSettlement", "1", "T")</f>
        <v/>
      </c>
      <c r="G203" s="14" t="str">
        <f ca="1">RTD("cqg.rtd", ,"ContractData", C203, "T_SettlementTime",, "T")</f>
        <v/>
      </c>
      <c r="H203" s="5">
        <f ca="1">_xll.CQGContractData(C203, "T_Date", "1", "T")</f>
        <v>44952</v>
      </c>
      <c r="I203" s="3" t="str">
        <f ca="1">RTD("cqg.rtd", ,"ContractData", ""&amp;C203&amp;"", "Y_CLose",, "T")</f>
        <v/>
      </c>
      <c r="J203" s="5">
        <f ca="1">RTD("cqg.rtd", ,"ContractData", C203, "Y_Date",, "T")</f>
        <v>44951</v>
      </c>
      <c r="Z203" s="1" t="str">
        <f ca="1"/>
        <v/>
      </c>
      <c r="AA203" s="1" t="str">
        <f ca="1"/>
        <v/>
      </c>
    </row>
    <row r="204" spans="1:27" x14ac:dyDescent="0.3">
      <c r="A204" s="3">
        <v>200</v>
      </c>
      <c r="B204" s="5">
        <f t="shared" ca="1" si="6"/>
        <v>45232</v>
      </c>
      <c r="C204" s="16" t="str">
        <f t="shared" ca="1" si="7"/>
        <v>AHDD02X23</v>
      </c>
      <c r="D204" s="6" t="str">
        <f ca="1">RTD("cqg.rtd", ,"ContractData", ""&amp;C204&amp;"", "LongDescription",, "T")</f>
        <v>LME Aluminium, Nov 23</v>
      </c>
      <c r="E204" s="6">
        <f ca="1">RTD("cqg.rtd", ,"ContractData", ""&amp;C204&amp;"", "T_Settlement",, "T")</f>
        <v>2699.6</v>
      </c>
      <c r="F204" s="3">
        <f ca="1">_xll.CQGContractData(C204, "NetSettlement", "1", "T")</f>
        <v>-13.83</v>
      </c>
      <c r="G204" s="14">
        <f ca="1">RTD("cqg.rtd", ,"ContractData", C204, "T_SettlementTime",, "T")</f>
        <v>0.45277777777777778</v>
      </c>
      <c r="H204" s="5">
        <f ca="1">_xll.CQGContractData(C204, "T_Date", "1", "T")</f>
        <v>44952</v>
      </c>
      <c r="I204" s="3">
        <f ca="1">RTD("cqg.rtd", ,"ContractData", ""&amp;C204&amp;"", "Y_CLose",, "T")</f>
        <v>2713.43</v>
      </c>
      <c r="J204" s="5">
        <f ca="1">RTD("cqg.rtd", ,"ContractData", C204, "Y_Date",, "T")</f>
        <v>44951</v>
      </c>
      <c r="Z204" s="1" t="str">
        <f ca="1"/>
        <v/>
      </c>
      <c r="AA204" s="1" t="str">
        <f ca="1"/>
        <v/>
      </c>
    </row>
    <row r="205" spans="1:27" x14ac:dyDescent="0.3">
      <c r="A205" s="3">
        <v>201</v>
      </c>
      <c r="B205" s="5">
        <f t="shared" ca="1" si="6"/>
        <v>45233</v>
      </c>
      <c r="C205" s="16" t="str">
        <f t="shared" ca="1" si="7"/>
        <v>AHDD03X23</v>
      </c>
      <c r="D205" s="6" t="str">
        <f ca="1">RTD("cqg.rtd", ,"ContractData", ""&amp;C205&amp;"", "LongDescription",, "T")</f>
        <v>LME Aluminium, Nov 23</v>
      </c>
      <c r="E205" s="6" t="str">
        <f ca="1">RTD("cqg.rtd", ,"ContractData", ""&amp;C205&amp;"", "T_Settlement",, "T")</f>
        <v/>
      </c>
      <c r="F205" s="3" t="str">
        <f ca="1">_xll.CQGContractData(C205, "NetSettlement", "1", "T")</f>
        <v/>
      </c>
      <c r="G205" s="14" t="str">
        <f ca="1">RTD("cqg.rtd", ,"ContractData", C205, "T_SettlementTime",, "T")</f>
        <v/>
      </c>
      <c r="H205" s="5">
        <f ca="1">_xll.CQGContractData(C205, "T_Date", "1", "T")</f>
        <v>44952</v>
      </c>
      <c r="I205" s="3" t="str">
        <f ca="1">RTD("cqg.rtd", ,"ContractData", ""&amp;C205&amp;"", "Y_CLose",, "T")</f>
        <v/>
      </c>
      <c r="J205" s="5">
        <f ca="1">RTD("cqg.rtd", ,"ContractData", C205, "Y_Date",, "T")</f>
        <v>44951</v>
      </c>
      <c r="Z205" s="1" t="str">
        <f ca="1"/>
        <v/>
      </c>
      <c r="AA205" s="1" t="str">
        <f ca="1"/>
        <v/>
      </c>
    </row>
    <row r="206" spans="1:27" x14ac:dyDescent="0.3">
      <c r="A206" s="3">
        <v>202</v>
      </c>
      <c r="B206" s="5">
        <f t="shared" ca="1" si="6"/>
        <v>45236</v>
      </c>
      <c r="C206" s="16" t="str">
        <f t="shared" ca="1" si="7"/>
        <v>AHDD06X23</v>
      </c>
      <c r="D206" s="6" t="str">
        <f ca="1">RTD("cqg.rtd", ,"ContractData", ""&amp;C206&amp;"", "LongDescription",, "T")</f>
        <v>LME Aluminium, Nov 23</v>
      </c>
      <c r="E206" s="6" t="str">
        <f ca="1">RTD("cqg.rtd", ,"ContractData", ""&amp;C206&amp;"", "T_Settlement",, "T")</f>
        <v/>
      </c>
      <c r="F206" s="3" t="str">
        <f ca="1">_xll.CQGContractData(C206, "NetSettlement", "1", "T")</f>
        <v/>
      </c>
      <c r="G206" s="14" t="str">
        <f ca="1">RTD("cqg.rtd", ,"ContractData", C206, "T_SettlementTime",, "T")</f>
        <v/>
      </c>
      <c r="H206" s="5">
        <f ca="1">_xll.CQGContractData(C206, "T_Date", "1", "T")</f>
        <v>44952</v>
      </c>
      <c r="I206" s="3" t="str">
        <f ca="1">RTD("cqg.rtd", ,"ContractData", ""&amp;C206&amp;"", "Y_CLose",, "T")</f>
        <v/>
      </c>
      <c r="J206" s="5">
        <f ca="1">RTD("cqg.rtd", ,"ContractData", C206, "Y_Date",, "T")</f>
        <v>44951</v>
      </c>
      <c r="Z206" s="1" t="str">
        <f ca="1"/>
        <v/>
      </c>
      <c r="AA206" s="1" t="str">
        <f ca="1"/>
        <v/>
      </c>
    </row>
    <row r="207" spans="1:27" x14ac:dyDescent="0.3">
      <c r="A207" s="3">
        <v>203</v>
      </c>
      <c r="B207" s="5">
        <f t="shared" ca="1" si="6"/>
        <v>45237</v>
      </c>
      <c r="C207" s="16" t="str">
        <f t="shared" ca="1" si="7"/>
        <v>AHDD07X23</v>
      </c>
      <c r="D207" s="6" t="str">
        <f ca="1">RTD("cqg.rtd", ,"ContractData", ""&amp;C207&amp;"", "LongDescription",, "T")</f>
        <v>LME Aluminium, Nov 23</v>
      </c>
      <c r="E207" s="6" t="str">
        <f ca="1">RTD("cqg.rtd", ,"ContractData", ""&amp;C207&amp;"", "T_Settlement",, "T")</f>
        <v/>
      </c>
      <c r="F207" s="3" t="str">
        <f ca="1">_xll.CQGContractData(C207, "NetSettlement", "1", "T")</f>
        <v/>
      </c>
      <c r="G207" s="14" t="str">
        <f ca="1">RTD("cqg.rtd", ,"ContractData", C207, "T_SettlementTime",, "T")</f>
        <v/>
      </c>
      <c r="H207" s="5">
        <f ca="1">_xll.CQGContractData(C207, "T_Date", "1", "T")</f>
        <v>44952</v>
      </c>
      <c r="I207" s="3" t="str">
        <f ca="1">RTD("cqg.rtd", ,"ContractData", ""&amp;C207&amp;"", "Y_CLose",, "T")</f>
        <v/>
      </c>
      <c r="J207" s="5">
        <f ca="1">RTD("cqg.rtd", ,"ContractData", C207, "Y_Date",, "T")</f>
        <v>44951</v>
      </c>
      <c r="Z207" s="1" t="str">
        <f ca="1"/>
        <v/>
      </c>
      <c r="AA207" s="1" t="str">
        <f ca="1"/>
        <v/>
      </c>
    </row>
    <row r="208" spans="1:27" x14ac:dyDescent="0.3">
      <c r="A208" s="3">
        <v>204</v>
      </c>
      <c r="B208" s="5">
        <f t="shared" ca="1" si="6"/>
        <v>45238</v>
      </c>
      <c r="C208" s="16" t="str">
        <f t="shared" ca="1" si="7"/>
        <v>AHDD08X23</v>
      </c>
      <c r="D208" s="6" t="str">
        <f ca="1">RTD("cqg.rtd", ,"ContractData", ""&amp;C208&amp;"", "LongDescription",, "T")</f>
        <v>LME Aluminium, Nov 23</v>
      </c>
      <c r="E208" s="6" t="str">
        <f ca="1">RTD("cqg.rtd", ,"ContractData", ""&amp;C208&amp;"", "T_Settlement",, "T")</f>
        <v/>
      </c>
      <c r="F208" s="3" t="str">
        <f ca="1">_xll.CQGContractData(C208, "NetSettlement", "1", "T")</f>
        <v/>
      </c>
      <c r="G208" s="14" t="str">
        <f ca="1">RTD("cqg.rtd", ,"ContractData", C208, "T_SettlementTime",, "T")</f>
        <v/>
      </c>
      <c r="H208" s="5">
        <f ca="1">_xll.CQGContractData(C208, "T_Date", "1", "T")</f>
        <v>44952</v>
      </c>
      <c r="I208" s="3" t="str">
        <f ca="1">RTD("cqg.rtd", ,"ContractData", ""&amp;C208&amp;"", "Y_CLose",, "T")</f>
        <v/>
      </c>
      <c r="J208" s="5">
        <f ca="1">RTD("cqg.rtd", ,"ContractData", C208, "Y_Date",, "T")</f>
        <v>44951</v>
      </c>
      <c r="Z208" s="1" t="str">
        <f ca="1"/>
        <v/>
      </c>
      <c r="AA208" s="1" t="str">
        <f ca="1"/>
        <v/>
      </c>
    </row>
    <row r="209" spans="1:27" x14ac:dyDescent="0.3">
      <c r="A209" s="3">
        <v>205</v>
      </c>
      <c r="B209" s="5">
        <f t="shared" ca="1" si="6"/>
        <v>45239</v>
      </c>
      <c r="C209" s="16" t="str">
        <f t="shared" ca="1" si="7"/>
        <v>AHDD09X23</v>
      </c>
      <c r="D209" s="6" t="str">
        <f ca="1">RTD("cqg.rtd", ,"ContractData", ""&amp;C209&amp;"", "LongDescription",, "T")</f>
        <v>LME Aluminium, Nov 23</v>
      </c>
      <c r="E209" s="6" t="str">
        <f ca="1">RTD("cqg.rtd", ,"ContractData", ""&amp;C209&amp;"", "T_Settlement",, "T")</f>
        <v/>
      </c>
      <c r="F209" s="3" t="str">
        <f ca="1">_xll.CQGContractData(C209, "NetSettlement", "1", "T")</f>
        <v/>
      </c>
      <c r="G209" s="14" t="str">
        <f ca="1">RTD("cqg.rtd", ,"ContractData", C209, "T_SettlementTime",, "T")</f>
        <v/>
      </c>
      <c r="H209" s="5">
        <f ca="1">_xll.CQGContractData(C209, "T_Date", "1", "T")</f>
        <v>44952</v>
      </c>
      <c r="I209" s="3" t="str">
        <f ca="1">RTD("cqg.rtd", ,"ContractData", ""&amp;C209&amp;"", "Y_CLose",, "T")</f>
        <v/>
      </c>
      <c r="J209" s="5">
        <f ca="1">RTD("cqg.rtd", ,"ContractData", C209, "Y_Date",, "T")</f>
        <v>44951</v>
      </c>
      <c r="Z209" s="1" t="str">
        <f ca="1"/>
        <v/>
      </c>
      <c r="AA209" s="1" t="str">
        <f ca="1"/>
        <v/>
      </c>
    </row>
    <row r="210" spans="1:27" x14ac:dyDescent="0.3">
      <c r="A210" s="3">
        <v>206</v>
      </c>
      <c r="B210" s="5">
        <f t="shared" ca="1" si="6"/>
        <v>45240</v>
      </c>
      <c r="C210" s="16" t="str">
        <f t="shared" ca="1" si="7"/>
        <v>AHDD10X23</v>
      </c>
      <c r="D210" s="6" t="str">
        <f ca="1">RTD("cqg.rtd", ,"ContractData", ""&amp;C210&amp;"", "LongDescription",, "T")</f>
        <v>LME Aluminium, Nov 23</v>
      </c>
      <c r="E210" s="6" t="str">
        <f ca="1">RTD("cqg.rtd", ,"ContractData", ""&amp;C210&amp;"", "T_Settlement",, "T")</f>
        <v/>
      </c>
      <c r="F210" s="3" t="str">
        <f ca="1">_xll.CQGContractData(C210, "NetSettlement", "1", "T")</f>
        <v/>
      </c>
      <c r="G210" s="14" t="str">
        <f ca="1">RTD("cqg.rtd", ,"ContractData", C210, "T_SettlementTime",, "T")</f>
        <v/>
      </c>
      <c r="H210" s="5">
        <f ca="1">_xll.CQGContractData(C210, "T_Date", "1", "T")</f>
        <v>44952</v>
      </c>
      <c r="I210" s="3" t="str">
        <f ca="1">RTD("cqg.rtd", ,"ContractData", ""&amp;C210&amp;"", "Y_CLose",, "T")</f>
        <v/>
      </c>
      <c r="J210" s="5">
        <f ca="1">RTD("cqg.rtd", ,"ContractData", C210, "Y_Date",, "T")</f>
        <v>44951</v>
      </c>
      <c r="Z210" s="1" t="str">
        <f ca="1"/>
        <v/>
      </c>
      <c r="AA210" s="1" t="str">
        <f ca="1"/>
        <v/>
      </c>
    </row>
    <row r="211" spans="1:27" x14ac:dyDescent="0.3">
      <c r="A211" s="3">
        <v>207</v>
      </c>
      <c r="B211" s="5">
        <f t="shared" ca="1" si="6"/>
        <v>45243</v>
      </c>
      <c r="C211" s="16" t="str">
        <f t="shared" ca="1" si="7"/>
        <v>AHDD13X23</v>
      </c>
      <c r="D211" s="6" t="str">
        <f ca="1">RTD("cqg.rtd", ,"ContractData", ""&amp;C211&amp;"", "LongDescription",, "T")</f>
        <v>LME Aluminium, Nov 23</v>
      </c>
      <c r="E211" s="6" t="str">
        <f ca="1">RTD("cqg.rtd", ,"ContractData", ""&amp;C211&amp;"", "T_Settlement",, "T")</f>
        <v/>
      </c>
      <c r="F211" s="3" t="str">
        <f ca="1">_xll.CQGContractData(C211, "NetSettlement", "1", "T")</f>
        <v/>
      </c>
      <c r="G211" s="14" t="str">
        <f ca="1">RTD("cqg.rtd", ,"ContractData", C211, "T_SettlementTime",, "T")</f>
        <v/>
      </c>
      <c r="H211" s="5">
        <f ca="1">_xll.CQGContractData(C211, "T_Date", "1", "T")</f>
        <v>44952</v>
      </c>
      <c r="I211" s="3" t="str">
        <f ca="1">RTD("cqg.rtd", ,"ContractData", ""&amp;C211&amp;"", "Y_CLose",, "T")</f>
        <v/>
      </c>
      <c r="J211" s="5">
        <f ca="1">RTD("cqg.rtd", ,"ContractData", C211, "Y_Date",, "T")</f>
        <v>44951</v>
      </c>
      <c r="Z211" s="1" t="str">
        <f ca="1"/>
        <v/>
      </c>
      <c r="AA211" s="1" t="str">
        <f ca="1"/>
        <v/>
      </c>
    </row>
    <row r="212" spans="1:27" x14ac:dyDescent="0.3">
      <c r="A212" s="3">
        <v>208</v>
      </c>
      <c r="B212" s="5">
        <f t="shared" ca="1" si="6"/>
        <v>45244</v>
      </c>
      <c r="C212" s="16" t="str">
        <f t="shared" ca="1" si="7"/>
        <v>AHDD14X23</v>
      </c>
      <c r="D212" s="6" t="str">
        <f ca="1">RTD("cqg.rtd", ,"ContractData", ""&amp;C212&amp;"", "LongDescription",, "T")</f>
        <v>LME Aluminium, Nov 23</v>
      </c>
      <c r="E212" s="6" t="str">
        <f ca="1">RTD("cqg.rtd", ,"ContractData", ""&amp;C212&amp;"", "T_Settlement",, "T")</f>
        <v/>
      </c>
      <c r="F212" s="3" t="str">
        <f ca="1">_xll.CQGContractData(C212, "NetSettlement", "1", "T")</f>
        <v/>
      </c>
      <c r="G212" s="14" t="str">
        <f ca="1">RTD("cqg.rtd", ,"ContractData", C212, "T_SettlementTime",, "T")</f>
        <v/>
      </c>
      <c r="H212" s="5">
        <f ca="1">_xll.CQGContractData(C212, "T_Date", "1", "T")</f>
        <v>44952</v>
      </c>
      <c r="I212" s="3" t="str">
        <f ca="1">RTD("cqg.rtd", ,"ContractData", ""&amp;C212&amp;"", "Y_CLose",, "T")</f>
        <v/>
      </c>
      <c r="J212" s="5">
        <f ca="1">RTD("cqg.rtd", ,"ContractData", C212, "Y_Date",, "T")</f>
        <v>44951</v>
      </c>
      <c r="Z212" s="1" t="str">
        <f ca="1"/>
        <v/>
      </c>
      <c r="AA212" s="1" t="str">
        <f ca="1"/>
        <v/>
      </c>
    </row>
    <row r="213" spans="1:27" x14ac:dyDescent="0.3">
      <c r="A213" s="3">
        <v>209</v>
      </c>
      <c r="B213" s="5">
        <f t="shared" ca="1" si="6"/>
        <v>45245</v>
      </c>
      <c r="C213" s="16" t="str">
        <f t="shared" ca="1" si="7"/>
        <v>AHDD15X23</v>
      </c>
      <c r="D213" s="6" t="str">
        <f ca="1">RTD("cqg.rtd", ,"ContractData", ""&amp;C213&amp;"", "LongDescription",, "T")</f>
        <v>LME Aluminium, Nov 23</v>
      </c>
      <c r="E213" s="6">
        <f ca="1">RTD("cqg.rtd", ,"ContractData", ""&amp;C213&amp;"", "T_Settlement",, "T")</f>
        <v>2702.5</v>
      </c>
      <c r="F213" s="3">
        <f ca="1">_xll.CQGContractData(C213, "NetSettlement", "1", "T")</f>
        <v>-13.25</v>
      </c>
      <c r="G213" s="14">
        <f ca="1">RTD("cqg.rtd", ,"ContractData", C213, "T_SettlementTime",, "T")</f>
        <v>0.45277777777777778</v>
      </c>
      <c r="H213" s="5">
        <f ca="1">_xll.CQGContractData(C213, "T_Date", "1", "T")</f>
        <v>44952</v>
      </c>
      <c r="I213" s="3">
        <f ca="1">RTD("cqg.rtd", ,"ContractData", ""&amp;C213&amp;"", "Y_CLose",, "T")</f>
        <v>2715.75</v>
      </c>
      <c r="J213" s="5">
        <f ca="1">RTD("cqg.rtd", ,"ContractData", C213, "Y_Date",, "T")</f>
        <v>44951</v>
      </c>
      <c r="Z213" s="1">
        <f ca="1"/>
        <v>45245</v>
      </c>
      <c r="AA213" s="1" t="str">
        <f ca="1"/>
        <v/>
      </c>
    </row>
    <row r="214" spans="1:27" x14ac:dyDescent="0.3">
      <c r="A214" s="3">
        <v>210</v>
      </c>
      <c r="B214" s="5">
        <f t="shared" ca="1" si="6"/>
        <v>45246</v>
      </c>
      <c r="C214" s="16" t="str">
        <f t="shared" ca="1" si="7"/>
        <v>AHDD16X23</v>
      </c>
      <c r="D214" s="6" t="str">
        <f ca="1">RTD("cqg.rtd", ,"ContractData", ""&amp;C214&amp;"", "LongDescription",, "T")</f>
        <v>LME Aluminium, Nov 23</v>
      </c>
      <c r="E214" s="6" t="str">
        <f ca="1">RTD("cqg.rtd", ,"ContractData", ""&amp;C214&amp;"", "T_Settlement",, "T")</f>
        <v/>
      </c>
      <c r="F214" s="3" t="str">
        <f ca="1">_xll.CQGContractData(C214, "NetSettlement", "1", "T")</f>
        <v/>
      </c>
      <c r="G214" s="14" t="str">
        <f ca="1">RTD("cqg.rtd", ,"ContractData", C214, "T_SettlementTime",, "T")</f>
        <v/>
      </c>
      <c r="H214" s="5">
        <f ca="1">_xll.CQGContractData(C214, "T_Date", "1", "T")</f>
        <v>44952</v>
      </c>
      <c r="I214" s="3" t="str">
        <f ca="1">RTD("cqg.rtd", ,"ContractData", ""&amp;C214&amp;"", "Y_CLose",, "T")</f>
        <v/>
      </c>
      <c r="J214" s="5">
        <f ca="1">RTD("cqg.rtd", ,"ContractData", C214, "Y_Date",, "T")</f>
        <v>44951</v>
      </c>
      <c r="Z214" s="1" t="str">
        <f ca="1"/>
        <v/>
      </c>
      <c r="AA214" s="1" t="str">
        <f ca="1"/>
        <v/>
      </c>
    </row>
    <row r="215" spans="1:27" x14ac:dyDescent="0.3">
      <c r="A215" s="3">
        <v>211</v>
      </c>
      <c r="B215" s="5">
        <f t="shared" ca="1" si="6"/>
        <v>45247</v>
      </c>
      <c r="C215" s="16" t="str">
        <f t="shared" ca="1" si="7"/>
        <v>AHDD17X23</v>
      </c>
      <c r="D215" s="6" t="str">
        <f ca="1">RTD("cqg.rtd", ,"ContractData", ""&amp;C215&amp;"", "LongDescription",, "T")</f>
        <v>LME Aluminium, Nov 23</v>
      </c>
      <c r="E215" s="6" t="str">
        <f ca="1">RTD("cqg.rtd", ,"ContractData", ""&amp;C215&amp;"", "T_Settlement",, "T")</f>
        <v/>
      </c>
      <c r="F215" s="3" t="str">
        <f ca="1">_xll.CQGContractData(C215, "NetSettlement", "1", "T")</f>
        <v/>
      </c>
      <c r="G215" s="14" t="str">
        <f ca="1">RTD("cqg.rtd", ,"ContractData", C215, "T_SettlementTime",, "T")</f>
        <v/>
      </c>
      <c r="H215" s="5">
        <f ca="1">_xll.CQGContractData(C215, "T_Date", "1", "T")</f>
        <v>44952</v>
      </c>
      <c r="I215" s="3" t="str">
        <f ca="1">RTD("cqg.rtd", ,"ContractData", ""&amp;C215&amp;"", "Y_CLose",, "T")</f>
        <v/>
      </c>
      <c r="J215" s="5">
        <f ca="1">RTD("cqg.rtd", ,"ContractData", C215, "Y_Date",, "T")</f>
        <v>44951</v>
      </c>
      <c r="Z215" s="1" t="str">
        <f ca="1"/>
        <v/>
      </c>
      <c r="AA215" s="1" t="str">
        <f ca="1"/>
        <v/>
      </c>
    </row>
    <row r="216" spans="1:27" x14ac:dyDescent="0.3">
      <c r="A216" s="3">
        <v>212</v>
      </c>
      <c r="B216" s="5">
        <f t="shared" ca="1" si="6"/>
        <v>45250</v>
      </c>
      <c r="C216" s="16" t="str">
        <f t="shared" ca="1" si="7"/>
        <v>AHDD20X23</v>
      </c>
      <c r="D216" s="6" t="str">
        <f ca="1">RTD("cqg.rtd", ,"ContractData", ""&amp;C216&amp;"", "LongDescription",, "T")</f>
        <v>LME Aluminium, Nov 23</v>
      </c>
      <c r="E216" s="6" t="str">
        <f ca="1">RTD("cqg.rtd", ,"ContractData", ""&amp;C216&amp;"", "T_Settlement",, "T")</f>
        <v/>
      </c>
      <c r="F216" s="3" t="str">
        <f ca="1">_xll.CQGContractData(C216, "NetSettlement", "1", "T")</f>
        <v/>
      </c>
      <c r="G216" s="14" t="str">
        <f ca="1">RTD("cqg.rtd", ,"ContractData", C216, "T_SettlementTime",, "T")</f>
        <v/>
      </c>
      <c r="H216" s="5">
        <f ca="1">_xll.CQGContractData(C216, "T_Date", "1", "T")</f>
        <v>44952</v>
      </c>
      <c r="I216" s="3" t="str">
        <f ca="1">RTD("cqg.rtd", ,"ContractData", ""&amp;C216&amp;"", "Y_CLose",, "T")</f>
        <v/>
      </c>
      <c r="J216" s="5">
        <f ca="1">RTD("cqg.rtd", ,"ContractData", C216, "Y_Date",, "T")</f>
        <v>44951</v>
      </c>
      <c r="Z216" s="1" t="str">
        <f ca="1"/>
        <v/>
      </c>
      <c r="AA216" s="1" t="str">
        <f ca="1"/>
        <v/>
      </c>
    </row>
    <row r="217" spans="1:27" x14ac:dyDescent="0.3">
      <c r="A217" s="3">
        <v>213</v>
      </c>
      <c r="B217" s="5">
        <f t="shared" ca="1" si="6"/>
        <v>45251</v>
      </c>
      <c r="C217" s="16" t="str">
        <f t="shared" ca="1" si="7"/>
        <v>AHDD21X23</v>
      </c>
      <c r="D217" s="6" t="str">
        <f ca="1">RTD("cqg.rtd", ,"ContractData", ""&amp;C217&amp;"", "LongDescription",, "T")</f>
        <v>LME Aluminium, Nov 23</v>
      </c>
      <c r="E217" s="6" t="str">
        <f ca="1">RTD("cqg.rtd", ,"ContractData", ""&amp;C217&amp;"", "T_Settlement",, "T")</f>
        <v/>
      </c>
      <c r="F217" s="3" t="str">
        <f ca="1">_xll.CQGContractData(C217, "NetSettlement", "1", "T")</f>
        <v/>
      </c>
      <c r="G217" s="14" t="str">
        <f ca="1">RTD("cqg.rtd", ,"ContractData", C217, "T_SettlementTime",, "T")</f>
        <v/>
      </c>
      <c r="H217" s="5">
        <f ca="1">_xll.CQGContractData(C217, "T_Date", "1", "T")</f>
        <v>44952</v>
      </c>
      <c r="I217" s="3" t="str">
        <f ca="1">RTD("cqg.rtd", ,"ContractData", ""&amp;C217&amp;"", "Y_CLose",, "T")</f>
        <v/>
      </c>
      <c r="J217" s="5">
        <f ca="1">RTD("cqg.rtd", ,"ContractData", C217, "Y_Date",, "T")</f>
        <v>44951</v>
      </c>
      <c r="Z217" s="1" t="str">
        <f ca="1"/>
        <v/>
      </c>
      <c r="AA217" s="1" t="str">
        <f ca="1"/>
        <v/>
      </c>
    </row>
    <row r="218" spans="1:27" x14ac:dyDescent="0.3">
      <c r="A218" s="3">
        <v>214</v>
      </c>
      <c r="B218" s="5">
        <f t="shared" ca="1" si="6"/>
        <v>45252</v>
      </c>
      <c r="C218" s="16" t="str">
        <f t="shared" ca="1" si="7"/>
        <v>AHDD22X23</v>
      </c>
      <c r="D218" s="6" t="str">
        <f ca="1">RTD("cqg.rtd", ,"ContractData", ""&amp;C218&amp;"", "LongDescription",, "T")</f>
        <v>LME Aluminium, Nov 23</v>
      </c>
      <c r="E218" s="6" t="str">
        <f ca="1">RTD("cqg.rtd", ,"ContractData", ""&amp;C218&amp;"", "T_Settlement",, "T")</f>
        <v/>
      </c>
      <c r="F218" s="3" t="str">
        <f ca="1">_xll.CQGContractData(C218, "NetSettlement", "1", "T")</f>
        <v/>
      </c>
      <c r="G218" s="14" t="str">
        <f ca="1">RTD("cqg.rtd", ,"ContractData", C218, "T_SettlementTime",, "T")</f>
        <v/>
      </c>
      <c r="H218" s="5">
        <f ca="1">_xll.CQGContractData(C218, "T_Date", "1", "T")</f>
        <v>44952</v>
      </c>
      <c r="I218" s="3" t="str">
        <f ca="1">RTD("cqg.rtd", ,"ContractData", ""&amp;C218&amp;"", "Y_CLose",, "T")</f>
        <v/>
      </c>
      <c r="J218" s="5">
        <f ca="1">RTD("cqg.rtd", ,"ContractData", C218, "Y_Date",, "T")</f>
        <v>44951</v>
      </c>
      <c r="Z218" s="1" t="str">
        <f ca="1"/>
        <v/>
      </c>
      <c r="AA218" s="1" t="str">
        <f ca="1"/>
        <v/>
      </c>
    </row>
    <row r="219" spans="1:27" x14ac:dyDescent="0.3">
      <c r="A219" s="3">
        <v>215</v>
      </c>
      <c r="B219" s="5">
        <f t="shared" ca="1" si="6"/>
        <v>45253</v>
      </c>
      <c r="C219" s="16" t="str">
        <f t="shared" ca="1" si="7"/>
        <v>AHDD23X23</v>
      </c>
      <c r="D219" s="6" t="str">
        <f ca="1">RTD("cqg.rtd", ,"ContractData", ""&amp;C219&amp;"", "LongDescription",, "T")</f>
        <v>LME Aluminium, Nov 23</v>
      </c>
      <c r="E219" s="6" t="str">
        <f ca="1">RTD("cqg.rtd", ,"ContractData", ""&amp;C219&amp;"", "T_Settlement",, "T")</f>
        <v/>
      </c>
      <c r="F219" s="3" t="str">
        <f ca="1">_xll.CQGContractData(C219, "NetSettlement", "1", "T")</f>
        <v/>
      </c>
      <c r="G219" s="14" t="str">
        <f ca="1">RTD("cqg.rtd", ,"ContractData", C219, "T_SettlementTime",, "T")</f>
        <v/>
      </c>
      <c r="H219" s="5">
        <f ca="1">_xll.CQGContractData(C219, "T_Date", "1", "T")</f>
        <v>44952</v>
      </c>
      <c r="I219" s="3" t="str">
        <f ca="1">RTD("cqg.rtd", ,"ContractData", ""&amp;C219&amp;"", "Y_CLose",, "T")</f>
        <v/>
      </c>
      <c r="J219" s="5">
        <f ca="1">RTD("cqg.rtd", ,"ContractData", C219, "Y_Date",, "T")</f>
        <v>44951</v>
      </c>
      <c r="Z219" s="1" t="str">
        <f ca="1"/>
        <v/>
      </c>
      <c r="AA219" s="1" t="str">
        <f ca="1"/>
        <v/>
      </c>
    </row>
    <row r="220" spans="1:27" x14ac:dyDescent="0.3">
      <c r="A220" s="3">
        <v>216</v>
      </c>
      <c r="B220" s="5">
        <f t="shared" ca="1" si="6"/>
        <v>45254</v>
      </c>
      <c r="C220" s="16" t="str">
        <f t="shared" ca="1" si="7"/>
        <v>AHDD24X23</v>
      </c>
      <c r="D220" s="6" t="str">
        <f ca="1">RTD("cqg.rtd", ,"ContractData", ""&amp;C220&amp;"", "LongDescription",, "T")</f>
        <v>LME Aluminium, Nov 23</v>
      </c>
      <c r="E220" s="6" t="str">
        <f ca="1">RTD("cqg.rtd", ,"ContractData", ""&amp;C220&amp;"", "T_Settlement",, "T")</f>
        <v/>
      </c>
      <c r="F220" s="3" t="str">
        <f ca="1">_xll.CQGContractData(C220, "NetSettlement", "1", "T")</f>
        <v/>
      </c>
      <c r="G220" s="14" t="str">
        <f ca="1">RTD("cqg.rtd", ,"ContractData", C220, "T_SettlementTime",, "T")</f>
        <v/>
      </c>
      <c r="H220" s="5">
        <f ca="1">_xll.CQGContractData(C220, "T_Date", "1", "T")</f>
        <v>44952</v>
      </c>
      <c r="I220" s="3" t="str">
        <f ca="1">RTD("cqg.rtd", ,"ContractData", ""&amp;C220&amp;"", "Y_CLose",, "T")</f>
        <v/>
      </c>
      <c r="J220" s="5">
        <f ca="1">RTD("cqg.rtd", ,"ContractData", C220, "Y_Date",, "T")</f>
        <v>44951</v>
      </c>
      <c r="Z220" s="1" t="str">
        <f ca="1"/>
        <v/>
      </c>
      <c r="AA220" s="1" t="str">
        <f ca="1"/>
        <v/>
      </c>
    </row>
    <row r="221" spans="1:27" x14ac:dyDescent="0.3">
      <c r="A221" s="3">
        <v>217</v>
      </c>
      <c r="B221" s="5">
        <f t="shared" ca="1" si="6"/>
        <v>45257</v>
      </c>
      <c r="C221" s="16" t="str">
        <f t="shared" ca="1" si="7"/>
        <v>AHDD27X23</v>
      </c>
      <c r="D221" s="6" t="str">
        <f ca="1">RTD("cqg.rtd", ,"ContractData", ""&amp;C221&amp;"", "LongDescription",, "T")</f>
        <v>LME Aluminium, Nov 23</v>
      </c>
      <c r="E221" s="6" t="str">
        <f ca="1">RTD("cqg.rtd", ,"ContractData", ""&amp;C221&amp;"", "T_Settlement",, "T")</f>
        <v/>
      </c>
      <c r="F221" s="3" t="str">
        <f ca="1">_xll.CQGContractData(C221, "NetSettlement", "1", "T")</f>
        <v/>
      </c>
      <c r="G221" s="14" t="str">
        <f ca="1">RTD("cqg.rtd", ,"ContractData", C221, "T_SettlementTime",, "T")</f>
        <v/>
      </c>
      <c r="H221" s="5">
        <f ca="1">_xll.CQGContractData(C221, "T_Date", "1", "T")</f>
        <v>44952</v>
      </c>
      <c r="I221" s="3" t="str">
        <f ca="1">RTD("cqg.rtd", ,"ContractData", ""&amp;C221&amp;"", "Y_CLose",, "T")</f>
        <v/>
      </c>
      <c r="J221" s="5">
        <f ca="1">RTD("cqg.rtd", ,"ContractData", C221, "Y_Date",, "T")</f>
        <v>44951</v>
      </c>
      <c r="Z221" s="1" t="str">
        <f ca="1"/>
        <v/>
      </c>
      <c r="AA221" s="1" t="str">
        <f ca="1"/>
        <v/>
      </c>
    </row>
    <row r="222" spans="1:27" x14ac:dyDescent="0.3">
      <c r="A222" s="3">
        <v>218</v>
      </c>
      <c r="B222" s="5">
        <f t="shared" ca="1" si="6"/>
        <v>45258</v>
      </c>
      <c r="C222" s="16" t="str">
        <f t="shared" ca="1" si="7"/>
        <v>AHDD28X23</v>
      </c>
      <c r="D222" s="6" t="str">
        <f ca="1">RTD("cqg.rtd", ,"ContractData", ""&amp;C222&amp;"", "LongDescription",, "T")</f>
        <v>LME Aluminium, Nov 23</v>
      </c>
      <c r="E222" s="6" t="str">
        <f ca="1">RTD("cqg.rtd", ,"ContractData", ""&amp;C222&amp;"", "T_Settlement",, "T")</f>
        <v/>
      </c>
      <c r="F222" s="3" t="str">
        <f ca="1">_xll.CQGContractData(C222, "NetSettlement", "1", "T")</f>
        <v/>
      </c>
      <c r="G222" s="14" t="str">
        <f ca="1">RTD("cqg.rtd", ,"ContractData", C222, "T_SettlementTime",, "T")</f>
        <v/>
      </c>
      <c r="H222" s="5">
        <f ca="1">_xll.CQGContractData(C222, "T_Date", "1", "T")</f>
        <v>44952</v>
      </c>
      <c r="I222" s="3" t="str">
        <f ca="1">RTD("cqg.rtd", ,"ContractData", ""&amp;C222&amp;"", "Y_CLose",, "T")</f>
        <v/>
      </c>
      <c r="J222" s="5">
        <f ca="1">RTD("cqg.rtd", ,"ContractData", C222, "Y_Date",, "T")</f>
        <v>44951</v>
      </c>
      <c r="Z222" s="1" t="str">
        <f ca="1"/>
        <v/>
      </c>
      <c r="AA222" s="1" t="str">
        <f ca="1"/>
        <v/>
      </c>
    </row>
    <row r="223" spans="1:27" x14ac:dyDescent="0.3">
      <c r="A223" s="3">
        <v>219</v>
      </c>
      <c r="B223" s="5">
        <f t="shared" ca="1" si="6"/>
        <v>45259</v>
      </c>
      <c r="C223" s="16" t="str">
        <f t="shared" ca="1" si="7"/>
        <v>AHDD29X23</v>
      </c>
      <c r="D223" s="6" t="str">
        <f ca="1">RTD("cqg.rtd", ,"ContractData", ""&amp;C223&amp;"", "LongDescription",, "T")</f>
        <v>LME Aluminium, Nov 23</v>
      </c>
      <c r="E223" s="6" t="str">
        <f ca="1">RTD("cqg.rtd", ,"ContractData", ""&amp;C223&amp;"", "T_Settlement",, "T")</f>
        <v/>
      </c>
      <c r="F223" s="3" t="str">
        <f ca="1">_xll.CQGContractData(C223, "NetSettlement", "1", "T")</f>
        <v/>
      </c>
      <c r="G223" s="14" t="str">
        <f ca="1">RTD("cqg.rtd", ,"ContractData", C223, "T_SettlementTime",, "T")</f>
        <v/>
      </c>
      <c r="H223" s="5">
        <f ca="1">_xll.CQGContractData(C223, "T_Date", "1", "T")</f>
        <v>44952</v>
      </c>
      <c r="I223" s="3" t="str">
        <f ca="1">RTD("cqg.rtd", ,"ContractData", ""&amp;C223&amp;"", "Y_CLose",, "T")</f>
        <v/>
      </c>
      <c r="J223" s="5">
        <f ca="1">RTD("cqg.rtd", ,"ContractData", C223, "Y_Date",, "T")</f>
        <v>44951</v>
      </c>
      <c r="Z223" s="1" t="str">
        <f ca="1"/>
        <v/>
      </c>
      <c r="AA223" s="1" t="str">
        <f ca="1"/>
        <v/>
      </c>
    </row>
    <row r="224" spans="1:27" x14ac:dyDescent="0.3">
      <c r="A224" s="3">
        <v>220</v>
      </c>
      <c r="B224" s="5">
        <f t="shared" ca="1" si="6"/>
        <v>45260</v>
      </c>
      <c r="C224" s="16" t="str">
        <f t="shared" ca="1" si="7"/>
        <v>AHDD30X23</v>
      </c>
      <c r="D224" s="6" t="str">
        <f ca="1">RTD("cqg.rtd", ,"ContractData", ""&amp;C224&amp;"", "LongDescription",, "T")</f>
        <v>LME Aluminium, Nov 23</v>
      </c>
      <c r="E224" s="6" t="str">
        <f ca="1">RTD("cqg.rtd", ,"ContractData", ""&amp;C224&amp;"", "T_Settlement",, "T")</f>
        <v/>
      </c>
      <c r="F224" s="3" t="str">
        <f ca="1">_xll.CQGContractData(C224, "NetSettlement", "1", "T")</f>
        <v/>
      </c>
      <c r="G224" s="14" t="str">
        <f ca="1">RTD("cqg.rtd", ,"ContractData", C224, "T_SettlementTime",, "T")</f>
        <v/>
      </c>
      <c r="H224" s="5">
        <f ca="1">_xll.CQGContractData(C224, "T_Date", "1", "T")</f>
        <v>44952</v>
      </c>
      <c r="I224" s="3" t="str">
        <f ca="1">RTD("cqg.rtd", ,"ContractData", ""&amp;C224&amp;"", "Y_CLose",, "T")</f>
        <v/>
      </c>
      <c r="J224" s="5">
        <f ca="1">RTD("cqg.rtd", ,"ContractData", C224, "Y_Date",, "T")</f>
        <v>44951</v>
      </c>
      <c r="Z224" s="1" t="str">
        <f ca="1"/>
        <v/>
      </c>
      <c r="AA224" s="1" t="str">
        <f ca="1"/>
        <v/>
      </c>
    </row>
    <row r="225" spans="1:27" x14ac:dyDescent="0.3">
      <c r="A225" s="3">
        <v>221</v>
      </c>
      <c r="B225" s="5">
        <f t="shared" ca="1" si="6"/>
        <v>45261</v>
      </c>
      <c r="C225" s="16" t="str">
        <f t="shared" ca="1" si="7"/>
        <v>AHDD01Z23</v>
      </c>
      <c r="D225" s="6" t="str">
        <f ca="1">RTD("cqg.rtd", ,"ContractData", ""&amp;C225&amp;"", "LongDescription",, "T")</f>
        <v>LME Aluminium, Dec 23</v>
      </c>
      <c r="E225" s="6" t="str">
        <f ca="1">RTD("cqg.rtd", ,"ContractData", ""&amp;C225&amp;"", "T_Settlement",, "T")</f>
        <v/>
      </c>
      <c r="F225" s="3" t="str">
        <f ca="1">_xll.CQGContractData(C225, "NetSettlement", "1", "T")</f>
        <v/>
      </c>
      <c r="G225" s="14" t="str">
        <f ca="1">RTD("cqg.rtd", ,"ContractData", C225, "T_SettlementTime",, "T")</f>
        <v/>
      </c>
      <c r="H225" s="5">
        <f ca="1">_xll.CQGContractData(C225, "T_Date", "1", "T")</f>
        <v>44952</v>
      </c>
      <c r="I225" s="3" t="str">
        <f ca="1">RTD("cqg.rtd", ,"ContractData", ""&amp;C225&amp;"", "Y_CLose",, "T")</f>
        <v/>
      </c>
      <c r="J225" s="5">
        <f ca="1">RTD("cqg.rtd", ,"ContractData", C225, "Y_Date",, "T")</f>
        <v>44951</v>
      </c>
      <c r="Z225" s="1" t="str">
        <f ca="1"/>
        <v/>
      </c>
      <c r="AA225" s="1" t="str">
        <f ca="1"/>
        <v/>
      </c>
    </row>
    <row r="226" spans="1:27" x14ac:dyDescent="0.3">
      <c r="A226" s="3">
        <v>222</v>
      </c>
      <c r="B226" s="5">
        <f t="shared" ca="1" si="6"/>
        <v>45264</v>
      </c>
      <c r="C226" s="16" t="str">
        <f t="shared" ca="1" si="7"/>
        <v>AHDD04Z23</v>
      </c>
      <c r="D226" s="6" t="str">
        <f ca="1">RTD("cqg.rtd", ,"ContractData", ""&amp;C226&amp;"", "LongDescription",, "T")</f>
        <v>LME Aluminium, Dec 23</v>
      </c>
      <c r="E226" s="6">
        <f ca="1">RTD("cqg.rtd", ,"ContractData", ""&amp;C226&amp;"", "T_Settlement",, "T")</f>
        <v>2706.84</v>
      </c>
      <c r="F226" s="3">
        <f ca="1">_xll.CQGContractData(C226, "NetSettlement", "1", "T")</f>
        <v>-12.44</v>
      </c>
      <c r="G226" s="14">
        <f ca="1">RTD("cqg.rtd", ,"ContractData", C226, "T_SettlementTime",, "T")</f>
        <v>0.45277777777777778</v>
      </c>
      <c r="H226" s="5">
        <f ca="1">_xll.CQGContractData(C226, "T_Date", "1", "T")</f>
        <v>44952</v>
      </c>
      <c r="I226" s="3">
        <f ca="1">RTD("cqg.rtd", ,"ContractData", ""&amp;C226&amp;"", "Y_CLose",, "T")</f>
        <v>2719.28</v>
      </c>
      <c r="J226" s="5">
        <f ca="1">RTD("cqg.rtd", ,"ContractData", C226, "Y_Date",, "T")</f>
        <v>44951</v>
      </c>
      <c r="Z226" s="1" t="str">
        <f ca="1"/>
        <v/>
      </c>
      <c r="AA226" s="1" t="str">
        <f ca="1"/>
        <v/>
      </c>
    </row>
    <row r="227" spans="1:27" x14ac:dyDescent="0.3">
      <c r="A227" s="3">
        <v>223</v>
      </c>
      <c r="B227" s="5">
        <f t="shared" ca="1" si="6"/>
        <v>45265</v>
      </c>
      <c r="C227" s="16" t="str">
        <f t="shared" ca="1" si="7"/>
        <v>AHDD05Z23</v>
      </c>
      <c r="D227" s="6" t="str">
        <f ca="1">RTD("cqg.rtd", ,"ContractData", ""&amp;C227&amp;"", "LongDescription",, "T")</f>
        <v>LME Aluminium, Dec 23</v>
      </c>
      <c r="E227" s="6" t="str">
        <f ca="1">RTD("cqg.rtd", ,"ContractData", ""&amp;C227&amp;"", "T_Settlement",, "T")</f>
        <v/>
      </c>
      <c r="F227" s="3" t="str">
        <f ca="1">_xll.CQGContractData(C227, "NetSettlement", "1", "T")</f>
        <v/>
      </c>
      <c r="G227" s="14" t="str">
        <f ca="1">RTD("cqg.rtd", ,"ContractData", C227, "T_SettlementTime",, "T")</f>
        <v/>
      </c>
      <c r="H227" s="5">
        <f ca="1">_xll.CQGContractData(C227, "T_Date", "1", "T")</f>
        <v>44952</v>
      </c>
      <c r="I227" s="3" t="str">
        <f ca="1">RTD("cqg.rtd", ,"ContractData", ""&amp;C227&amp;"", "Y_CLose",, "T")</f>
        <v/>
      </c>
      <c r="J227" s="5">
        <f ca="1">RTD("cqg.rtd", ,"ContractData", C227, "Y_Date",, "T")</f>
        <v>44951</v>
      </c>
      <c r="Z227" s="1" t="str">
        <f ca="1"/>
        <v/>
      </c>
      <c r="AA227" s="1" t="str">
        <f ca="1"/>
        <v/>
      </c>
    </row>
    <row r="228" spans="1:27" x14ac:dyDescent="0.3">
      <c r="A228" s="3">
        <v>224</v>
      </c>
      <c r="B228" s="5">
        <f t="shared" ca="1" si="6"/>
        <v>45266</v>
      </c>
      <c r="C228" s="16" t="str">
        <f t="shared" ca="1" si="7"/>
        <v>AHDD06Z23</v>
      </c>
      <c r="D228" s="6" t="str">
        <f ca="1">RTD("cqg.rtd", ,"ContractData", ""&amp;C228&amp;"", "LongDescription",, "T")</f>
        <v>LME Aluminium, Dec 23</v>
      </c>
      <c r="E228" s="6" t="str">
        <f ca="1">RTD("cqg.rtd", ,"ContractData", ""&amp;C228&amp;"", "T_Settlement",, "T")</f>
        <v/>
      </c>
      <c r="F228" s="3" t="str">
        <f ca="1">_xll.CQGContractData(C228, "NetSettlement", "1", "T")</f>
        <v/>
      </c>
      <c r="G228" s="14" t="str">
        <f ca="1">RTD("cqg.rtd", ,"ContractData", C228, "T_SettlementTime",, "T")</f>
        <v/>
      </c>
      <c r="H228" s="5">
        <f ca="1">_xll.CQGContractData(C228, "T_Date", "1", "T")</f>
        <v>44952</v>
      </c>
      <c r="I228" s="3" t="str">
        <f ca="1">RTD("cqg.rtd", ,"ContractData", ""&amp;C228&amp;"", "Y_CLose",, "T")</f>
        <v/>
      </c>
      <c r="J228" s="5">
        <f ca="1">RTD("cqg.rtd", ,"ContractData", C228, "Y_Date",, "T")</f>
        <v>44951</v>
      </c>
      <c r="Z228" s="1" t="str">
        <f ca="1"/>
        <v/>
      </c>
      <c r="AA228" s="1" t="str">
        <f ca="1"/>
        <v/>
      </c>
    </row>
    <row r="229" spans="1:27" x14ac:dyDescent="0.3">
      <c r="A229" s="3">
        <v>225</v>
      </c>
      <c r="B229" s="5">
        <f t="shared" ca="1" si="6"/>
        <v>45267</v>
      </c>
      <c r="C229" s="16" t="str">
        <f t="shared" ca="1" si="7"/>
        <v>AHDD07Z23</v>
      </c>
      <c r="D229" s="6" t="str">
        <f ca="1">RTD("cqg.rtd", ,"ContractData", ""&amp;C229&amp;"", "LongDescription",, "T")</f>
        <v>LME Aluminium, Dec 23</v>
      </c>
      <c r="E229" s="6" t="str">
        <f ca="1">RTD("cqg.rtd", ,"ContractData", ""&amp;C229&amp;"", "T_Settlement",, "T")</f>
        <v/>
      </c>
      <c r="F229" s="3" t="str">
        <f ca="1">_xll.CQGContractData(C229, "NetSettlement", "1", "T")</f>
        <v/>
      </c>
      <c r="G229" s="14" t="str">
        <f ca="1">RTD("cqg.rtd", ,"ContractData", C229, "T_SettlementTime",, "T")</f>
        <v/>
      </c>
      <c r="H229" s="5">
        <f ca="1">_xll.CQGContractData(C229, "T_Date", "1", "T")</f>
        <v>44952</v>
      </c>
      <c r="I229" s="3" t="str">
        <f ca="1">RTD("cqg.rtd", ,"ContractData", ""&amp;C229&amp;"", "Y_CLose",, "T")</f>
        <v/>
      </c>
      <c r="J229" s="5">
        <f ca="1">RTD("cqg.rtd", ,"ContractData", C229, "Y_Date",, "T")</f>
        <v>44951</v>
      </c>
      <c r="Z229" s="1" t="str">
        <f ca="1"/>
        <v/>
      </c>
      <c r="AA229" s="1" t="str">
        <f ca="1"/>
        <v/>
      </c>
    </row>
    <row r="230" spans="1:27" x14ac:dyDescent="0.3">
      <c r="A230" s="3">
        <v>226</v>
      </c>
      <c r="B230" s="5">
        <f t="shared" ca="1" si="6"/>
        <v>45268</v>
      </c>
      <c r="C230" s="16" t="str">
        <f t="shared" ca="1" si="7"/>
        <v>AHDD08Z23</v>
      </c>
      <c r="D230" s="6" t="str">
        <f ca="1">RTD("cqg.rtd", ,"ContractData", ""&amp;C230&amp;"", "LongDescription",, "T")</f>
        <v>LME Aluminium, Dec 23</v>
      </c>
      <c r="E230" s="6" t="str">
        <f ca="1">RTD("cqg.rtd", ,"ContractData", ""&amp;C230&amp;"", "T_Settlement",, "T")</f>
        <v/>
      </c>
      <c r="F230" s="3" t="str">
        <f ca="1">_xll.CQGContractData(C230, "NetSettlement", "1", "T")</f>
        <v/>
      </c>
      <c r="G230" s="14" t="str">
        <f ca="1">RTD("cqg.rtd", ,"ContractData", C230, "T_SettlementTime",, "T")</f>
        <v/>
      </c>
      <c r="H230" s="5">
        <f ca="1">_xll.CQGContractData(C230, "T_Date", "1", "T")</f>
        <v>44952</v>
      </c>
      <c r="I230" s="3" t="str">
        <f ca="1">RTD("cqg.rtd", ,"ContractData", ""&amp;C230&amp;"", "Y_CLose",, "T")</f>
        <v/>
      </c>
      <c r="J230" s="5">
        <f ca="1">RTD("cqg.rtd", ,"ContractData", C230, "Y_Date",, "T")</f>
        <v>44951</v>
      </c>
      <c r="Z230" s="1" t="str">
        <f ca="1"/>
        <v/>
      </c>
      <c r="AA230" s="1" t="str">
        <f ca="1"/>
        <v/>
      </c>
    </row>
    <row r="231" spans="1:27" x14ac:dyDescent="0.3">
      <c r="A231" s="3">
        <v>227</v>
      </c>
      <c r="B231" s="5">
        <f t="shared" ca="1" si="6"/>
        <v>45271</v>
      </c>
      <c r="C231" s="16" t="str">
        <f t="shared" ca="1" si="7"/>
        <v>AHDD11Z23</v>
      </c>
      <c r="D231" s="6" t="str">
        <f ca="1">RTD("cqg.rtd", ,"ContractData", ""&amp;C231&amp;"", "LongDescription",, "T")</f>
        <v>LME Aluminium, Dec 23</v>
      </c>
      <c r="E231" s="6" t="str">
        <f ca="1">RTD("cqg.rtd", ,"ContractData", ""&amp;C231&amp;"", "T_Settlement",, "T")</f>
        <v/>
      </c>
      <c r="F231" s="3" t="str">
        <f ca="1">_xll.CQGContractData(C231, "NetSettlement", "1", "T")</f>
        <v/>
      </c>
      <c r="G231" s="14" t="str">
        <f ca="1">RTD("cqg.rtd", ,"ContractData", C231, "T_SettlementTime",, "T")</f>
        <v/>
      </c>
      <c r="H231" s="5">
        <f ca="1">_xll.CQGContractData(C231, "T_Date", "1", "T")</f>
        <v>44952</v>
      </c>
      <c r="I231" s="3" t="str">
        <f ca="1">RTD("cqg.rtd", ,"ContractData", ""&amp;C231&amp;"", "Y_CLose",, "T")</f>
        <v/>
      </c>
      <c r="J231" s="5">
        <f ca="1">RTD("cqg.rtd", ,"ContractData", C231, "Y_Date",, "T")</f>
        <v>44951</v>
      </c>
      <c r="Z231" s="1" t="str">
        <f ca="1"/>
        <v/>
      </c>
      <c r="AA231" s="1" t="str">
        <f ca="1"/>
        <v/>
      </c>
    </row>
    <row r="232" spans="1:27" x14ac:dyDescent="0.3">
      <c r="A232" s="3">
        <v>228</v>
      </c>
      <c r="B232" s="5">
        <f t="shared" ca="1" si="6"/>
        <v>45272</v>
      </c>
      <c r="C232" s="16" t="str">
        <f t="shared" ca="1" si="7"/>
        <v>AHDD12Z23</v>
      </c>
      <c r="D232" s="6" t="str">
        <f ca="1">RTD("cqg.rtd", ,"ContractData", ""&amp;C232&amp;"", "LongDescription",, "T")</f>
        <v>LME Aluminium, Dec 23</v>
      </c>
      <c r="E232" s="6" t="str">
        <f ca="1">RTD("cqg.rtd", ,"ContractData", ""&amp;C232&amp;"", "T_Settlement",, "T")</f>
        <v/>
      </c>
      <c r="F232" s="3" t="str">
        <f ca="1">_xll.CQGContractData(C232, "NetSettlement", "1", "T")</f>
        <v/>
      </c>
      <c r="G232" s="14" t="str">
        <f ca="1">RTD("cqg.rtd", ,"ContractData", C232, "T_SettlementTime",, "T")</f>
        <v/>
      </c>
      <c r="H232" s="5">
        <f ca="1">_xll.CQGContractData(C232, "T_Date", "1", "T")</f>
        <v>44952</v>
      </c>
      <c r="I232" s="3" t="str">
        <f ca="1">RTD("cqg.rtd", ,"ContractData", ""&amp;C232&amp;"", "Y_CLose",, "T")</f>
        <v/>
      </c>
      <c r="J232" s="5">
        <f ca="1">RTD("cqg.rtd", ,"ContractData", C232, "Y_Date",, "T")</f>
        <v>44951</v>
      </c>
      <c r="Z232" s="1" t="str">
        <f ca="1"/>
        <v/>
      </c>
      <c r="AA232" s="1" t="str">
        <f ca="1"/>
        <v/>
      </c>
    </row>
    <row r="233" spans="1:27" x14ac:dyDescent="0.3">
      <c r="A233" s="3">
        <v>229</v>
      </c>
      <c r="B233" s="5">
        <f t="shared" ca="1" si="6"/>
        <v>45273</v>
      </c>
      <c r="C233" s="16" t="str">
        <f t="shared" ca="1" si="7"/>
        <v>AHDD13Z23</v>
      </c>
      <c r="D233" s="6" t="str">
        <f ca="1">RTD("cqg.rtd", ,"ContractData", ""&amp;C233&amp;"", "LongDescription",, "T")</f>
        <v>LME Aluminium, Dec 23</v>
      </c>
      <c r="E233" s="6" t="str">
        <f ca="1">RTD("cqg.rtd", ,"ContractData", ""&amp;C233&amp;"", "T_Settlement",, "T")</f>
        <v/>
      </c>
      <c r="F233" s="3" t="str">
        <f ca="1">_xll.CQGContractData(C233, "NetSettlement", "1", "T")</f>
        <v/>
      </c>
      <c r="G233" s="14" t="str">
        <f ca="1">RTD("cqg.rtd", ,"ContractData", C233, "T_SettlementTime",, "T")</f>
        <v/>
      </c>
      <c r="H233" s="5">
        <f ca="1">_xll.CQGContractData(C233, "T_Date", "1", "T")</f>
        <v>44952</v>
      </c>
      <c r="I233" s="3" t="str">
        <f ca="1">RTD("cqg.rtd", ,"ContractData", ""&amp;C233&amp;"", "Y_CLose",, "T")</f>
        <v/>
      </c>
      <c r="J233" s="5">
        <f ca="1">RTD("cqg.rtd", ,"ContractData", C233, "Y_Date",, "T")</f>
        <v>44951</v>
      </c>
      <c r="Z233" s="1" t="str">
        <f ca="1"/>
        <v/>
      </c>
      <c r="AA233" s="1" t="str">
        <f ca="1"/>
        <v/>
      </c>
    </row>
    <row r="234" spans="1:27" x14ac:dyDescent="0.3">
      <c r="A234" s="3">
        <v>230</v>
      </c>
      <c r="B234" s="5">
        <f t="shared" ca="1" si="6"/>
        <v>45274</v>
      </c>
      <c r="C234" s="16" t="str">
        <f t="shared" ca="1" si="7"/>
        <v>AHDD14Z23</v>
      </c>
      <c r="D234" s="6" t="str">
        <f ca="1">RTD("cqg.rtd", ,"ContractData", ""&amp;C234&amp;"", "LongDescription",, "T")</f>
        <v>LME Aluminium, Dec 23</v>
      </c>
      <c r="E234" s="6" t="str">
        <f ca="1">RTD("cqg.rtd", ,"ContractData", ""&amp;C234&amp;"", "T_Settlement",, "T")</f>
        <v/>
      </c>
      <c r="F234" s="3" t="str">
        <f ca="1">_xll.CQGContractData(C234, "NetSettlement", "1", "T")</f>
        <v/>
      </c>
      <c r="G234" s="14" t="str">
        <f ca="1">RTD("cqg.rtd", ,"ContractData", C234, "T_SettlementTime",, "T")</f>
        <v/>
      </c>
      <c r="H234" s="5">
        <f ca="1">_xll.CQGContractData(C234, "T_Date", "1", "T")</f>
        <v>44952</v>
      </c>
      <c r="I234" s="3" t="str">
        <f ca="1">RTD("cqg.rtd", ,"ContractData", ""&amp;C234&amp;"", "Y_CLose",, "T")</f>
        <v/>
      </c>
      <c r="J234" s="5">
        <f ca="1">RTD("cqg.rtd", ,"ContractData", C234, "Y_Date",, "T")</f>
        <v>44951</v>
      </c>
      <c r="Z234" s="1" t="str">
        <f ca="1"/>
        <v/>
      </c>
      <c r="AA234" s="1" t="str">
        <f ca="1"/>
        <v/>
      </c>
    </row>
    <row r="235" spans="1:27" x14ac:dyDescent="0.3">
      <c r="A235" s="3">
        <v>231</v>
      </c>
      <c r="B235" s="5">
        <f t="shared" ca="1" si="6"/>
        <v>45275</v>
      </c>
      <c r="C235" s="16" t="str">
        <f t="shared" ca="1" si="7"/>
        <v>AHDD15Z23</v>
      </c>
      <c r="D235" s="6" t="str">
        <f ca="1">RTD("cqg.rtd", ,"ContractData", ""&amp;C235&amp;"", "LongDescription",, "T")</f>
        <v>LME Aluminium, Dec 23</v>
      </c>
      <c r="E235" s="6" t="str">
        <f ca="1">RTD("cqg.rtd", ,"ContractData", ""&amp;C235&amp;"", "T_Settlement",, "T")</f>
        <v/>
      </c>
      <c r="F235" s="3" t="str">
        <f ca="1">_xll.CQGContractData(C235, "NetSettlement", "1", "T")</f>
        <v/>
      </c>
      <c r="G235" s="14" t="str">
        <f ca="1">RTD("cqg.rtd", ,"ContractData", C235, "T_SettlementTime",, "T")</f>
        <v/>
      </c>
      <c r="H235" s="5">
        <f ca="1">_xll.CQGContractData(C235, "T_Date", "1", "T")</f>
        <v>44952</v>
      </c>
      <c r="I235" s="3" t="str">
        <f ca="1">RTD("cqg.rtd", ,"ContractData", ""&amp;C235&amp;"", "Y_CLose",, "T")</f>
        <v/>
      </c>
      <c r="J235" s="5">
        <f ca="1">RTD("cqg.rtd", ,"ContractData", C235, "Y_Date",, "T")</f>
        <v>44951</v>
      </c>
      <c r="Z235" s="1" t="str">
        <f ca="1"/>
        <v/>
      </c>
      <c r="AA235" s="1" t="str">
        <f ca="1"/>
        <v/>
      </c>
    </row>
    <row r="236" spans="1:27" x14ac:dyDescent="0.3">
      <c r="A236" s="3">
        <v>232</v>
      </c>
      <c r="B236" s="5">
        <f t="shared" ca="1" si="6"/>
        <v>45278</v>
      </c>
      <c r="C236" s="16" t="str">
        <f t="shared" ca="1" si="7"/>
        <v>AHDD18Z23</v>
      </c>
      <c r="D236" s="6" t="str">
        <f ca="1">RTD("cqg.rtd", ,"ContractData", ""&amp;C236&amp;"", "LongDescription",, "T")</f>
        <v>LME Aluminium, Dec 23</v>
      </c>
      <c r="E236" s="6" t="str">
        <f ca="1">RTD("cqg.rtd", ,"ContractData", ""&amp;C236&amp;"", "T_Settlement",, "T")</f>
        <v/>
      </c>
      <c r="F236" s="3" t="str">
        <f ca="1">_xll.CQGContractData(C236, "NetSettlement", "1", "T")</f>
        <v/>
      </c>
      <c r="G236" s="14" t="str">
        <f ca="1">RTD("cqg.rtd", ,"ContractData", C236, "T_SettlementTime",, "T")</f>
        <v/>
      </c>
      <c r="H236" s="5">
        <f ca="1">_xll.CQGContractData(C236, "T_Date", "1", "T")</f>
        <v>44952</v>
      </c>
      <c r="I236" s="3" t="str">
        <f ca="1">RTD("cqg.rtd", ,"ContractData", ""&amp;C236&amp;"", "Y_CLose",, "T")</f>
        <v/>
      </c>
      <c r="J236" s="5">
        <f ca="1">RTD("cqg.rtd", ,"ContractData", C236, "Y_Date",, "T")</f>
        <v>44951</v>
      </c>
      <c r="Z236" s="1" t="str">
        <f ca="1"/>
        <v/>
      </c>
      <c r="AA236" s="1" t="str">
        <f ca="1"/>
        <v/>
      </c>
    </row>
    <row r="237" spans="1:27" x14ac:dyDescent="0.3">
      <c r="A237" s="3">
        <v>233</v>
      </c>
      <c r="B237" s="5">
        <f t="shared" ca="1" si="6"/>
        <v>45279</v>
      </c>
      <c r="C237" s="16" t="str">
        <f t="shared" ca="1" si="7"/>
        <v>AHDD19Z23</v>
      </c>
      <c r="D237" s="6" t="str">
        <f ca="1">RTD("cqg.rtd", ,"ContractData", ""&amp;C237&amp;"", "LongDescription",, "T")</f>
        <v>LME Aluminium, Dec 23</v>
      </c>
      <c r="E237" s="6" t="str">
        <f ca="1">RTD("cqg.rtd", ,"ContractData", ""&amp;C237&amp;"", "T_Settlement",, "T")</f>
        <v/>
      </c>
      <c r="F237" s="3" t="str">
        <f ca="1">_xll.CQGContractData(C237, "NetSettlement", "1", "T")</f>
        <v/>
      </c>
      <c r="G237" s="14" t="str">
        <f ca="1">RTD("cqg.rtd", ,"ContractData", C237, "T_SettlementTime",, "T")</f>
        <v/>
      </c>
      <c r="H237" s="5">
        <f ca="1">_xll.CQGContractData(C237, "T_Date", "1", "T")</f>
        <v>44952</v>
      </c>
      <c r="I237" s="3" t="str">
        <f ca="1">RTD("cqg.rtd", ,"ContractData", ""&amp;C237&amp;"", "Y_CLose",, "T")</f>
        <v/>
      </c>
      <c r="J237" s="5">
        <f ca="1">RTD("cqg.rtd", ,"ContractData", C237, "Y_Date",, "T")</f>
        <v>44951</v>
      </c>
      <c r="Z237" s="1" t="str">
        <f ca="1"/>
        <v/>
      </c>
      <c r="AA237" s="1" t="str">
        <f ca="1"/>
        <v/>
      </c>
    </row>
    <row r="238" spans="1:27" x14ac:dyDescent="0.3">
      <c r="A238" s="3">
        <v>234</v>
      </c>
      <c r="B238" s="5">
        <f t="shared" ca="1" si="6"/>
        <v>45280</v>
      </c>
      <c r="C238" s="16" t="str">
        <f t="shared" ca="1" si="7"/>
        <v>AHDD20Z23</v>
      </c>
      <c r="D238" s="6" t="str">
        <f ca="1">RTD("cqg.rtd", ,"ContractData", ""&amp;C238&amp;"", "LongDescription",, "T")</f>
        <v>LME Aluminium, Dec 23</v>
      </c>
      <c r="E238" s="6">
        <f ca="1">RTD("cqg.rtd", ,"ContractData", ""&amp;C238&amp;"", "T_Settlement",, "T")</f>
        <v>2710.5</v>
      </c>
      <c r="F238" s="3">
        <f ca="1">_xll.CQGContractData(C238, "NetSettlement", "1", "T")</f>
        <v>-11.75</v>
      </c>
      <c r="G238" s="14">
        <f ca="1">RTD("cqg.rtd", ,"ContractData", C238, "T_SettlementTime",, "T")</f>
        <v>0.45277777777777778</v>
      </c>
      <c r="H238" s="5">
        <f ca="1">_xll.CQGContractData(C238, "T_Date", "1", "T")</f>
        <v>44952</v>
      </c>
      <c r="I238" s="3">
        <f ca="1">RTD("cqg.rtd", ,"ContractData", ""&amp;C238&amp;"", "Y_CLose",, "T")</f>
        <v>2722.25</v>
      </c>
      <c r="J238" s="5">
        <f ca="1">RTD("cqg.rtd", ,"ContractData", C238, "Y_Date",, "T")</f>
        <v>44951</v>
      </c>
      <c r="Z238" s="1">
        <f ca="1"/>
        <v>45280</v>
      </c>
      <c r="AA238" s="1" t="str">
        <f ca="1"/>
        <v/>
      </c>
    </row>
    <row r="239" spans="1:27" x14ac:dyDescent="0.3">
      <c r="A239" s="3">
        <v>235</v>
      </c>
      <c r="B239" s="5">
        <f t="shared" ca="1" si="6"/>
        <v>45281</v>
      </c>
      <c r="C239" s="16" t="str">
        <f t="shared" ca="1" si="7"/>
        <v>AHDD21Z23</v>
      </c>
      <c r="D239" s="6" t="str">
        <f ca="1">RTD("cqg.rtd", ,"ContractData", ""&amp;C239&amp;"", "LongDescription",, "T")</f>
        <v>LME Aluminium, Dec 23</v>
      </c>
      <c r="E239" s="6" t="str">
        <f ca="1">RTD("cqg.rtd", ,"ContractData", ""&amp;C239&amp;"", "T_Settlement",, "T")</f>
        <v/>
      </c>
      <c r="F239" s="3" t="str">
        <f ca="1">_xll.CQGContractData(C239, "NetSettlement", "1", "T")</f>
        <v/>
      </c>
      <c r="G239" s="14" t="str">
        <f ca="1">RTD("cqg.rtd", ,"ContractData", C239, "T_SettlementTime",, "T")</f>
        <v/>
      </c>
      <c r="H239" s="5">
        <f ca="1">_xll.CQGContractData(C239, "T_Date", "1", "T")</f>
        <v>44952</v>
      </c>
      <c r="I239" s="3" t="str">
        <f ca="1">RTD("cqg.rtd", ,"ContractData", ""&amp;C239&amp;"", "Y_CLose",, "T")</f>
        <v/>
      </c>
      <c r="J239" s="5">
        <f ca="1">RTD("cqg.rtd", ,"ContractData", C239, "Y_Date",, "T")</f>
        <v>44951</v>
      </c>
      <c r="Z239" s="1" t="str">
        <f ca="1"/>
        <v/>
      </c>
      <c r="AA239" s="1" t="str">
        <f ca="1"/>
        <v/>
      </c>
    </row>
    <row r="240" spans="1:27" x14ac:dyDescent="0.3">
      <c r="A240" s="3">
        <v>236</v>
      </c>
      <c r="B240" s="5">
        <f t="shared" ca="1" si="6"/>
        <v>45282</v>
      </c>
      <c r="C240" s="16" t="str">
        <f t="shared" ca="1" si="7"/>
        <v>AHDD22Z23</v>
      </c>
      <c r="D240" s="6" t="str">
        <f ca="1">RTD("cqg.rtd", ,"ContractData", ""&amp;C240&amp;"", "LongDescription",, "T")</f>
        <v>LME Aluminium, Dec 23</v>
      </c>
      <c r="E240" s="6" t="str">
        <f ca="1">RTD("cqg.rtd", ,"ContractData", ""&amp;C240&amp;"", "T_Settlement",, "T")</f>
        <v/>
      </c>
      <c r="F240" s="3" t="str">
        <f ca="1">_xll.CQGContractData(C240, "NetSettlement", "1", "T")</f>
        <v/>
      </c>
      <c r="G240" s="14" t="str">
        <f ca="1">RTD("cqg.rtd", ,"ContractData", C240, "T_SettlementTime",, "T")</f>
        <v/>
      </c>
      <c r="H240" s="5">
        <f ca="1">_xll.CQGContractData(C240, "T_Date", "1", "T")</f>
        <v>44952</v>
      </c>
      <c r="I240" s="3" t="str">
        <f ca="1">RTD("cqg.rtd", ,"ContractData", ""&amp;C240&amp;"", "Y_CLose",, "T")</f>
        <v/>
      </c>
      <c r="J240" s="5">
        <f ca="1">RTD("cqg.rtd", ,"ContractData", C240, "Y_Date",, "T")</f>
        <v>44951</v>
      </c>
      <c r="Z240" s="1" t="str">
        <f ca="1"/>
        <v/>
      </c>
      <c r="AA240" s="1" t="str">
        <f ca="1"/>
        <v/>
      </c>
    </row>
    <row r="241" spans="1:27" x14ac:dyDescent="0.3">
      <c r="A241" s="3">
        <v>237</v>
      </c>
      <c r="B241" s="5">
        <f t="shared" ca="1" si="6"/>
        <v>45285</v>
      </c>
      <c r="C241" s="16" t="str">
        <f t="shared" ca="1" si="7"/>
        <v>AHDD25Z23</v>
      </c>
      <c r="D241" s="6" t="str">
        <f ca="1">RTD("cqg.rtd", ,"ContractData", ""&amp;C241&amp;"", "LongDescription",, "T")</f>
        <v>LME Aluminium, Dec 23</v>
      </c>
      <c r="E241" s="6" t="str">
        <f ca="1">RTD("cqg.rtd", ,"ContractData", ""&amp;C241&amp;"", "T_Settlement",, "T")</f>
        <v/>
      </c>
      <c r="F241" s="3" t="str">
        <f ca="1">_xll.CQGContractData(C241, "NetSettlement", "1", "T")</f>
        <v/>
      </c>
      <c r="G241" s="14" t="str">
        <f ca="1">RTD("cqg.rtd", ,"ContractData", C241, "T_SettlementTime",, "T")</f>
        <v/>
      </c>
      <c r="H241" s="5">
        <f ca="1">_xll.CQGContractData(C241, "T_Date", "1", "T")</f>
        <v>44952</v>
      </c>
      <c r="I241" s="3" t="str">
        <f ca="1">RTD("cqg.rtd", ,"ContractData", ""&amp;C241&amp;"", "Y_CLose",, "T")</f>
        <v/>
      </c>
      <c r="J241" s="5">
        <f ca="1">RTD("cqg.rtd", ,"ContractData", C241, "Y_Date",, "T")</f>
        <v>44951</v>
      </c>
      <c r="Z241" s="1" t="str">
        <f ca="1"/>
        <v/>
      </c>
      <c r="AA241" s="1" t="str">
        <f ca="1"/>
        <v/>
      </c>
    </row>
    <row r="242" spans="1:27" x14ac:dyDescent="0.3">
      <c r="A242" s="3">
        <v>238</v>
      </c>
      <c r="B242" s="5">
        <f t="shared" ca="1" si="6"/>
        <v>45286</v>
      </c>
      <c r="C242" s="16" t="str">
        <f t="shared" ca="1" si="7"/>
        <v>AHDD26Z23</v>
      </c>
      <c r="D242" s="6" t="str">
        <f ca="1">RTD("cqg.rtd", ,"ContractData", ""&amp;C242&amp;"", "LongDescription",, "T")</f>
        <v>LME Aluminium, Dec 23</v>
      </c>
      <c r="E242" s="6" t="str">
        <f ca="1">RTD("cqg.rtd", ,"ContractData", ""&amp;C242&amp;"", "T_Settlement",, "T")</f>
        <v/>
      </c>
      <c r="F242" s="3" t="str">
        <f ca="1">_xll.CQGContractData(C242, "NetSettlement", "1", "T")</f>
        <v/>
      </c>
      <c r="G242" s="14" t="str">
        <f ca="1">RTD("cqg.rtd", ,"ContractData", C242, "T_SettlementTime",, "T")</f>
        <v/>
      </c>
      <c r="H242" s="5">
        <f ca="1">_xll.CQGContractData(C242, "T_Date", "1", "T")</f>
        <v>44952</v>
      </c>
      <c r="I242" s="3" t="str">
        <f ca="1">RTD("cqg.rtd", ,"ContractData", ""&amp;C242&amp;"", "Y_CLose",, "T")</f>
        <v/>
      </c>
      <c r="J242" s="5">
        <f ca="1">RTD("cqg.rtd", ,"ContractData", C242, "Y_Date",, "T")</f>
        <v>44951</v>
      </c>
      <c r="Z242" s="1" t="str">
        <f ca="1"/>
        <v/>
      </c>
      <c r="AA242" s="1" t="str">
        <f ca="1"/>
        <v/>
      </c>
    </row>
    <row r="243" spans="1:27" x14ac:dyDescent="0.3">
      <c r="A243" s="3">
        <v>239</v>
      </c>
      <c r="B243" s="5">
        <f t="shared" ca="1" si="6"/>
        <v>45287</v>
      </c>
      <c r="C243" s="16" t="str">
        <f t="shared" ca="1" si="7"/>
        <v>AHDD27Z23</v>
      </c>
      <c r="D243" s="6" t="str">
        <f ca="1">RTD("cqg.rtd", ,"ContractData", ""&amp;C243&amp;"", "LongDescription",, "T")</f>
        <v>LME Aluminium, Dec 23</v>
      </c>
      <c r="E243" s="6" t="str">
        <f ca="1">RTD("cqg.rtd", ,"ContractData", ""&amp;C243&amp;"", "T_Settlement",, "T")</f>
        <v/>
      </c>
      <c r="F243" s="3" t="str">
        <f ca="1">_xll.CQGContractData(C243, "NetSettlement", "1", "T")</f>
        <v/>
      </c>
      <c r="G243" s="14" t="str">
        <f ca="1">RTD("cqg.rtd", ,"ContractData", C243, "T_SettlementTime",, "T")</f>
        <v/>
      </c>
      <c r="H243" s="5">
        <f ca="1">_xll.CQGContractData(C243, "T_Date", "1", "T")</f>
        <v>44952</v>
      </c>
      <c r="I243" s="3" t="str">
        <f ca="1">RTD("cqg.rtd", ,"ContractData", ""&amp;C243&amp;"", "Y_CLose",, "T")</f>
        <v/>
      </c>
      <c r="J243" s="5">
        <f ca="1">RTD("cqg.rtd", ,"ContractData", C243, "Y_Date",, "T")</f>
        <v>44951</v>
      </c>
      <c r="Z243" s="1" t="str">
        <f ca="1"/>
        <v/>
      </c>
      <c r="AA243" s="1" t="str">
        <f ca="1"/>
        <v/>
      </c>
    </row>
    <row r="244" spans="1:27" x14ac:dyDescent="0.3">
      <c r="A244" s="3">
        <v>240</v>
      </c>
      <c r="B244" s="5">
        <f t="shared" ca="1" si="6"/>
        <v>45288</v>
      </c>
      <c r="C244" s="16" t="str">
        <f t="shared" ca="1" si="7"/>
        <v>AHDD28Z23</v>
      </c>
      <c r="D244" s="6" t="str">
        <f ca="1">RTD("cqg.rtd", ,"ContractData", ""&amp;C244&amp;"", "LongDescription",, "T")</f>
        <v>LME Aluminium, Dec 23</v>
      </c>
      <c r="E244" s="6" t="str">
        <f ca="1">RTD("cqg.rtd", ,"ContractData", ""&amp;C244&amp;"", "T_Settlement",, "T")</f>
        <v/>
      </c>
      <c r="F244" s="3" t="str">
        <f ca="1">_xll.CQGContractData(C244, "NetSettlement", "1", "T")</f>
        <v/>
      </c>
      <c r="G244" s="14" t="str">
        <f ca="1">RTD("cqg.rtd", ,"ContractData", C244, "T_SettlementTime",, "T")</f>
        <v/>
      </c>
      <c r="H244" s="5">
        <f ca="1">_xll.CQGContractData(C244, "T_Date", "1", "T")</f>
        <v>44952</v>
      </c>
      <c r="I244" s="3" t="str">
        <f ca="1">RTD("cqg.rtd", ,"ContractData", ""&amp;C244&amp;"", "Y_CLose",, "T")</f>
        <v/>
      </c>
      <c r="J244" s="5">
        <f ca="1">RTD("cqg.rtd", ,"ContractData", C244, "Y_Date",, "T")</f>
        <v>44951</v>
      </c>
      <c r="Z244" s="1" t="str">
        <f ca="1"/>
        <v/>
      </c>
      <c r="AA244" s="1" t="str">
        <f ca="1"/>
        <v/>
      </c>
    </row>
    <row r="245" spans="1:27" x14ac:dyDescent="0.3">
      <c r="A245" s="3">
        <v>241</v>
      </c>
      <c r="B245" s="5">
        <f t="shared" ca="1" si="6"/>
        <v>45289</v>
      </c>
      <c r="C245" s="16" t="str">
        <f t="shared" ca="1" si="7"/>
        <v>AHDD29Z23</v>
      </c>
      <c r="D245" s="6" t="str">
        <f ca="1">RTD("cqg.rtd", ,"ContractData", ""&amp;C245&amp;"", "LongDescription",, "T")</f>
        <v>LME Aluminium, Dec 23</v>
      </c>
      <c r="E245" s="6" t="str">
        <f ca="1">RTD("cqg.rtd", ,"ContractData", ""&amp;C245&amp;"", "T_Settlement",, "T")</f>
        <v/>
      </c>
      <c r="F245" s="3" t="str">
        <f ca="1">_xll.CQGContractData(C245, "NetSettlement", "1", "T")</f>
        <v/>
      </c>
      <c r="G245" s="14" t="str">
        <f ca="1">RTD("cqg.rtd", ,"ContractData", C245, "T_SettlementTime",, "T")</f>
        <v/>
      </c>
      <c r="H245" s="5">
        <f ca="1">_xll.CQGContractData(C245, "T_Date", "1", "T")</f>
        <v>44952</v>
      </c>
      <c r="I245" s="3" t="str">
        <f ca="1">RTD("cqg.rtd", ,"ContractData", ""&amp;C245&amp;"", "Y_CLose",, "T")</f>
        <v/>
      </c>
      <c r="J245" s="5">
        <f ca="1">RTD("cqg.rtd", ,"ContractData", C245, "Y_Date",, "T")</f>
        <v>44951</v>
      </c>
      <c r="Z245" s="1" t="str">
        <f ca="1"/>
        <v/>
      </c>
      <c r="AA245" s="1" t="str">
        <f ca="1"/>
        <v/>
      </c>
    </row>
    <row r="246" spans="1:27" x14ac:dyDescent="0.3">
      <c r="A246" s="3">
        <v>242</v>
      </c>
      <c r="B246" s="5">
        <f t="shared" ca="1" si="6"/>
        <v>45292</v>
      </c>
      <c r="C246" s="16" t="str">
        <f t="shared" ca="1" si="7"/>
        <v>AHDD01F24</v>
      </c>
      <c r="D246" s="6" t="str">
        <f ca="1">RTD("cqg.rtd", ,"ContractData", ""&amp;C246&amp;"", "LongDescription",, "T")</f>
        <v>LME Aluminium, Jan 24</v>
      </c>
      <c r="E246" s="6" t="str">
        <f ca="1">RTD("cqg.rtd", ,"ContractData", ""&amp;C246&amp;"", "T_Settlement",, "T")</f>
        <v/>
      </c>
      <c r="F246" s="3" t="str">
        <f ca="1">_xll.CQGContractData(C246, "NetSettlement", "1", "T")</f>
        <v/>
      </c>
      <c r="G246" s="14" t="str">
        <f ca="1">RTD("cqg.rtd", ,"ContractData", C246, "T_SettlementTime",, "T")</f>
        <v/>
      </c>
      <c r="H246" s="5">
        <f ca="1">_xll.CQGContractData(C246, "T_Date", "1", "T")</f>
        <v>44952</v>
      </c>
      <c r="I246" s="3" t="str">
        <f ca="1">RTD("cqg.rtd", ,"ContractData", ""&amp;C246&amp;"", "Y_CLose",, "T")</f>
        <v/>
      </c>
      <c r="J246" s="5">
        <f ca="1">RTD("cqg.rtd", ,"ContractData", C246, "Y_Date",, "T")</f>
        <v>44951</v>
      </c>
      <c r="Z246" s="1" t="str">
        <f ca="1"/>
        <v/>
      </c>
      <c r="AA246" s="1" t="str">
        <f ca="1"/>
        <v/>
      </c>
    </row>
    <row r="247" spans="1:27" x14ac:dyDescent="0.3">
      <c r="A247" s="3">
        <v>243</v>
      </c>
      <c r="B247" s="5">
        <f t="shared" ca="1" si="6"/>
        <v>45293</v>
      </c>
      <c r="C247" s="16" t="str">
        <f t="shared" ca="1" si="7"/>
        <v>AHDD02F24</v>
      </c>
      <c r="D247" s="6" t="str">
        <f ca="1">RTD("cqg.rtd", ,"ContractData", ""&amp;C247&amp;"", "LongDescription",, "T")</f>
        <v>LME Aluminium, Jan 24</v>
      </c>
      <c r="E247" s="6" t="str">
        <f ca="1">RTD("cqg.rtd", ,"ContractData", ""&amp;C247&amp;"", "T_Settlement",, "T")</f>
        <v/>
      </c>
      <c r="F247" s="3" t="str">
        <f ca="1">_xll.CQGContractData(C247, "NetSettlement", "1", "T")</f>
        <v/>
      </c>
      <c r="G247" s="14" t="str">
        <f ca="1">RTD("cqg.rtd", ,"ContractData", C247, "T_SettlementTime",, "T")</f>
        <v/>
      </c>
      <c r="H247" s="5">
        <f ca="1">_xll.CQGContractData(C247, "T_Date", "1", "T")</f>
        <v>44952</v>
      </c>
      <c r="I247" s="3" t="str">
        <f ca="1">RTD("cqg.rtd", ,"ContractData", ""&amp;C247&amp;"", "Y_CLose",, "T")</f>
        <v/>
      </c>
      <c r="J247" s="5">
        <f ca="1">RTD("cqg.rtd", ,"ContractData", C247, "Y_Date",, "T")</f>
        <v>44951</v>
      </c>
      <c r="Z247" s="1" t="str">
        <f ca="1"/>
        <v/>
      </c>
      <c r="AA247" s="1" t="str">
        <f ca="1"/>
        <v/>
      </c>
    </row>
    <row r="248" spans="1:27" x14ac:dyDescent="0.3">
      <c r="A248" s="3">
        <v>244</v>
      </c>
      <c r="B248" s="5">
        <f t="shared" ca="1" si="6"/>
        <v>45294</v>
      </c>
      <c r="C248" s="16" t="str">
        <f t="shared" ca="1" si="7"/>
        <v>AHDD03F24</v>
      </c>
      <c r="D248" s="6" t="str">
        <f ca="1">RTD("cqg.rtd", ,"ContractData", ""&amp;C248&amp;"", "LongDescription",, "T")</f>
        <v>LME Aluminium, Jan 24</v>
      </c>
      <c r="E248" s="6">
        <f ca="1">RTD("cqg.rtd", ,"ContractData", ""&amp;C248&amp;"", "T_Settlement",, "T")</f>
        <v>2713.88</v>
      </c>
      <c r="F248" s="3">
        <f ca="1">_xll.CQGContractData(C248, "NetSettlement", "1", "T")</f>
        <v>-11.370000000000001</v>
      </c>
      <c r="G248" s="14">
        <f ca="1">RTD("cqg.rtd", ,"ContractData", C248, "T_SettlementTime",, "T")</f>
        <v>0.45277777777777778</v>
      </c>
      <c r="H248" s="5">
        <f ca="1">_xll.CQGContractData(C248, "T_Date", "1", "T")</f>
        <v>44952</v>
      </c>
      <c r="I248" s="3">
        <f ca="1">RTD("cqg.rtd", ,"ContractData", ""&amp;C248&amp;"", "Y_CLose",, "T")</f>
        <v>2725.25</v>
      </c>
      <c r="J248" s="5">
        <f ca="1">RTD("cqg.rtd", ,"ContractData", C248, "Y_Date",, "T")</f>
        <v>44951</v>
      </c>
      <c r="Z248" s="1" t="str">
        <f ca="1"/>
        <v/>
      </c>
      <c r="AA248" s="1" t="str">
        <f ca="1"/>
        <v/>
      </c>
    </row>
    <row r="249" spans="1:27" x14ac:dyDescent="0.3">
      <c r="A249" s="3">
        <v>245</v>
      </c>
      <c r="B249" s="5">
        <f t="shared" ca="1" si="6"/>
        <v>45295</v>
      </c>
      <c r="C249" s="16" t="str">
        <f t="shared" ca="1" si="7"/>
        <v>AHDD04F24</v>
      </c>
      <c r="D249" s="6" t="str">
        <f ca="1">RTD("cqg.rtd", ,"ContractData", ""&amp;C249&amp;"", "LongDescription",, "T")</f>
        <v>LME Aluminium, Jan 24</v>
      </c>
      <c r="E249" s="6" t="str">
        <f ca="1">RTD("cqg.rtd", ,"ContractData", ""&amp;C249&amp;"", "T_Settlement",, "T")</f>
        <v/>
      </c>
      <c r="F249" s="3" t="str">
        <f ca="1">_xll.CQGContractData(C249, "NetSettlement", "1", "T")</f>
        <v/>
      </c>
      <c r="G249" s="14" t="str">
        <f ca="1">RTD("cqg.rtd", ,"ContractData", C249, "T_SettlementTime",, "T")</f>
        <v/>
      </c>
      <c r="H249" s="5">
        <f ca="1">_xll.CQGContractData(C249, "T_Date", "1", "T")</f>
        <v>44952</v>
      </c>
      <c r="I249" s="3" t="str">
        <f ca="1">RTD("cqg.rtd", ,"ContractData", ""&amp;C249&amp;"", "Y_CLose",, "T")</f>
        <v/>
      </c>
      <c r="J249" s="5">
        <f ca="1">RTD("cqg.rtd", ,"ContractData", C249, "Y_Date",, "T")</f>
        <v>44951</v>
      </c>
      <c r="Z249" s="1" t="str">
        <f ca="1"/>
        <v/>
      </c>
      <c r="AA249" s="1" t="str">
        <f ca="1"/>
        <v/>
      </c>
    </row>
    <row r="250" spans="1:27" x14ac:dyDescent="0.3">
      <c r="A250" s="3">
        <v>246</v>
      </c>
      <c r="B250" s="5">
        <f t="shared" ca="1" si="6"/>
        <v>45296</v>
      </c>
      <c r="C250" s="16" t="str">
        <f t="shared" ca="1" si="7"/>
        <v>AHDD05F24</v>
      </c>
      <c r="D250" s="6" t="str">
        <f ca="1">RTD("cqg.rtd", ,"ContractData", ""&amp;C250&amp;"", "LongDescription",, "T")</f>
        <v>LME Aluminium, Jan 24</v>
      </c>
      <c r="E250" s="6" t="str">
        <f ca="1">RTD("cqg.rtd", ,"ContractData", ""&amp;C250&amp;"", "T_Settlement",, "T")</f>
        <v/>
      </c>
      <c r="F250" s="3" t="str">
        <f ca="1">_xll.CQGContractData(C250, "NetSettlement", "1", "T")</f>
        <v/>
      </c>
      <c r="G250" s="14" t="str">
        <f ca="1">RTD("cqg.rtd", ,"ContractData", C250, "T_SettlementTime",, "T")</f>
        <v/>
      </c>
      <c r="H250" s="5">
        <f ca="1">_xll.CQGContractData(C250, "T_Date", "1", "T")</f>
        <v>44952</v>
      </c>
      <c r="I250" s="3" t="str">
        <f ca="1">RTD("cqg.rtd", ,"ContractData", ""&amp;C250&amp;"", "Y_CLose",, "T")</f>
        <v/>
      </c>
      <c r="J250" s="5">
        <f ca="1">RTD("cqg.rtd", ,"ContractData", C250, "Y_Date",, "T")</f>
        <v>44951</v>
      </c>
      <c r="Z250" s="1" t="str">
        <f ca="1"/>
        <v/>
      </c>
      <c r="AA250" s="1" t="str">
        <f ca="1"/>
        <v/>
      </c>
    </row>
    <row r="251" spans="1:27" x14ac:dyDescent="0.3">
      <c r="A251" s="3">
        <v>247</v>
      </c>
      <c r="B251" s="5">
        <f t="shared" ca="1" si="6"/>
        <v>45299</v>
      </c>
      <c r="C251" s="16" t="str">
        <f t="shared" ca="1" si="7"/>
        <v>AHDD08F24</v>
      </c>
      <c r="D251" s="6" t="str">
        <f ca="1">RTD("cqg.rtd", ,"ContractData", ""&amp;C251&amp;"", "LongDescription",, "T")</f>
        <v>LME Aluminium, Jan 24</v>
      </c>
      <c r="E251" s="6" t="str">
        <f ca="1">RTD("cqg.rtd", ,"ContractData", ""&amp;C251&amp;"", "T_Settlement",, "T")</f>
        <v/>
      </c>
      <c r="F251" s="3" t="str">
        <f ca="1">_xll.CQGContractData(C251, "NetSettlement", "1", "T")</f>
        <v/>
      </c>
      <c r="G251" s="14" t="str">
        <f ca="1">RTD("cqg.rtd", ,"ContractData", C251, "T_SettlementTime",, "T")</f>
        <v/>
      </c>
      <c r="H251" s="5">
        <f ca="1">_xll.CQGContractData(C251, "T_Date", "1", "T")</f>
        <v>44952</v>
      </c>
      <c r="I251" s="3" t="str">
        <f ca="1">RTD("cqg.rtd", ,"ContractData", ""&amp;C251&amp;"", "Y_CLose",, "T")</f>
        <v/>
      </c>
      <c r="J251" s="5">
        <f ca="1">RTD("cqg.rtd", ,"ContractData", C251, "Y_Date",, "T")</f>
        <v>44951</v>
      </c>
      <c r="Z251" s="1" t="str">
        <f ca="1"/>
        <v/>
      </c>
      <c r="AA251" s="1" t="str">
        <f ca="1"/>
        <v/>
      </c>
    </row>
    <row r="252" spans="1:27" x14ac:dyDescent="0.3">
      <c r="A252" s="3">
        <v>248</v>
      </c>
      <c r="B252" s="5">
        <f t="shared" ca="1" si="6"/>
        <v>45300</v>
      </c>
      <c r="C252" s="16" t="str">
        <f t="shared" ca="1" si="7"/>
        <v>AHDD09F24</v>
      </c>
      <c r="D252" s="6" t="str">
        <f ca="1">RTD("cqg.rtd", ,"ContractData", ""&amp;C252&amp;"", "LongDescription",, "T")</f>
        <v>LME Aluminium, Jan 24</v>
      </c>
      <c r="E252" s="6" t="str">
        <f ca="1">RTD("cqg.rtd", ,"ContractData", ""&amp;C252&amp;"", "T_Settlement",, "T")</f>
        <v/>
      </c>
      <c r="G252" s="14" t="str">
        <f ca="1">RTD("cqg.rtd", ,"ContractData", C252, "T_SettlementTime",, "T")</f>
        <v/>
      </c>
      <c r="H252" s="5">
        <f ca="1">_xll.CQGContractData(C252, "T_Date", "1", "T")</f>
        <v>44952</v>
      </c>
      <c r="I252" s="3" t="str">
        <f ca="1">RTD("cqg.rtd", ,"ContractData", ""&amp;C252&amp;"", "Y_CLose",, "T")</f>
        <v/>
      </c>
      <c r="J252" s="5">
        <f ca="1">RTD("cqg.rtd", ,"ContractData", C252, "Y_Date",, "T")</f>
        <v>44951</v>
      </c>
      <c r="Z252" s="1" t="str">
        <f ca="1"/>
        <v/>
      </c>
      <c r="AA252" s="1" t="str">
        <f ca="1"/>
        <v/>
      </c>
    </row>
    <row r="253" spans="1:27" x14ac:dyDescent="0.3">
      <c r="A253" s="3">
        <v>249</v>
      </c>
      <c r="B253" s="5">
        <f t="shared" ca="1" si="6"/>
        <v>45301</v>
      </c>
      <c r="C253" s="16" t="str">
        <f t="shared" ca="1" si="7"/>
        <v>AHDD10F24</v>
      </c>
      <c r="D253" s="6" t="str">
        <f ca="1">RTD("cqg.rtd", ,"ContractData", ""&amp;C253&amp;"", "LongDescription",, "T")</f>
        <v>LME Aluminium, Jan 24</v>
      </c>
      <c r="E253" s="6" t="str">
        <f ca="1">RTD("cqg.rtd", ,"ContractData", ""&amp;C253&amp;"", "T_Settlement",, "T")</f>
        <v/>
      </c>
      <c r="G253" s="14" t="str">
        <f ca="1">RTD("cqg.rtd", ,"ContractData", C253, "T_SettlementTime",, "T")</f>
        <v/>
      </c>
      <c r="H253" s="5">
        <f ca="1">_xll.CQGContractData(C253, "T_Date", "1", "T")</f>
        <v>44952</v>
      </c>
      <c r="I253" s="3" t="str">
        <f ca="1">RTD("cqg.rtd", ,"ContractData", ""&amp;C253&amp;"", "Y_CLose",, "T")</f>
        <v/>
      </c>
      <c r="J253" s="5">
        <f ca="1">RTD("cqg.rtd", ,"ContractData", C253, "Y_Date",, "T")</f>
        <v>44951</v>
      </c>
      <c r="Z253" s="1" t="str">
        <f ca="1"/>
        <v/>
      </c>
      <c r="AA253" s="1" t="str">
        <f ca="1"/>
        <v/>
      </c>
    </row>
    <row r="254" spans="1:27" x14ac:dyDescent="0.3">
      <c r="A254" s="3">
        <v>250</v>
      </c>
      <c r="B254" s="5">
        <f t="shared" ca="1" si="6"/>
        <v>45302</v>
      </c>
      <c r="C254" s="16" t="str">
        <f t="shared" ca="1" si="7"/>
        <v>AHDD11F24</v>
      </c>
      <c r="D254" s="6" t="str">
        <f ca="1">RTD("cqg.rtd", ,"ContractData", ""&amp;C254&amp;"", "LongDescription",, "T")</f>
        <v>LME Aluminium, Jan 24</v>
      </c>
      <c r="E254" s="6" t="str">
        <f ca="1">RTD("cqg.rtd", ,"ContractData", ""&amp;C254&amp;"", "T_Settlement",, "T")</f>
        <v/>
      </c>
      <c r="G254" s="14" t="str">
        <f ca="1">RTD("cqg.rtd", ,"ContractData", C254, "T_SettlementTime",, "T")</f>
        <v/>
      </c>
      <c r="H254" s="5">
        <f ca="1">_xll.CQGContractData(C254, "T_Date", "1", "T")</f>
        <v>44952</v>
      </c>
      <c r="I254" s="3" t="str">
        <f ca="1">RTD("cqg.rtd", ,"ContractData", ""&amp;C254&amp;"", "Y_CLose",, "T")</f>
        <v/>
      </c>
      <c r="J254" s="5">
        <f ca="1">RTD("cqg.rtd", ,"ContractData", C254, "Y_Date",, "T")</f>
        <v>44951</v>
      </c>
      <c r="Z254" s="1" t="str">
        <f ca="1"/>
        <v/>
      </c>
      <c r="AA254" s="1" t="str">
        <f ca="1"/>
        <v/>
      </c>
    </row>
    <row r="255" spans="1:27" x14ac:dyDescent="0.3">
      <c r="A255" s="3">
        <v>251</v>
      </c>
      <c r="B255" s="5">
        <f t="shared" ca="1" si="6"/>
        <v>45303</v>
      </c>
      <c r="C255" s="16" t="str">
        <f t="shared" ca="1" si="7"/>
        <v>AHDD12F24</v>
      </c>
      <c r="D255" s="6" t="str">
        <f ca="1">RTD("cqg.rtd", ,"ContractData", ""&amp;C255&amp;"", "LongDescription",, "T")</f>
        <v>LME Aluminium, Jan 24</v>
      </c>
      <c r="E255" s="6" t="str">
        <f ca="1">RTD("cqg.rtd", ,"ContractData", ""&amp;C255&amp;"", "T_Settlement",, "T")</f>
        <v/>
      </c>
      <c r="G255" s="14" t="str">
        <f ca="1">RTD("cqg.rtd", ,"ContractData", C255, "T_SettlementTime",, "T")</f>
        <v/>
      </c>
      <c r="H255" s="5">
        <f ca="1">_xll.CQGContractData(C255, "T_Date", "1", "T")</f>
        <v>44952</v>
      </c>
      <c r="I255" s="3" t="str">
        <f ca="1">RTD("cqg.rtd", ,"ContractData", ""&amp;C255&amp;"", "Y_CLose",, "T")</f>
        <v/>
      </c>
      <c r="J255" s="5">
        <f ca="1">RTD("cqg.rtd", ,"ContractData", C255, "Y_Date",, "T")</f>
        <v>44951</v>
      </c>
      <c r="Z255" s="1" t="str">
        <f ca="1"/>
        <v/>
      </c>
      <c r="AA255" s="1" t="str">
        <f ca="1"/>
        <v/>
      </c>
    </row>
    <row r="256" spans="1:27" x14ac:dyDescent="0.3">
      <c r="A256" s="3">
        <v>252</v>
      </c>
      <c r="B256" s="5">
        <f t="shared" ca="1" si="6"/>
        <v>45306</v>
      </c>
      <c r="C256" s="16" t="str">
        <f t="shared" ca="1" si="7"/>
        <v>AHDD15F24</v>
      </c>
      <c r="D256" s="6" t="str">
        <f ca="1">RTD("cqg.rtd", ,"ContractData", ""&amp;C256&amp;"", "LongDescription",, "T")</f>
        <v>LME Aluminium, Jan 24</v>
      </c>
      <c r="E256" s="6" t="str">
        <f ca="1">RTD("cqg.rtd", ,"ContractData", ""&amp;C256&amp;"", "T_Settlement",, "T")</f>
        <v/>
      </c>
      <c r="G256" s="14" t="str">
        <f ca="1">RTD("cqg.rtd", ,"ContractData", C256, "T_SettlementTime",, "T")</f>
        <v/>
      </c>
      <c r="H256" s="5">
        <f ca="1">_xll.CQGContractData(C256, "T_Date", "1", "T")</f>
        <v>44952</v>
      </c>
      <c r="I256" s="3" t="str">
        <f ca="1">RTD("cqg.rtd", ,"ContractData", ""&amp;C256&amp;"", "Y_CLose",, "T")</f>
        <v/>
      </c>
      <c r="J256" s="5">
        <f ca="1">RTD("cqg.rtd", ,"ContractData", C256, "Y_Date",, "T")</f>
        <v>44951</v>
      </c>
      <c r="Z256" s="1" t="str">
        <f ca="1"/>
        <v/>
      </c>
      <c r="AA256" s="1" t="str">
        <f ca="1"/>
        <v/>
      </c>
    </row>
    <row r="257" spans="1:27" x14ac:dyDescent="0.3">
      <c r="A257" s="3">
        <v>253</v>
      </c>
      <c r="B257" s="5">
        <f t="shared" ca="1" si="6"/>
        <v>45307</v>
      </c>
      <c r="C257" s="16" t="str">
        <f t="shared" ca="1" si="7"/>
        <v>AHDD16F24</v>
      </c>
      <c r="D257" s="6" t="str">
        <f ca="1">RTD("cqg.rtd", ,"ContractData", ""&amp;C257&amp;"", "LongDescription",, "T")</f>
        <v>LME Aluminium, Jan 24</v>
      </c>
      <c r="E257" s="6" t="str">
        <f ca="1">RTD("cqg.rtd", ,"ContractData", ""&amp;C257&amp;"", "T_Settlement",, "T")</f>
        <v/>
      </c>
      <c r="G257" s="14" t="str">
        <f ca="1">RTD("cqg.rtd", ,"ContractData", C257, "T_SettlementTime",, "T")</f>
        <v/>
      </c>
      <c r="H257" s="5">
        <f ca="1">_xll.CQGContractData(C257, "T_Date", "1", "T")</f>
        <v>44952</v>
      </c>
      <c r="I257" s="3" t="str">
        <f ca="1">RTD("cqg.rtd", ,"ContractData", ""&amp;C257&amp;"", "Y_CLose",, "T")</f>
        <v/>
      </c>
      <c r="J257" s="5">
        <f ca="1">RTD("cqg.rtd", ,"ContractData", C257, "Y_Date",, "T")</f>
        <v>44951</v>
      </c>
      <c r="Z257" s="1" t="str">
        <f ca="1"/>
        <v/>
      </c>
      <c r="AA257" s="1" t="str">
        <f ca="1"/>
        <v/>
      </c>
    </row>
    <row r="258" spans="1:27" x14ac:dyDescent="0.3">
      <c r="A258" s="3">
        <v>254</v>
      </c>
      <c r="B258" s="5">
        <f t="shared" ca="1" si="6"/>
        <v>45308</v>
      </c>
      <c r="C258" s="16" t="str">
        <f t="shared" ca="1" si="7"/>
        <v>AHDD17F24</v>
      </c>
      <c r="D258" s="6" t="str">
        <f ca="1">RTD("cqg.rtd", ,"ContractData", ""&amp;C258&amp;"", "LongDescription",, "T")</f>
        <v>LME Aluminium, Jan 24</v>
      </c>
      <c r="E258" s="6">
        <f ca="1">RTD("cqg.rtd", ,"ContractData", ""&amp;C258&amp;"", "T_Settlement",, "T")</f>
        <v>2717.25</v>
      </c>
      <c r="G258" s="14">
        <f ca="1">RTD("cqg.rtd", ,"ContractData", C258, "T_SettlementTime",, "T")</f>
        <v>0.45277777777777778</v>
      </c>
      <c r="H258" s="5">
        <f ca="1">_xll.CQGContractData(C258, "T_Date", "1", "T")</f>
        <v>44952</v>
      </c>
      <c r="I258" s="3">
        <f ca="1">RTD("cqg.rtd", ,"ContractData", ""&amp;C258&amp;"", "Y_CLose",, "T")</f>
        <v>2728.25</v>
      </c>
      <c r="J258" s="5">
        <f ca="1">RTD("cqg.rtd", ,"ContractData", C258, "Y_Date",, "T")</f>
        <v>44951</v>
      </c>
      <c r="Z258" s="1">
        <f ca="1"/>
        <v>45308</v>
      </c>
      <c r="AA258" s="1" t="str">
        <f ca="1"/>
        <v/>
      </c>
    </row>
    <row r="259" spans="1:27" x14ac:dyDescent="0.3">
      <c r="A259" s="3">
        <v>255</v>
      </c>
      <c r="B259" s="5">
        <f t="shared" ca="1" si="6"/>
        <v>45309</v>
      </c>
      <c r="C259" s="16" t="str">
        <f t="shared" ca="1" si="7"/>
        <v>AHDD18F24</v>
      </c>
      <c r="D259" s="6" t="str">
        <f ca="1">RTD("cqg.rtd", ,"ContractData", ""&amp;C259&amp;"", "LongDescription",, "T")</f>
        <v>LME Aluminium, Jan 24</v>
      </c>
      <c r="E259" s="6" t="str">
        <f ca="1">RTD("cqg.rtd", ,"ContractData", ""&amp;C259&amp;"", "T_Settlement",, "T")</f>
        <v/>
      </c>
      <c r="G259" s="14" t="str">
        <f ca="1">RTD("cqg.rtd", ,"ContractData", C259, "T_SettlementTime",, "T")</f>
        <v/>
      </c>
      <c r="H259" s="5">
        <f ca="1">_xll.CQGContractData(C259, "T_Date", "1", "T")</f>
        <v>44952</v>
      </c>
      <c r="I259" s="3" t="str">
        <f ca="1">RTD("cqg.rtd", ,"ContractData", ""&amp;C259&amp;"", "Y_CLose",, "T")</f>
        <v/>
      </c>
      <c r="J259" s="5">
        <f ca="1">RTD("cqg.rtd", ,"ContractData", C259, "Y_Date",, "T")</f>
        <v>44951</v>
      </c>
      <c r="Z259" s="1" t="str">
        <f ca="1"/>
        <v/>
      </c>
      <c r="AA259" s="1" t="str">
        <f ca="1"/>
        <v/>
      </c>
    </row>
    <row r="260" spans="1:27" x14ac:dyDescent="0.3">
      <c r="A260" s="3">
        <v>256</v>
      </c>
      <c r="B260" s="5">
        <f t="shared" ref="B260:B271" ca="1" si="8">WORKDAY($A$2,$A260)</f>
        <v>45310</v>
      </c>
      <c r="C260" s="16" t="str">
        <f t="shared" ca="1" si="7"/>
        <v>AHDD19F24</v>
      </c>
      <c r="D260" s="6" t="str">
        <f ca="1">RTD("cqg.rtd", ,"ContractData", ""&amp;C260&amp;"", "LongDescription",, "T")</f>
        <v>LME Aluminium, Jan 24</v>
      </c>
      <c r="E260" s="6" t="str">
        <f ca="1">RTD("cqg.rtd", ,"ContractData", ""&amp;C260&amp;"", "T_Settlement",, "T")</f>
        <v/>
      </c>
      <c r="G260" s="14" t="str">
        <f ca="1">RTD("cqg.rtd", ,"ContractData", C260, "T_SettlementTime",, "T")</f>
        <v/>
      </c>
      <c r="H260" s="5">
        <f ca="1">_xll.CQGContractData(C260, "T_Date", "1", "T")</f>
        <v>44952</v>
      </c>
      <c r="I260" s="3" t="str">
        <f ca="1">RTD("cqg.rtd", ,"ContractData", ""&amp;C260&amp;"", "Y_CLose",, "T")</f>
        <v/>
      </c>
      <c r="J260" s="5">
        <f ca="1">RTD("cqg.rtd", ,"ContractData", C260, "Y_Date",, "T")</f>
        <v>44951</v>
      </c>
      <c r="Z260" s="1" t="str">
        <f ca="1"/>
        <v/>
      </c>
      <c r="AA260" s="1" t="str">
        <f ca="1"/>
        <v/>
      </c>
    </row>
    <row r="261" spans="1:27" x14ac:dyDescent="0.3">
      <c r="A261" s="3">
        <v>257</v>
      </c>
      <c r="B261" s="5">
        <f t="shared" ca="1" si="8"/>
        <v>45313</v>
      </c>
      <c r="C261" s="16" t="str">
        <f t="shared" ref="C261:C271" ca="1" si="9">CONCATENATE("AHDD",IF(DAY($B261)&lt;10,CONCATENATE("0",DAY($B261)),DAY($B261)),IF(MONTH($B261)=1,"F",IF(MONTH($B261)=2,"G",IF(MONTH($B261)=3,"H",IF(MONTH($B261)=4,"J",IF(MONTH($B261)=5,"K",IF(MONTH($B261)=6,"M",IF(MONTH($B261)=7,"N",IF(MONTH($B261)=8,"Q",IF(MONTH($B261)=9,"U",IF(MONTH($B261)=10,"V",IF(MONTH($B261)=11,"X",IF(MONTH($B261)=12,"Z","INVALID MONTH")))))))))))),RIGHT(YEAR($B261),2))</f>
        <v>AHDD22F24</v>
      </c>
      <c r="D261" s="6" t="str">
        <f ca="1">RTD("cqg.rtd", ,"ContractData", ""&amp;C261&amp;"", "LongDescription",, "T")</f>
        <v>LME Aluminium, Jan 24</v>
      </c>
      <c r="E261" s="6" t="str">
        <f ca="1">RTD("cqg.rtd", ,"ContractData", ""&amp;C261&amp;"", "T_Settlement",, "T")</f>
        <v/>
      </c>
      <c r="G261" s="14" t="str">
        <f ca="1">RTD("cqg.rtd", ,"ContractData", C261, "T_SettlementTime",, "T")</f>
        <v/>
      </c>
      <c r="H261" s="5">
        <f ca="1">_xll.CQGContractData(C261, "T_Date", "1", "T")</f>
        <v>44952</v>
      </c>
      <c r="I261" s="3" t="str">
        <f ca="1">RTD("cqg.rtd", ,"ContractData", ""&amp;C261&amp;"", "Y_CLose",, "T")</f>
        <v/>
      </c>
      <c r="J261" s="5">
        <f ca="1">RTD("cqg.rtd", ,"ContractData", C261, "Y_Date",, "T")</f>
        <v>44951</v>
      </c>
      <c r="Z261" s="1" t="str">
        <f ca="1"/>
        <v/>
      </c>
      <c r="AA261" s="1" t="str">
        <f ca="1"/>
        <v/>
      </c>
    </row>
    <row r="262" spans="1:27" x14ac:dyDescent="0.3">
      <c r="A262" s="3">
        <v>258</v>
      </c>
      <c r="B262" s="5">
        <f t="shared" ca="1" si="8"/>
        <v>45314</v>
      </c>
      <c r="C262" s="16" t="str">
        <f t="shared" ca="1" si="9"/>
        <v>AHDD23F24</v>
      </c>
      <c r="D262" s="6" t="str">
        <f ca="1">RTD("cqg.rtd", ,"ContractData", ""&amp;C262&amp;"", "LongDescription",, "T")</f>
        <v>LME Aluminium, Jan 24</v>
      </c>
      <c r="E262" s="6" t="str">
        <f ca="1">RTD("cqg.rtd", ,"ContractData", ""&amp;C262&amp;"", "T_Settlement",, "T")</f>
        <v/>
      </c>
      <c r="G262" s="14" t="str">
        <f ca="1">RTD("cqg.rtd", ,"ContractData", C262, "T_SettlementTime",, "T")</f>
        <v/>
      </c>
      <c r="H262" s="5">
        <f ca="1">_xll.CQGContractData(C262, "T_Date", "1", "T")</f>
        <v>44952</v>
      </c>
      <c r="I262" s="3" t="str">
        <f ca="1">RTD("cqg.rtd", ,"ContractData", ""&amp;C262&amp;"", "Y_CLose",, "T")</f>
        <v/>
      </c>
      <c r="J262" s="5">
        <f ca="1">RTD("cqg.rtd", ,"ContractData", C262, "Y_Date",, "T")</f>
        <v>44951</v>
      </c>
      <c r="Z262" s="1" t="str">
        <f ca="1"/>
        <v/>
      </c>
      <c r="AA262" s="1" t="str">
        <f ca="1"/>
        <v/>
      </c>
    </row>
    <row r="263" spans="1:27" x14ac:dyDescent="0.3">
      <c r="A263" s="3">
        <v>259</v>
      </c>
      <c r="B263" s="5">
        <f t="shared" ca="1" si="8"/>
        <v>45315</v>
      </c>
      <c r="C263" s="16" t="str">
        <f t="shared" ca="1" si="9"/>
        <v>AHDD24F24</v>
      </c>
      <c r="D263" s="6" t="str">
        <f ca="1">RTD("cqg.rtd", ,"ContractData", ""&amp;C263&amp;"", "LongDescription",, "T")</f>
        <v>LME Aluminium, Jan 24</v>
      </c>
      <c r="E263" s="6" t="str">
        <f ca="1">RTD("cqg.rtd", ,"ContractData", ""&amp;C263&amp;"", "T_Settlement",, "T")</f>
        <v/>
      </c>
      <c r="G263" s="14" t="str">
        <f ca="1">RTD("cqg.rtd", ,"ContractData", C263, "T_SettlementTime",, "T")</f>
        <v/>
      </c>
      <c r="H263" s="5">
        <f ca="1">_xll.CQGContractData(C263, "T_Date", "1", "T")</f>
        <v>44952</v>
      </c>
      <c r="I263" s="3" t="str">
        <f ca="1">RTD("cqg.rtd", ,"ContractData", ""&amp;C263&amp;"", "Y_CLose",, "T")</f>
        <v/>
      </c>
      <c r="J263" s="5">
        <f ca="1">RTD("cqg.rtd", ,"ContractData", C263, "Y_Date",, "T")</f>
        <v>44951</v>
      </c>
      <c r="Z263" s="1" t="str">
        <f ca="1"/>
        <v/>
      </c>
      <c r="AA263" s="1" t="str">
        <f ca="1"/>
        <v/>
      </c>
    </row>
    <row r="264" spans="1:27" x14ac:dyDescent="0.3">
      <c r="A264" s="3">
        <v>260</v>
      </c>
      <c r="B264" s="5">
        <f t="shared" ca="1" si="8"/>
        <v>45316</v>
      </c>
      <c r="C264" s="16" t="str">
        <f t="shared" ca="1" si="9"/>
        <v>AHDD25F24</v>
      </c>
      <c r="D264" s="6" t="str">
        <f ca="1">RTD("cqg.rtd", ,"ContractData", ""&amp;C264&amp;"", "LongDescription",, "T")</f>
        <v>LME Aluminium, Jan 24</v>
      </c>
      <c r="E264" s="6" t="str">
        <f ca="1">RTD("cqg.rtd", ,"ContractData", ""&amp;C264&amp;"", "T_Settlement",, "T")</f>
        <v/>
      </c>
      <c r="G264" s="14" t="str">
        <f ca="1">RTD("cqg.rtd", ,"ContractData", C264, "T_SettlementTime",, "T")</f>
        <v/>
      </c>
      <c r="H264" s="5">
        <f ca="1">_xll.CQGContractData(C264, "T_Date", "1", "T")</f>
        <v>44952</v>
      </c>
      <c r="I264" s="3" t="str">
        <f ca="1">RTD("cqg.rtd", ,"ContractData", ""&amp;C264&amp;"", "Y_CLose",, "T")</f>
        <v/>
      </c>
      <c r="J264" s="5">
        <f ca="1">RTD("cqg.rtd", ,"ContractData", C264, "Y_Date",, "T")</f>
        <v>44951</v>
      </c>
      <c r="Z264" s="1" t="str">
        <f ca="1"/>
        <v/>
      </c>
      <c r="AA264" s="1" t="str">
        <f ca="1"/>
        <v/>
      </c>
    </row>
    <row r="265" spans="1:27" x14ac:dyDescent="0.3">
      <c r="A265" s="3">
        <v>261</v>
      </c>
      <c r="B265" s="5">
        <f t="shared" ca="1" si="8"/>
        <v>45317</v>
      </c>
      <c r="C265" s="16" t="str">
        <f t="shared" ca="1" si="9"/>
        <v>AHDD26F24</v>
      </c>
      <c r="D265" s="6" t="str">
        <f ca="1">RTD("cqg.rtd", ,"ContractData", ""&amp;C265&amp;"", "LongDescription",, "T")</f>
        <v>LME Aluminium, Jan 24</v>
      </c>
      <c r="E265" s="6" t="str">
        <f ca="1">RTD("cqg.rtd", ,"ContractData", ""&amp;C265&amp;"", "T_Settlement",, "T")</f>
        <v/>
      </c>
      <c r="G265" s="14" t="str">
        <f ca="1">RTD("cqg.rtd", ,"ContractData", C265, "T_SettlementTime",, "T")</f>
        <v/>
      </c>
      <c r="H265" s="5">
        <f ca="1">_xll.CQGContractData(C265, "T_Date", "1", "T")</f>
        <v>44952</v>
      </c>
      <c r="I265" s="3" t="str">
        <f ca="1">RTD("cqg.rtd", ,"ContractData", ""&amp;C265&amp;"", "Y_CLose",, "T")</f>
        <v/>
      </c>
      <c r="J265" s="5">
        <f ca="1">RTD("cqg.rtd", ,"ContractData", C265, "Y_Date",, "T")</f>
        <v>44951</v>
      </c>
      <c r="Z265" s="1" t="str">
        <f ca="1"/>
        <v/>
      </c>
      <c r="AA265" s="1" t="str">
        <f ca="1"/>
        <v/>
      </c>
    </row>
    <row r="266" spans="1:27" x14ac:dyDescent="0.3">
      <c r="A266" s="3">
        <v>262</v>
      </c>
      <c r="B266" s="5">
        <f t="shared" ca="1" si="8"/>
        <v>45320</v>
      </c>
      <c r="C266" s="16" t="str">
        <f t="shared" ca="1" si="9"/>
        <v>AHDD29F24</v>
      </c>
      <c r="D266" s="6" t="str">
        <f ca="1">RTD("cqg.rtd", ,"ContractData", ""&amp;C266&amp;"", "LongDescription",, "T")</f>
        <v>LME Aluminium, Jan 24</v>
      </c>
      <c r="E266" s="6" t="str">
        <f ca="1">RTD("cqg.rtd", ,"ContractData", ""&amp;C266&amp;"", "T_Settlement",, "T")</f>
        <v/>
      </c>
      <c r="G266" s="14" t="str">
        <f ca="1">RTD("cqg.rtd", ,"ContractData", C266, "T_SettlementTime",, "T")</f>
        <v/>
      </c>
      <c r="H266" s="5">
        <f ca="1">_xll.CQGContractData(C266, "T_Date", "1", "T")</f>
        <v>44952</v>
      </c>
      <c r="I266" s="3" t="str">
        <f ca="1">RTD("cqg.rtd", ,"ContractData", ""&amp;C266&amp;"", "Y_CLose",, "T")</f>
        <v/>
      </c>
      <c r="J266" s="5">
        <f ca="1">RTD("cqg.rtd", ,"ContractData", C266, "Y_Date",, "T")</f>
        <v>44951</v>
      </c>
      <c r="Z266" s="1" t="str">
        <f ca="1"/>
        <v/>
      </c>
      <c r="AA266" s="1" t="str">
        <f ca="1"/>
        <v/>
      </c>
    </row>
    <row r="267" spans="1:27" x14ac:dyDescent="0.3">
      <c r="A267" s="3">
        <v>263</v>
      </c>
      <c r="B267" s="5">
        <f t="shared" ca="1" si="8"/>
        <v>45321</v>
      </c>
      <c r="C267" s="16" t="str">
        <f t="shared" ca="1" si="9"/>
        <v>AHDD30F24</v>
      </c>
      <c r="D267" s="6" t="str">
        <f ca="1">RTD("cqg.rtd", ,"ContractData", ""&amp;C267&amp;"", "LongDescription",, "T")</f>
        <v>LME Aluminium, Jan 24</v>
      </c>
      <c r="E267" s="6" t="str">
        <f ca="1">RTD("cqg.rtd", ,"ContractData", ""&amp;C267&amp;"", "T_Settlement",, "T")</f>
        <v/>
      </c>
      <c r="G267" s="14" t="str">
        <f ca="1">RTD("cqg.rtd", ,"ContractData", C267, "T_SettlementTime",, "T")</f>
        <v/>
      </c>
      <c r="H267" s="5">
        <f ca="1">_xll.CQGContractData(C267, "T_Date", "1", "T")</f>
        <v>44952</v>
      </c>
      <c r="I267" s="3" t="str">
        <f ca="1">RTD("cqg.rtd", ,"ContractData", ""&amp;C267&amp;"", "Y_CLose",, "T")</f>
        <v/>
      </c>
      <c r="J267" s="5">
        <f ca="1">RTD("cqg.rtd", ,"ContractData", C267, "Y_Date",, "T")</f>
        <v>44951</v>
      </c>
      <c r="Z267" s="1" t="str">
        <f ca="1"/>
        <v/>
      </c>
      <c r="AA267" s="1" t="str">
        <f ca="1"/>
        <v/>
      </c>
    </row>
    <row r="268" spans="1:27" x14ac:dyDescent="0.3">
      <c r="A268" s="3">
        <v>264</v>
      </c>
      <c r="B268" s="5">
        <f t="shared" ca="1" si="8"/>
        <v>45322</v>
      </c>
      <c r="C268" s="16" t="str">
        <f t="shared" ca="1" si="9"/>
        <v>AHDD31F24</v>
      </c>
      <c r="D268" s="6" t="str">
        <f ca="1">RTD("cqg.rtd", ,"ContractData", ""&amp;C268&amp;"", "LongDescription",, "T")</f>
        <v>LME Aluminium, Jan 24</v>
      </c>
      <c r="E268" s="6" t="str">
        <f ca="1">RTD("cqg.rtd", ,"ContractData", ""&amp;C268&amp;"", "T_Settlement",, "T")</f>
        <v/>
      </c>
      <c r="G268" s="14" t="str">
        <f ca="1">RTD("cqg.rtd", ,"ContractData", C268, "T_SettlementTime",, "T")</f>
        <v/>
      </c>
      <c r="H268" s="5">
        <f ca="1">_xll.CQGContractData(C268, "T_Date", "1", "T")</f>
        <v>44952</v>
      </c>
      <c r="I268" s="3" t="str">
        <f ca="1">RTD("cqg.rtd", ,"ContractData", ""&amp;C268&amp;"", "Y_CLose",, "T")</f>
        <v/>
      </c>
      <c r="J268" s="5">
        <f ca="1">RTD("cqg.rtd", ,"ContractData", C268, "Y_Date",, "T")</f>
        <v>44951</v>
      </c>
      <c r="Z268" s="1" t="str">
        <f ca="1"/>
        <v/>
      </c>
      <c r="AA268" s="1" t="str">
        <f ca="1"/>
        <v/>
      </c>
    </row>
    <row r="269" spans="1:27" x14ac:dyDescent="0.3">
      <c r="A269" s="3">
        <v>265</v>
      </c>
      <c r="B269" s="5">
        <f t="shared" ca="1" si="8"/>
        <v>45323</v>
      </c>
      <c r="C269" s="16" t="str">
        <f t="shared" ca="1" si="9"/>
        <v>AHDD01G24</v>
      </c>
      <c r="D269" s="6" t="str">
        <f ca="1">RTD("cqg.rtd", ,"ContractData", ""&amp;C269&amp;"", "LongDescription",, "T")</f>
        <v>LME Aluminium, Feb 24</v>
      </c>
      <c r="E269" s="6" t="str">
        <f ca="1">RTD("cqg.rtd", ,"ContractData", ""&amp;C269&amp;"", "T_Settlement",, "T")</f>
        <v/>
      </c>
      <c r="G269" s="14" t="str">
        <f ca="1">RTD("cqg.rtd", ,"ContractData", C269, "T_SettlementTime",, "T")</f>
        <v/>
      </c>
      <c r="H269" s="5">
        <f ca="1">_xll.CQGContractData(C269, "T_Date", "1", "T")</f>
        <v>44952</v>
      </c>
      <c r="I269" s="3" t="str">
        <f ca="1">RTD("cqg.rtd", ,"ContractData", ""&amp;C269&amp;"", "Y_CLose",, "T")</f>
        <v/>
      </c>
      <c r="J269" s="5">
        <f ca="1">RTD("cqg.rtd", ,"ContractData", C269, "Y_Date",, "T")</f>
        <v>44951</v>
      </c>
      <c r="Z269" s="1" t="str">
        <f ca="1"/>
        <v/>
      </c>
      <c r="AA269" s="1" t="str">
        <f ca="1"/>
        <v/>
      </c>
    </row>
    <row r="270" spans="1:27" x14ac:dyDescent="0.3">
      <c r="A270" s="3">
        <v>266</v>
      </c>
      <c r="B270" s="5">
        <f t="shared" ca="1" si="8"/>
        <v>45324</v>
      </c>
      <c r="C270" s="16" t="str">
        <f t="shared" ca="1" si="9"/>
        <v>AHDD02G24</v>
      </c>
      <c r="D270" s="6" t="str">
        <f ca="1">RTD("cqg.rtd", ,"ContractData", ""&amp;C270&amp;"", "LongDescription",, "T")</f>
        <v>LME Aluminium, Feb 24</v>
      </c>
      <c r="E270" s="6">
        <f ca="1">RTD("cqg.rtd", ,"ContractData", ""&amp;C270&amp;"", "T_Settlement",, "T")</f>
        <v>2720.79</v>
      </c>
      <c r="G270" s="14">
        <f ca="1">RTD("cqg.rtd", ,"ContractData", C270, "T_SettlementTime",, "T")</f>
        <v>0.45277777777777778</v>
      </c>
      <c r="H270" s="5">
        <f ca="1">_xll.CQGContractData(C270, "T_Date", "1", "T")</f>
        <v>44952</v>
      </c>
      <c r="I270" s="3">
        <f ca="1">RTD("cqg.rtd", ,"ContractData", ""&amp;C270&amp;"", "Y_CLose",, "T")</f>
        <v>2731.4500000000003</v>
      </c>
      <c r="J270" s="5">
        <f ca="1">RTD("cqg.rtd", ,"ContractData", C270, "Y_Date",, "T")</f>
        <v>44951</v>
      </c>
      <c r="Z270" s="1" t="str">
        <f ca="1"/>
        <v/>
      </c>
      <c r="AA270" s="1" t="str">
        <f ca="1"/>
        <v/>
      </c>
    </row>
    <row r="271" spans="1:27" x14ac:dyDescent="0.3">
      <c r="A271" s="3">
        <v>267</v>
      </c>
      <c r="B271" s="5">
        <f t="shared" ca="1" si="8"/>
        <v>45327</v>
      </c>
      <c r="C271" s="16" t="str">
        <f t="shared" ca="1" si="9"/>
        <v>AHDD05G24</v>
      </c>
      <c r="D271" s="6" t="str">
        <f ca="1">RTD("cqg.rtd", ,"ContractData", ""&amp;C271&amp;"", "LongDescription",, "T")</f>
        <v>LME Aluminium, Feb 24</v>
      </c>
      <c r="E271" s="6" t="str">
        <f ca="1">RTD("cqg.rtd", ,"ContractData", ""&amp;C271&amp;"", "T_Settlement",, "T")</f>
        <v/>
      </c>
      <c r="G271" s="14" t="str">
        <f ca="1">RTD("cqg.rtd", ,"ContractData", C271, "T_SettlementTime",, "T")</f>
        <v/>
      </c>
      <c r="H271" s="5">
        <f ca="1">_xll.CQGContractData(C271, "T_Date", "1", "T")</f>
        <v>44952</v>
      </c>
      <c r="I271" s="3" t="str">
        <f ca="1">RTD("cqg.rtd", ,"ContractData", ""&amp;C271&amp;"", "Y_CLose",, "T")</f>
        <v/>
      </c>
      <c r="J271" s="5">
        <f ca="1">RTD("cqg.rtd", ,"ContractData", C271, "Y_Date",, "T")</f>
        <v>44951</v>
      </c>
      <c r="Z271" s="1" t="str">
        <f ca="1"/>
        <v/>
      </c>
      <c r="AA271" s="1" t="str">
        <f ca="1"/>
        <v/>
      </c>
    </row>
    <row r="272" spans="1:27" x14ac:dyDescent="0.3">
      <c r="Z272" s="1" t="str">
        <v/>
      </c>
      <c r="AA272" s="1" t="str">
        <v/>
      </c>
    </row>
    <row r="273" spans="26:27" x14ac:dyDescent="0.3">
      <c r="Z273" s="1" t="str">
        <v/>
      </c>
      <c r="AA273" s="1" t="str">
        <v/>
      </c>
    </row>
    <row r="274" spans="26:27" x14ac:dyDescent="0.3">
      <c r="Z274" s="1" t="str">
        <v/>
      </c>
      <c r="AA274" s="1" t="str">
        <v/>
      </c>
    </row>
    <row r="275" spans="26:27" x14ac:dyDescent="0.3">
      <c r="Z275" s="1" t="str">
        <v/>
      </c>
      <c r="AA275" s="1" t="str">
        <v/>
      </c>
    </row>
    <row r="276" spans="26:27" x14ac:dyDescent="0.3">
      <c r="Z276" s="1" t="str">
        <v/>
      </c>
      <c r="AA276" s="1" t="str">
        <v/>
      </c>
    </row>
    <row r="277" spans="26:27" x14ac:dyDescent="0.3">
      <c r="Z277" s="1" t="str">
        <v/>
      </c>
      <c r="AA277" s="1" t="str">
        <v/>
      </c>
    </row>
    <row r="278" spans="26:27" x14ac:dyDescent="0.3">
      <c r="Z278" s="1" t="str">
        <v/>
      </c>
      <c r="AA278" s="1" t="str">
        <v/>
      </c>
    </row>
    <row r="279" spans="26:27" x14ac:dyDescent="0.3">
      <c r="Z279" s="1" t="str">
        <v/>
      </c>
      <c r="AA279" s="1" t="str">
        <v/>
      </c>
    </row>
    <row r="280" spans="26:27" x14ac:dyDescent="0.3">
      <c r="Z280" s="1" t="str">
        <v/>
      </c>
      <c r="AA280" s="1" t="str">
        <v/>
      </c>
    </row>
    <row r="281" spans="26:27" x14ac:dyDescent="0.3">
      <c r="Z281" s="1" t="str">
        <v/>
      </c>
      <c r="AA281" s="1" t="str">
        <v/>
      </c>
    </row>
    <row r="282" spans="26:27" x14ac:dyDescent="0.3">
      <c r="Z282" s="1" t="str">
        <v/>
      </c>
      <c r="AA282" s="1" t="str">
        <v/>
      </c>
    </row>
    <row r="283" spans="26:27" x14ac:dyDescent="0.3">
      <c r="Z283" s="1" t="str">
        <v/>
      </c>
      <c r="AA283" s="1" t="str">
        <v/>
      </c>
    </row>
    <row r="284" spans="26:27" x14ac:dyDescent="0.3">
      <c r="Z284" s="1" t="str">
        <v/>
      </c>
      <c r="AA284" s="1" t="str">
        <v/>
      </c>
    </row>
    <row r="285" spans="26:27" x14ac:dyDescent="0.3">
      <c r="Z285" s="1" t="str">
        <v/>
      </c>
      <c r="AA285" s="1" t="str">
        <v/>
      </c>
    </row>
    <row r="286" spans="26:27" x14ac:dyDescent="0.3">
      <c r="Z286" s="1" t="str">
        <v/>
      </c>
      <c r="AA286" s="1" t="str">
        <v/>
      </c>
    </row>
    <row r="287" spans="26:27" x14ac:dyDescent="0.3">
      <c r="Z287" s="1" t="str">
        <v/>
      </c>
      <c r="AA287" s="1" t="str">
        <v/>
      </c>
    </row>
    <row r="288" spans="26:27" x14ac:dyDescent="0.3">
      <c r="Z288" s="1" t="str">
        <v/>
      </c>
      <c r="AA288" s="1" t="str">
        <v/>
      </c>
    </row>
    <row r="289" spans="26:27" x14ac:dyDescent="0.3">
      <c r="Z289" s="1" t="str">
        <v/>
      </c>
      <c r="AA289" s="1" t="str">
        <v/>
      </c>
    </row>
    <row r="290" spans="26:27" x14ac:dyDescent="0.3">
      <c r="Z290" s="1" t="str">
        <v/>
      </c>
      <c r="AA290" s="1" t="str">
        <v/>
      </c>
    </row>
    <row r="291" spans="26:27" x14ac:dyDescent="0.3">
      <c r="Z291" s="1" t="str">
        <v/>
      </c>
      <c r="AA291" s="1" t="str">
        <v/>
      </c>
    </row>
    <row r="292" spans="26:27" x14ac:dyDescent="0.3">
      <c r="Z292" s="1" t="str">
        <v/>
      </c>
      <c r="AA292" s="1" t="str">
        <v/>
      </c>
    </row>
    <row r="293" spans="26:27" x14ac:dyDescent="0.3">
      <c r="Z293" s="1" t="str">
        <v/>
      </c>
      <c r="AA293" s="1" t="str">
        <v/>
      </c>
    </row>
    <row r="294" spans="26:27" x14ac:dyDescent="0.3">
      <c r="Z294" s="1" t="str">
        <v/>
      </c>
      <c r="AA294" s="1" t="str">
        <v/>
      </c>
    </row>
    <row r="295" spans="26:27" x14ac:dyDescent="0.3">
      <c r="Z295" s="1" t="str">
        <v/>
      </c>
      <c r="AA295" s="1" t="str">
        <v/>
      </c>
    </row>
    <row r="296" spans="26:27" x14ac:dyDescent="0.3">
      <c r="Z296" s="1" t="str">
        <v/>
      </c>
      <c r="AA296" s="1" t="str">
        <v/>
      </c>
    </row>
    <row r="297" spans="26:27" x14ac:dyDescent="0.3">
      <c r="Z297" s="1" t="str">
        <v/>
      </c>
      <c r="AA297" s="1" t="str">
        <v/>
      </c>
    </row>
    <row r="298" spans="26:27" x14ac:dyDescent="0.3">
      <c r="Z298" s="1" t="str">
        <v/>
      </c>
      <c r="AA298" s="1" t="str">
        <v/>
      </c>
    </row>
    <row r="299" spans="26:27" x14ac:dyDescent="0.3">
      <c r="Z299" s="1" t="str">
        <v/>
      </c>
      <c r="AA299" s="1" t="str">
        <v/>
      </c>
    </row>
    <row r="300" spans="26:27" x14ac:dyDescent="0.3">
      <c r="Z300" s="1" t="str">
        <v/>
      </c>
      <c r="AA300" s="1" t="str">
        <v/>
      </c>
    </row>
    <row r="301" spans="26:27" x14ac:dyDescent="0.3">
      <c r="Z301" s="1" t="str">
        <v/>
      </c>
      <c r="AA301" s="1" t="str">
        <v/>
      </c>
    </row>
  </sheetData>
  <conditionalFormatting sqref="B4:J271">
    <cfRule type="expression" dxfId="11" priority="9">
      <formula>$B4=$AA4</formula>
    </cfRule>
    <cfRule type="expression" dxfId="10" priority="10">
      <formula>$B4=$Z4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01"/>
  <sheetViews>
    <sheetView topLeftCell="B1" workbookViewId="0">
      <pane ySplit="4" topLeftCell="A152" activePane="bottomLeft" state="frozen"/>
      <selection activeCell="B1" sqref="B1"/>
      <selection pane="bottomLeft" activeCell="R162" sqref="R162"/>
    </sheetView>
  </sheetViews>
  <sheetFormatPr defaultRowHeight="16.5" x14ac:dyDescent="0.3"/>
  <cols>
    <col min="1" max="1" width="14.5703125" style="3" hidden="1" customWidth="1"/>
    <col min="2" max="2" width="16.85546875" style="3" customWidth="1"/>
    <col min="3" max="3" width="18.85546875" style="17" customWidth="1"/>
    <col min="4" max="4" width="23.85546875" style="3" customWidth="1"/>
    <col min="5" max="5" width="14.42578125" style="3" customWidth="1"/>
    <col min="6" max="6" width="12.140625" style="3" customWidth="1"/>
    <col min="7" max="7" width="15.42578125" style="3" customWidth="1"/>
    <col min="8" max="8" width="18" style="3" customWidth="1"/>
    <col min="9" max="10" width="21.140625" style="3" customWidth="1"/>
    <col min="11" max="12" width="22.140625" style="1" hidden="1" customWidth="1"/>
    <col min="13" max="13" width="9.140625" hidden="1" customWidth="1"/>
    <col min="14" max="21" width="9.140625" customWidth="1"/>
  </cols>
  <sheetData>
    <row r="1" spans="1:13" ht="10.5" customHeight="1" thickBot="1" x14ac:dyDescent="0.35">
      <c r="B1" s="20"/>
      <c r="C1" s="20"/>
      <c r="D1" s="20"/>
      <c r="E1" s="20"/>
      <c r="F1" s="20"/>
      <c r="G1" s="20"/>
      <c r="H1" s="20"/>
      <c r="I1" s="20"/>
      <c r="J1" s="20"/>
    </row>
    <row r="2" spans="1:13" ht="21.75" customHeight="1" thickTop="1" thickBot="1" x14ac:dyDescent="0.35">
      <c r="B2" s="30" t="s">
        <v>24</v>
      </c>
      <c r="C2" s="29">
        <v>44566</v>
      </c>
      <c r="D2" s="31" t="s">
        <v>27</v>
      </c>
      <c r="E2" s="29" t="s">
        <v>26</v>
      </c>
      <c r="F2" s="20"/>
      <c r="G2" s="23"/>
      <c r="H2" s="15"/>
      <c r="I2" s="24" t="s">
        <v>14</v>
      </c>
      <c r="J2" s="23"/>
      <c r="K2"/>
      <c r="M2" s="1"/>
    </row>
    <row r="3" spans="1:13" ht="21.75" customHeight="1" thickTop="1" x14ac:dyDescent="0.3">
      <c r="B3" s="21" t="s">
        <v>0</v>
      </c>
      <c r="C3" s="22" t="s">
        <v>22</v>
      </c>
      <c r="D3" s="22">
        <f ca="1">TODAY()</f>
        <v>44952</v>
      </c>
      <c r="E3" s="20"/>
      <c r="F3" s="20"/>
      <c r="G3" s="23"/>
      <c r="H3" s="25"/>
      <c r="I3" s="26" t="s">
        <v>15</v>
      </c>
      <c r="J3" s="23"/>
    </row>
    <row r="4" spans="1:13" ht="18" customHeight="1" x14ac:dyDescent="0.25">
      <c r="A4" s="9"/>
      <c r="B4" s="27" t="s">
        <v>3</v>
      </c>
      <c r="C4" s="27" t="s">
        <v>2</v>
      </c>
      <c r="D4" s="27" t="s">
        <v>1</v>
      </c>
      <c r="E4" s="28" t="s">
        <v>23</v>
      </c>
      <c r="F4" s="28" t="s">
        <v>21</v>
      </c>
      <c r="G4" s="28" t="s">
        <v>17</v>
      </c>
      <c r="H4" s="28" t="s">
        <v>18</v>
      </c>
      <c r="I4" s="28" t="s">
        <v>19</v>
      </c>
      <c r="J4" s="28" t="s">
        <v>20</v>
      </c>
    </row>
    <row r="5" spans="1:13" x14ac:dyDescent="0.3">
      <c r="A5" s="3">
        <v>0</v>
      </c>
      <c r="B5" s="5">
        <f t="shared" ref="B5:B68" si="0">WORKDAY($C$2,$A5)</f>
        <v>44566</v>
      </c>
      <c r="C5" s="16" t="str">
        <f t="shared" ref="C5:C68" si="1">CONCATENATE($E$2,IF(DAY($B5)&lt;10,CONCATENATE("0",DAY($B5)),DAY($B5)),IF(MONTH($B5)=1,"F",IF(MONTH($B5)=2,"G",IF(MONTH($B5)=3,"H",IF(MONTH($B5)=4,"J",IF(MONTH($B5)=5,"K",IF(MONTH($B5)=6,"M",IF(MONTH($B5)=7,"N",IF(MONTH($B5)=8,"Q",IF(MONTH($B5)=9,"U",IF(MONTH($B5)=10,"V",IF(MONTH($B5)=11,"X",IF(MONTH($B5)=12,"Z","INVALID MONTH")))))))))))),RIGHT(YEAR($B5),2))</f>
        <v>CADD05F22</v>
      </c>
      <c r="D5" s="6" t="str">
        <f>RTD("cqg.rtd", ,"ContractData", ""&amp;C5&amp;"", "LongDescription",, "T")</f>
        <v>LME Copper, Jan 22</v>
      </c>
      <c r="E5" s="6" cm="1">
        <f t="array" aca="1" ref="E5" ca="1">IF($B5&gt;=$D$3,_xll.CQGContractData(""&amp;$C5&amp;"","T_Settlement","1","T"),RTD("cqg.rtd",,"StudyData",""&amp;$C5&amp;"","Bar","","Close","D","-1","ALL",,,"TRUE","T"))</f>
        <v>9725.1299999999992</v>
      </c>
      <c r="F5" s="3" cm="1">
        <f t="array" aca="1" ref="F5" ca="1">IF($B5&gt;=$D$3,_xll.CQGContractData(""&amp;$C5&amp;"","NetSettlement","1","T"),RTD("cqg.rtd",,"StudyData",""&amp;$C5&amp;"","Bar","","Close","D","-2","ALL",,,"TRUE","T")-RTD("cqg.rtd",,"StudyData",""&amp;$C5&amp;"","Bar","","Close","D","-1","ALL",,,"TRUE","T"))</f>
        <v>6.6200000000008004</v>
      </c>
      <c r="G5" s="14" t="str">
        <f ca="1">IF($B5&gt;=$D$3,RTD("cqg.rtd", ,"ContractData", $C5, "T_SettlementTime",, "T"),"")</f>
        <v/>
      </c>
      <c r="H5" s="5" cm="1">
        <f t="array" aca="1" ref="H5" ca="1">IF($B5&gt;=$D$3,_xll.CQGContractData($C5,"T_Date","1","T"),RTD("cqg.rtd",,"StudyData",""&amp;$C5&amp;"","Bar","","Time","D","-1","ALL",,,"TRUE","T"))</f>
        <v>44560</v>
      </c>
      <c r="I5" s="6" t="str">
        <f ca="1">IF($B5&gt;=$D$3,RTD("cqg.rtd",,"StudyData",$C5,"Bar","","Close","ADC","-2","ALL",,,"TRUE","T"),"")</f>
        <v/>
      </c>
      <c r="J5" s="5" t="str">
        <f ca="1">IF($B5&gt;=$D$3,RTD("cqg.rtd", ,"ContractData", $C5, "Y_Date",, "T"),"")</f>
        <v/>
      </c>
      <c r="K5" s="2" t="str" cm="1">
        <f t="array" ref="K5:K3001">IF(ISNA(VLOOKUP(HISTORICAL!B5:B3001,DATES!B4:B3000,1,FALSE)),"",VLOOKUP(HISTORICAL!B5:B3001,DATES!B4:B30000,1,FALSE))</f>
        <v/>
      </c>
      <c r="L5" s="2" t="str" cm="1">
        <f t="array" ref="L5:L3001">IF(ISNA(VLOOKUP(HISTORICAL!B5:B3001,DATES!E4:E3000,1,FALSE)),"",VLOOKUP(HISTORICAL!B5:B3001,DATES!E4:E3000,1,FALSE))</f>
        <v/>
      </c>
      <c r="M5" t="b">
        <f t="shared" ref="M5:M16" ca="1" si="2">ISERROR(F5)</f>
        <v>0</v>
      </c>
    </row>
    <row r="6" spans="1:13" x14ac:dyDescent="0.3">
      <c r="A6" s="3">
        <v>1</v>
      </c>
      <c r="B6" s="5">
        <f t="shared" si="0"/>
        <v>44567</v>
      </c>
      <c r="C6" s="16" t="str">
        <f t="shared" si="1"/>
        <v>CADD06F22</v>
      </c>
      <c r="D6" s="6" t="str">
        <f>RTD("cqg.rtd", ,"ContractData", ""&amp;C6&amp;"", "LongDescription",, "T")</f>
        <v>LME Copper, Jan 22</v>
      </c>
      <c r="E6" s="6" cm="1">
        <f t="array" aca="1" ref="E6" ca="1">IF($B6&gt;=$D$3,_xll.CQGContractData(""&amp;$C6&amp;"","T_Settlement","1","T"),RTD("cqg.rtd",,"StudyData",""&amp;$C6&amp;"","Bar","","Close","D","-1","ALL",,,"TRUE","T"))</f>
        <v>9788.5</v>
      </c>
      <c r="F6" s="3" cm="1">
        <f t="array" aca="1" ref="F6" ca="1">IF($B6&gt;=$D$3,_xll.CQGContractData(""&amp;$C6&amp;"","NetSettlement","1","T"),RTD("cqg.rtd",,"StudyData",""&amp;$C6&amp;"","Bar","","Close","D","-2","ALL",,,"TRUE","T")-RTD("cqg.rtd",,"StudyData",""&amp;$C6&amp;"","Bar","","Close","D","-1","ALL",,,"TRUE","T"))</f>
        <v>-46.8700000000008</v>
      </c>
      <c r="G6" s="14" t="str">
        <f ca="1">IF($B6&gt;=$D$3,RTD("cqg.rtd", ,"ContractData", $C6, "T_SettlementTime",, "T"),"")</f>
        <v/>
      </c>
      <c r="H6" s="5" cm="1">
        <f t="array" aca="1" ref="H6" ca="1">IF($B6&gt;=$D$3,_xll.CQGContractData($C6,"T_Date","1","T"),RTD("cqg.rtd",,"StudyData",""&amp;$C6&amp;"","Bar","","Time","D","-1","ALL",,,"TRUE","T"))</f>
        <v>44565</v>
      </c>
      <c r="I6" s="6" t="str">
        <f ca="1">IF($B6&gt;=$D$3,RTD("cqg.rtd",,"StudyData",$C6,"Bar","","Close","ADC","-2","ALL",,,"TRUE","T"),"")</f>
        <v/>
      </c>
      <c r="J6" s="5" t="str">
        <f ca="1">IF($B6&gt;=$D$3,RTD("cqg.rtd", ,"ContractData", $C6, "Y_Date",, "T"),"")</f>
        <v/>
      </c>
      <c r="K6" s="2" t="str">
        <v/>
      </c>
      <c r="L6" s="2" t="str">
        <v/>
      </c>
      <c r="M6" t="b">
        <f t="shared" ca="1" si="2"/>
        <v>0</v>
      </c>
    </row>
    <row r="7" spans="1:13" x14ac:dyDescent="0.3">
      <c r="A7" s="3">
        <v>2</v>
      </c>
      <c r="B7" s="5">
        <f t="shared" si="0"/>
        <v>44568</v>
      </c>
      <c r="C7" s="16" t="str">
        <f t="shared" si="1"/>
        <v>CADD07F22</v>
      </c>
      <c r="D7" s="6" t="str">
        <f>RTD("cqg.rtd", ,"ContractData", ""&amp;C7&amp;"", "LongDescription",, "T")</f>
        <v>LME Copper, Jan 22</v>
      </c>
      <c r="E7" s="6" cm="1">
        <f t="array" aca="1" ref="E7" ca="1">IF($B7&gt;=$D$3,_xll.CQGContractData(""&amp;$C7&amp;"","T_Settlement","1","T"),RTD("cqg.rtd",,"StudyData",""&amp;$C7&amp;"","Bar","","Close","D","-1","ALL",,,"TRUE","T"))</f>
        <v>9708.25</v>
      </c>
      <c r="F7" s="3" cm="1">
        <f t="array" aca="1" ref="F7" ca="1">IF($B7&gt;=$D$3,_xll.CQGContractData(""&amp;$C7&amp;"","NetSettlement","1","T"),RTD("cqg.rtd",,"StudyData",""&amp;$C7&amp;"","Bar","","Close","D","-2","ALL",,,"TRUE","T")-RTD("cqg.rtd",,"StudyData",""&amp;$C7&amp;"","Bar","","Close","D","-1","ALL",,,"TRUE","T"))</f>
        <v>81</v>
      </c>
      <c r="G7" s="14" t="str">
        <f ca="1">IF($B7&gt;=$D$3,RTD("cqg.rtd", ,"ContractData", $C7, "T_SettlementTime",, "T"),"")</f>
        <v/>
      </c>
      <c r="H7" s="5" cm="1">
        <f t="array" aca="1" ref="H7" ca="1">IF($B7&gt;=$D$3,_xll.CQGContractData($C7,"T_Date","1","T"),RTD("cqg.rtd",,"StudyData",""&amp;$C7&amp;"","Bar","","Time","D","-1","ALL",,,"TRUE","T"))</f>
        <v>44566</v>
      </c>
      <c r="I7" s="6" t="str">
        <f ca="1">IF($B7&gt;=$D$3,RTD("cqg.rtd",,"StudyData",$C7,"Bar","","Close","ADC","-2","ALL",,,"TRUE","T"),"")</f>
        <v/>
      </c>
      <c r="J7" s="5" t="str">
        <f ca="1">IF($B7&gt;=$D$3,RTD("cqg.rtd", ,"ContractData", $C7, "Y_Date",, "T"),"")</f>
        <v/>
      </c>
      <c r="K7" s="2" t="str">
        <v/>
      </c>
      <c r="L7" s="2" t="str">
        <v/>
      </c>
      <c r="M7" t="b">
        <f t="shared" ca="1" si="2"/>
        <v>0</v>
      </c>
    </row>
    <row r="8" spans="1:13" x14ac:dyDescent="0.3">
      <c r="A8" s="3">
        <v>3</v>
      </c>
      <c r="B8" s="5">
        <f t="shared" si="0"/>
        <v>44571</v>
      </c>
      <c r="C8" s="16" t="str">
        <f t="shared" si="1"/>
        <v>CADD10F22</v>
      </c>
      <c r="D8" s="6" t="str">
        <f>RTD("cqg.rtd", ,"ContractData", ""&amp;C8&amp;"", "LongDescription",, "T")</f>
        <v>LME Copper, Jan 22</v>
      </c>
      <c r="E8" s="6" cm="1">
        <f t="array" aca="1" ref="E8" ca="1">IF($B8&gt;=$D$3,_xll.CQGContractData(""&amp;$C8&amp;"","T_Settlement","1","T"),RTD("cqg.rtd",,"StudyData",""&amp;$C8&amp;"","Bar","","Close","D","-1","ALL",,,"TRUE","T"))</f>
        <v>9542.75</v>
      </c>
      <c r="F8" s="3" cm="1">
        <f t="array" aca="1" ref="F8" ca="1">IF($B8&gt;=$D$3,_xll.CQGContractData(""&amp;$C8&amp;"","NetSettlement","1","T"),RTD("cqg.rtd",,"StudyData",""&amp;$C8&amp;"","Bar","","Close","D","-2","ALL",,,"TRUE","T")-RTD("cqg.rtd",,"StudyData",""&amp;$C8&amp;"","Bar","","Close","D","-1","ALL",,,"TRUE","T"))</f>
        <v>168.30999999999949</v>
      </c>
      <c r="G8" s="14" t="str">
        <f ca="1">IF($B8&gt;=$D$3,RTD("cqg.rtd", ,"ContractData", $C8, "T_SettlementTime",, "T"),"")</f>
        <v/>
      </c>
      <c r="H8" s="5" cm="1">
        <f t="array" aca="1" ref="H8" ca="1">IF($B8&gt;=$D$3,_xll.CQGContractData($C8,"T_Date","1","T"),RTD("cqg.rtd",,"StudyData",""&amp;$C8&amp;"","Bar","","Time","D","-1","ALL",,,"TRUE","T"))</f>
        <v>44567</v>
      </c>
      <c r="I8" s="6" t="str">
        <f ca="1">IF($B8&gt;=$D$3,RTD("cqg.rtd",,"StudyData",$C8,"Bar","","Close","ADC","-2","ALL",,,"TRUE","T"),"")</f>
        <v/>
      </c>
      <c r="J8" s="5" t="str">
        <f ca="1">IF($B8&gt;=$D$3,RTD("cqg.rtd", ,"ContractData", $C8, "Y_Date",, "T"),"")</f>
        <v/>
      </c>
      <c r="K8" s="2" t="str">
        <v/>
      </c>
      <c r="L8" s="2" t="str">
        <v/>
      </c>
      <c r="M8" t="b">
        <f t="shared" ca="1" si="2"/>
        <v>0</v>
      </c>
    </row>
    <row r="9" spans="1:13" x14ac:dyDescent="0.3">
      <c r="A9" s="3">
        <v>4</v>
      </c>
      <c r="B9" s="5">
        <f t="shared" si="0"/>
        <v>44572</v>
      </c>
      <c r="C9" s="16" t="str">
        <f t="shared" si="1"/>
        <v>CADD11F22</v>
      </c>
      <c r="D9" s="6" t="str">
        <f>RTD("cqg.rtd", ,"ContractData", ""&amp;C9&amp;"", "LongDescription",, "T")</f>
        <v>LME Copper, Jan 22</v>
      </c>
      <c r="E9" s="6" cm="1">
        <f t="array" aca="1" ref="E9" ca="1">IF($B9&gt;=$D$3,_xll.CQGContractData(""&amp;$C9&amp;"","T_Settlement","1","T"),RTD("cqg.rtd",,"StudyData",""&amp;$C9&amp;"","Bar","","Close","D","-1","ALL",,,"TRUE","T"))</f>
        <v>9543.5</v>
      </c>
      <c r="F9" s="3" cm="1">
        <f t="array" aca="1" ref="F9" ca="1">IF($B9&gt;=$D$3,_xll.CQGContractData(""&amp;$C9&amp;"","NetSettlement","1","T"),RTD("cqg.rtd",,"StudyData",""&amp;$C9&amp;"","Bar","","Close","D","-2","ALL",,,"TRUE","T")-RTD("cqg.rtd",,"StudyData",""&amp;$C9&amp;"","Bar","","Close","D","-1","ALL",,,"TRUE","T"))</f>
        <v>168.5</v>
      </c>
      <c r="G9" s="14" t="str">
        <f ca="1">IF($B9&gt;=$D$3,RTD("cqg.rtd", ,"ContractData", $C9, "T_SettlementTime",, "T"),"")</f>
        <v/>
      </c>
      <c r="H9" s="5" cm="1">
        <f t="array" aca="1" ref="H9" ca="1">IF($B9&gt;=$D$3,_xll.CQGContractData($C9,"T_Date","1","T"),RTD("cqg.rtd",,"StudyData",""&amp;$C9&amp;"","Bar","","Time","D","-1","ALL",,,"TRUE","T"))</f>
        <v>44567</v>
      </c>
      <c r="I9" s="6" t="str">
        <f ca="1">IF($B9&gt;=$D$3,RTD("cqg.rtd",,"StudyData",$C9,"Bar","","Close","ADC","-2","ALL",,,"TRUE","T"),"")</f>
        <v/>
      </c>
      <c r="J9" s="5" t="str">
        <f ca="1">IF($B9&gt;=$D$3,RTD("cqg.rtd", ,"ContractData", $C9, "Y_Date",, "T"),"")</f>
        <v/>
      </c>
      <c r="K9" s="2" t="str">
        <v/>
      </c>
      <c r="L9" s="2" t="str">
        <v/>
      </c>
      <c r="M9" t="b">
        <f t="shared" ca="1" si="2"/>
        <v>0</v>
      </c>
    </row>
    <row r="10" spans="1:13" x14ac:dyDescent="0.3">
      <c r="A10" s="3">
        <v>5</v>
      </c>
      <c r="B10" s="5">
        <f t="shared" si="0"/>
        <v>44573</v>
      </c>
      <c r="C10" s="16" t="str">
        <f t="shared" si="1"/>
        <v>CADD12F22</v>
      </c>
      <c r="D10" s="6" t="str">
        <f>RTD("cqg.rtd", ,"ContractData", ""&amp;C10&amp;"", "LongDescription",, "T")</f>
        <v>LME Copper, Jan 22</v>
      </c>
      <c r="E10" s="6" cm="1">
        <f t="array" aca="1" ref="E10" ca="1">IF($B10&gt;=$D$3,_xll.CQGContractData(""&amp;$C10&amp;"","T_Settlement","1","T"),RTD("cqg.rtd",,"StudyData",""&amp;$C10&amp;"","Bar","","Close","D","-1","ALL",,,"TRUE","T"))</f>
        <v>9574</v>
      </c>
      <c r="F10" s="3" cm="1">
        <f t="array" aca="1" ref="F10" ca="1">IF($B10&gt;=$D$3,_xll.CQGContractData(""&amp;$C10&amp;"","NetSettlement","1","T"),RTD("cqg.rtd",,"StudyData",""&amp;$C10&amp;"","Bar","","Close","D","-2","ALL",,,"TRUE","T")-RTD("cqg.rtd",,"StudyData",""&amp;$C10&amp;"","Bar","","Close","D","-1","ALL",,,"TRUE","T"))</f>
        <v>115</v>
      </c>
      <c r="G10" s="14" t="str">
        <f ca="1">IF($B10&gt;=$D$3,RTD("cqg.rtd", ,"ContractData", $C10, "T_SettlementTime",, "T"),"")</f>
        <v/>
      </c>
      <c r="H10" s="5" cm="1">
        <f t="array" aca="1" ref="H10" ca="1">IF($B10&gt;=$D$3,_xll.CQGContractData($C10,"T_Date","1","T"),RTD("cqg.rtd",,"StudyData",""&amp;$C10&amp;"","Bar","","Time","D","-1","ALL",,,"TRUE","T"))</f>
        <v>44571</v>
      </c>
      <c r="I10" s="6" t="str">
        <f ca="1">IF($B10&gt;=$D$3,RTD("cqg.rtd",,"StudyData",$C10,"Bar","","Close","ADC","-2","ALL",,,"TRUE","T"),"")</f>
        <v/>
      </c>
      <c r="J10" s="5" t="str">
        <f ca="1">IF($B10&gt;=$D$3,RTD("cqg.rtd", ,"ContractData", $C10, "Y_Date",, "T"),"")</f>
        <v/>
      </c>
      <c r="K10" s="2" t="str">
        <v/>
      </c>
      <c r="L10" s="2" t="str">
        <v/>
      </c>
      <c r="M10" t="b">
        <f t="shared" ca="1" si="2"/>
        <v>0</v>
      </c>
    </row>
    <row r="11" spans="1:13" x14ac:dyDescent="0.3">
      <c r="A11" s="3">
        <v>6</v>
      </c>
      <c r="B11" s="5">
        <f t="shared" si="0"/>
        <v>44574</v>
      </c>
      <c r="C11" s="16" t="str">
        <f t="shared" si="1"/>
        <v>CADD13F22</v>
      </c>
      <c r="D11" s="6" t="str">
        <f>RTD("cqg.rtd", ,"ContractData", ""&amp;C11&amp;"", "LongDescription",, "T")</f>
        <v>LME Copper, Jan 22</v>
      </c>
      <c r="E11" s="6" cm="1">
        <f t="array" aca="1" ref="E11" ca="1">IF($B11&gt;=$D$3,_xll.CQGContractData(""&amp;$C11&amp;"","T_Settlement","1","T"),RTD("cqg.rtd",,"StudyData",""&amp;$C11&amp;"","Bar","","Close","D","-1","ALL",,,"TRUE","T"))</f>
        <v>9734.5</v>
      </c>
      <c r="F11" s="3" cm="1">
        <f t="array" aca="1" ref="F11" ca="1">IF($B11&gt;=$D$3,_xll.CQGContractData(""&amp;$C11&amp;"","NetSettlement","1","T"),RTD("cqg.rtd",,"StudyData",""&amp;$C11&amp;"","Bar","","Close","D","-2","ALL",,,"TRUE","T")-RTD("cqg.rtd",,"StudyData",""&amp;$C11&amp;"","Bar","","Close","D","-1","ALL",,,"TRUE","T"))</f>
        <v>-160.5</v>
      </c>
      <c r="G11" s="14" t="str">
        <f ca="1">IF($B11&gt;=$D$3,RTD("cqg.rtd", ,"ContractData", $C11, "T_SettlementTime",, "T"),"")</f>
        <v/>
      </c>
      <c r="H11" s="5" cm="1">
        <f t="array" aca="1" ref="H11" ca="1">IF($B11&gt;=$D$3,_xll.CQGContractData($C11,"T_Date","1","T"),RTD("cqg.rtd",,"StudyData",""&amp;$C11&amp;"","Bar","","Time","D","-1","ALL",,,"TRUE","T"))</f>
        <v>44572</v>
      </c>
      <c r="I11" s="6" t="str">
        <f ca="1">IF($B11&gt;=$D$3,RTD("cqg.rtd",,"StudyData",$C11,"Bar","","Close","ADC","-2","ALL",,,"TRUE","T"),"")</f>
        <v/>
      </c>
      <c r="J11" s="5" t="str">
        <f ca="1">IF($B11&gt;=$D$3,RTD("cqg.rtd", ,"ContractData", $C11, "Y_Date",, "T"),"")</f>
        <v/>
      </c>
      <c r="K11" s="2" t="str">
        <v/>
      </c>
      <c r="L11" s="2" t="str">
        <v/>
      </c>
      <c r="M11" t="b">
        <f t="shared" ca="1" si="2"/>
        <v>0</v>
      </c>
    </row>
    <row r="12" spans="1:13" x14ac:dyDescent="0.3">
      <c r="A12" s="3">
        <v>7</v>
      </c>
      <c r="B12" s="5">
        <f t="shared" si="0"/>
        <v>44575</v>
      </c>
      <c r="C12" s="16" t="str">
        <f t="shared" si="1"/>
        <v>CADD14F22</v>
      </c>
      <c r="D12" s="6" t="str">
        <f>RTD("cqg.rtd", ,"ContractData", ""&amp;C12&amp;"", "LongDescription",, "T")</f>
        <v>LME Copper, Jan 22</v>
      </c>
      <c r="E12" s="6" cm="1">
        <f t="array" aca="1" ref="E12" ca="1">IF($B12&gt;=$D$3,_xll.CQGContractData(""&amp;$C12&amp;"","T_Settlement","1","T"),RTD("cqg.rtd",,"StudyData",""&amp;$C12&amp;"","Bar","","Close","D","-1","ALL",,,"TRUE","T"))</f>
        <v>10081</v>
      </c>
      <c r="F12" s="3" cm="1">
        <f t="array" aca="1" ref="F12" ca="1">IF($B12&gt;=$D$3,_xll.CQGContractData(""&amp;$C12&amp;"","NetSettlement","1","T"),RTD("cqg.rtd",,"StudyData",""&amp;$C12&amp;"","Bar","","Close","D","-2","ALL",,,"TRUE","T")-RTD("cqg.rtd",,"StudyData",""&amp;$C12&amp;"","Bar","","Close","D","-1","ALL",,,"TRUE","T"))</f>
        <v>-346.5</v>
      </c>
      <c r="G12" s="14" t="str">
        <f ca="1">IF($B12&gt;=$D$3,RTD("cqg.rtd", ,"ContractData", $C12, "T_SettlementTime",, "T"),"")</f>
        <v/>
      </c>
      <c r="H12" s="5" cm="1">
        <f t="array" aca="1" ref="H12" ca="1">IF($B12&gt;=$D$3,_xll.CQGContractData($C12,"T_Date","1","T"),RTD("cqg.rtd",,"StudyData",""&amp;$C12&amp;"","Bar","","Time","D","-1","ALL",,,"TRUE","T"))</f>
        <v>44573</v>
      </c>
      <c r="I12" s="6" t="str">
        <f ca="1">IF($B12&gt;=$D$3,RTD("cqg.rtd",,"StudyData",$C12,"Bar","","Close","ADC","-2","ALL",,,"TRUE","T"),"")</f>
        <v/>
      </c>
      <c r="J12" s="5" t="str">
        <f ca="1">IF($B12&gt;=$D$3,RTD("cqg.rtd", ,"ContractData", $C12, "Y_Date",, "T"),"")</f>
        <v/>
      </c>
      <c r="K12" s="2" t="str">
        <v/>
      </c>
      <c r="L12" s="2" t="str">
        <v/>
      </c>
      <c r="M12" t="b">
        <f t="shared" ca="1" si="2"/>
        <v>0</v>
      </c>
    </row>
    <row r="13" spans="1:13" x14ac:dyDescent="0.3">
      <c r="A13" s="3">
        <v>8</v>
      </c>
      <c r="B13" s="5">
        <f t="shared" si="0"/>
        <v>44578</v>
      </c>
      <c r="C13" s="16" t="str">
        <f t="shared" si="1"/>
        <v>CADD17F22</v>
      </c>
      <c r="D13" s="6" t="str">
        <f>RTD("cqg.rtd", ,"ContractData", ""&amp;C13&amp;"", "LongDescription",, "T")</f>
        <v>LME Copper, Jan 22</v>
      </c>
      <c r="E13" s="6" t="str" cm="1">
        <f t="array" aca="1" ref="E13" ca="1">IF($B13&gt;=$D$3,_xll.CQGContractData(""&amp;$C13&amp;"","T_Settlement","1","T"),RTD("cqg.rtd",,"StudyData",""&amp;$C13&amp;"","Bar","","Close","D","-1","ALL",,,"TRUE","T"))</f>
        <v/>
      </c>
      <c r="F13" s="3" t="e" cm="1">
        <f t="array" aca="1" ref="F13" ca="1">IF($B13&gt;=$D$3,_xll.CQGContractData(""&amp;$C13&amp;"","NetSettlement","1","T"),RTD("cqg.rtd",,"StudyData",""&amp;$C13&amp;"","Bar","","Close","D","-2","ALL",,,"TRUE","T")-RTD("cqg.rtd",,"StudyData",""&amp;$C13&amp;"","Bar","","Close","D","-1","ALL",,,"TRUE","T"))</f>
        <v>#VALUE!</v>
      </c>
      <c r="G13" s="14" t="str">
        <f ca="1">IF($B13&gt;=$D$3,RTD("cqg.rtd", ,"ContractData", $C13, "T_SettlementTime",, "T"),"")</f>
        <v/>
      </c>
      <c r="H13" s="5" t="str" cm="1">
        <f t="array" aca="1" ref="H13" ca="1">IF($B13&gt;=$D$3,_xll.CQGContractData($C13,"T_Date","1","T"),RTD("cqg.rtd",,"StudyData",""&amp;$C13&amp;"","Bar","","Time","D","-1","ALL",,,"TRUE","T"))</f>
        <v/>
      </c>
      <c r="I13" s="6" t="str">
        <f ca="1">IF($B13&gt;=$D$3,RTD("cqg.rtd",,"StudyData",$C13,"Bar","","Close","ADC","-2","ALL",,,"TRUE","T"),"")</f>
        <v/>
      </c>
      <c r="J13" s="5" t="str">
        <f ca="1">IF($B13&gt;=$D$3,RTD("cqg.rtd", ,"ContractData", $C13, "Y_Date",, "T"),"")</f>
        <v/>
      </c>
      <c r="K13" s="2" t="str">
        <v/>
      </c>
      <c r="L13" s="2" t="str">
        <v/>
      </c>
      <c r="M13" t="b">
        <f t="shared" ca="1" si="2"/>
        <v>1</v>
      </c>
    </row>
    <row r="14" spans="1:13" x14ac:dyDescent="0.3">
      <c r="A14" s="3">
        <v>9</v>
      </c>
      <c r="B14" s="5">
        <f t="shared" si="0"/>
        <v>44579</v>
      </c>
      <c r="C14" s="16" t="str">
        <f t="shared" si="1"/>
        <v>CADD18F22</v>
      </c>
      <c r="D14" s="6" t="str">
        <f>RTD("cqg.rtd", ,"ContractData", ""&amp;C14&amp;"", "LongDescription",, "T")</f>
        <v>LME Copper, Jan 22</v>
      </c>
      <c r="E14" s="6" cm="1">
        <f t="array" aca="1" ref="E14" ca="1">IF($B14&gt;=$D$3,_xll.CQGContractData(""&amp;$C14&amp;"","T_Settlement","1","T"),RTD("cqg.rtd",,"StudyData",""&amp;$C14&amp;"","Bar","","Close","D","-1","ALL",,,"TRUE","T"))</f>
        <v>9972.25</v>
      </c>
      <c r="F14" s="3" cm="1">
        <f t="array" aca="1" ref="F14" ca="1">IF($B14&gt;=$D$3,_xll.CQGContractData(""&amp;$C14&amp;"","NetSettlement","1","T"),RTD("cqg.rtd",,"StudyData",""&amp;$C14&amp;"","Bar","","Close","D","-2","ALL",,,"TRUE","T")-RTD("cqg.rtd",,"StudyData",""&amp;$C14&amp;"","Bar","","Close","D","-1","ALL",,,"TRUE","T"))</f>
        <v>112</v>
      </c>
      <c r="G14" s="14" t="str">
        <f ca="1">IF($B14&gt;=$D$3,RTD("cqg.rtd", ,"ContractData", $C14, "T_SettlementTime",, "T"),"")</f>
        <v/>
      </c>
      <c r="H14" s="5" cm="1">
        <f t="array" aca="1" ref="H14" ca="1">IF($B14&gt;=$D$3,_xll.CQGContractData($C14,"T_Date","1","T"),RTD("cqg.rtd",,"StudyData",""&amp;$C14&amp;"","Bar","","Time","D","-1","ALL",,,"TRUE","T"))</f>
        <v>44574</v>
      </c>
      <c r="I14" s="6" t="str">
        <f ca="1">IF($B14&gt;=$D$3,RTD("cqg.rtd",,"StudyData",$C14,"Bar","","Close","ADC","-2","ALL",,,"TRUE","T"),"")</f>
        <v/>
      </c>
      <c r="J14" s="5" t="str">
        <f ca="1">IF($B14&gt;=$D$3,RTD("cqg.rtd", ,"ContractData", $C14, "Y_Date",, "T"),"")</f>
        <v/>
      </c>
      <c r="K14" s="2" t="str">
        <v/>
      </c>
      <c r="L14" s="2" t="str">
        <v/>
      </c>
      <c r="M14" t="b">
        <f t="shared" ca="1" si="2"/>
        <v>0</v>
      </c>
    </row>
    <row r="15" spans="1:13" x14ac:dyDescent="0.3">
      <c r="A15" s="3">
        <v>10</v>
      </c>
      <c r="B15" s="5">
        <f t="shared" si="0"/>
        <v>44580</v>
      </c>
      <c r="C15" s="16" t="str">
        <f t="shared" si="1"/>
        <v>CADD19F22</v>
      </c>
      <c r="D15" s="6" t="str">
        <f>RTD("cqg.rtd", ,"ContractData", ""&amp;C15&amp;"", "LongDescription",, "T")</f>
        <v>LME Copper, Jan 22</v>
      </c>
      <c r="E15" s="6" cm="1">
        <f t="array" aca="1" ref="E15" ca="1">IF($B15&gt;=$D$3,_xll.CQGContractData(""&amp;$C15&amp;"","T_Settlement","1","T"),RTD("cqg.rtd",,"StudyData",""&amp;$C15&amp;"","Bar","","Close","D","-1","ALL",,,"TRUE","T"))</f>
        <v>9749</v>
      </c>
      <c r="F15" s="3" cm="1">
        <f t="array" aca="1" ref="F15" ca="1">IF($B15&gt;=$D$3,_xll.CQGContractData(""&amp;$C15&amp;"","NetSettlement","1","T"),RTD("cqg.rtd",,"StudyData",""&amp;$C15&amp;"","Bar","","Close","D","-2","ALL",,,"TRUE","T")-RTD("cqg.rtd",,"StudyData",""&amp;$C15&amp;"","Bar","","Close","D","-1","ALL",,,"TRUE","T"))</f>
        <v>-18.25</v>
      </c>
      <c r="G15" s="14" t="str">
        <f ca="1">IF($B15&gt;=$D$3,RTD("cqg.rtd", ,"ContractData", $C15, "T_SettlementTime",, "T"),"")</f>
        <v/>
      </c>
      <c r="H15" s="5" cm="1">
        <f t="array" aca="1" ref="H15" ca="1">IF($B15&gt;=$D$3,_xll.CQGContractData($C15,"T_Date","1","T"),RTD("cqg.rtd",,"StudyData",""&amp;$C15&amp;"","Bar","","Time","D","-1","ALL",,,"TRUE","T"))</f>
        <v>44578</v>
      </c>
      <c r="I15" s="6" t="str">
        <f ca="1">IF($B15&gt;=$D$3,RTD("cqg.rtd",,"StudyData",$C15,"Bar","","Close","ADC","-2","ALL",,,"TRUE","T"),"")</f>
        <v/>
      </c>
      <c r="J15" s="5" t="str">
        <f ca="1">IF($B15&gt;=$D$3,RTD("cqg.rtd", ,"ContractData", $C15, "Y_Date",, "T"),"")</f>
        <v/>
      </c>
      <c r="K15" s="2">
        <v>44580</v>
      </c>
      <c r="L15" s="2" t="str">
        <v/>
      </c>
      <c r="M15" t="b">
        <f t="shared" ca="1" si="2"/>
        <v>0</v>
      </c>
    </row>
    <row r="16" spans="1:13" x14ac:dyDescent="0.3">
      <c r="A16" s="3">
        <v>11</v>
      </c>
      <c r="B16" s="5">
        <f t="shared" si="0"/>
        <v>44581</v>
      </c>
      <c r="C16" s="16" t="str">
        <f t="shared" si="1"/>
        <v>CADD20F22</v>
      </c>
      <c r="D16" s="6" t="str">
        <f>RTD("cqg.rtd", ,"ContractData", ""&amp;C16&amp;"", "LongDescription",, "T")</f>
        <v>LME Copper, Jan 22</v>
      </c>
      <c r="E16" s="6" cm="1">
        <f t="array" aca="1" ref="E16" ca="1">IF($B16&gt;=$D$3,_xll.CQGContractData(""&amp;$C16&amp;"","T_Settlement","1","T"),RTD("cqg.rtd",,"StudyData",""&amp;$C16&amp;"","Bar","","Close","D","-1","ALL",,,"TRUE","T"))</f>
        <v>9685.5</v>
      </c>
      <c r="F16" s="3" cm="1">
        <f t="array" aca="1" ref="F16" ca="1">IF($B16&gt;=$D$3,_xll.CQGContractData(""&amp;$C16&amp;"","NetSettlement","1","T"),RTD("cqg.rtd",,"StudyData",""&amp;$C16&amp;"","Bar","","Close","D","-2","ALL",,,"TRUE","T")-RTD("cqg.rtd",,"StudyData",""&amp;$C16&amp;"","Bar","","Close","D","-1","ALL",,,"TRUE","T"))</f>
        <v>62.5</v>
      </c>
      <c r="G16" s="14" t="str">
        <f ca="1">IF($B16&gt;=$D$3,RTD("cqg.rtd", ,"ContractData", $C16, "T_SettlementTime",, "T"),"")</f>
        <v/>
      </c>
      <c r="H16" s="5" cm="1">
        <f t="array" aca="1" ref="H16" ca="1">IF($B16&gt;=$D$3,_xll.CQGContractData($C16,"T_Date","1","T"),RTD("cqg.rtd",,"StudyData",""&amp;$C16&amp;"","Bar","","Time","D","-1","ALL",,,"TRUE","T"))</f>
        <v>44579</v>
      </c>
      <c r="I16" s="6" t="str">
        <f ca="1">IF($B16&gt;=$D$3,RTD("cqg.rtd",,"StudyData",$C16,"Bar","","Close","ADC","-2","ALL",,,"TRUE","T"),"")</f>
        <v/>
      </c>
      <c r="J16" s="5" t="str">
        <f ca="1">IF($B16&gt;=$D$3,RTD("cqg.rtd", ,"ContractData", $C16, "Y_Date",, "T"),"")</f>
        <v/>
      </c>
      <c r="K16" s="2" t="str">
        <v/>
      </c>
      <c r="L16" s="2" t="str">
        <v/>
      </c>
      <c r="M16" t="b">
        <f t="shared" ca="1" si="2"/>
        <v>0</v>
      </c>
    </row>
    <row r="17" spans="1:13" x14ac:dyDescent="0.3">
      <c r="A17" s="3">
        <v>12</v>
      </c>
      <c r="B17" s="5">
        <f t="shared" si="0"/>
        <v>44582</v>
      </c>
      <c r="C17" s="16" t="str">
        <f t="shared" si="1"/>
        <v>CADD21F22</v>
      </c>
      <c r="D17" s="6" t="str">
        <f>RTD("cqg.rtd", ,"ContractData", ""&amp;C17&amp;"", "LongDescription",, "T")</f>
        <v>LME Copper, Jan 22</v>
      </c>
      <c r="E17" s="6" cm="1">
        <f t="array" aca="1" ref="E17" ca="1">IF($B17&gt;=$D$3,_xll.CQGContractData(""&amp;$C17&amp;"","T_Settlement","1","T"),RTD("cqg.rtd",,"StudyData",""&amp;$C17&amp;"","Bar","","Close","D","-1","ALL",,,"TRUE","T"))</f>
        <v>9864</v>
      </c>
      <c r="F17" s="3" cm="1">
        <f t="array" aca="1" ref="F17" ca="1">IF($B17&gt;=$D$3,_xll.CQGContractData(""&amp;$C17&amp;"","NetSettlement","1","T"),RTD("cqg.rtd",,"StudyData",""&amp;$C17&amp;"","Bar","","Close","D","-2","ALL",,,"TRUE","T")-RTD("cqg.rtd",,"StudyData",""&amp;$C17&amp;"","Bar","","Close","D","-1","ALL",,,"TRUE","T"))</f>
        <v>-178.57999999999993</v>
      </c>
      <c r="G17" s="14" t="str">
        <f ca="1">IF($B17&gt;=$D$3,RTD("cqg.rtd", ,"ContractData", $C17, "T_SettlementTime",, "T"),"")</f>
        <v/>
      </c>
      <c r="H17" s="5" cm="1">
        <f t="array" aca="1" ref="H17" ca="1">IF($B17&gt;=$D$3,_xll.CQGContractData($C17,"T_Date","1","T"),RTD("cqg.rtd",,"StudyData",""&amp;$C17&amp;"","Bar","","Time","D","-1","ALL",,,"TRUE","T"))</f>
        <v>44580</v>
      </c>
      <c r="I17" s="6" t="str">
        <f ca="1">IF($B17&gt;=$D$3,RTD("cqg.rtd",,"StudyData",$C17,"Bar","","Close","ADC","-2","ALL",,,"TRUE","T"),"")</f>
        <v/>
      </c>
      <c r="J17" s="5" t="str">
        <f ca="1">IF($B17&gt;=$D$3,RTD("cqg.rtd", ,"ContractData", $C17, "Y_Date",, "T"),"")</f>
        <v/>
      </c>
      <c r="K17" s="2" t="str">
        <v/>
      </c>
      <c r="L17" s="2" t="str">
        <v/>
      </c>
      <c r="M17" t="b">
        <f ca="1">ISERROR(F17)</f>
        <v>0</v>
      </c>
    </row>
    <row r="18" spans="1:13" x14ac:dyDescent="0.3">
      <c r="A18" s="3">
        <v>13</v>
      </c>
      <c r="B18" s="5">
        <f t="shared" si="0"/>
        <v>44585</v>
      </c>
      <c r="C18" s="16" t="str">
        <f t="shared" si="1"/>
        <v>CADD24F22</v>
      </c>
      <c r="D18" s="6" t="str">
        <f>RTD("cqg.rtd", ,"ContractData", ""&amp;C18&amp;"", "LongDescription",, "T")</f>
        <v>LME Copper, Jan 22</v>
      </c>
      <c r="E18" s="6" cm="1">
        <f t="array" aca="1" ref="E18" ca="1">IF($B18&gt;=$D$3,_xll.CQGContractData(""&amp;$C18&amp;"","T_Settlement","1","T"),RTD("cqg.rtd",,"StudyData",""&amp;$C18&amp;"","Bar","","Close","D","-1","ALL",,,"TRUE","T"))</f>
        <v>10018.25</v>
      </c>
      <c r="F18" s="3" cm="1">
        <f t="array" aca="1" ref="F18" ca="1">IF($B18&gt;=$D$3,_xll.CQGContractData(""&amp;$C18&amp;"","NetSettlement","1","T"),RTD("cqg.rtd",,"StudyData",""&amp;$C18&amp;"","Bar","","Close","D","-2","ALL",,,"TRUE","T")-RTD("cqg.rtd",,"StudyData",""&amp;$C18&amp;"","Bar","","Close","D","-1","ALL",,,"TRUE","T"))</f>
        <v>-155.25</v>
      </c>
      <c r="G18" s="14" t="str">
        <f ca="1">IF($B18&gt;=$D$3,RTD("cqg.rtd", ,"ContractData", $C18, "T_SettlementTime",, "T"),"")</f>
        <v/>
      </c>
      <c r="H18" s="5" cm="1">
        <f t="array" aca="1" ref="H18" ca="1">IF($B18&gt;=$D$3,_xll.CQGContractData($C18,"T_Date","1","T"),RTD("cqg.rtd",,"StudyData",""&amp;$C18&amp;"","Bar","","Time","D","-1","ALL",,,"TRUE","T"))</f>
        <v>44581</v>
      </c>
      <c r="I18" s="6" t="str">
        <f ca="1">IF($B18&gt;=$D$3,RTD("cqg.rtd",,"StudyData",$C18,"Bar","","Close","ADC","-2","ALL",,,"TRUE","T"),"")</f>
        <v/>
      </c>
      <c r="J18" s="5" t="str">
        <f ca="1">IF($B18&gt;=$D$3,RTD("cqg.rtd", ,"ContractData", $C18, "Y_Date",, "T"),"")</f>
        <v/>
      </c>
      <c r="K18" s="2" t="str">
        <v/>
      </c>
      <c r="L18" s="2" t="str">
        <v/>
      </c>
      <c r="M18" t="b">
        <f t="shared" ref="M18:M81" ca="1" si="3">ISERROR(F18)</f>
        <v>0</v>
      </c>
    </row>
    <row r="19" spans="1:13" x14ac:dyDescent="0.3">
      <c r="A19" s="3">
        <v>14</v>
      </c>
      <c r="B19" s="5">
        <f t="shared" si="0"/>
        <v>44586</v>
      </c>
      <c r="C19" s="16" t="str">
        <f t="shared" si="1"/>
        <v>CADD25F22</v>
      </c>
      <c r="D19" s="6" t="str">
        <f>RTD("cqg.rtd", ,"ContractData", ""&amp;C19&amp;"", "LongDescription",, "T")</f>
        <v>LME Copper, Jan 22</v>
      </c>
      <c r="E19" s="6" cm="1">
        <f t="array" aca="1" ref="E19" ca="1">IF($B19&gt;=$D$3,_xll.CQGContractData(""&amp;$C19&amp;"","T_Settlement","1","T"),RTD("cqg.rtd",,"StudyData",""&amp;$C19&amp;"","Bar","","Close","D","-1","ALL",,,"TRUE","T"))</f>
        <v>10018.11</v>
      </c>
      <c r="F19" s="3" cm="1">
        <f t="array" aca="1" ref="F19" ca="1">IF($B19&gt;=$D$3,_xll.CQGContractData(""&amp;$C19&amp;"","NetSettlement","1","T"),RTD("cqg.rtd",,"StudyData",""&amp;$C19&amp;"","Bar","","Close","D","-2","ALL",,,"TRUE","T")-RTD("cqg.rtd",,"StudyData",""&amp;$C19&amp;"","Bar","","Close","D","-1","ALL",,,"TRUE","T"))</f>
        <v>-155.25</v>
      </c>
      <c r="G19" s="14" t="str">
        <f ca="1">IF($B19&gt;=$D$3,RTD("cqg.rtd", ,"ContractData", $C19, "T_SettlementTime",, "T"),"")</f>
        <v/>
      </c>
      <c r="H19" s="5" cm="1">
        <f t="array" aca="1" ref="H19" ca="1">IF($B19&gt;=$D$3,_xll.CQGContractData($C19,"T_Date","1","T"),RTD("cqg.rtd",,"StudyData",""&amp;$C19&amp;"","Bar","","Time","D","-1","ALL",,,"TRUE","T"))</f>
        <v>44581</v>
      </c>
      <c r="I19" s="6" t="str">
        <f ca="1">IF($B19&gt;=$D$3,RTD("cqg.rtd",,"StudyData",$C19,"Bar","","Close","ADC","-2","ALL",,,"TRUE","T"),"")</f>
        <v/>
      </c>
      <c r="J19" s="5" t="str">
        <f ca="1">IF($B19&gt;=$D$3,RTD("cqg.rtd", ,"ContractData", $C19, "Y_Date",, "T"),"")</f>
        <v/>
      </c>
      <c r="K19" s="2" t="str">
        <v/>
      </c>
      <c r="L19" s="2" t="str">
        <v/>
      </c>
      <c r="M19" t="b">
        <f t="shared" ca="1" si="3"/>
        <v>0</v>
      </c>
    </row>
    <row r="20" spans="1:13" x14ac:dyDescent="0.3">
      <c r="A20" s="3">
        <v>15</v>
      </c>
      <c r="B20" s="5">
        <f t="shared" si="0"/>
        <v>44587</v>
      </c>
      <c r="C20" s="16" t="str">
        <f t="shared" si="1"/>
        <v>CADD26F22</v>
      </c>
      <c r="D20" s="6" t="str">
        <f>RTD("cqg.rtd", ,"ContractData", ""&amp;C20&amp;"", "LongDescription",, "T")</f>
        <v>LME Copper, Jan 22</v>
      </c>
      <c r="E20" s="6" cm="1">
        <f t="array" aca="1" ref="E20" ca="1">IF($B20&gt;=$D$3,_xll.CQGContractData(""&amp;$C20&amp;"","T_Settlement","1","T"),RTD("cqg.rtd",,"StudyData",""&amp;$C20&amp;"","Bar","","Close","D","-1","ALL",,,"TRUE","T"))</f>
        <v>9763</v>
      </c>
      <c r="F20" s="3" cm="1">
        <f t="array" aca="1" ref="F20" ca="1">IF($B20&gt;=$D$3,_xll.CQGContractData(""&amp;$C20&amp;"","NetSettlement","1","T"),RTD("cqg.rtd",,"StudyData",""&amp;$C20&amp;"","Bar","","Close","D","-2","ALL",,,"TRUE","T")-RTD("cqg.rtd",,"StudyData",""&amp;$C20&amp;"","Bar","","Close","D","-1","ALL",,,"TRUE","T"))</f>
        <v>221</v>
      </c>
      <c r="G20" s="14" t="str">
        <f ca="1">IF($B20&gt;=$D$3,RTD("cqg.rtd", ,"ContractData", $C20, "T_SettlementTime",, "T"),"")</f>
        <v/>
      </c>
      <c r="H20" s="5" cm="1">
        <f t="array" aca="1" ref="H20" ca="1">IF($B20&gt;=$D$3,_xll.CQGContractData($C20,"T_Date","1","T"),RTD("cqg.rtd",,"StudyData",""&amp;$C20&amp;"","Bar","","Time","D","-1","ALL",,,"TRUE","T"))</f>
        <v>44585</v>
      </c>
      <c r="I20" s="6" t="str">
        <f ca="1">IF($B20&gt;=$D$3,RTD("cqg.rtd",,"StudyData",$C20,"Bar","","Close","ADC","-2","ALL",,,"TRUE","T"),"")</f>
        <v/>
      </c>
      <c r="J20" s="5" t="str">
        <f ca="1">IF($B20&gt;=$D$3,RTD("cqg.rtd", ,"ContractData", $C20, "Y_Date",, "T"),"")</f>
        <v/>
      </c>
      <c r="K20" s="2" t="str">
        <v/>
      </c>
      <c r="L20" s="2" t="str">
        <v/>
      </c>
      <c r="M20" t="b">
        <f t="shared" ca="1" si="3"/>
        <v>0</v>
      </c>
    </row>
    <row r="21" spans="1:13" x14ac:dyDescent="0.3">
      <c r="A21" s="3">
        <v>16</v>
      </c>
      <c r="B21" s="5">
        <f t="shared" si="0"/>
        <v>44588</v>
      </c>
      <c r="C21" s="16" t="str">
        <f t="shared" si="1"/>
        <v>CADD27F22</v>
      </c>
      <c r="D21" s="6" t="str">
        <f>RTD("cqg.rtd", ,"ContractData", ""&amp;C21&amp;"", "LongDescription",, "T")</f>
        <v>LME Copper, Jan 22</v>
      </c>
      <c r="E21" s="6" cm="1">
        <f t="array" aca="1" ref="E21" ca="1">IF($B21&gt;=$D$3,_xll.CQGContractData(""&amp;$C21&amp;"","T_Settlement","1","T"),RTD("cqg.rtd",,"StudyData",""&amp;$C21&amp;"","Bar","","Close","D","-1","ALL",,,"TRUE","T"))</f>
        <v>9835.75</v>
      </c>
      <c r="F21" s="3" cm="1">
        <f t="array" aca="1" ref="F21" ca="1">IF($B21&gt;=$D$3,_xll.CQGContractData(""&amp;$C21&amp;"","NetSettlement","1","T"),RTD("cqg.rtd",,"StudyData",""&amp;$C21&amp;"","Bar","","Close","D","-2","ALL",,,"TRUE","T")-RTD("cqg.rtd",,"StudyData",""&amp;$C21&amp;"","Bar","","Close","D","-1","ALL",,,"TRUE","T"))</f>
        <v>-72.5</v>
      </c>
      <c r="G21" s="14" t="str">
        <f ca="1">IF($B21&gt;=$D$3,RTD("cqg.rtd", ,"ContractData", $C21, "T_SettlementTime",, "T"),"")</f>
        <v/>
      </c>
      <c r="H21" s="5" cm="1">
        <f t="array" aca="1" ref="H21" ca="1">IF($B21&gt;=$D$3,_xll.CQGContractData($C21,"T_Date","1","T"),RTD("cqg.rtd",,"StudyData",""&amp;$C21&amp;"","Bar","","Time","D","-1","ALL",,,"TRUE","T"))</f>
        <v>44586</v>
      </c>
      <c r="I21" s="6" t="str">
        <f ca="1">IF($B21&gt;=$D$3,RTD("cqg.rtd",,"StudyData",$C21,"Bar","","Close","ADC","-2","ALL",,,"TRUE","T"),"")</f>
        <v/>
      </c>
      <c r="J21" s="5" t="str">
        <f ca="1">IF($B21&gt;=$D$3,RTD("cqg.rtd", ,"ContractData", $C21, "Y_Date",, "T"),"")</f>
        <v/>
      </c>
      <c r="K21" s="2" t="str">
        <v/>
      </c>
      <c r="L21" s="2" t="str">
        <v/>
      </c>
      <c r="M21" t="b">
        <f t="shared" ca="1" si="3"/>
        <v>0</v>
      </c>
    </row>
    <row r="22" spans="1:13" x14ac:dyDescent="0.3">
      <c r="A22" s="3">
        <v>17</v>
      </c>
      <c r="B22" s="5">
        <f t="shared" si="0"/>
        <v>44589</v>
      </c>
      <c r="C22" s="16" t="str">
        <f t="shared" si="1"/>
        <v>CADD28F22</v>
      </c>
      <c r="D22" s="6" t="str">
        <f>RTD("cqg.rtd", ,"ContractData", ""&amp;C22&amp;"", "LongDescription",, "T")</f>
        <v>LME Copper, Jan 22</v>
      </c>
      <c r="E22" s="6" cm="1">
        <f t="array" aca="1" ref="E22" ca="1">IF($B22&gt;=$D$3,_xll.CQGContractData(""&amp;$C22&amp;"","T_Settlement","1","T"),RTD("cqg.rtd",,"StudyData",""&amp;$C22&amp;"","Bar","","Close","D","-1","ALL",,,"TRUE","T"))</f>
        <v>9952.5</v>
      </c>
      <c r="F22" s="3" cm="1">
        <f t="array" aca="1" ref="F22" ca="1">IF($B22&gt;=$D$3,_xll.CQGContractData(""&amp;$C22&amp;"","NetSettlement","1","T"),RTD("cqg.rtd",,"StudyData",""&amp;$C22&amp;"","Bar","","Close","D","-2","ALL",,,"TRUE","T")-RTD("cqg.rtd",,"StudyData",""&amp;$C22&amp;"","Bar","","Close","D","-1","ALL",,,"TRUE","T"))</f>
        <v>-116.6200000000008</v>
      </c>
      <c r="G22" s="14" t="str">
        <f ca="1">IF($B22&gt;=$D$3,RTD("cqg.rtd", ,"ContractData", $C22, "T_SettlementTime",, "T"),"")</f>
        <v/>
      </c>
      <c r="H22" s="5" cm="1">
        <f t="array" aca="1" ref="H22" ca="1">IF($B22&gt;=$D$3,_xll.CQGContractData($C22,"T_Date","1","T"),RTD("cqg.rtd",,"StudyData",""&amp;$C22&amp;"","Bar","","Time","D","-1","ALL",,,"TRUE","T"))</f>
        <v>44587</v>
      </c>
      <c r="I22" s="6" t="str">
        <f ca="1">IF($B22&gt;=$D$3,RTD("cqg.rtd",,"StudyData",$C22,"Bar","","Close","ADC","-2","ALL",,,"TRUE","T"),"")</f>
        <v/>
      </c>
      <c r="J22" s="5" t="str">
        <f ca="1">IF($B22&gt;=$D$3,RTD("cqg.rtd", ,"ContractData", $C22, "Y_Date",, "T"),"")</f>
        <v/>
      </c>
      <c r="K22" s="2" t="str">
        <v/>
      </c>
      <c r="L22" s="2" t="str">
        <v/>
      </c>
      <c r="M22" t="b">
        <f t="shared" ca="1" si="3"/>
        <v>0</v>
      </c>
    </row>
    <row r="23" spans="1:13" x14ac:dyDescent="0.3">
      <c r="A23" s="3">
        <v>18</v>
      </c>
      <c r="B23" s="5">
        <f t="shared" si="0"/>
        <v>44592</v>
      </c>
      <c r="C23" s="16" t="str">
        <f t="shared" si="1"/>
        <v>CADD31F22</v>
      </c>
      <c r="D23" s="6" t="str">
        <f>RTD("cqg.rtd", ,"ContractData", ""&amp;C23&amp;"", "LongDescription",, "T")</f>
        <v>LME Copper, Jan 22</v>
      </c>
      <c r="E23" s="6" cm="1">
        <f t="array" aca="1" ref="E23" ca="1">IF($B23&gt;=$D$3,_xll.CQGContractData(""&amp;$C23&amp;"","T_Settlement","1","T"),RTD("cqg.rtd",,"StudyData",""&amp;$C23&amp;"","Bar","","Close","D","-1","ALL",,,"TRUE","T"))</f>
        <v>9836.75</v>
      </c>
      <c r="F23" s="3" cm="1">
        <f t="array" aca="1" ref="F23" ca="1">IF($B23&gt;=$D$3,_xll.CQGContractData(""&amp;$C23&amp;"","NetSettlement","1","T"),RTD("cqg.rtd",,"StudyData",""&amp;$C23&amp;"","Bar","","Close","D","-2","ALL",,,"TRUE","T")-RTD("cqg.rtd",,"StudyData",""&amp;$C23&amp;"","Bar","","Close","D","-1","ALL",,,"TRUE","T"))</f>
        <v>118.14999999999964</v>
      </c>
      <c r="G23" s="14" t="str">
        <f ca="1">IF($B23&gt;=$D$3,RTD("cqg.rtd", ,"ContractData", $C23, "T_SettlementTime",, "T"),"")</f>
        <v/>
      </c>
      <c r="H23" s="5" cm="1">
        <f t="array" aca="1" ref="H23" ca="1">IF($B23&gt;=$D$3,_xll.CQGContractData($C23,"T_Date","1","T"),RTD("cqg.rtd",,"StudyData",""&amp;$C23&amp;"","Bar","","Time","D","-1","ALL",,,"TRUE","T"))</f>
        <v>44588</v>
      </c>
      <c r="I23" s="6" t="str">
        <f ca="1">IF($B23&gt;=$D$3,RTD("cqg.rtd",,"StudyData",$C23,"Bar","","Close","ADC","-2","ALL",,,"TRUE","T"),"")</f>
        <v/>
      </c>
      <c r="J23" s="5" t="str">
        <f ca="1">IF($B23&gt;=$D$3,RTD("cqg.rtd", ,"ContractData", $C23, "Y_Date",, "T"),"")</f>
        <v/>
      </c>
      <c r="K23" s="2" t="str">
        <v/>
      </c>
      <c r="L23" s="2" t="str">
        <v/>
      </c>
      <c r="M23" t="b">
        <f t="shared" ca="1" si="3"/>
        <v>0</v>
      </c>
    </row>
    <row r="24" spans="1:13" x14ac:dyDescent="0.3">
      <c r="A24" s="3">
        <v>19</v>
      </c>
      <c r="B24" s="5">
        <f t="shared" si="0"/>
        <v>44593</v>
      </c>
      <c r="C24" s="16" t="str">
        <f t="shared" si="1"/>
        <v>CADD01G22</v>
      </c>
      <c r="D24" s="6" t="str">
        <f>RTD("cqg.rtd", ,"ContractData", ""&amp;C24&amp;"", "LongDescription",, "T")</f>
        <v>LME Copper, Feb 22</v>
      </c>
      <c r="E24" s="6" cm="1">
        <f t="array" aca="1" ref="E24" ca="1">IF($B24&gt;=$D$3,_xll.CQGContractData(""&amp;$C24&amp;"","T_Settlement","1","T"),RTD("cqg.rtd",,"StudyData",""&amp;$C24&amp;"","Bar","","Close","D","-1","ALL",,,"TRUE","T"))</f>
        <v>9833.75</v>
      </c>
      <c r="F24" s="3" cm="1">
        <f t="array" aca="1" ref="F24" ca="1">IF($B24&gt;=$D$3,_xll.CQGContractData(""&amp;$C24&amp;"","NetSettlement","1","T"),RTD("cqg.rtd",,"StudyData",""&amp;$C24&amp;"","Bar","","Close","D","-2","ALL",,,"TRUE","T")-RTD("cqg.rtd",,"StudyData",""&amp;$C24&amp;"","Bar","","Close","D","-1","ALL",,,"TRUE","T"))</f>
        <v>121.95000000000073</v>
      </c>
      <c r="G24" s="14" t="str">
        <f ca="1">IF($B24&gt;=$D$3,RTD("cqg.rtd", ,"ContractData", $C24, "T_SettlementTime",, "T"),"")</f>
        <v/>
      </c>
      <c r="H24" s="5" cm="1">
        <f t="array" aca="1" ref="H24" ca="1">IF($B24&gt;=$D$3,_xll.CQGContractData($C24,"T_Date","1","T"),RTD("cqg.rtd",,"StudyData",""&amp;$C24&amp;"","Bar","","Time","D","-1","ALL",,,"TRUE","T"))</f>
        <v>44588</v>
      </c>
      <c r="I24" s="6" t="str">
        <f ca="1">IF($B24&gt;=$D$3,RTD("cqg.rtd",,"StudyData",$C24,"Bar","","Close","ADC","-2","ALL",,,"TRUE","T"),"")</f>
        <v/>
      </c>
      <c r="J24" s="5" t="str">
        <f ca="1">IF($B24&gt;=$D$3,RTD("cqg.rtd", ,"ContractData", $C24, "Y_Date",, "T"),"")</f>
        <v/>
      </c>
      <c r="K24" s="2" t="str">
        <v/>
      </c>
      <c r="L24" s="2" t="str">
        <v/>
      </c>
      <c r="M24" t="b">
        <f t="shared" ca="1" si="3"/>
        <v>0</v>
      </c>
    </row>
    <row r="25" spans="1:13" x14ac:dyDescent="0.3">
      <c r="A25" s="3">
        <v>20</v>
      </c>
      <c r="B25" s="5">
        <f t="shared" si="0"/>
        <v>44594</v>
      </c>
      <c r="C25" s="16" t="str">
        <f t="shared" si="1"/>
        <v>CADD02G22</v>
      </c>
      <c r="D25" s="6" t="str">
        <f>RTD("cqg.rtd", ,"ContractData", ""&amp;C25&amp;"", "LongDescription",, "T")</f>
        <v>LME Copper, Feb 22</v>
      </c>
      <c r="E25" s="6" cm="1">
        <f t="array" aca="1" ref="E25" ca="1">IF($B25&gt;=$D$3,_xll.CQGContractData(""&amp;$C25&amp;"","T_Settlement","1","T"),RTD("cqg.rtd",,"StudyData",""&amp;$C25&amp;"","Bar","","Close","D","-1","ALL",,,"TRUE","T"))</f>
        <v>9578</v>
      </c>
      <c r="F25" s="3" cm="1">
        <f t="array" aca="1" ref="F25" ca="1">IF($B25&gt;=$D$3,_xll.CQGContractData(""&amp;$C25&amp;"","NetSettlement","1","T"),RTD("cqg.rtd",,"StudyData",""&amp;$C25&amp;"","Bar","","Close","D","-2","ALL",,,"TRUE","T")-RTD("cqg.rtd",,"StudyData",""&amp;$C25&amp;"","Bar","","Close","D","-1","ALL",,,"TRUE","T"))</f>
        <v>-22.5</v>
      </c>
      <c r="G25" s="14" t="str">
        <f ca="1">IF($B25&gt;=$D$3,RTD("cqg.rtd", ,"ContractData", $C25, "T_SettlementTime",, "T"),"")</f>
        <v/>
      </c>
      <c r="H25" s="5" cm="1">
        <f t="array" aca="1" ref="H25" ca="1">IF($B25&gt;=$D$3,_xll.CQGContractData($C25,"T_Date","1","T"),RTD("cqg.rtd",,"StudyData",""&amp;$C25&amp;"","Bar","","Time","D","-1","ALL",,,"TRUE","T"))</f>
        <v>44592</v>
      </c>
      <c r="I25" s="6" t="str">
        <f ca="1">IF($B25&gt;=$D$3,RTD("cqg.rtd",,"StudyData",$C25,"Bar","","Close","ADC","-2","ALL",,,"TRUE","T"),"")</f>
        <v/>
      </c>
      <c r="J25" s="5" t="str">
        <f ca="1">IF($B25&gt;=$D$3,RTD("cqg.rtd", ,"ContractData", $C25, "Y_Date",, "T"),"")</f>
        <v/>
      </c>
      <c r="K25" s="2" t="str">
        <v/>
      </c>
      <c r="L25" s="2" t="str">
        <v/>
      </c>
      <c r="M25" t="b">
        <f t="shared" ca="1" si="3"/>
        <v>0</v>
      </c>
    </row>
    <row r="26" spans="1:13" x14ac:dyDescent="0.3">
      <c r="A26" s="3">
        <v>21</v>
      </c>
      <c r="B26" s="5">
        <f t="shared" si="0"/>
        <v>44595</v>
      </c>
      <c r="C26" s="16" t="str">
        <f t="shared" si="1"/>
        <v>CADD03G22</v>
      </c>
      <c r="D26" s="6" t="str">
        <f>RTD("cqg.rtd", ,"ContractData", ""&amp;C26&amp;"", "LongDescription",, "T")</f>
        <v>LME Copper, Feb 22</v>
      </c>
      <c r="E26" s="6" cm="1">
        <f t="array" aca="1" ref="E26" ca="1">IF($B26&gt;=$D$3,_xll.CQGContractData(""&amp;$C26&amp;"","T_Settlement","1","T"),RTD("cqg.rtd",,"StudyData",""&amp;$C26&amp;"","Bar","","Close","D","-1","ALL",,,"TRUE","T"))</f>
        <v>9737.5</v>
      </c>
      <c r="F26" s="3" cm="1">
        <f t="array" aca="1" ref="F26" ca="1">IF($B26&gt;=$D$3,_xll.CQGContractData(""&amp;$C26&amp;"","NetSettlement","1","T"),RTD("cqg.rtd",,"StudyData",""&amp;$C26&amp;"","Bar","","Close","D","-2","ALL",,,"TRUE","T")-RTD("cqg.rtd",,"StudyData",""&amp;$C26&amp;"","Bar","","Close","D","-1","ALL",,,"TRUE","T"))</f>
        <v>-163.5</v>
      </c>
      <c r="G26" s="14" t="str">
        <f ca="1">IF($B26&gt;=$D$3,RTD("cqg.rtd", ,"ContractData", $C26, "T_SettlementTime",, "T"),"")</f>
        <v/>
      </c>
      <c r="H26" s="5" cm="1">
        <f t="array" aca="1" ref="H26" ca="1">IF($B26&gt;=$D$3,_xll.CQGContractData($C26,"T_Date","1","T"),RTD("cqg.rtd",,"StudyData",""&amp;$C26&amp;"","Bar","","Time","D","-1","ALL",,,"TRUE","T"))</f>
        <v>44593</v>
      </c>
      <c r="I26" s="6" t="str">
        <f ca="1">IF($B26&gt;=$D$3,RTD("cqg.rtd",,"StudyData",$C26,"Bar","","Close","ADC","-2","ALL",,,"TRUE","T"),"")</f>
        <v/>
      </c>
      <c r="J26" s="5" t="str">
        <f ca="1">IF($B26&gt;=$D$3,RTD("cqg.rtd", ,"ContractData", $C26, "Y_Date",, "T"),"")</f>
        <v/>
      </c>
      <c r="K26" s="2" t="str">
        <v/>
      </c>
      <c r="L26" s="2" t="str">
        <v/>
      </c>
      <c r="M26" t="b">
        <f t="shared" ca="1" si="3"/>
        <v>0</v>
      </c>
    </row>
    <row r="27" spans="1:13" x14ac:dyDescent="0.3">
      <c r="A27" s="3">
        <v>22</v>
      </c>
      <c r="B27" s="5">
        <f t="shared" si="0"/>
        <v>44596</v>
      </c>
      <c r="C27" s="16" t="str">
        <f t="shared" si="1"/>
        <v>CADD04G22</v>
      </c>
      <c r="D27" s="6" t="str">
        <f>RTD("cqg.rtd", ,"ContractData", ""&amp;C27&amp;"", "LongDescription",, "T")</f>
        <v>LME Copper, Feb 22</v>
      </c>
      <c r="E27" s="6" cm="1">
        <f t="array" aca="1" ref="E27" ca="1">IF($B27&gt;=$D$3,_xll.CQGContractData(""&amp;$C27&amp;"","T_Settlement","1","T"),RTD("cqg.rtd",,"StudyData",""&amp;$C27&amp;"","Bar","","Close","D","-1","ALL",,,"TRUE","T"))</f>
        <v>9877.75</v>
      </c>
      <c r="F27" s="3" cm="1">
        <f t="array" aca="1" ref="F27" ca="1">IF($B27&gt;=$D$3,_xll.CQGContractData(""&amp;$C27&amp;"","NetSettlement","1","T"),RTD("cqg.rtd",,"StudyData",""&amp;$C27&amp;"","Bar","","Close","D","-2","ALL",,,"TRUE","T")-RTD("cqg.rtd",,"StudyData",""&amp;$C27&amp;"","Bar","","Close","D","-1","ALL",,,"TRUE","T"))</f>
        <v>-140.25</v>
      </c>
      <c r="G27" s="14" t="str">
        <f ca="1">IF($B27&gt;=$D$3,RTD("cqg.rtd", ,"ContractData", $C27, "T_SettlementTime",, "T"),"")</f>
        <v/>
      </c>
      <c r="H27" s="5" cm="1">
        <f t="array" aca="1" ref="H27" ca="1">IF($B27&gt;=$D$3,_xll.CQGContractData($C27,"T_Date","1","T"),RTD("cqg.rtd",,"StudyData",""&amp;$C27&amp;"","Bar","","Time","D","-1","ALL",,,"TRUE","T"))</f>
        <v>44594</v>
      </c>
      <c r="I27" s="6" t="str">
        <f ca="1">IF($B27&gt;=$D$3,RTD("cqg.rtd",,"StudyData",$C27,"Bar","","Close","ADC","-2","ALL",,,"TRUE","T"),"")</f>
        <v/>
      </c>
      <c r="J27" s="5" t="str">
        <f ca="1">IF($B27&gt;=$D$3,RTD("cqg.rtd", ,"ContractData", $C27, "Y_Date",, "T"),"")</f>
        <v/>
      </c>
      <c r="K27" s="2" t="str">
        <v/>
      </c>
      <c r="L27" s="2" t="str">
        <v/>
      </c>
      <c r="M27" t="b">
        <f t="shared" ca="1" si="3"/>
        <v>0</v>
      </c>
    </row>
    <row r="28" spans="1:13" x14ac:dyDescent="0.3">
      <c r="A28" s="3">
        <v>23</v>
      </c>
      <c r="B28" s="5">
        <f t="shared" si="0"/>
        <v>44599</v>
      </c>
      <c r="C28" s="16" t="str">
        <f t="shared" si="1"/>
        <v>CADD07G22</v>
      </c>
      <c r="D28" s="6" t="str">
        <f>RTD("cqg.rtd", ,"ContractData", ""&amp;C28&amp;"", "LongDescription",, "T")</f>
        <v>LME Copper, Feb 22</v>
      </c>
      <c r="E28" s="6" cm="1">
        <f t="array" aca="1" ref="E28" ca="1">IF($B28&gt;=$D$3,_xll.CQGContractData(""&amp;$C28&amp;"","T_Settlement","1","T"),RTD("cqg.rtd",,"StudyData",""&amp;$C28&amp;"","Bar","","Close","D","-1","ALL",,,"TRUE","T"))</f>
        <v>9868.5</v>
      </c>
      <c r="F28" s="3" cm="1">
        <f t="array" aca="1" ref="F28" ca="1">IF($B28&gt;=$D$3,_xll.CQGContractData(""&amp;$C28&amp;"","NetSettlement","1","T"),RTD("cqg.rtd",,"StudyData",""&amp;$C28&amp;"","Bar","","Close","D","-2","ALL",,,"TRUE","T")-RTD("cqg.rtd",,"StudyData",""&amp;$C28&amp;"","Bar","","Close","D","-1","ALL",,,"TRUE","T"))</f>
        <v>11.75</v>
      </c>
      <c r="G28" s="14" t="str">
        <f ca="1">IF($B28&gt;=$D$3,RTD("cqg.rtd", ,"ContractData", $C28, "T_SettlementTime",, "T"),"")</f>
        <v/>
      </c>
      <c r="H28" s="5" cm="1">
        <f t="array" aca="1" ref="H28" ca="1">IF($B28&gt;=$D$3,_xll.CQGContractData($C28,"T_Date","1","T"),RTD("cqg.rtd",,"StudyData",""&amp;$C28&amp;"","Bar","","Time","D","-1","ALL",,,"TRUE","T"))</f>
        <v>44595</v>
      </c>
      <c r="I28" s="6" t="str">
        <f ca="1">IF($B28&gt;=$D$3,RTD("cqg.rtd",,"StudyData",$C28,"Bar","","Close","ADC","-2","ALL",,,"TRUE","T"),"")</f>
        <v/>
      </c>
      <c r="J28" s="5" t="str">
        <f ca="1">IF($B28&gt;=$D$3,RTD("cqg.rtd", ,"ContractData", $C28, "Y_Date",, "T"),"")</f>
        <v/>
      </c>
      <c r="K28" s="2" t="str">
        <v/>
      </c>
      <c r="L28" s="2" t="str">
        <v/>
      </c>
      <c r="M28" t="b">
        <f t="shared" ca="1" si="3"/>
        <v>0</v>
      </c>
    </row>
    <row r="29" spans="1:13" x14ac:dyDescent="0.3">
      <c r="A29" s="3">
        <v>24</v>
      </c>
      <c r="B29" s="5">
        <f t="shared" si="0"/>
        <v>44600</v>
      </c>
      <c r="C29" s="16" t="str">
        <f t="shared" si="1"/>
        <v>CADD08G22</v>
      </c>
      <c r="D29" s="6" t="str">
        <f>RTD("cqg.rtd", ,"ContractData", ""&amp;C29&amp;"", "LongDescription",, "T")</f>
        <v>LME Copper, Feb 22</v>
      </c>
      <c r="E29" s="6" cm="1">
        <f t="array" aca="1" ref="E29" ca="1">IF($B29&gt;=$D$3,_xll.CQGContractData(""&amp;$C29&amp;"","T_Settlement","1","T"),RTD("cqg.rtd",,"StudyData",""&amp;$C29&amp;"","Bar","","Close","D","-1","ALL",,,"TRUE","T"))</f>
        <v>9868.5</v>
      </c>
      <c r="F29" s="3" cm="1">
        <f t="array" aca="1" ref="F29" ca="1">IF($B29&gt;=$D$3,_xll.CQGContractData(""&amp;$C29&amp;"","NetSettlement","1","T"),RTD("cqg.rtd",,"StudyData",""&amp;$C29&amp;"","Bar","","Close","D","-2","ALL",,,"TRUE","T")-RTD("cqg.rtd",,"StudyData",""&amp;$C29&amp;"","Bar","","Close","D","-1","ALL",,,"TRUE","T"))</f>
        <v>12.1299999999992</v>
      </c>
      <c r="G29" s="14" t="str">
        <f ca="1">IF($B29&gt;=$D$3,RTD("cqg.rtd", ,"ContractData", $C29, "T_SettlementTime",, "T"),"")</f>
        <v/>
      </c>
      <c r="H29" s="5" cm="1">
        <f t="array" aca="1" ref="H29" ca="1">IF($B29&gt;=$D$3,_xll.CQGContractData($C29,"T_Date","1","T"),RTD("cqg.rtd",,"StudyData",""&amp;$C29&amp;"","Bar","","Time","D","-1","ALL",,,"TRUE","T"))</f>
        <v>44595</v>
      </c>
      <c r="I29" s="6" t="str">
        <f ca="1">IF($B29&gt;=$D$3,RTD("cqg.rtd",,"StudyData",$C29,"Bar","","Close","ADC","-2","ALL",,,"TRUE","T"),"")</f>
        <v/>
      </c>
      <c r="J29" s="5" t="str">
        <f ca="1">IF($B29&gt;=$D$3,RTD("cqg.rtd", ,"ContractData", $C29, "Y_Date",, "T"),"")</f>
        <v/>
      </c>
      <c r="K29" s="2" t="str">
        <v/>
      </c>
      <c r="L29" s="2" t="str">
        <v/>
      </c>
      <c r="M29" t="b">
        <f t="shared" ca="1" si="3"/>
        <v>0</v>
      </c>
    </row>
    <row r="30" spans="1:13" x14ac:dyDescent="0.3">
      <c r="A30" s="3">
        <v>25</v>
      </c>
      <c r="B30" s="5">
        <f t="shared" si="0"/>
        <v>44601</v>
      </c>
      <c r="C30" s="16" t="str">
        <f t="shared" si="1"/>
        <v>CADD09G22</v>
      </c>
      <c r="D30" s="6" t="str">
        <f>RTD("cqg.rtd", ,"ContractData", ""&amp;C30&amp;"", "LongDescription",, "T")</f>
        <v>LME Copper, Feb 22</v>
      </c>
      <c r="E30" s="6" cm="1">
        <f t="array" aca="1" ref="E30" ca="1">IF($B30&gt;=$D$3,_xll.CQGContractData(""&amp;$C30&amp;"","T_Settlement","1","T"),RTD("cqg.rtd",,"StudyData",""&amp;$C30&amp;"","Bar","","Close","D","-1","ALL",,,"TRUE","T"))</f>
        <v>9806.75</v>
      </c>
      <c r="F30" s="3" cm="1">
        <f t="array" aca="1" ref="F30" ca="1">IF($B30&gt;=$D$3,_xll.CQGContractData(""&amp;$C30&amp;"","NetSettlement","1","T"),RTD("cqg.rtd",,"StudyData",""&amp;$C30&amp;"","Bar","","Close","D","-2","ALL",,,"TRUE","T")-RTD("cqg.rtd",,"StudyData",""&amp;$C30&amp;"","Bar","","Close","D","-1","ALL",,,"TRUE","T"))</f>
        <v>63.950000000000728</v>
      </c>
      <c r="G30" s="14" t="str">
        <f ca="1">IF($B30&gt;=$D$3,RTD("cqg.rtd", ,"ContractData", $C30, "T_SettlementTime",, "T"),"")</f>
        <v/>
      </c>
      <c r="H30" s="5" cm="1">
        <f t="array" aca="1" ref="H30" ca="1">IF($B30&gt;=$D$3,_xll.CQGContractData($C30,"T_Date","1","T"),RTD("cqg.rtd",,"StudyData",""&amp;$C30&amp;"","Bar","","Time","D","-1","ALL",,,"TRUE","T"))</f>
        <v>44599</v>
      </c>
      <c r="I30" s="6" t="str">
        <f ca="1">IF($B30&gt;=$D$3,RTD("cqg.rtd",,"StudyData",$C30,"Bar","","Close","ADC","-2","ALL",,,"TRUE","T"),"")</f>
        <v/>
      </c>
      <c r="J30" s="5" t="str">
        <f ca="1">IF($B30&gt;=$D$3,RTD("cqg.rtd", ,"ContractData", $C30, "Y_Date",, "T"),"")</f>
        <v/>
      </c>
      <c r="K30" s="2" t="str">
        <v/>
      </c>
      <c r="L30" s="2" t="str">
        <v/>
      </c>
      <c r="M30" t="b">
        <f t="shared" ca="1" si="3"/>
        <v>0</v>
      </c>
    </row>
    <row r="31" spans="1:13" x14ac:dyDescent="0.3">
      <c r="A31" s="3">
        <v>26</v>
      </c>
      <c r="B31" s="5">
        <f t="shared" si="0"/>
        <v>44602</v>
      </c>
      <c r="C31" s="16" t="str">
        <f t="shared" si="1"/>
        <v>CADD10G22</v>
      </c>
      <c r="D31" s="6" t="str">
        <f>RTD("cqg.rtd", ,"ContractData", ""&amp;C31&amp;"", "LongDescription",, "T")</f>
        <v>LME Copper, Feb 22</v>
      </c>
      <c r="E31" s="6" cm="1">
        <f t="array" aca="1" ref="E31" ca="1">IF($B31&gt;=$D$3,_xll.CQGContractData(""&amp;$C31&amp;"","T_Settlement","1","T"),RTD("cqg.rtd",,"StudyData",""&amp;$C31&amp;"","Bar","","Close","D","-1","ALL",,,"TRUE","T"))</f>
        <v>9809.25</v>
      </c>
      <c r="F31" s="3" cm="1">
        <f t="array" aca="1" ref="F31" ca="1">IF($B31&gt;=$D$3,_xll.CQGContractData(""&amp;$C31&amp;"","NetSettlement","1","T"),RTD("cqg.rtd",,"StudyData",""&amp;$C31&amp;"","Bar","","Close","D","-2","ALL",,,"TRUE","T")-RTD("cqg.rtd",,"StudyData",""&amp;$C31&amp;"","Bar","","Close","D","-1","ALL",,,"TRUE","T"))</f>
        <v>-2.25</v>
      </c>
      <c r="G31" s="14" t="str">
        <f ca="1">IF($B31&gt;=$D$3,RTD("cqg.rtd", ,"ContractData", $C31, "T_SettlementTime",, "T"),"")</f>
        <v/>
      </c>
      <c r="H31" s="5" cm="1">
        <f t="array" aca="1" ref="H31" ca="1">IF($B31&gt;=$D$3,_xll.CQGContractData($C31,"T_Date","1","T"),RTD("cqg.rtd",,"StudyData",""&amp;$C31&amp;"","Bar","","Time","D","-1","ALL",,,"TRUE","T"))</f>
        <v>44600</v>
      </c>
      <c r="I31" s="6" t="str">
        <f ca="1">IF($B31&gt;=$D$3,RTD("cqg.rtd",,"StudyData",$C31,"Bar","","Close","ADC","-2","ALL",,,"TRUE","T"),"")</f>
        <v/>
      </c>
      <c r="J31" s="5" t="str">
        <f ca="1">IF($B31&gt;=$D$3,RTD("cqg.rtd", ,"ContractData", $C31, "Y_Date",, "T"),"")</f>
        <v/>
      </c>
      <c r="K31" s="2" t="str">
        <v/>
      </c>
      <c r="L31" s="2" t="str">
        <v/>
      </c>
      <c r="M31" t="b">
        <f t="shared" ca="1" si="3"/>
        <v>0</v>
      </c>
    </row>
    <row r="32" spans="1:13" x14ac:dyDescent="0.3">
      <c r="A32" s="3">
        <v>27</v>
      </c>
      <c r="B32" s="5">
        <f t="shared" si="0"/>
        <v>44603</v>
      </c>
      <c r="C32" s="16" t="str">
        <f t="shared" si="1"/>
        <v>CADD11G22</v>
      </c>
      <c r="D32" s="6" t="str">
        <f>RTD("cqg.rtd", ,"ContractData", ""&amp;C32&amp;"", "LongDescription",, "T")</f>
        <v>LME Copper, Feb 22</v>
      </c>
      <c r="E32" s="6" cm="1">
        <f t="array" aca="1" ref="E32" ca="1">IF($B32&gt;=$D$3,_xll.CQGContractData(""&amp;$C32&amp;"","T_Settlement","1","T"),RTD("cqg.rtd",,"StudyData",""&amp;$C32&amp;"","Bar","","Close","D","-1","ALL",,,"TRUE","T"))</f>
        <v>10103</v>
      </c>
      <c r="F32" s="3" cm="1">
        <f t="array" aca="1" ref="F32" ca="1">IF($B32&gt;=$D$3,_xll.CQGContractData(""&amp;$C32&amp;"","NetSettlement","1","T"),RTD("cqg.rtd",,"StudyData",""&amp;$C32&amp;"","Bar","","Close","D","-2","ALL",,,"TRUE","T")-RTD("cqg.rtd",,"StudyData",""&amp;$C32&amp;"","Bar","","Close","D","-1","ALL",,,"TRUE","T"))</f>
        <v>-293.25</v>
      </c>
      <c r="G32" s="14" t="str">
        <f ca="1">IF($B32&gt;=$D$3,RTD("cqg.rtd", ,"ContractData", $C32, "T_SettlementTime",, "T"),"")</f>
        <v/>
      </c>
      <c r="H32" s="5" cm="1">
        <f t="array" aca="1" ref="H32" ca="1">IF($B32&gt;=$D$3,_xll.CQGContractData($C32,"T_Date","1","T"),RTD("cqg.rtd",,"StudyData",""&amp;$C32&amp;"","Bar","","Time","D","-1","ALL",,,"TRUE","T"))</f>
        <v>44601</v>
      </c>
      <c r="I32" s="6" t="str">
        <f ca="1">IF($B32&gt;=$D$3,RTD("cqg.rtd",,"StudyData",$C32,"Bar","","Close","ADC","-2","ALL",,,"TRUE","T"),"")</f>
        <v/>
      </c>
      <c r="J32" s="5" t="str">
        <f ca="1">IF($B32&gt;=$D$3,RTD("cqg.rtd", ,"ContractData", $C32, "Y_Date",, "T"),"")</f>
        <v/>
      </c>
      <c r="K32" s="2" t="str">
        <v/>
      </c>
      <c r="L32" s="2" t="str">
        <v/>
      </c>
      <c r="M32" t="b">
        <f t="shared" ca="1" si="3"/>
        <v>0</v>
      </c>
    </row>
    <row r="33" spans="1:13" x14ac:dyDescent="0.3">
      <c r="A33" s="3">
        <v>28</v>
      </c>
      <c r="B33" s="5">
        <f t="shared" si="0"/>
        <v>44606</v>
      </c>
      <c r="C33" s="16" t="str">
        <f t="shared" si="1"/>
        <v>CADD14G22</v>
      </c>
      <c r="D33" s="6" t="str">
        <f>RTD("cqg.rtd", ,"ContractData", ""&amp;C33&amp;"", "LongDescription",, "T")</f>
        <v>LME Copper, Feb 22</v>
      </c>
      <c r="E33" s="6" cm="1">
        <f t="array" aca="1" ref="E33" ca="1">IF($B33&gt;=$D$3,_xll.CQGContractData(""&amp;$C33&amp;"","T_Settlement","1","T"),RTD("cqg.rtd",,"StudyData",""&amp;$C33&amp;"","Bar","","Close","D","-1","ALL",,,"TRUE","T"))</f>
        <v>10305</v>
      </c>
      <c r="F33" s="3" cm="1">
        <f t="array" aca="1" ref="F33" ca="1">IF($B33&gt;=$D$3,_xll.CQGContractData(""&amp;$C33&amp;"","NetSettlement","1","T"),RTD("cqg.rtd",,"StudyData",""&amp;$C33&amp;"","Bar","","Close","D","-2","ALL",,,"TRUE","T")-RTD("cqg.rtd",,"StudyData",""&amp;$C33&amp;"","Bar","","Close","D","-1","ALL",,,"TRUE","T"))</f>
        <v>-202</v>
      </c>
      <c r="G33" s="14" t="str">
        <f ca="1">IF($B33&gt;=$D$3,RTD("cqg.rtd", ,"ContractData", $C33, "T_SettlementTime",, "T"),"")</f>
        <v/>
      </c>
      <c r="H33" s="5" cm="1">
        <f t="array" aca="1" ref="H33" ca="1">IF($B33&gt;=$D$3,_xll.CQGContractData($C33,"T_Date","1","T"),RTD("cqg.rtd",,"StudyData",""&amp;$C33&amp;"","Bar","","Time","D","-1","ALL",,,"TRUE","T"))</f>
        <v>44602</v>
      </c>
      <c r="I33" s="6" t="str">
        <f ca="1">IF($B33&gt;=$D$3,RTD("cqg.rtd",,"StudyData",$C33,"Bar","","Close","ADC","-2","ALL",,,"TRUE","T"),"")</f>
        <v/>
      </c>
      <c r="J33" s="5" t="str">
        <f ca="1">IF($B33&gt;=$D$3,RTD("cqg.rtd", ,"ContractData", $C33, "Y_Date",, "T"),"")</f>
        <v/>
      </c>
      <c r="K33" s="2" t="str">
        <v/>
      </c>
      <c r="L33" s="2" t="str">
        <v/>
      </c>
      <c r="M33" t="b">
        <f t="shared" ca="1" si="3"/>
        <v>0</v>
      </c>
    </row>
    <row r="34" spans="1:13" x14ac:dyDescent="0.3">
      <c r="A34" s="3">
        <v>29</v>
      </c>
      <c r="B34" s="5">
        <f t="shared" si="0"/>
        <v>44607</v>
      </c>
      <c r="C34" s="16" t="str">
        <f t="shared" si="1"/>
        <v>CADD15G22</v>
      </c>
      <c r="D34" s="6" t="str">
        <f>RTD("cqg.rtd", ,"ContractData", ""&amp;C34&amp;"", "LongDescription",, "T")</f>
        <v>LME Copper, Feb 22</v>
      </c>
      <c r="E34" s="6" cm="1">
        <f t="array" aca="1" ref="E34" ca="1">IF($B34&gt;=$D$3,_xll.CQGContractData(""&amp;$C34&amp;"","T_Settlement","1","T"),RTD("cqg.rtd",,"StudyData",""&amp;$C34&amp;"","Bar","","Close","D","-1","ALL",,,"TRUE","T"))</f>
        <v>10305.25</v>
      </c>
      <c r="F34" s="3" cm="1">
        <f t="array" aca="1" ref="F34" ca="1">IF($B34&gt;=$D$3,_xll.CQGContractData(""&amp;$C34&amp;"","NetSettlement","1","T"),RTD("cqg.rtd",,"StudyData",""&amp;$C34&amp;"","Bar","","Close","D","-2","ALL",,,"TRUE","T")-RTD("cqg.rtd",,"StudyData",""&amp;$C34&amp;"","Bar","","Close","D","-1","ALL",,,"TRUE","T"))</f>
        <v>-203.5</v>
      </c>
      <c r="G34" s="14" t="str">
        <f ca="1">IF($B34&gt;=$D$3,RTD("cqg.rtd", ,"ContractData", $C34, "T_SettlementTime",, "T"),"")</f>
        <v/>
      </c>
      <c r="H34" s="5" cm="1">
        <f t="array" aca="1" ref="H34" ca="1">IF($B34&gt;=$D$3,_xll.CQGContractData($C34,"T_Date","1","T"),RTD("cqg.rtd",,"StudyData",""&amp;$C34&amp;"","Bar","","Time","D","-1","ALL",,,"TRUE","T"))</f>
        <v>44602</v>
      </c>
      <c r="I34" s="6" t="str">
        <f ca="1">IF($B34&gt;=$D$3,RTD("cqg.rtd",,"StudyData",$C34,"Bar","","Close","ADC","-2","ALL",,,"TRUE","T"),"")</f>
        <v/>
      </c>
      <c r="J34" s="5" t="str">
        <f ca="1">IF($B34&gt;=$D$3,RTD("cqg.rtd", ,"ContractData", $C34, "Y_Date",, "T"),"")</f>
        <v/>
      </c>
      <c r="K34" s="2" t="str">
        <v/>
      </c>
      <c r="L34" s="2" t="str">
        <v/>
      </c>
      <c r="M34" t="b">
        <f t="shared" ca="1" si="3"/>
        <v>0</v>
      </c>
    </row>
    <row r="35" spans="1:13" x14ac:dyDescent="0.3">
      <c r="A35" s="3">
        <v>30</v>
      </c>
      <c r="B35" s="5">
        <f t="shared" si="0"/>
        <v>44608</v>
      </c>
      <c r="C35" s="16" t="str">
        <f t="shared" si="1"/>
        <v>CADD16G22</v>
      </c>
      <c r="D35" s="6" t="str">
        <f>RTD("cqg.rtd", ,"ContractData", ""&amp;C35&amp;"", "LongDescription",, "T")</f>
        <v>LME Copper, Feb 22</v>
      </c>
      <c r="E35" s="6" cm="1">
        <f t="array" aca="1" ref="E35" ca="1">IF($B35&gt;=$D$3,_xll.CQGContractData(""&amp;$C35&amp;"","T_Settlement","1","T"),RTD("cqg.rtd",,"StudyData",""&amp;$C35&amp;"","Bar","","Close","D","-1","ALL",,,"TRUE","T"))</f>
        <v>9984.5</v>
      </c>
      <c r="F35" s="3" cm="1">
        <f t="array" aca="1" ref="F35" ca="1">IF($B35&gt;=$D$3,_xll.CQGContractData(""&amp;$C35&amp;"","NetSettlement","1","T"),RTD("cqg.rtd",,"StudyData",""&amp;$C35&amp;"","Bar","","Close","D","-2","ALL",,,"TRUE","T")-RTD("cqg.rtd",,"StudyData",""&amp;$C35&amp;"","Bar","","Close","D","-1","ALL",,,"TRUE","T"))</f>
        <v>-90</v>
      </c>
      <c r="G35" s="14" t="str">
        <f ca="1">IF($B35&gt;=$D$3,RTD("cqg.rtd", ,"ContractData", $C35, "T_SettlementTime",, "T"),"")</f>
        <v/>
      </c>
      <c r="H35" s="5" cm="1">
        <f t="array" aca="1" ref="H35" ca="1">IF($B35&gt;=$D$3,_xll.CQGContractData($C35,"T_Date","1","T"),RTD("cqg.rtd",,"StudyData",""&amp;$C35&amp;"","Bar","","Time","D","-1","ALL",,,"TRUE","T"))</f>
        <v>44606</v>
      </c>
      <c r="I35" s="6" t="str">
        <f ca="1">IF($B35&gt;=$D$3,RTD("cqg.rtd",,"StudyData",$C35,"Bar","","Close","ADC","-2","ALL",,,"TRUE","T"),"")</f>
        <v/>
      </c>
      <c r="J35" s="5" t="str">
        <f ca="1">IF($B35&gt;=$D$3,RTD("cqg.rtd", ,"ContractData", $C35, "Y_Date",, "T"),"")</f>
        <v/>
      </c>
      <c r="K35" s="2">
        <v>44608</v>
      </c>
      <c r="L35" s="2" t="str">
        <v/>
      </c>
      <c r="M35" t="b">
        <f t="shared" ca="1" si="3"/>
        <v>0</v>
      </c>
    </row>
    <row r="36" spans="1:13" x14ac:dyDescent="0.3">
      <c r="A36" s="3">
        <v>31</v>
      </c>
      <c r="B36" s="5">
        <f t="shared" si="0"/>
        <v>44609</v>
      </c>
      <c r="C36" s="16" t="str">
        <f t="shared" si="1"/>
        <v>CADD17G22</v>
      </c>
      <c r="D36" s="6" t="str">
        <f>RTD("cqg.rtd", ,"ContractData", ""&amp;C36&amp;"", "LongDescription",, "T")</f>
        <v>LME Copper, Feb 22</v>
      </c>
      <c r="E36" s="6" cm="1">
        <f t="array" aca="1" ref="E36" ca="1">IF($B36&gt;=$D$3,_xll.CQGContractData(""&amp;$C36&amp;"","T_Settlement","1","T"),RTD("cqg.rtd",,"StudyData",""&amp;$C36&amp;"","Bar","","Close","D","-1","ALL",,,"TRUE","T"))</f>
        <v>10009.5</v>
      </c>
      <c r="F36" s="3" cm="1">
        <f t="array" aca="1" ref="F36" ca="1">IF($B36&gt;=$D$3,_xll.CQGContractData(""&amp;$C36&amp;"","NetSettlement","1","T"),RTD("cqg.rtd",,"StudyData",""&amp;$C36&amp;"","Bar","","Close","D","-2","ALL",,,"TRUE","T")-RTD("cqg.rtd",,"StudyData",""&amp;$C36&amp;"","Bar","","Close","D","-1","ALL",,,"TRUE","T"))</f>
        <v>-29</v>
      </c>
      <c r="G36" s="14" t="str">
        <f ca="1">IF($B36&gt;=$D$3,RTD("cqg.rtd", ,"ContractData", $C36, "T_SettlementTime",, "T"),"")</f>
        <v/>
      </c>
      <c r="H36" s="5" cm="1">
        <f t="array" aca="1" ref="H36" ca="1">IF($B36&gt;=$D$3,_xll.CQGContractData($C36,"T_Date","1","T"),RTD("cqg.rtd",,"StudyData",""&amp;$C36&amp;"","Bar","","Time","D","-1","ALL",,,"TRUE","T"))</f>
        <v>44607</v>
      </c>
      <c r="I36" s="6" t="str">
        <f ca="1">IF($B36&gt;=$D$3,RTD("cqg.rtd",,"StudyData",$C36,"Bar","","Close","ADC","-2","ALL",,,"TRUE","T"),"")</f>
        <v/>
      </c>
      <c r="J36" s="5" t="str">
        <f ca="1">IF($B36&gt;=$D$3,RTD("cqg.rtd", ,"ContractData", $C36, "Y_Date",, "T"),"")</f>
        <v/>
      </c>
      <c r="K36" s="2" t="str">
        <v/>
      </c>
      <c r="L36" s="2" t="str">
        <v/>
      </c>
      <c r="M36" t="b">
        <f t="shared" ca="1" si="3"/>
        <v>0</v>
      </c>
    </row>
    <row r="37" spans="1:13" x14ac:dyDescent="0.3">
      <c r="A37" s="3">
        <v>32</v>
      </c>
      <c r="B37" s="5">
        <f t="shared" si="0"/>
        <v>44610</v>
      </c>
      <c r="C37" s="16" t="str">
        <f t="shared" si="1"/>
        <v>CADD18G22</v>
      </c>
      <c r="D37" s="6" t="str">
        <f>RTD("cqg.rtd", ,"ContractData", ""&amp;C37&amp;"", "LongDescription",, "T")</f>
        <v>LME Copper, Feb 22</v>
      </c>
      <c r="E37" s="6" cm="1">
        <f t="array" aca="1" ref="E37" ca="1">IF($B37&gt;=$D$3,_xll.CQGContractData(""&amp;$C37&amp;"","T_Settlement","1","T"),RTD("cqg.rtd",,"StudyData",""&amp;$C37&amp;"","Bar","","Close","D","-1","ALL",,,"TRUE","T"))</f>
        <v>10034.75</v>
      </c>
      <c r="F37" s="3" cm="1">
        <f t="array" aca="1" ref="F37" ca="1">IF($B37&gt;=$D$3,_xll.CQGContractData(""&amp;$C37&amp;"","NetSettlement","1","T"),RTD("cqg.rtd",,"StudyData",""&amp;$C37&amp;"","Bar","","Close","D","-2","ALL",,,"TRUE","T")-RTD("cqg.rtd",,"StudyData",""&amp;$C37&amp;"","Bar","","Close","D","-1","ALL",,,"TRUE","T"))</f>
        <v>-25.25</v>
      </c>
      <c r="G37" s="14" t="str">
        <f ca="1">IF($B37&gt;=$D$3,RTD("cqg.rtd", ,"ContractData", $C37, "T_SettlementTime",, "T"),"")</f>
        <v/>
      </c>
      <c r="H37" s="5" cm="1">
        <f t="array" aca="1" ref="H37" ca="1">IF($B37&gt;=$D$3,_xll.CQGContractData($C37,"T_Date","1","T"),RTD("cqg.rtd",,"StudyData",""&amp;$C37&amp;"","Bar","","Time","D","-1","ALL",,,"TRUE","T"))</f>
        <v>44608</v>
      </c>
      <c r="I37" s="6" t="str">
        <f ca="1">IF($B37&gt;=$D$3,RTD("cqg.rtd",,"StudyData",$C37,"Bar","","Close","ADC","-2","ALL",,,"TRUE","T"),"")</f>
        <v/>
      </c>
      <c r="J37" s="5" t="str">
        <f ca="1">IF($B37&gt;=$D$3,RTD("cqg.rtd", ,"ContractData", $C37, "Y_Date",, "T"),"")</f>
        <v/>
      </c>
      <c r="K37" s="2" t="str">
        <v/>
      </c>
      <c r="L37" s="2" t="str">
        <v/>
      </c>
      <c r="M37" t="b">
        <f t="shared" ca="1" si="3"/>
        <v>0</v>
      </c>
    </row>
    <row r="38" spans="1:13" x14ac:dyDescent="0.3">
      <c r="A38" s="3">
        <v>33</v>
      </c>
      <c r="B38" s="5">
        <f t="shared" si="0"/>
        <v>44613</v>
      </c>
      <c r="C38" s="16" t="str">
        <f t="shared" si="1"/>
        <v>CADD21G22</v>
      </c>
      <c r="D38" s="6" t="str">
        <f>RTD("cqg.rtd", ,"ContractData", ""&amp;C38&amp;"", "LongDescription",, "T")</f>
        <v>LME Copper, Feb 22</v>
      </c>
      <c r="E38" s="6" t="str" cm="1">
        <f t="array" aca="1" ref="E38" ca="1">IF($B38&gt;=$D$3,_xll.CQGContractData(""&amp;$C38&amp;"","T_Settlement","1","T"),RTD("cqg.rtd",,"StudyData",""&amp;$C38&amp;"","Bar","","Close","D","-1","ALL",,,"TRUE","T"))</f>
        <v/>
      </c>
      <c r="F38" s="3" t="e" cm="1">
        <f t="array" aca="1" ref="F38" ca="1">IF($B38&gt;=$D$3,_xll.CQGContractData(""&amp;$C38&amp;"","NetSettlement","1","T"),RTD("cqg.rtd",,"StudyData",""&amp;$C38&amp;"","Bar","","Close","D","-2","ALL",,,"TRUE","T")-RTD("cqg.rtd",,"StudyData",""&amp;$C38&amp;"","Bar","","Close","D","-1","ALL",,,"TRUE","T"))</f>
        <v>#VALUE!</v>
      </c>
      <c r="G38" s="14" t="str">
        <f ca="1">IF($B38&gt;=$D$3,RTD("cqg.rtd", ,"ContractData", $C38, "T_SettlementTime",, "T"),"")</f>
        <v/>
      </c>
      <c r="H38" s="5" t="str" cm="1">
        <f t="array" aca="1" ref="H38" ca="1">IF($B38&gt;=$D$3,_xll.CQGContractData($C38,"T_Date","1","T"),RTD("cqg.rtd",,"StudyData",""&amp;$C38&amp;"","Bar","","Time","D","-1","ALL",,,"TRUE","T"))</f>
        <v/>
      </c>
      <c r="I38" s="6" t="str">
        <f ca="1">IF($B38&gt;=$D$3,RTD("cqg.rtd",,"StudyData",$C38,"Bar","","Close","ADC","-2","ALL",,,"TRUE","T"),"")</f>
        <v/>
      </c>
      <c r="J38" s="5" t="str">
        <f ca="1">IF($B38&gt;=$D$3,RTD("cqg.rtd", ,"ContractData", $C38, "Y_Date",, "T"),"")</f>
        <v/>
      </c>
      <c r="K38" s="2" t="str">
        <v/>
      </c>
      <c r="L38" s="2" t="str">
        <v/>
      </c>
      <c r="M38" t="b">
        <f t="shared" ca="1" si="3"/>
        <v>1</v>
      </c>
    </row>
    <row r="39" spans="1:13" x14ac:dyDescent="0.3">
      <c r="A39" s="3">
        <v>34</v>
      </c>
      <c r="B39" s="5">
        <f t="shared" si="0"/>
        <v>44614</v>
      </c>
      <c r="C39" s="16" t="str">
        <f t="shared" si="1"/>
        <v>CADD22G22</v>
      </c>
      <c r="D39" s="6" t="str">
        <f>RTD("cqg.rtd", ,"ContractData", ""&amp;C39&amp;"", "LongDescription",, "T")</f>
        <v>LME Copper, Feb 22</v>
      </c>
      <c r="E39" s="6" cm="1">
        <f t="array" aca="1" ref="E39" ca="1">IF($B39&gt;=$D$3,_xll.CQGContractData(""&amp;$C39&amp;"","T_Settlement","1","T"),RTD("cqg.rtd",,"StudyData",""&amp;$C39&amp;"","Bar","","Close","D","-1","ALL",,,"TRUE","T"))</f>
        <v>9982</v>
      </c>
      <c r="F39" s="3" cm="1">
        <f t="array" aca="1" ref="F39" ca="1">IF($B39&gt;=$D$3,_xll.CQGContractData(""&amp;$C39&amp;"","NetSettlement","1","T"),RTD("cqg.rtd",,"StudyData",""&amp;$C39&amp;"","Bar","","Close","D","-2","ALL",,,"TRUE","T")-RTD("cqg.rtd",,"StudyData",""&amp;$C39&amp;"","Bar","","Close","D","-1","ALL",,,"TRUE","T"))</f>
        <v>54</v>
      </c>
      <c r="G39" s="14" t="str">
        <f ca="1">IF($B39&gt;=$D$3,RTD("cqg.rtd", ,"ContractData", $C39, "T_SettlementTime",, "T"),"")</f>
        <v/>
      </c>
      <c r="H39" s="5" cm="1">
        <f t="array" aca="1" ref="H39" ca="1">IF($B39&gt;=$D$3,_xll.CQGContractData($C39,"T_Date","1","T"),RTD("cqg.rtd",,"StudyData",""&amp;$C39&amp;"","Bar","","Time","D","-1","ALL",,,"TRUE","T"))</f>
        <v>44609</v>
      </c>
      <c r="I39" s="6" t="str">
        <f ca="1">IF($B39&gt;=$D$3,RTD("cqg.rtd",,"StudyData",$C39,"Bar","","Close","ADC","-2","ALL",,,"TRUE","T"),"")</f>
        <v/>
      </c>
      <c r="J39" s="5" t="str">
        <f ca="1">IF($B39&gt;=$D$3,RTD("cqg.rtd", ,"ContractData", $C39, "Y_Date",, "T"),"")</f>
        <v/>
      </c>
      <c r="K39" s="2" t="str">
        <v/>
      </c>
      <c r="L39" s="2" t="str">
        <v/>
      </c>
      <c r="M39" t="b">
        <f t="shared" ca="1" si="3"/>
        <v>0</v>
      </c>
    </row>
    <row r="40" spans="1:13" x14ac:dyDescent="0.3">
      <c r="A40" s="3">
        <v>35</v>
      </c>
      <c r="B40" s="5">
        <f t="shared" si="0"/>
        <v>44615</v>
      </c>
      <c r="C40" s="16" t="str">
        <f t="shared" si="1"/>
        <v>CADD23G22</v>
      </c>
      <c r="D40" s="6" t="str">
        <f>RTD("cqg.rtd", ,"ContractData", ""&amp;C40&amp;"", "LongDescription",, "T")</f>
        <v>LME Copper, Feb 22</v>
      </c>
      <c r="E40" s="6" cm="1">
        <f t="array" aca="1" ref="E40" ca="1">IF($B40&gt;=$D$3,_xll.CQGContractData(""&amp;$C40&amp;"","T_Settlement","1","T"),RTD("cqg.rtd",,"StudyData",""&amp;$C40&amp;"","Bar","","Close","D","-1","ALL",,,"TRUE","T"))</f>
        <v>9946</v>
      </c>
      <c r="F40" s="3" cm="1">
        <f t="array" aca="1" ref="F40" ca="1">IF($B40&gt;=$D$3,_xll.CQGContractData(""&amp;$C40&amp;"","NetSettlement","1","T"),RTD("cqg.rtd",,"StudyData",""&amp;$C40&amp;"","Bar","","Close","D","-2","ALL",,,"TRUE","T")-RTD("cqg.rtd",,"StudyData",""&amp;$C40&amp;"","Bar","","Close","D","-1","ALL",,,"TRUE","T"))</f>
        <v>64</v>
      </c>
      <c r="G40" s="14" t="str">
        <f ca="1">IF($B40&gt;=$D$3,RTD("cqg.rtd", ,"ContractData", $C40, "T_SettlementTime",, "T"),"")</f>
        <v/>
      </c>
      <c r="H40" s="5" cm="1">
        <f t="array" aca="1" ref="H40" ca="1">IF($B40&gt;=$D$3,_xll.CQGContractData($C40,"T_Date","1","T"),RTD("cqg.rtd",,"StudyData",""&amp;$C40&amp;"","Bar","","Time","D","-1","ALL",,,"TRUE","T"))</f>
        <v>44613</v>
      </c>
      <c r="I40" s="6" t="str">
        <f ca="1">IF($B40&gt;=$D$3,RTD("cqg.rtd",,"StudyData",$C40,"Bar","","Close","ADC","-2","ALL",,,"TRUE","T"),"")</f>
        <v/>
      </c>
      <c r="J40" s="5" t="str">
        <f ca="1">IF($B40&gt;=$D$3,RTD("cqg.rtd", ,"ContractData", $C40, "Y_Date",, "T"),"")</f>
        <v/>
      </c>
      <c r="K40" s="2" t="str">
        <v/>
      </c>
      <c r="L40" s="2" t="str">
        <v/>
      </c>
      <c r="M40" t="b">
        <f t="shared" ca="1" si="3"/>
        <v>0</v>
      </c>
    </row>
    <row r="41" spans="1:13" x14ac:dyDescent="0.3">
      <c r="A41" s="3">
        <v>36</v>
      </c>
      <c r="B41" s="5">
        <f t="shared" si="0"/>
        <v>44616</v>
      </c>
      <c r="C41" s="16" t="str">
        <f t="shared" si="1"/>
        <v>CADD24G22</v>
      </c>
      <c r="D41" s="6" t="str">
        <f>RTD("cqg.rtd", ,"ContractData", ""&amp;C41&amp;"", "LongDescription",, "T")</f>
        <v>LME Copper, Feb 22</v>
      </c>
      <c r="E41" s="6" cm="1">
        <f t="array" aca="1" ref="E41" ca="1">IF($B41&gt;=$D$3,_xll.CQGContractData(""&amp;$C41&amp;"","T_Settlement","1","T"),RTD("cqg.rtd",,"StudyData",""&amp;$C41&amp;"","Bar","","Close","D","-1","ALL",,,"TRUE","T"))</f>
        <v>9962.25</v>
      </c>
      <c r="F41" s="3" cm="1">
        <f t="array" aca="1" ref="F41" ca="1">IF($B41&gt;=$D$3,_xll.CQGContractData(""&amp;$C41&amp;"","NetSettlement","1","T"),RTD("cqg.rtd",,"StudyData",""&amp;$C41&amp;"","Bar","","Close","D","-2","ALL",,,"TRUE","T")-RTD("cqg.rtd",,"StudyData",""&amp;$C41&amp;"","Bar","","Close","D","-1","ALL",,,"TRUE","T"))</f>
        <v>-15.950000000000728</v>
      </c>
      <c r="G41" s="14" t="str">
        <f ca="1">IF($B41&gt;=$D$3,RTD("cqg.rtd", ,"ContractData", $C41, "T_SettlementTime",, "T"),"")</f>
        <v/>
      </c>
      <c r="H41" s="5" cm="1">
        <f t="array" aca="1" ref="H41" ca="1">IF($B41&gt;=$D$3,_xll.CQGContractData($C41,"T_Date","1","T"),RTD("cqg.rtd",,"StudyData",""&amp;$C41&amp;"","Bar","","Time","D","-1","ALL",,,"TRUE","T"))</f>
        <v>44614</v>
      </c>
      <c r="I41" s="6" t="str">
        <f ca="1">IF($B41&gt;=$D$3,RTD("cqg.rtd",,"StudyData",$C41,"Bar","","Close","ADC","-2","ALL",,,"TRUE","T"),"")</f>
        <v/>
      </c>
      <c r="J41" s="5" t="str">
        <f ca="1">IF($B41&gt;=$D$3,RTD("cqg.rtd", ,"ContractData", $C41, "Y_Date",, "T"),"")</f>
        <v/>
      </c>
      <c r="K41" s="2" t="str">
        <v/>
      </c>
      <c r="L41" s="2" t="str">
        <v/>
      </c>
      <c r="M41" t="b">
        <f t="shared" ca="1" si="3"/>
        <v>0</v>
      </c>
    </row>
    <row r="42" spans="1:13" x14ac:dyDescent="0.3">
      <c r="A42" s="3">
        <v>37</v>
      </c>
      <c r="B42" s="5">
        <f t="shared" si="0"/>
        <v>44617</v>
      </c>
      <c r="C42" s="16" t="str">
        <f t="shared" si="1"/>
        <v>CADD25G22</v>
      </c>
      <c r="D42" s="6" t="str">
        <f>RTD("cqg.rtd", ,"ContractData", ""&amp;C42&amp;"", "LongDescription",, "T")</f>
        <v>LME Copper, Feb 22</v>
      </c>
      <c r="E42" s="6" cm="1">
        <f t="array" aca="1" ref="E42" ca="1">IF($B42&gt;=$D$3,_xll.CQGContractData(""&amp;$C42&amp;"","T_Settlement","1","T"),RTD("cqg.rtd",,"StudyData",""&amp;$C42&amp;"","Bar","","Close","D","-1","ALL",,,"TRUE","T"))</f>
        <v>9906.5</v>
      </c>
      <c r="F42" s="3" cm="1">
        <f t="array" aca="1" ref="F42" ca="1">IF($B42&gt;=$D$3,_xll.CQGContractData(""&amp;$C42&amp;"","NetSettlement","1","T"),RTD("cqg.rtd",,"StudyData",""&amp;$C42&amp;"","Bar","","Close","D","-2","ALL",,,"TRUE","T")-RTD("cqg.rtd",,"StudyData",""&amp;$C42&amp;"","Bar","","Close","D","-1","ALL",,,"TRUE","T"))</f>
        <v>55.5</v>
      </c>
      <c r="G42" s="14" t="str">
        <f ca="1">IF($B42&gt;=$D$3,RTD("cqg.rtd", ,"ContractData", $C42, "T_SettlementTime",, "T"),"")</f>
        <v/>
      </c>
      <c r="H42" s="5" cm="1">
        <f t="array" aca="1" ref="H42" ca="1">IF($B42&gt;=$D$3,_xll.CQGContractData($C42,"T_Date","1","T"),RTD("cqg.rtd",,"StudyData",""&amp;$C42&amp;"","Bar","","Time","D","-1","ALL",,,"TRUE","T"))</f>
        <v>44615</v>
      </c>
      <c r="I42" s="6" t="str">
        <f ca="1">IF($B42&gt;=$D$3,RTD("cqg.rtd",,"StudyData",$C42,"Bar","","Close","ADC","-2","ALL",,,"TRUE","T"),"")</f>
        <v/>
      </c>
      <c r="J42" s="5" t="str">
        <f ca="1">IF($B42&gt;=$D$3,RTD("cqg.rtd", ,"ContractData", $C42, "Y_Date",, "T"),"")</f>
        <v/>
      </c>
      <c r="K42" s="2" t="str">
        <v/>
      </c>
      <c r="L42" s="2" t="str">
        <v/>
      </c>
      <c r="M42" t="b">
        <f t="shared" ca="1" si="3"/>
        <v>0</v>
      </c>
    </row>
    <row r="43" spans="1:13" x14ac:dyDescent="0.3">
      <c r="A43" s="3">
        <v>38</v>
      </c>
      <c r="B43" s="5">
        <f t="shared" si="0"/>
        <v>44620</v>
      </c>
      <c r="C43" s="16" t="str">
        <f t="shared" si="1"/>
        <v>CADD28G22</v>
      </c>
      <c r="D43" s="6" t="str">
        <f>RTD("cqg.rtd", ,"ContractData", ""&amp;C43&amp;"", "LongDescription",, "T")</f>
        <v>LME Copper, Feb 22</v>
      </c>
      <c r="E43" s="6" cm="1">
        <f t="array" aca="1" ref="E43" ca="1">IF($B43&gt;=$D$3,_xll.CQGContractData(""&amp;$C43&amp;"","T_Settlement","1","T"),RTD("cqg.rtd",,"StudyData",""&amp;$C43&amp;"","Bar","","Close","D","-1","ALL",,,"TRUE","T"))</f>
        <v>9918.5</v>
      </c>
      <c r="F43" s="3" cm="1">
        <f t="array" aca="1" ref="F43" ca="1">IF($B43&gt;=$D$3,_xll.CQGContractData(""&amp;$C43&amp;"","NetSettlement","1","T"),RTD("cqg.rtd",,"StudyData",""&amp;$C43&amp;"","Bar","","Close","D","-2","ALL",,,"TRUE","T")-RTD("cqg.rtd",,"StudyData",""&amp;$C43&amp;"","Bar","","Close","D","-1","ALL",,,"TRUE","T"))</f>
        <v>-10.75</v>
      </c>
      <c r="G43" s="14" t="str">
        <f ca="1">IF($B43&gt;=$D$3,RTD("cqg.rtd", ,"ContractData", $C43, "T_SettlementTime",, "T"),"")</f>
        <v/>
      </c>
      <c r="H43" s="5" cm="1">
        <f t="array" aca="1" ref="H43" ca="1">IF($B43&gt;=$D$3,_xll.CQGContractData($C43,"T_Date","1","T"),RTD("cqg.rtd",,"StudyData",""&amp;$C43&amp;"","Bar","","Time","D","-1","ALL",,,"TRUE","T"))</f>
        <v>44616</v>
      </c>
      <c r="I43" s="6" t="str">
        <f ca="1">IF($B43&gt;=$D$3,RTD("cqg.rtd",,"StudyData",$C43,"Bar","","Close","ADC","-2","ALL",,,"TRUE","T"),"")</f>
        <v/>
      </c>
      <c r="J43" s="5" t="str">
        <f ca="1">IF($B43&gt;=$D$3,RTD("cqg.rtd", ,"ContractData", $C43, "Y_Date",, "T"),"")</f>
        <v/>
      </c>
      <c r="K43" s="2" t="str">
        <v/>
      </c>
      <c r="L43" s="2" t="str">
        <v/>
      </c>
      <c r="M43" t="b">
        <f t="shared" ca="1" si="3"/>
        <v>0</v>
      </c>
    </row>
    <row r="44" spans="1:13" x14ac:dyDescent="0.3">
      <c r="A44" s="3">
        <v>39</v>
      </c>
      <c r="B44" s="5">
        <f t="shared" si="0"/>
        <v>44621</v>
      </c>
      <c r="C44" s="16" t="str">
        <f t="shared" si="1"/>
        <v>CADD01H22</v>
      </c>
      <c r="D44" s="6" t="str">
        <f>RTD("cqg.rtd", ,"ContractData", ""&amp;C44&amp;"", "LongDescription",, "T")</f>
        <v>LME Copper, Mar 22</v>
      </c>
      <c r="E44" s="6" cm="1">
        <f t="array" aca="1" ref="E44" ca="1">IF($B44&gt;=$D$3,_xll.CQGContractData(""&amp;$C44&amp;"","T_Settlement","1","T"),RTD("cqg.rtd",,"StudyData",""&amp;$C44&amp;"","Bar","","Close","D","-1","ALL",,,"TRUE","T"))</f>
        <v>9917.5</v>
      </c>
      <c r="F44" s="3" cm="1">
        <f t="array" aca="1" ref="F44" ca="1">IF($B44&gt;=$D$3,_xll.CQGContractData(""&amp;$C44&amp;"","NetSettlement","1","T"),RTD("cqg.rtd",,"StudyData",""&amp;$C44&amp;"","Bar","","Close","D","-2","ALL",,,"TRUE","T")-RTD("cqg.rtd",,"StudyData",""&amp;$C44&amp;"","Bar","","Close","D","-1","ALL",,,"TRUE","T"))</f>
        <v>-9.8999999999996362</v>
      </c>
      <c r="G44" s="14" t="str">
        <f ca="1">IF($B44&gt;=$D$3,RTD("cqg.rtd", ,"ContractData", $C44, "T_SettlementTime",, "T"),"")</f>
        <v/>
      </c>
      <c r="H44" s="5" cm="1">
        <f t="array" aca="1" ref="H44" ca="1">IF($B44&gt;=$D$3,_xll.CQGContractData($C44,"T_Date","1","T"),RTD("cqg.rtd",,"StudyData",""&amp;$C44&amp;"","Bar","","Time","D","-1","ALL",,,"TRUE","T"))</f>
        <v>44616</v>
      </c>
      <c r="I44" s="6" t="str">
        <f ca="1">IF($B44&gt;=$D$3,RTD("cqg.rtd",,"StudyData",$C44,"Bar","","Close","ADC","-2","ALL",,,"TRUE","T"),"")</f>
        <v/>
      </c>
      <c r="J44" s="5" t="str">
        <f ca="1">IF($B44&gt;=$D$3,RTD("cqg.rtd", ,"ContractData", $C44, "Y_Date",, "T"),"")</f>
        <v/>
      </c>
      <c r="K44" s="2" t="str">
        <v/>
      </c>
      <c r="L44" s="2" t="str">
        <v/>
      </c>
      <c r="M44" t="b">
        <f t="shared" ca="1" si="3"/>
        <v>0</v>
      </c>
    </row>
    <row r="45" spans="1:13" x14ac:dyDescent="0.3">
      <c r="A45" s="3">
        <v>40</v>
      </c>
      <c r="B45" s="5">
        <f t="shared" si="0"/>
        <v>44622</v>
      </c>
      <c r="C45" s="16" t="str">
        <f t="shared" si="1"/>
        <v>CADD02H22</v>
      </c>
      <c r="D45" s="6" t="str">
        <f>RTD("cqg.rtd", ,"ContractData", ""&amp;C45&amp;"", "LongDescription",, "T")</f>
        <v>LME Copper, Mar 22</v>
      </c>
      <c r="E45" s="6" cm="1">
        <f t="array" aca="1" ref="E45" ca="1">IF($B45&gt;=$D$3,_xll.CQGContractData(""&amp;$C45&amp;"","T_Settlement","1","T"),RTD("cqg.rtd",,"StudyData",""&amp;$C45&amp;"","Bar","","Close","D","-1","ALL",,,"TRUE","T"))</f>
        <v>9919</v>
      </c>
      <c r="F45" s="3" cm="1">
        <f t="array" aca="1" ref="F45" ca="1">IF($B45&gt;=$D$3,_xll.CQGContractData(""&amp;$C45&amp;"","NetSettlement","1","T"),RTD("cqg.rtd",,"StudyData",""&amp;$C45&amp;"","Bar","","Close","D","-2","ALL",,,"TRUE","T")-RTD("cqg.rtd",,"StudyData",""&amp;$C45&amp;"","Bar","","Close","D","-1","ALL",,,"TRUE","T"))</f>
        <v>-1.5</v>
      </c>
      <c r="G45" s="14" t="str">
        <f ca="1">IF($B45&gt;=$D$3,RTD("cqg.rtd", ,"ContractData", $C45, "T_SettlementTime",, "T"),"")</f>
        <v/>
      </c>
      <c r="H45" s="5" cm="1">
        <f t="array" aca="1" ref="H45" ca="1">IF($B45&gt;=$D$3,_xll.CQGContractData($C45,"T_Date","1","T"),RTD("cqg.rtd",,"StudyData",""&amp;$C45&amp;"","Bar","","Time","D","-1","ALL",,,"TRUE","T"))</f>
        <v>44620</v>
      </c>
      <c r="I45" s="6" t="str">
        <f ca="1">IF($B45&gt;=$D$3,RTD("cqg.rtd",,"StudyData",$C45,"Bar","","Close","ADC","-2","ALL",,,"TRUE","T"),"")</f>
        <v/>
      </c>
      <c r="J45" s="5" t="str">
        <f ca="1">IF($B45&gt;=$D$3,RTD("cqg.rtd", ,"ContractData", $C45, "Y_Date",, "T"),"")</f>
        <v/>
      </c>
      <c r="K45" s="2" t="str">
        <v/>
      </c>
      <c r="L45" s="2" t="str">
        <v/>
      </c>
      <c r="M45" t="b">
        <f t="shared" ca="1" si="3"/>
        <v>0</v>
      </c>
    </row>
    <row r="46" spans="1:13" x14ac:dyDescent="0.3">
      <c r="A46" s="3">
        <v>41</v>
      </c>
      <c r="B46" s="5">
        <f t="shared" si="0"/>
        <v>44623</v>
      </c>
      <c r="C46" s="16" t="str">
        <f t="shared" si="1"/>
        <v>CADD03H22</v>
      </c>
      <c r="D46" s="6" t="str">
        <f>RTD("cqg.rtd", ,"ContractData", ""&amp;C46&amp;"", "LongDescription",, "T")</f>
        <v>LME Copper, Mar 22</v>
      </c>
      <c r="E46" s="6" cm="1">
        <f t="array" aca="1" ref="E46" ca="1">IF($B46&gt;=$D$3,_xll.CQGContractData(""&amp;$C46&amp;"","T_Settlement","1","T"),RTD("cqg.rtd",,"StudyData",""&amp;$C46&amp;"","Bar","","Close","D","-1","ALL",,,"TRUE","T"))</f>
        <v>10092</v>
      </c>
      <c r="F46" s="3" cm="1">
        <f t="array" aca="1" ref="F46" ca="1">IF($B46&gt;=$D$3,_xll.CQGContractData(""&amp;$C46&amp;"","NetSettlement","1","T"),RTD("cqg.rtd",,"StudyData",""&amp;$C46&amp;"","Bar","","Close","D","-2","ALL",,,"TRUE","T")-RTD("cqg.rtd",,"StudyData",""&amp;$C46&amp;"","Bar","","Close","D","-1","ALL",,,"TRUE","T"))</f>
        <v>-173.25</v>
      </c>
      <c r="G46" s="14" t="str">
        <f ca="1">IF($B46&gt;=$D$3,RTD("cqg.rtd", ,"ContractData", $C46, "T_SettlementTime",, "T"),"")</f>
        <v/>
      </c>
      <c r="H46" s="5" cm="1">
        <f t="array" aca="1" ref="H46" ca="1">IF($B46&gt;=$D$3,_xll.CQGContractData($C46,"T_Date","1","T"),RTD("cqg.rtd",,"StudyData",""&amp;$C46&amp;"","Bar","","Time","D","-1","ALL",,,"TRUE","T"))</f>
        <v>44621</v>
      </c>
      <c r="I46" s="6" t="str">
        <f ca="1">IF($B46&gt;=$D$3,RTD("cqg.rtd",,"StudyData",$C46,"Bar","","Close","ADC","-2","ALL",,,"TRUE","T"),"")</f>
        <v/>
      </c>
      <c r="J46" s="5" t="str">
        <f ca="1">IF($B46&gt;=$D$3,RTD("cqg.rtd", ,"ContractData", $C46, "Y_Date",, "T"),"")</f>
        <v/>
      </c>
      <c r="K46" s="2" t="str">
        <v/>
      </c>
      <c r="L46" s="2" t="str">
        <v/>
      </c>
      <c r="M46" t="b">
        <f t="shared" ca="1" si="3"/>
        <v>0</v>
      </c>
    </row>
    <row r="47" spans="1:13" x14ac:dyDescent="0.3">
      <c r="A47" s="3">
        <v>42</v>
      </c>
      <c r="B47" s="5">
        <f t="shared" si="0"/>
        <v>44624</v>
      </c>
      <c r="C47" s="16" t="str">
        <f t="shared" si="1"/>
        <v>CADD04H22</v>
      </c>
      <c r="D47" s="6" t="str">
        <f>RTD("cqg.rtd", ,"ContractData", ""&amp;C47&amp;"", "LongDescription",, "T")</f>
        <v>LME Copper, Mar 22</v>
      </c>
      <c r="E47" s="6" cm="1">
        <f t="array" aca="1" ref="E47" ca="1">IF($B47&gt;=$D$3,_xll.CQGContractData(""&amp;$C47&amp;"","T_Settlement","1","T"),RTD("cqg.rtd",,"StudyData",""&amp;$C47&amp;"","Bar","","Close","D","-1","ALL",,,"TRUE","T"))</f>
        <v>10194.25</v>
      </c>
      <c r="F47" s="3" cm="1">
        <f t="array" aca="1" ref="F47" ca="1">IF($B47&gt;=$D$3,_xll.CQGContractData(""&amp;$C47&amp;"","NetSettlement","1","T"),RTD("cqg.rtd",,"StudyData",""&amp;$C47&amp;"","Bar","","Close","D","-2","ALL",,,"TRUE","T")-RTD("cqg.rtd",,"StudyData",""&amp;$C47&amp;"","Bar","","Close","D","-1","ALL",,,"TRUE","T"))</f>
        <v>-101.92000000000007</v>
      </c>
      <c r="G47" s="14" t="str">
        <f ca="1">IF($B47&gt;=$D$3,RTD("cqg.rtd", ,"ContractData", $C47, "T_SettlementTime",, "T"),"")</f>
        <v/>
      </c>
      <c r="H47" s="5" cm="1">
        <f t="array" aca="1" ref="H47" ca="1">IF($B47&gt;=$D$3,_xll.CQGContractData($C47,"T_Date","1","T"),RTD("cqg.rtd",,"StudyData",""&amp;$C47&amp;"","Bar","","Time","D","-1","ALL",,,"TRUE","T"))</f>
        <v>44622</v>
      </c>
      <c r="I47" s="6" t="str">
        <f ca="1">IF($B47&gt;=$D$3,RTD("cqg.rtd",,"StudyData",$C47,"Bar","","Close","ADC","-2","ALL",,,"TRUE","T"),"")</f>
        <v/>
      </c>
      <c r="J47" s="5" t="str">
        <f ca="1">IF($B47&gt;=$D$3,RTD("cqg.rtd", ,"ContractData", $C47, "Y_Date",, "T"),"")</f>
        <v/>
      </c>
      <c r="K47" s="2" t="str">
        <v/>
      </c>
      <c r="L47" s="2" t="str">
        <v/>
      </c>
      <c r="M47" t="b">
        <f t="shared" ca="1" si="3"/>
        <v>0</v>
      </c>
    </row>
    <row r="48" spans="1:13" x14ac:dyDescent="0.3">
      <c r="A48" s="3">
        <v>43</v>
      </c>
      <c r="B48" s="5">
        <f t="shared" si="0"/>
        <v>44627</v>
      </c>
      <c r="C48" s="16" t="str">
        <f t="shared" si="1"/>
        <v>CADD07H22</v>
      </c>
      <c r="D48" s="6" t="str">
        <f>RTD("cqg.rtd", ,"ContractData", ""&amp;C48&amp;"", "LongDescription",, "T")</f>
        <v>LME Copper, Mar 22</v>
      </c>
      <c r="E48" s="6" cm="1">
        <f t="array" aca="1" ref="E48" ca="1">IF($B48&gt;=$D$3,_xll.CQGContractData(""&amp;$C48&amp;"","T_Settlement","1","T"),RTD("cqg.rtd",,"StudyData",""&amp;$C48&amp;"","Bar","","Close","D","-1","ALL",,,"TRUE","T"))</f>
        <v>10383.5</v>
      </c>
      <c r="F48" s="3" cm="1">
        <f t="array" aca="1" ref="F48" ca="1">IF($B48&gt;=$D$3,_xll.CQGContractData(""&amp;$C48&amp;"","NetSettlement","1","T"),RTD("cqg.rtd",,"StudyData",""&amp;$C48&amp;"","Bar","","Close","D","-2","ALL",,,"TRUE","T")-RTD("cqg.rtd",,"StudyData",""&amp;$C48&amp;"","Bar","","Close","D","-1","ALL",,,"TRUE","T"))</f>
        <v>-188</v>
      </c>
      <c r="G48" s="14" t="str">
        <f ca="1">IF($B48&gt;=$D$3,RTD("cqg.rtd", ,"ContractData", $C48, "T_SettlementTime",, "T"),"")</f>
        <v/>
      </c>
      <c r="H48" s="5" cm="1">
        <f t="array" aca="1" ref="H48" ca="1">IF($B48&gt;=$D$3,_xll.CQGContractData($C48,"T_Date","1","T"),RTD("cqg.rtd",,"StudyData",""&amp;$C48&amp;"","Bar","","Time","D","-1","ALL",,,"TRUE","T"))</f>
        <v>44623</v>
      </c>
      <c r="I48" s="6" t="str">
        <f ca="1">IF($B48&gt;=$D$3,RTD("cqg.rtd",,"StudyData",$C48,"Bar","","Close","ADC","-2","ALL",,,"TRUE","T"),"")</f>
        <v/>
      </c>
      <c r="J48" s="5" t="str">
        <f ca="1">IF($B48&gt;=$D$3,RTD("cqg.rtd", ,"ContractData", $C48, "Y_Date",, "T"),"")</f>
        <v/>
      </c>
      <c r="K48" s="2" t="str">
        <v/>
      </c>
      <c r="L48" s="2" t="str">
        <v/>
      </c>
      <c r="M48" t="b">
        <f t="shared" ca="1" si="3"/>
        <v>0</v>
      </c>
    </row>
    <row r="49" spans="1:13" x14ac:dyDescent="0.3">
      <c r="A49" s="3">
        <v>44</v>
      </c>
      <c r="B49" s="5">
        <f t="shared" si="0"/>
        <v>44628</v>
      </c>
      <c r="C49" s="16" t="str">
        <f t="shared" si="1"/>
        <v>CADD08H22</v>
      </c>
      <c r="D49" s="6" t="str">
        <f>RTD("cqg.rtd", ,"ContractData", ""&amp;C49&amp;"", "LongDescription",, "T")</f>
        <v>LME Copper, Mar 22</v>
      </c>
      <c r="E49" s="6" cm="1">
        <f t="array" aca="1" ref="E49" ca="1">IF($B49&gt;=$D$3,_xll.CQGContractData(""&amp;$C49&amp;"","T_Settlement","1","T"),RTD("cqg.rtd",,"StudyData",""&amp;$C49&amp;"","Bar","","Close","D","-1","ALL",,,"TRUE","T"))</f>
        <v>10384</v>
      </c>
      <c r="F49" s="3" cm="1">
        <f t="array" aca="1" ref="F49" ca="1">IF($B49&gt;=$D$3,_xll.CQGContractData(""&amp;$C49&amp;"","NetSettlement","1","T"),RTD("cqg.rtd",,"StudyData",""&amp;$C49&amp;"","Bar","","Close","D","-2","ALL",,,"TRUE","T")-RTD("cqg.rtd",,"StudyData",""&amp;$C49&amp;"","Bar","","Close","D","-1","ALL",,,"TRUE","T"))</f>
        <v>-188.15999999999985</v>
      </c>
      <c r="G49" s="14" t="str">
        <f ca="1">IF($B49&gt;=$D$3,RTD("cqg.rtd", ,"ContractData", $C49, "T_SettlementTime",, "T"),"")</f>
        <v/>
      </c>
      <c r="H49" s="5" cm="1">
        <f t="array" aca="1" ref="H49" ca="1">IF($B49&gt;=$D$3,_xll.CQGContractData($C49,"T_Date","1","T"),RTD("cqg.rtd",,"StudyData",""&amp;$C49&amp;"","Bar","","Time","D","-1","ALL",,,"TRUE","T"))</f>
        <v>44623</v>
      </c>
      <c r="I49" s="6" t="str">
        <f ca="1">IF($B49&gt;=$D$3,RTD("cqg.rtd",,"StudyData",$C49,"Bar","","Close","ADC","-2","ALL",,,"TRUE","T"),"")</f>
        <v/>
      </c>
      <c r="J49" s="5" t="str">
        <f ca="1">IF($B49&gt;=$D$3,RTD("cqg.rtd", ,"ContractData", $C49, "Y_Date",, "T"),"")</f>
        <v/>
      </c>
      <c r="K49" s="2" t="str">
        <v/>
      </c>
      <c r="L49" s="2" t="str">
        <v/>
      </c>
      <c r="M49" t="b">
        <f t="shared" ca="1" si="3"/>
        <v>0</v>
      </c>
    </row>
    <row r="50" spans="1:13" x14ac:dyDescent="0.3">
      <c r="A50" s="3">
        <v>45</v>
      </c>
      <c r="B50" s="5">
        <f t="shared" si="0"/>
        <v>44629</v>
      </c>
      <c r="C50" s="16" t="str">
        <f t="shared" si="1"/>
        <v>CADD09H22</v>
      </c>
      <c r="D50" s="6" t="str">
        <f>RTD("cqg.rtd", ,"ContractData", ""&amp;C50&amp;"", "LongDescription",, "T")</f>
        <v>LME Copper, Mar 22</v>
      </c>
      <c r="E50" s="6" cm="1">
        <f t="array" aca="1" ref="E50" ca="1">IF($B50&gt;=$D$3,_xll.CQGContractData(""&amp;$C50&amp;"","T_Settlement","1","T"),RTD("cqg.rtd",,"StudyData",""&amp;$C50&amp;"","Bar","","Close","D","-1","ALL",,,"TRUE","T"))</f>
        <v>10255.5</v>
      </c>
      <c r="F50" s="3" cm="1">
        <f t="array" aca="1" ref="F50" ca="1">IF($B50&gt;=$D$3,_xll.CQGContractData(""&amp;$C50&amp;"","NetSettlement","1","T"),RTD("cqg.rtd",,"StudyData",""&amp;$C50&amp;"","Bar","","Close","D","-2","ALL",,,"TRUE","T")-RTD("cqg.rtd",,"StudyData",""&amp;$C50&amp;"","Bar","","Close","D","-1","ALL",,,"TRUE","T"))</f>
        <v>445.5</v>
      </c>
      <c r="G50" s="14" t="str">
        <f ca="1">IF($B50&gt;=$D$3,RTD("cqg.rtd", ,"ContractData", $C50, "T_SettlementTime",, "T"),"")</f>
        <v/>
      </c>
      <c r="H50" s="5" cm="1">
        <f t="array" aca="1" ref="H50" ca="1">IF($B50&gt;=$D$3,_xll.CQGContractData($C50,"T_Date","1","T"),RTD("cqg.rtd",,"StudyData",""&amp;$C50&amp;"","Bar","","Time","D","-1","ALL",,,"TRUE","T"))</f>
        <v>44627</v>
      </c>
      <c r="I50" s="6" t="str">
        <f ca="1">IF($B50&gt;=$D$3,RTD("cqg.rtd",,"StudyData",$C50,"Bar","","Close","ADC","-2","ALL",,,"TRUE","T"),"")</f>
        <v/>
      </c>
      <c r="J50" s="5" t="str">
        <f ca="1">IF($B50&gt;=$D$3,RTD("cqg.rtd", ,"ContractData", $C50, "Y_Date",, "T"),"")</f>
        <v/>
      </c>
      <c r="K50" s="2" t="str">
        <v/>
      </c>
      <c r="L50" s="2" t="str">
        <v/>
      </c>
      <c r="M50" t="b">
        <f t="shared" ca="1" si="3"/>
        <v>0</v>
      </c>
    </row>
    <row r="51" spans="1:13" x14ac:dyDescent="0.3">
      <c r="A51" s="3">
        <v>46</v>
      </c>
      <c r="B51" s="5">
        <f t="shared" si="0"/>
        <v>44630</v>
      </c>
      <c r="C51" s="16" t="str">
        <f t="shared" si="1"/>
        <v>CADD10H22</v>
      </c>
      <c r="D51" s="6" t="str">
        <f>RTD("cqg.rtd", ,"ContractData", ""&amp;C51&amp;"", "LongDescription",, "T")</f>
        <v>LME Copper, Mar 22</v>
      </c>
      <c r="E51" s="6" cm="1">
        <f t="array" aca="1" ref="E51" ca="1">IF($B51&gt;=$D$3,_xll.CQGContractData(""&amp;$C51&amp;"","T_Settlement","1","T"),RTD("cqg.rtd",,"StudyData",""&amp;$C51&amp;"","Bar","","Close","D","-1","ALL",,,"TRUE","T"))</f>
        <v>10160.75</v>
      </c>
      <c r="F51" s="3" cm="1">
        <f t="array" aca="1" ref="F51" ca="1">IF($B51&gt;=$D$3,_xll.CQGContractData(""&amp;$C51&amp;"","NetSettlement","1","T"),RTD("cqg.rtd",,"StudyData",""&amp;$C51&amp;"","Bar","","Close","D","-2","ALL",,,"TRUE","T")-RTD("cqg.rtd",,"StudyData",""&amp;$C51&amp;"","Bar","","Close","D","-1","ALL",,,"TRUE","T"))</f>
        <v>96.180000000000291</v>
      </c>
      <c r="G51" s="14" t="str">
        <f ca="1">IF($B51&gt;=$D$3,RTD("cqg.rtd", ,"ContractData", $C51, "T_SettlementTime",, "T"),"")</f>
        <v/>
      </c>
      <c r="H51" s="5" cm="1">
        <f t="array" aca="1" ref="H51" ca="1">IF($B51&gt;=$D$3,_xll.CQGContractData($C51,"T_Date","1","T"),RTD("cqg.rtd",,"StudyData",""&amp;$C51&amp;"","Bar","","Time","D","-1","ALL",,,"TRUE","T"))</f>
        <v>44628</v>
      </c>
      <c r="I51" s="6" t="str">
        <f ca="1">IF($B51&gt;=$D$3,RTD("cqg.rtd",,"StudyData",$C51,"Bar","","Close","ADC","-2","ALL",,,"TRUE","T"),"")</f>
        <v/>
      </c>
      <c r="J51" s="5" t="str">
        <f ca="1">IF($B51&gt;=$D$3,RTD("cqg.rtd", ,"ContractData", $C51, "Y_Date",, "T"),"")</f>
        <v/>
      </c>
      <c r="K51" s="2" t="str">
        <v/>
      </c>
      <c r="L51" s="2" t="str">
        <v/>
      </c>
      <c r="M51" t="b">
        <f t="shared" ca="1" si="3"/>
        <v>0</v>
      </c>
    </row>
    <row r="52" spans="1:13" x14ac:dyDescent="0.3">
      <c r="A52" s="3">
        <v>47</v>
      </c>
      <c r="B52" s="5">
        <f t="shared" si="0"/>
        <v>44631</v>
      </c>
      <c r="C52" s="16" t="str">
        <f t="shared" si="1"/>
        <v>CADD11H22</v>
      </c>
      <c r="D52" s="6" t="str">
        <f>RTD("cqg.rtd", ,"ContractData", ""&amp;C52&amp;"", "LongDescription",, "T")</f>
        <v>LME Copper, Mar 22</v>
      </c>
      <c r="E52" s="6" cm="1">
        <f t="array" aca="1" ref="E52" ca="1">IF($B52&gt;=$D$3,_xll.CQGContractData(""&amp;$C52&amp;"","T_Settlement","1","T"),RTD("cqg.rtd",,"StudyData",""&amp;$C52&amp;"","Bar","","Close","D","-1","ALL",,,"TRUE","T"))</f>
        <v>9964</v>
      </c>
      <c r="F52" s="3" cm="1">
        <f t="array" aca="1" ref="F52" ca="1">IF($B52&gt;=$D$3,_xll.CQGContractData(""&amp;$C52&amp;"","NetSettlement","1","T"),RTD("cqg.rtd",,"StudyData",""&amp;$C52&amp;"","Bar","","Close","D","-2","ALL",,,"TRUE","T")-RTD("cqg.rtd",,"StudyData",""&amp;$C52&amp;"","Bar","","Close","D","-1","ALL",,,"TRUE","T"))</f>
        <v>199.75</v>
      </c>
      <c r="G52" s="14" t="str">
        <f ca="1">IF($B52&gt;=$D$3,RTD("cqg.rtd", ,"ContractData", $C52, "T_SettlementTime",, "T"),"")</f>
        <v/>
      </c>
      <c r="H52" s="5" cm="1">
        <f t="array" aca="1" ref="H52" ca="1">IF($B52&gt;=$D$3,_xll.CQGContractData($C52,"T_Date","1","T"),RTD("cqg.rtd",,"StudyData",""&amp;$C52&amp;"","Bar","","Time","D","-1","ALL",,,"TRUE","T"))</f>
        <v>44629</v>
      </c>
      <c r="I52" s="6" t="str">
        <f ca="1">IF($B52&gt;=$D$3,RTD("cqg.rtd",,"StudyData",$C52,"Bar","","Close","ADC","-2","ALL",,,"TRUE","T"),"")</f>
        <v/>
      </c>
      <c r="J52" s="5" t="str">
        <f ca="1">IF($B52&gt;=$D$3,RTD("cqg.rtd", ,"ContractData", $C52, "Y_Date",, "T"),"")</f>
        <v/>
      </c>
      <c r="K52" s="2" t="str">
        <v/>
      </c>
      <c r="L52" s="2" t="str">
        <v/>
      </c>
      <c r="M52" t="b">
        <f t="shared" ca="1" si="3"/>
        <v>0</v>
      </c>
    </row>
    <row r="53" spans="1:13" x14ac:dyDescent="0.3">
      <c r="A53" s="3">
        <v>48</v>
      </c>
      <c r="B53" s="5">
        <f t="shared" si="0"/>
        <v>44634</v>
      </c>
      <c r="C53" s="16" t="str">
        <f t="shared" si="1"/>
        <v>CADD14H22</v>
      </c>
      <c r="D53" s="6" t="str">
        <f>RTD("cqg.rtd", ,"ContractData", ""&amp;C53&amp;"", "LongDescription",, "T")</f>
        <v>LME Copper, Mar 22</v>
      </c>
      <c r="E53" s="6" cm="1">
        <f t="array" aca="1" ref="E53" ca="1">IF($B53&gt;=$D$3,_xll.CQGContractData(""&amp;$C53&amp;"","T_Settlement","1","T"),RTD("cqg.rtd",,"StudyData",""&amp;$C53&amp;"","Bar","","Close","D","-1","ALL",,,"TRUE","T"))</f>
        <v>10095</v>
      </c>
      <c r="F53" s="3" cm="1">
        <f t="array" aca="1" ref="F53" ca="1">IF($B53&gt;=$D$3,_xll.CQGContractData(""&amp;$C53&amp;"","NetSettlement","1","T"),RTD("cqg.rtd",,"StudyData",""&amp;$C53&amp;"","Bar","","Close","D","-2","ALL",,,"TRUE","T")-RTD("cqg.rtd",,"StudyData",""&amp;$C53&amp;"","Bar","","Close","D","-1","ALL",,,"TRUE","T"))</f>
        <v>-123</v>
      </c>
      <c r="G53" s="14" t="str">
        <f ca="1">IF($B53&gt;=$D$3,RTD("cqg.rtd", ,"ContractData", $C53, "T_SettlementTime",, "T"),"")</f>
        <v/>
      </c>
      <c r="H53" s="5" cm="1">
        <f t="array" aca="1" ref="H53" ca="1">IF($B53&gt;=$D$3,_xll.CQGContractData($C53,"T_Date","1","T"),RTD("cqg.rtd",,"StudyData",""&amp;$C53&amp;"","Bar","","Time","D","-1","ALL",,,"TRUE","T"))</f>
        <v>44630</v>
      </c>
      <c r="I53" s="6" t="str">
        <f ca="1">IF($B53&gt;=$D$3,RTD("cqg.rtd",,"StudyData",$C53,"Bar","","Close","ADC","-2","ALL",,,"TRUE","T"),"")</f>
        <v/>
      </c>
      <c r="J53" s="5" t="str">
        <f ca="1">IF($B53&gt;=$D$3,RTD("cqg.rtd", ,"ContractData", $C53, "Y_Date",, "T"),"")</f>
        <v/>
      </c>
      <c r="K53" s="2" t="str">
        <v/>
      </c>
      <c r="L53" s="2" t="str">
        <v/>
      </c>
      <c r="M53" t="b">
        <f t="shared" ca="1" si="3"/>
        <v>0</v>
      </c>
    </row>
    <row r="54" spans="1:13" x14ac:dyDescent="0.3">
      <c r="A54" s="3">
        <v>49</v>
      </c>
      <c r="B54" s="5">
        <f t="shared" si="0"/>
        <v>44635</v>
      </c>
      <c r="C54" s="16" t="str">
        <f t="shared" si="1"/>
        <v>CADD15H22</v>
      </c>
      <c r="D54" s="6" t="str">
        <f>RTD("cqg.rtd", ,"ContractData", ""&amp;C54&amp;"", "LongDescription",, "T")</f>
        <v>LME Copper, Mar 22</v>
      </c>
      <c r="E54" s="6" cm="1">
        <f t="array" aca="1" ref="E54" ca="1">IF($B54&gt;=$D$3,_xll.CQGContractData(""&amp;$C54&amp;"","T_Settlement","1","T"),RTD("cqg.rtd",,"StudyData",""&amp;$C54&amp;"","Bar","","Close","D","-1","ALL",,,"TRUE","T"))</f>
        <v>10098</v>
      </c>
      <c r="F54" s="3" cm="1">
        <f t="array" aca="1" ref="F54" ca="1">IF($B54&gt;=$D$3,_xll.CQGContractData(""&amp;$C54&amp;"","NetSettlement","1","T"),RTD("cqg.rtd",,"StudyData",""&amp;$C54&amp;"","Bar","","Close","D","-2","ALL",,,"TRUE","T")-RTD("cqg.rtd",,"StudyData",""&amp;$C54&amp;"","Bar","","Close","D","-1","ALL",,,"TRUE","T"))</f>
        <v>-122</v>
      </c>
      <c r="G54" s="14" t="str">
        <f ca="1">IF($B54&gt;=$D$3,RTD("cqg.rtd", ,"ContractData", $C54, "T_SettlementTime",, "T"),"")</f>
        <v/>
      </c>
      <c r="H54" s="5" cm="1">
        <f t="array" aca="1" ref="H54" ca="1">IF($B54&gt;=$D$3,_xll.CQGContractData($C54,"T_Date","1","T"),RTD("cqg.rtd",,"StudyData",""&amp;$C54&amp;"","Bar","","Time","D","-1","ALL",,,"TRUE","T"))</f>
        <v>44630</v>
      </c>
      <c r="I54" s="6" t="str">
        <f ca="1">IF($B54&gt;=$D$3,RTD("cqg.rtd",,"StudyData",$C54,"Bar","","Close","ADC","-2","ALL",,,"TRUE","T"),"")</f>
        <v/>
      </c>
      <c r="J54" s="5" t="str">
        <f ca="1">IF($B54&gt;=$D$3,RTD("cqg.rtd", ,"ContractData", $C54, "Y_Date",, "T"),"")</f>
        <v/>
      </c>
      <c r="K54" s="2" t="str">
        <v/>
      </c>
      <c r="L54" s="2" t="str">
        <v/>
      </c>
      <c r="M54" t="b">
        <f t="shared" ca="1" si="3"/>
        <v>0</v>
      </c>
    </row>
    <row r="55" spans="1:13" x14ac:dyDescent="0.3">
      <c r="A55" s="3">
        <v>50</v>
      </c>
      <c r="B55" s="5">
        <f t="shared" si="0"/>
        <v>44636</v>
      </c>
      <c r="C55" s="16" t="str">
        <f t="shared" si="1"/>
        <v>CADD16H22</v>
      </c>
      <c r="D55" s="6" t="str">
        <f>RTD("cqg.rtd", ,"ContractData", ""&amp;C55&amp;"", "LongDescription",, "T")</f>
        <v>LME Copper, Mar 22</v>
      </c>
      <c r="E55" s="6" cm="1">
        <f t="array" aca="1" ref="E55" ca="1">IF($B55&gt;=$D$3,_xll.CQGContractData(""&amp;$C55&amp;"","T_Settlement","1","T"),RTD("cqg.rtd",,"StudyData",""&amp;$C55&amp;"","Bar","","Close","D","-1","ALL",,,"TRUE","T"))</f>
        <v>9894.5</v>
      </c>
      <c r="F55" s="3" cm="1">
        <f t="array" aca="1" ref="F55" ca="1">IF($B55&gt;=$D$3,_xll.CQGContractData(""&amp;$C55&amp;"","NetSettlement","1","T"),RTD("cqg.rtd",,"StudyData",""&amp;$C55&amp;"","Bar","","Close","D","-2","ALL",,,"TRUE","T")-RTD("cqg.rtd",,"StudyData",""&amp;$C55&amp;"","Bar","","Close","D","-1","ALL",,,"TRUE","T"))</f>
        <v>258</v>
      </c>
      <c r="G55" s="14" t="str">
        <f ca="1">IF($B55&gt;=$D$3,RTD("cqg.rtd", ,"ContractData", $C55, "T_SettlementTime",, "T"),"")</f>
        <v/>
      </c>
      <c r="H55" s="5" cm="1">
        <f t="array" aca="1" ref="H55" ca="1">IF($B55&gt;=$D$3,_xll.CQGContractData($C55,"T_Date","1","T"),RTD("cqg.rtd",,"StudyData",""&amp;$C55&amp;"","Bar","","Time","D","-1","ALL",,,"TRUE","T"))</f>
        <v>44634</v>
      </c>
      <c r="I55" s="6" t="str">
        <f ca="1">IF($B55&gt;=$D$3,RTD("cqg.rtd",,"StudyData",$C55,"Bar","","Close","ADC","-2","ALL",,,"TRUE","T"),"")</f>
        <v/>
      </c>
      <c r="J55" s="5" t="str">
        <f ca="1">IF($B55&gt;=$D$3,RTD("cqg.rtd", ,"ContractData", $C55, "Y_Date",, "T"),"")</f>
        <v/>
      </c>
      <c r="K55" s="2">
        <v>44636</v>
      </c>
      <c r="L55" s="2" t="str">
        <v/>
      </c>
      <c r="M55" t="b">
        <f t="shared" ca="1" si="3"/>
        <v>0</v>
      </c>
    </row>
    <row r="56" spans="1:13" x14ac:dyDescent="0.3">
      <c r="A56" s="3">
        <v>51</v>
      </c>
      <c r="B56" s="5">
        <f t="shared" si="0"/>
        <v>44637</v>
      </c>
      <c r="C56" s="16" t="str">
        <f t="shared" si="1"/>
        <v>CADD17H22</v>
      </c>
      <c r="D56" s="6" t="str">
        <f>RTD("cqg.rtd", ,"ContractData", ""&amp;C56&amp;"", "LongDescription",, "T")</f>
        <v>LME Copper, Mar 22</v>
      </c>
      <c r="E56" s="6" cm="1">
        <f t="array" aca="1" ref="E56" ca="1">IF($B56&gt;=$D$3,_xll.CQGContractData(""&amp;$C56&amp;"","T_Settlement","1","T"),RTD("cqg.rtd",,"StudyData",""&amp;$C56&amp;"","Bar","","Close","D","-1","ALL",,,"TRUE","T"))</f>
        <v>9857.25</v>
      </c>
      <c r="F56" s="3" cm="1">
        <f t="array" aca="1" ref="F56" ca="1">IF($B56&gt;=$D$3,_xll.CQGContractData(""&amp;$C56&amp;"","NetSettlement","1","T"),RTD("cqg.rtd",,"StudyData",""&amp;$C56&amp;"","Bar","","Close","D","-2","ALL",,,"TRUE","T")-RTD("cqg.rtd",,"StudyData",""&amp;$C56&amp;"","Bar","","Close","D","-1","ALL",,,"TRUE","T"))</f>
        <v>39.25</v>
      </c>
      <c r="G56" s="14" t="str">
        <f ca="1">IF($B56&gt;=$D$3,RTD("cqg.rtd", ,"ContractData", $C56, "T_SettlementTime",, "T"),"")</f>
        <v/>
      </c>
      <c r="H56" s="5" cm="1">
        <f t="array" aca="1" ref="H56" ca="1">IF($B56&gt;=$D$3,_xll.CQGContractData($C56,"T_Date","1","T"),RTD("cqg.rtd",,"StudyData",""&amp;$C56&amp;"","Bar","","Time","D","-1","ALL",,,"TRUE","T"))</f>
        <v>44635</v>
      </c>
      <c r="I56" s="6" t="str">
        <f ca="1">IF($B56&gt;=$D$3,RTD("cqg.rtd",,"StudyData",$C56,"Bar","","Close","ADC","-2","ALL",,,"TRUE","T"),"")</f>
        <v/>
      </c>
      <c r="J56" s="5" t="str">
        <f ca="1">IF($B56&gt;=$D$3,RTD("cqg.rtd", ,"ContractData", $C56, "Y_Date",, "T"),"")</f>
        <v/>
      </c>
      <c r="K56" s="2" t="str">
        <v/>
      </c>
      <c r="L56" s="2" t="str">
        <v/>
      </c>
      <c r="M56" t="b">
        <f t="shared" ca="1" si="3"/>
        <v>0</v>
      </c>
    </row>
    <row r="57" spans="1:13" x14ac:dyDescent="0.3">
      <c r="A57" s="3">
        <v>52</v>
      </c>
      <c r="B57" s="5">
        <f t="shared" si="0"/>
        <v>44638</v>
      </c>
      <c r="C57" s="16" t="str">
        <f t="shared" si="1"/>
        <v>CADD18H22</v>
      </c>
      <c r="D57" s="6" t="str">
        <f>RTD("cqg.rtd", ,"ContractData", ""&amp;C57&amp;"", "LongDescription",, "T")</f>
        <v>LME Copper, Mar 22</v>
      </c>
      <c r="E57" s="6" cm="1">
        <f t="array" aca="1" ref="E57" ca="1">IF($B57&gt;=$D$3,_xll.CQGContractData(""&amp;$C57&amp;"","T_Settlement","1","T"),RTD("cqg.rtd",,"StudyData",""&amp;$C57&amp;"","Bar","","Close","D","-1","ALL",,,"TRUE","T"))</f>
        <v>10056</v>
      </c>
      <c r="F57" s="3" cm="1">
        <f t="array" aca="1" ref="F57" ca="1">IF($B57&gt;=$D$3,_xll.CQGContractData(""&amp;$C57&amp;"","NetSettlement","1","T"),RTD("cqg.rtd",,"StudyData",""&amp;$C57&amp;"","Bar","","Close","D","-2","ALL",,,"TRUE","T")-RTD("cqg.rtd",,"StudyData",""&amp;$C57&amp;"","Bar","","Close","D","-1","ALL",,,"TRUE","T"))</f>
        <v>-196.25</v>
      </c>
      <c r="G57" s="14" t="str">
        <f ca="1">IF($B57&gt;=$D$3,RTD("cqg.rtd", ,"ContractData", $C57, "T_SettlementTime",, "T"),"")</f>
        <v/>
      </c>
      <c r="H57" s="5" cm="1">
        <f t="array" aca="1" ref="H57" ca="1">IF($B57&gt;=$D$3,_xll.CQGContractData($C57,"T_Date","1","T"),RTD("cqg.rtd",,"StudyData",""&amp;$C57&amp;"","Bar","","Time","D","-1","ALL",,,"TRUE","T"))</f>
        <v>44636</v>
      </c>
      <c r="I57" s="6" t="str">
        <f ca="1">IF($B57&gt;=$D$3,RTD("cqg.rtd",,"StudyData",$C57,"Bar","","Close","ADC","-2","ALL",,,"TRUE","T"),"")</f>
        <v/>
      </c>
      <c r="J57" s="5" t="str">
        <f ca="1">IF($B57&gt;=$D$3,RTD("cqg.rtd", ,"ContractData", $C57, "Y_Date",, "T"),"")</f>
        <v/>
      </c>
      <c r="K57" s="2" t="str">
        <v/>
      </c>
      <c r="L57" s="2" t="str">
        <v/>
      </c>
      <c r="M57" t="b">
        <f t="shared" ca="1" si="3"/>
        <v>0</v>
      </c>
    </row>
    <row r="58" spans="1:13" x14ac:dyDescent="0.3">
      <c r="A58" s="3">
        <v>53</v>
      </c>
      <c r="B58" s="5">
        <f t="shared" si="0"/>
        <v>44641</v>
      </c>
      <c r="C58" s="16" t="str">
        <f t="shared" si="1"/>
        <v>CADD21H22</v>
      </c>
      <c r="D58" s="6" t="str">
        <f>RTD("cqg.rtd", ,"ContractData", ""&amp;C58&amp;"", "LongDescription",, "T")</f>
        <v>LME Copper, Mar 22</v>
      </c>
      <c r="E58" s="6" cm="1">
        <f t="array" aca="1" ref="E58" ca="1">IF($B58&gt;=$D$3,_xll.CQGContractData(""&amp;$C58&amp;"","T_Settlement","1","T"),RTD("cqg.rtd",,"StudyData",""&amp;$C58&amp;"","Bar","","Close","D","-1","ALL",,,"TRUE","T"))</f>
        <v>10231.5</v>
      </c>
      <c r="F58" s="3" cm="1">
        <f t="array" aca="1" ref="F58" ca="1">IF($B58&gt;=$D$3,_xll.CQGContractData(""&amp;$C58&amp;"","NetSettlement","1","T"),RTD("cqg.rtd",,"StudyData",""&amp;$C58&amp;"","Bar","","Close","D","-2","ALL",,,"TRUE","T")-RTD("cqg.rtd",,"StudyData",""&amp;$C58&amp;"","Bar","","Close","D","-1","ALL",,,"TRUE","T"))</f>
        <v>-172.5</v>
      </c>
      <c r="G58" s="14" t="str">
        <f ca="1">IF($B58&gt;=$D$3,RTD("cqg.rtd", ,"ContractData", $C58, "T_SettlementTime",, "T"),"")</f>
        <v/>
      </c>
      <c r="H58" s="5" cm="1">
        <f t="array" aca="1" ref="H58" ca="1">IF($B58&gt;=$D$3,_xll.CQGContractData($C58,"T_Date","1","T"),RTD("cqg.rtd",,"StudyData",""&amp;$C58&amp;"","Bar","","Time","D","-1","ALL",,,"TRUE","T"))</f>
        <v>44637</v>
      </c>
      <c r="I58" s="6" t="str">
        <f ca="1">IF($B58&gt;=$D$3,RTD("cqg.rtd",,"StudyData",$C58,"Bar","","Close","ADC","-2","ALL",,,"TRUE","T"),"")</f>
        <v/>
      </c>
      <c r="J58" s="5" t="str">
        <f ca="1">IF($B58&gt;=$D$3,RTD("cqg.rtd", ,"ContractData", $C58, "Y_Date",, "T"),"")</f>
        <v/>
      </c>
      <c r="K58" s="2" t="str">
        <v/>
      </c>
      <c r="L58" s="2" t="str">
        <v/>
      </c>
      <c r="M58" t="b">
        <f t="shared" ca="1" si="3"/>
        <v>0</v>
      </c>
    </row>
    <row r="59" spans="1:13" x14ac:dyDescent="0.3">
      <c r="A59" s="3">
        <v>54</v>
      </c>
      <c r="B59" s="5">
        <f t="shared" si="0"/>
        <v>44642</v>
      </c>
      <c r="C59" s="16" t="str">
        <f t="shared" si="1"/>
        <v>CADD22H22</v>
      </c>
      <c r="D59" s="6" t="str">
        <f>RTD("cqg.rtd", ,"ContractData", ""&amp;C59&amp;"", "LongDescription",, "T")</f>
        <v>LME Copper, Mar 22</v>
      </c>
      <c r="E59" s="6" cm="1">
        <f t="array" aca="1" ref="E59" ca="1">IF($B59&gt;=$D$3,_xll.CQGContractData(""&amp;$C59&amp;"","T_Settlement","1","T"),RTD("cqg.rtd",,"StudyData",""&amp;$C59&amp;"","Bar","","Close","D","-1","ALL",,,"TRUE","T"))</f>
        <v>10233</v>
      </c>
      <c r="F59" s="3" cm="1">
        <f t="array" aca="1" ref="F59" ca="1">IF($B59&gt;=$D$3,_xll.CQGContractData(""&amp;$C59&amp;"","NetSettlement","1","T"),RTD("cqg.rtd",,"StudyData",""&amp;$C59&amp;"","Bar","","Close","D","-2","ALL",,,"TRUE","T")-RTD("cqg.rtd",,"StudyData",""&amp;$C59&amp;"","Bar","","Close","D","-1","ALL",,,"TRUE","T"))</f>
        <v>-173.65999999999985</v>
      </c>
      <c r="G59" s="14" t="str">
        <f ca="1">IF($B59&gt;=$D$3,RTD("cqg.rtd", ,"ContractData", $C59, "T_SettlementTime",, "T"),"")</f>
        <v/>
      </c>
      <c r="H59" s="5" cm="1">
        <f t="array" aca="1" ref="H59" ca="1">IF($B59&gt;=$D$3,_xll.CQGContractData($C59,"T_Date","1","T"),RTD("cqg.rtd",,"StudyData",""&amp;$C59&amp;"","Bar","","Time","D","-1","ALL",,,"TRUE","T"))</f>
        <v>44637</v>
      </c>
      <c r="I59" s="6" t="str">
        <f ca="1">IF($B59&gt;=$D$3,RTD("cqg.rtd",,"StudyData",$C59,"Bar","","Close","ADC","-2","ALL",,,"TRUE","T"),"")</f>
        <v/>
      </c>
      <c r="J59" s="5" t="str">
        <f ca="1">IF($B59&gt;=$D$3,RTD("cqg.rtd", ,"ContractData", $C59, "Y_Date",, "T"),"")</f>
        <v/>
      </c>
      <c r="K59" s="2" t="str">
        <v/>
      </c>
      <c r="L59" s="2" t="str">
        <v/>
      </c>
      <c r="M59" t="b">
        <f t="shared" ca="1" si="3"/>
        <v>0</v>
      </c>
    </row>
    <row r="60" spans="1:13" x14ac:dyDescent="0.3">
      <c r="A60" s="3">
        <v>55</v>
      </c>
      <c r="B60" s="5">
        <f t="shared" si="0"/>
        <v>44643</v>
      </c>
      <c r="C60" s="16" t="str">
        <f t="shared" si="1"/>
        <v>CADD23H22</v>
      </c>
      <c r="D60" s="6" t="str">
        <f>RTD("cqg.rtd", ,"ContractData", ""&amp;C60&amp;"", "LongDescription",, "T")</f>
        <v>LME Copper, Mar 22</v>
      </c>
      <c r="E60" s="6" cm="1">
        <f t="array" aca="1" ref="E60" ca="1">IF($B60&gt;=$D$3,_xll.CQGContractData(""&amp;$C60&amp;"","T_Settlement","1","T"),RTD("cqg.rtd",,"StudyData",""&amp;$C60&amp;"","Bar","","Close","D","-1","ALL",,,"TRUE","T"))</f>
        <v>10284.549999999999</v>
      </c>
      <c r="F60" s="3" cm="1">
        <f t="array" aca="1" ref="F60" ca="1">IF($B60&gt;=$D$3,_xll.CQGContractData(""&amp;$C60&amp;"","NetSettlement","1","T"),RTD("cqg.rtd",,"StudyData",""&amp;$C60&amp;"","Bar","","Close","D","-2","ALL",,,"TRUE","T")-RTD("cqg.rtd",,"StudyData",""&amp;$C60&amp;"","Bar","","Close","D","-1","ALL",,,"TRUE","T"))</f>
        <v>42.700000000000728</v>
      </c>
      <c r="G60" s="14" t="str">
        <f ca="1">IF($B60&gt;=$D$3,RTD("cqg.rtd", ,"ContractData", $C60, "T_SettlementTime",, "T"),"")</f>
        <v/>
      </c>
      <c r="H60" s="5" cm="1">
        <f t="array" aca="1" ref="H60" ca="1">IF($B60&gt;=$D$3,_xll.CQGContractData($C60,"T_Date","1","T"),RTD("cqg.rtd",,"StudyData",""&amp;$C60&amp;"","Bar","","Time","D","-1","ALL",,,"TRUE","T"))</f>
        <v>44641</v>
      </c>
      <c r="I60" s="6" t="str">
        <f ca="1">IF($B60&gt;=$D$3,RTD("cqg.rtd",,"StudyData",$C60,"Bar","","Close","ADC","-2","ALL",,,"TRUE","T"),"")</f>
        <v/>
      </c>
      <c r="J60" s="5" t="str">
        <f ca="1">IF($B60&gt;=$D$3,RTD("cqg.rtd", ,"ContractData", $C60, "Y_Date",, "T"),"")</f>
        <v/>
      </c>
      <c r="K60" s="2" t="str">
        <v/>
      </c>
      <c r="L60" s="2" t="str">
        <v/>
      </c>
      <c r="M60" t="b">
        <f t="shared" ca="1" si="3"/>
        <v>0</v>
      </c>
    </row>
    <row r="61" spans="1:13" x14ac:dyDescent="0.3">
      <c r="A61" s="3">
        <v>56</v>
      </c>
      <c r="B61" s="5">
        <f t="shared" si="0"/>
        <v>44644</v>
      </c>
      <c r="C61" s="16" t="str">
        <f t="shared" si="1"/>
        <v>CADD24H22</v>
      </c>
      <c r="D61" s="6" t="str">
        <f>RTD("cqg.rtd", ,"ContractData", ""&amp;C61&amp;"", "LongDescription",, "T")</f>
        <v>LME Copper, Mar 22</v>
      </c>
      <c r="E61" s="6" cm="1">
        <f t="array" aca="1" ref="E61" ca="1">IF($B61&gt;=$D$3,_xll.CQGContractData(""&amp;$C61&amp;"","T_Settlement","1","T"),RTD("cqg.rtd",,"StudyData",""&amp;$C61&amp;"","Bar","","Close","D","-1","ALL",,,"TRUE","T"))</f>
        <v>10259.5</v>
      </c>
      <c r="F61" s="3" cm="1">
        <f t="array" aca="1" ref="F61" ca="1">IF($B61&gt;=$D$3,_xll.CQGContractData(""&amp;$C61&amp;"","NetSettlement","1","T"),RTD("cqg.rtd",,"StudyData",""&amp;$C61&amp;"","Bar","","Close","D","-2","ALL",,,"TRUE","T")-RTD("cqg.rtd",,"StudyData",""&amp;$C61&amp;"","Bar","","Close","D","-1","ALL",,,"TRUE","T"))</f>
        <v>25.690000000000509</v>
      </c>
      <c r="G61" s="14" t="str">
        <f ca="1">IF($B61&gt;=$D$3,RTD("cqg.rtd", ,"ContractData", $C61, "T_SettlementTime",, "T"),"")</f>
        <v/>
      </c>
      <c r="H61" s="5" cm="1">
        <f t="array" aca="1" ref="H61" ca="1">IF($B61&gt;=$D$3,_xll.CQGContractData($C61,"T_Date","1","T"),RTD("cqg.rtd",,"StudyData",""&amp;$C61&amp;"","Bar","","Time","D","-1","ALL",,,"TRUE","T"))</f>
        <v>44642</v>
      </c>
      <c r="I61" s="6" t="str">
        <f ca="1">IF($B61&gt;=$D$3,RTD("cqg.rtd",,"StudyData",$C61,"Bar","","Close","ADC","-2","ALL",,,"TRUE","T"),"")</f>
        <v/>
      </c>
      <c r="J61" s="5" t="str">
        <f ca="1">IF($B61&gt;=$D$3,RTD("cqg.rtd", ,"ContractData", $C61, "Y_Date",, "T"),"")</f>
        <v/>
      </c>
      <c r="K61" s="2" t="str">
        <v/>
      </c>
      <c r="L61" s="2" t="str">
        <v/>
      </c>
      <c r="M61" t="b">
        <f t="shared" ca="1" si="3"/>
        <v>0</v>
      </c>
    </row>
    <row r="62" spans="1:13" x14ac:dyDescent="0.3">
      <c r="A62" s="3">
        <v>57</v>
      </c>
      <c r="B62" s="5">
        <f t="shared" si="0"/>
        <v>44645</v>
      </c>
      <c r="C62" s="16" t="str">
        <f t="shared" si="1"/>
        <v>CADD25H22</v>
      </c>
      <c r="D62" s="6" t="str">
        <f>RTD("cqg.rtd", ,"ContractData", ""&amp;C62&amp;"", "LongDescription",, "T")</f>
        <v>LME Copper, Mar 22</v>
      </c>
      <c r="E62" s="6" cm="1">
        <f t="array" aca="1" ref="E62" ca="1">IF($B62&gt;=$D$3,_xll.CQGContractData(""&amp;$C62&amp;"","T_Settlement","1","T"),RTD("cqg.rtd",,"StudyData",""&amp;$C62&amp;"","Bar","","Close","D","-1","ALL",,,"TRUE","T"))</f>
        <v>10443</v>
      </c>
      <c r="F62" s="3" cm="1">
        <f t="array" aca="1" ref="F62" ca="1">IF($B62&gt;=$D$3,_xll.CQGContractData(""&amp;$C62&amp;"","NetSettlement","1","T"),RTD("cqg.rtd",,"StudyData",""&amp;$C62&amp;"","Bar","","Close","D","-2","ALL",,,"TRUE","T")-RTD("cqg.rtd",,"StudyData",""&amp;$C62&amp;"","Bar","","Close","D","-1","ALL",,,"TRUE","T"))</f>
        <v>-183.13999999999942</v>
      </c>
      <c r="G62" s="14" t="str">
        <f ca="1">IF($B62&gt;=$D$3,RTD("cqg.rtd", ,"ContractData", $C62, "T_SettlementTime",, "T"),"")</f>
        <v/>
      </c>
      <c r="H62" s="5" cm="1">
        <f t="array" aca="1" ref="H62" ca="1">IF($B62&gt;=$D$3,_xll.CQGContractData($C62,"T_Date","1","T"),RTD("cqg.rtd",,"StudyData",""&amp;$C62&amp;"","Bar","","Time","D","-1","ALL",,,"TRUE","T"))</f>
        <v>44643</v>
      </c>
      <c r="I62" s="6" t="str">
        <f ca="1">IF($B62&gt;=$D$3,RTD("cqg.rtd",,"StudyData",$C62,"Bar","","Close","ADC","-2","ALL",,,"TRUE","T"),"")</f>
        <v/>
      </c>
      <c r="J62" s="5" t="str">
        <f ca="1">IF($B62&gt;=$D$3,RTD("cqg.rtd", ,"ContractData", $C62, "Y_Date",, "T"),"")</f>
        <v/>
      </c>
      <c r="K62" s="2" t="str">
        <v/>
      </c>
      <c r="L62" s="2" t="str">
        <v/>
      </c>
      <c r="M62" t="b">
        <f t="shared" ca="1" si="3"/>
        <v>0</v>
      </c>
    </row>
    <row r="63" spans="1:13" x14ac:dyDescent="0.3">
      <c r="A63" s="3">
        <v>58</v>
      </c>
      <c r="B63" s="5">
        <f t="shared" si="0"/>
        <v>44648</v>
      </c>
      <c r="C63" s="16" t="str">
        <f t="shared" si="1"/>
        <v>CADD28H22</v>
      </c>
      <c r="D63" s="6" t="str">
        <f>RTD("cqg.rtd", ,"ContractData", ""&amp;C63&amp;"", "LongDescription",, "T")</f>
        <v>LME Copper, Mar 22</v>
      </c>
      <c r="E63" s="6" cm="1">
        <f t="array" aca="1" ref="E63" ca="1">IF($B63&gt;=$D$3,_xll.CQGContractData(""&amp;$C63&amp;"","T_Settlement","1","T"),RTD("cqg.rtd",,"StudyData",""&amp;$C63&amp;"","Bar","","Close","D","-1","ALL",,,"TRUE","T"))</f>
        <v>10327</v>
      </c>
      <c r="F63" s="3" cm="1">
        <f t="array" aca="1" ref="F63" ca="1">IF($B63&gt;=$D$3,_xll.CQGContractData(""&amp;$C63&amp;"","NetSettlement","1","T"),RTD("cqg.rtd",,"StudyData",""&amp;$C63&amp;"","Bar","","Close","D","-2","ALL",,,"TRUE","T")-RTD("cqg.rtd",,"StudyData",""&amp;$C63&amp;"","Bar","","Close","D","-1","ALL",,,"TRUE","T"))</f>
        <v>117.25</v>
      </c>
      <c r="G63" s="14" t="str">
        <f ca="1">IF($B63&gt;=$D$3,RTD("cqg.rtd", ,"ContractData", $C63, "T_SettlementTime",, "T"),"")</f>
        <v/>
      </c>
      <c r="H63" s="5" cm="1">
        <f t="array" aca="1" ref="H63" ca="1">IF($B63&gt;=$D$3,_xll.CQGContractData($C63,"T_Date","1","T"),RTD("cqg.rtd",,"StudyData",""&amp;$C63&amp;"","Bar","","Time","D","-1","ALL",,,"TRUE","T"))</f>
        <v>44644</v>
      </c>
      <c r="I63" s="6" t="str">
        <f ca="1">IF($B63&gt;=$D$3,RTD("cqg.rtd",,"StudyData",$C63,"Bar","","Close","ADC","-2","ALL",,,"TRUE","T"),"")</f>
        <v/>
      </c>
      <c r="J63" s="5" t="str">
        <f ca="1">IF($B63&gt;=$D$3,RTD("cqg.rtd", ,"ContractData", $C63, "Y_Date",, "T"),"")</f>
        <v/>
      </c>
      <c r="K63" s="2" t="str">
        <v/>
      </c>
      <c r="L63" s="2" t="str">
        <v/>
      </c>
      <c r="M63" t="b">
        <f t="shared" ca="1" si="3"/>
        <v>0</v>
      </c>
    </row>
    <row r="64" spans="1:13" x14ac:dyDescent="0.3">
      <c r="A64" s="3">
        <v>59</v>
      </c>
      <c r="B64" s="5">
        <f t="shared" si="0"/>
        <v>44649</v>
      </c>
      <c r="C64" s="16" t="str">
        <f t="shared" si="1"/>
        <v>CADD29H22</v>
      </c>
      <c r="D64" s="6" t="str">
        <f>RTD("cqg.rtd", ,"ContractData", ""&amp;C64&amp;"", "LongDescription",, "T")</f>
        <v>LME Copper, Mar 22</v>
      </c>
      <c r="E64" s="6" cm="1">
        <f t="array" aca="1" ref="E64" ca="1">IF($B64&gt;=$D$3,_xll.CQGContractData(""&amp;$C64&amp;"","T_Settlement","1","T"),RTD("cqg.rtd",,"StudyData",""&amp;$C64&amp;"","Bar","","Close","D","-1","ALL",,,"TRUE","T"))</f>
        <v>10327.75</v>
      </c>
      <c r="F64" s="3" cm="1">
        <f t="array" aca="1" ref="F64" ca="1">IF($B64&gt;=$D$3,_xll.CQGContractData(""&amp;$C64&amp;"","NetSettlement","1","T"),RTD("cqg.rtd",,"StudyData",""&amp;$C64&amp;"","Bar","","Close","D","-2","ALL",,,"TRUE","T")-RTD("cqg.rtd",,"StudyData",""&amp;$C64&amp;"","Bar","","Close","D","-1","ALL",,,"TRUE","T"))</f>
        <v>116.57999999999993</v>
      </c>
      <c r="G64" s="14" t="str">
        <f ca="1">IF($B64&gt;=$D$3,RTD("cqg.rtd", ,"ContractData", $C64, "T_SettlementTime",, "T"),"")</f>
        <v/>
      </c>
      <c r="H64" s="5" cm="1">
        <f t="array" aca="1" ref="H64" ca="1">IF($B64&gt;=$D$3,_xll.CQGContractData($C64,"T_Date","1","T"),RTD("cqg.rtd",,"StudyData",""&amp;$C64&amp;"","Bar","","Time","D","-1","ALL",,,"TRUE","T"))</f>
        <v>44644</v>
      </c>
      <c r="I64" s="6" t="str">
        <f ca="1">IF($B64&gt;=$D$3,RTD("cqg.rtd",,"StudyData",$C64,"Bar","","Close","ADC","-2","ALL",,,"TRUE","T"),"")</f>
        <v/>
      </c>
      <c r="J64" s="5" t="str">
        <f ca="1">IF($B64&gt;=$D$3,RTD("cqg.rtd", ,"ContractData", $C64, "Y_Date",, "T"),"")</f>
        <v/>
      </c>
      <c r="K64" s="2" t="str">
        <v/>
      </c>
      <c r="L64" s="2" t="str">
        <v/>
      </c>
      <c r="M64" t="b">
        <f t="shared" ca="1" si="3"/>
        <v>0</v>
      </c>
    </row>
    <row r="65" spans="1:13" x14ac:dyDescent="0.3">
      <c r="A65" s="3">
        <v>60</v>
      </c>
      <c r="B65" s="5">
        <f t="shared" si="0"/>
        <v>44650</v>
      </c>
      <c r="C65" s="16" t="str">
        <f t="shared" si="1"/>
        <v>CADD30H22</v>
      </c>
      <c r="D65" s="6" t="str">
        <f>RTD("cqg.rtd", ,"ContractData", ""&amp;C65&amp;"", "LongDescription",, "T")</f>
        <v>LME Copper, Mar 22</v>
      </c>
      <c r="E65" s="6" cm="1">
        <f t="array" aca="1" ref="E65" ca="1">IF($B65&gt;=$D$3,_xll.CQGContractData(""&amp;$C65&amp;"","T_Settlement","1","T"),RTD("cqg.rtd",,"StudyData",""&amp;$C65&amp;"","Bar","","Close","D","-1","ALL",,,"TRUE","T"))</f>
        <v>10341</v>
      </c>
      <c r="F65" s="3" cm="1">
        <f t="array" aca="1" ref="F65" ca="1">IF($B65&gt;=$D$3,_xll.CQGContractData(""&amp;$C65&amp;"","NetSettlement","1","T"),RTD("cqg.rtd",,"StudyData",""&amp;$C65&amp;"","Bar","","Close","D","-2","ALL",,,"TRUE","T")-RTD("cqg.rtd",,"StudyData",""&amp;$C65&amp;"","Bar","","Close","D","-1","ALL",,,"TRUE","T"))</f>
        <v>-91.5</v>
      </c>
      <c r="G65" s="14" t="str">
        <f ca="1">IF($B65&gt;=$D$3,RTD("cqg.rtd", ,"ContractData", $C65, "T_SettlementTime",, "T"),"")</f>
        <v/>
      </c>
      <c r="H65" s="5" cm="1">
        <f t="array" aca="1" ref="H65" ca="1">IF($B65&gt;=$D$3,_xll.CQGContractData($C65,"T_Date","1","T"),RTD("cqg.rtd",,"StudyData",""&amp;$C65&amp;"","Bar","","Time","D","-1","ALL",,,"TRUE","T"))</f>
        <v>44648</v>
      </c>
      <c r="I65" s="6" t="str">
        <f ca="1">IF($B65&gt;=$D$3,RTD("cqg.rtd",,"StudyData",$C65,"Bar","","Close","ADC","-2","ALL",,,"TRUE","T"),"")</f>
        <v/>
      </c>
      <c r="J65" s="5" t="str">
        <f ca="1">IF($B65&gt;=$D$3,RTD("cqg.rtd", ,"ContractData", $C65, "Y_Date",, "T"),"")</f>
        <v/>
      </c>
      <c r="K65" s="2" t="str">
        <v/>
      </c>
      <c r="L65" s="2" t="str">
        <v/>
      </c>
      <c r="M65" t="b">
        <f t="shared" ca="1" si="3"/>
        <v>0</v>
      </c>
    </row>
    <row r="66" spans="1:13" x14ac:dyDescent="0.3">
      <c r="A66" s="3">
        <v>61</v>
      </c>
      <c r="B66" s="5">
        <f t="shared" si="0"/>
        <v>44651</v>
      </c>
      <c r="C66" s="16" t="str">
        <f t="shared" si="1"/>
        <v>CADD31H22</v>
      </c>
      <c r="D66" s="6" t="str">
        <f>RTD("cqg.rtd", ,"ContractData", ""&amp;C66&amp;"", "LongDescription",, "T")</f>
        <v>LME Copper, Mar 22</v>
      </c>
      <c r="E66" s="6" cm="1">
        <f t="array" aca="1" ref="E66" ca="1">IF($B66&gt;=$D$3,_xll.CQGContractData(""&amp;$C66&amp;"","T_Settlement","1","T"),RTD("cqg.rtd",,"StudyData",""&amp;$C66&amp;"","Bar","","Close","D","-1","ALL",,,"TRUE","T"))</f>
        <v>10314.5</v>
      </c>
      <c r="F66" s="3" cm="1">
        <f t="array" aca="1" ref="F66" ca="1">IF($B66&gt;=$D$3,_xll.CQGContractData(""&amp;$C66&amp;"","NetSettlement","1","T"),RTD("cqg.rtd",,"StudyData",""&amp;$C66&amp;"","Bar","","Close","D","-2","ALL",,,"TRUE","T")-RTD("cqg.rtd",,"StudyData",""&amp;$C66&amp;"","Bar","","Close","D","-1","ALL",,,"TRUE","T"))</f>
        <v>26.5</v>
      </c>
      <c r="G66" s="14" t="str">
        <f ca="1">IF($B66&gt;=$D$3,RTD("cqg.rtd", ,"ContractData", $C66, "T_SettlementTime",, "T"),"")</f>
        <v/>
      </c>
      <c r="H66" s="5" cm="1">
        <f t="array" aca="1" ref="H66" ca="1">IF($B66&gt;=$D$3,_xll.CQGContractData($C66,"T_Date","1","T"),RTD("cqg.rtd",,"StudyData",""&amp;$C66&amp;"","Bar","","Time","D","-1","ALL",,,"TRUE","T"))</f>
        <v>44649</v>
      </c>
      <c r="I66" s="6" t="str">
        <f ca="1">IF($B66&gt;=$D$3,RTD("cqg.rtd",,"StudyData",$C66,"Bar","","Close","ADC","-2","ALL",,,"TRUE","T"),"")</f>
        <v/>
      </c>
      <c r="J66" s="5" t="str">
        <f ca="1">IF($B66&gt;=$D$3,RTD("cqg.rtd", ,"ContractData", $C66, "Y_Date",, "T"),"")</f>
        <v/>
      </c>
      <c r="K66" s="2" t="str">
        <v/>
      </c>
      <c r="L66" s="2" t="str">
        <v/>
      </c>
      <c r="M66" t="b">
        <f t="shared" ca="1" si="3"/>
        <v>0</v>
      </c>
    </row>
    <row r="67" spans="1:13" x14ac:dyDescent="0.3">
      <c r="A67" s="3">
        <v>62</v>
      </c>
      <c r="B67" s="5">
        <f t="shared" si="0"/>
        <v>44652</v>
      </c>
      <c r="C67" s="16" t="str">
        <f t="shared" si="1"/>
        <v>CADD01J22</v>
      </c>
      <c r="D67" s="6" t="str">
        <f>RTD("cqg.rtd", ,"ContractData", ""&amp;C67&amp;"", "LongDescription",, "T")</f>
        <v>LME Copper, Apr 22</v>
      </c>
      <c r="E67" s="6" cm="1">
        <f t="array" aca="1" ref="E67" ca="1">IF($B67&gt;=$D$3,_xll.CQGContractData(""&amp;$C67&amp;"","T_Settlement","1","T"),RTD("cqg.rtd",,"StudyData",""&amp;$C67&amp;"","Bar","","Close","D","-1","ALL",,,"TRUE","T"))</f>
        <v>10360.5</v>
      </c>
      <c r="F67" s="3" cm="1">
        <f t="array" aca="1" ref="F67" ca="1">IF($B67&gt;=$D$3,_xll.CQGContractData(""&amp;$C67&amp;"","NetSettlement","1","T"),RTD("cqg.rtd",,"StudyData",""&amp;$C67&amp;"","Bar","","Close","D","-2","ALL",,,"TRUE","T")-RTD("cqg.rtd",,"StudyData",""&amp;$C67&amp;"","Bar","","Close","D","-1","ALL",,,"TRUE","T"))</f>
        <v>-46</v>
      </c>
      <c r="G67" s="14" t="str">
        <f ca="1">IF($B67&gt;=$D$3,RTD("cqg.rtd", ,"ContractData", $C67, "T_SettlementTime",, "T"),"")</f>
        <v/>
      </c>
      <c r="H67" s="5" cm="1">
        <f t="array" aca="1" ref="H67" ca="1">IF($B67&gt;=$D$3,_xll.CQGContractData($C67,"T_Date","1","T"),RTD("cqg.rtd",,"StudyData",""&amp;$C67&amp;"","Bar","","Time","D","-1","ALL",,,"TRUE","T"))</f>
        <v>44650</v>
      </c>
      <c r="I67" s="6" t="str">
        <f ca="1">IF($B67&gt;=$D$3,RTD("cqg.rtd",,"StudyData",$C67,"Bar","","Close","ADC","-2","ALL",,,"TRUE","T"),"")</f>
        <v/>
      </c>
      <c r="J67" s="5" t="str">
        <f ca="1">IF($B67&gt;=$D$3,RTD("cqg.rtd", ,"ContractData", $C67, "Y_Date",, "T"),"")</f>
        <v/>
      </c>
      <c r="K67" s="2" t="str">
        <v/>
      </c>
      <c r="L67" s="2" t="str">
        <v/>
      </c>
      <c r="M67" t="b">
        <f t="shared" ca="1" si="3"/>
        <v>0</v>
      </c>
    </row>
    <row r="68" spans="1:13" x14ac:dyDescent="0.3">
      <c r="A68" s="3">
        <v>63</v>
      </c>
      <c r="B68" s="5">
        <f t="shared" si="0"/>
        <v>44655</v>
      </c>
      <c r="C68" s="16" t="str">
        <f t="shared" si="1"/>
        <v>CADD04J22</v>
      </c>
      <c r="D68" s="6" t="str">
        <f>RTD("cqg.rtd", ,"ContractData", ""&amp;C68&amp;"", "LongDescription",, "T")</f>
        <v>LME Copper, Apr 22</v>
      </c>
      <c r="E68" s="6" cm="1">
        <f t="array" aca="1" ref="E68" ca="1">IF($B68&gt;=$D$3,_xll.CQGContractData(""&amp;$C68&amp;"","T_Settlement","1","T"),RTD("cqg.rtd",,"StudyData",""&amp;$C68&amp;"","Bar","","Close","D","-1","ALL",,,"TRUE","T"))</f>
        <v>10367.51</v>
      </c>
      <c r="F68" s="3" cm="1">
        <f t="array" aca="1" ref="F68" ca="1">IF($B68&gt;=$D$3,_xll.CQGContractData(""&amp;$C68&amp;"","NetSettlement","1","T"),RTD("cqg.rtd",,"StudyData",""&amp;$C68&amp;"","Bar","","Close","D","-2","ALL",,,"TRUE","T")-RTD("cqg.rtd",,"StudyData",""&amp;$C68&amp;"","Bar","","Close","D","-1","ALL",,,"TRUE","T"))</f>
        <v>-5.0100000000002183</v>
      </c>
      <c r="G68" s="14" t="str">
        <f ca="1">IF($B68&gt;=$D$3,RTD("cqg.rtd", ,"ContractData", $C68, "T_SettlementTime",, "T"),"")</f>
        <v/>
      </c>
      <c r="H68" s="5" cm="1">
        <f t="array" aca="1" ref="H68" ca="1">IF($B68&gt;=$D$3,_xll.CQGContractData($C68,"T_Date","1","T"),RTD("cqg.rtd",,"StudyData",""&amp;$C68&amp;"","Bar","","Time","D","-1","ALL",,,"TRUE","T"))</f>
        <v>44651</v>
      </c>
      <c r="I68" s="6" t="str">
        <f ca="1">IF($B68&gt;=$D$3,RTD("cqg.rtd",,"StudyData",$C68,"Bar","","Close","ADC","-2","ALL",,,"TRUE","T"),"")</f>
        <v/>
      </c>
      <c r="J68" s="5" t="str">
        <f ca="1">IF($B68&gt;=$D$3,RTD("cqg.rtd", ,"ContractData", $C68, "Y_Date",, "T"),"")</f>
        <v/>
      </c>
      <c r="K68" s="2" t="str">
        <v/>
      </c>
      <c r="L68" s="2" t="str">
        <v/>
      </c>
      <c r="M68" t="b">
        <f t="shared" ca="1" si="3"/>
        <v>0</v>
      </c>
    </row>
    <row r="69" spans="1:13" x14ac:dyDescent="0.3">
      <c r="A69" s="3">
        <v>64</v>
      </c>
      <c r="B69" s="5">
        <f t="shared" ref="B69:B132" si="4">WORKDAY($C$2,$A69)</f>
        <v>44656</v>
      </c>
      <c r="C69" s="16" t="str">
        <f t="shared" ref="C69:C132" si="5">CONCATENATE($E$2,IF(DAY($B69)&lt;10,CONCATENATE("0",DAY($B69)),DAY($B69)),IF(MONTH($B69)=1,"F",IF(MONTH($B69)=2,"G",IF(MONTH($B69)=3,"H",IF(MONTH($B69)=4,"J",IF(MONTH($B69)=5,"K",IF(MONTH($B69)=6,"M",IF(MONTH($B69)=7,"N",IF(MONTH($B69)=8,"Q",IF(MONTH($B69)=9,"U",IF(MONTH($B69)=10,"V",IF(MONTH($B69)=11,"X",IF(MONTH($B69)=12,"Z","INVALID MONTH")))))))))))),RIGHT(YEAR($B69),2))</f>
        <v>CADD05J22</v>
      </c>
      <c r="D69" s="6" t="str">
        <f>RTD("cqg.rtd", ,"ContractData", ""&amp;C69&amp;"", "LongDescription",, "T")</f>
        <v>LME Copper, Apr 22</v>
      </c>
      <c r="E69" s="6" cm="1">
        <f t="array" aca="1" ref="E69" ca="1">IF($B69&gt;=$D$3,_xll.CQGContractData(""&amp;$C69&amp;"","T_Settlement","1","T"),RTD("cqg.rtd",,"StudyData",""&amp;$C69&amp;"","Bar","","Close","D","-1","ALL",,,"TRUE","T"))</f>
        <v>10367.51</v>
      </c>
      <c r="F69" s="3" cm="1">
        <f t="array" aca="1" ref="F69" ca="1">IF($B69&gt;=$D$3,_xll.CQGContractData(""&amp;$C69&amp;"","NetSettlement","1","T"),RTD("cqg.rtd",,"StudyData",""&amp;$C69&amp;"","Bar","","Close","D","-2","ALL",,,"TRUE","T")-RTD("cqg.rtd",,"StudyData",""&amp;$C69&amp;"","Bar","","Close","D","-1","ALL",,,"TRUE","T"))</f>
        <v>-5.5100000000002183</v>
      </c>
      <c r="G69" s="14" t="str">
        <f ca="1">IF($B69&gt;=$D$3,RTD("cqg.rtd", ,"ContractData", $C69, "T_SettlementTime",, "T"),"")</f>
        <v/>
      </c>
      <c r="H69" s="5" cm="1">
        <f t="array" aca="1" ref="H69" ca="1">IF($B69&gt;=$D$3,_xll.CQGContractData($C69,"T_Date","1","T"),RTD("cqg.rtd",,"StudyData",""&amp;$C69&amp;"","Bar","","Time","D","-1","ALL",,,"TRUE","T"))</f>
        <v>44651</v>
      </c>
      <c r="I69" s="6" t="str">
        <f ca="1">IF($B69&gt;=$D$3,RTD("cqg.rtd",,"StudyData",$C69,"Bar","","Close","ADC","-2","ALL",,,"TRUE","T"),"")</f>
        <v/>
      </c>
      <c r="J69" s="5" t="str">
        <f ca="1">IF($B69&gt;=$D$3,RTD("cqg.rtd", ,"ContractData", $C69, "Y_Date",, "T"),"")</f>
        <v/>
      </c>
      <c r="K69" s="2" t="str">
        <v/>
      </c>
      <c r="L69" s="2" t="str">
        <v/>
      </c>
      <c r="M69" t="b">
        <f t="shared" ca="1" si="3"/>
        <v>0</v>
      </c>
    </row>
    <row r="70" spans="1:13" x14ac:dyDescent="0.3">
      <c r="A70" s="3">
        <v>65</v>
      </c>
      <c r="B70" s="5">
        <f t="shared" si="4"/>
        <v>44657</v>
      </c>
      <c r="C70" s="16" t="str">
        <f t="shared" si="5"/>
        <v>CADD06J22</v>
      </c>
      <c r="D70" s="6" t="str">
        <f>RTD("cqg.rtd", ,"ContractData", ""&amp;C70&amp;"", "LongDescription",, "T")</f>
        <v>LME Copper, Apr 22</v>
      </c>
      <c r="E70" s="6" cm="1">
        <f t="array" aca="1" ref="E70" ca="1">IF($B70&gt;=$D$3,_xll.CQGContractData(""&amp;$C70&amp;"","T_Settlement","1","T"),RTD("cqg.rtd",,"StudyData",""&amp;$C70&amp;"","Bar","","Close","D","-1","ALL",,,"TRUE","T"))</f>
        <v>10451.75</v>
      </c>
      <c r="F70" s="3" cm="1">
        <f t="array" aca="1" ref="F70" ca="1">IF($B70&gt;=$D$3,_xll.CQGContractData(""&amp;$C70&amp;"","NetSettlement","1","T"),RTD("cqg.rtd",,"StudyData",""&amp;$C70&amp;"","Bar","","Close","D","-2","ALL",,,"TRUE","T")-RTD("cqg.rtd",,"StudyData",""&amp;$C70&amp;"","Bar","","Close","D","-1","ALL",,,"TRUE","T"))</f>
        <v>-108.43000000000029</v>
      </c>
      <c r="G70" s="14" t="str">
        <f ca="1">IF($B70&gt;=$D$3,RTD("cqg.rtd", ,"ContractData", $C70, "T_SettlementTime",, "T"),"")</f>
        <v/>
      </c>
      <c r="H70" s="5" cm="1">
        <f t="array" aca="1" ref="H70" ca="1">IF($B70&gt;=$D$3,_xll.CQGContractData($C70,"T_Date","1","T"),RTD("cqg.rtd",,"StudyData",""&amp;$C70&amp;"","Bar","","Time","D","-1","ALL",,,"TRUE","T"))</f>
        <v>44655</v>
      </c>
      <c r="I70" s="6" t="str">
        <f ca="1">IF($B70&gt;=$D$3,RTD("cqg.rtd",,"StudyData",$C70,"Bar","","Close","ADC","-2","ALL",,,"TRUE","T"),"")</f>
        <v/>
      </c>
      <c r="J70" s="5" t="str">
        <f ca="1">IF($B70&gt;=$D$3,RTD("cqg.rtd", ,"ContractData", $C70, "Y_Date",, "T"),"")</f>
        <v/>
      </c>
      <c r="K70" s="2" t="str">
        <v/>
      </c>
      <c r="L70" s="2" t="str">
        <v/>
      </c>
      <c r="M70" t="b">
        <f t="shared" ca="1" si="3"/>
        <v>0</v>
      </c>
    </row>
    <row r="71" spans="1:13" x14ac:dyDescent="0.3">
      <c r="A71" s="3">
        <v>66</v>
      </c>
      <c r="B71" s="5">
        <f t="shared" si="4"/>
        <v>44658</v>
      </c>
      <c r="C71" s="16" t="str">
        <f t="shared" si="5"/>
        <v>CADD07J22</v>
      </c>
      <c r="D71" s="6" t="str">
        <f>RTD("cqg.rtd", ,"ContractData", ""&amp;C71&amp;"", "LongDescription",, "T")</f>
        <v>LME Copper, Apr 22</v>
      </c>
      <c r="E71" s="6" cm="1">
        <f t="array" aca="1" ref="E71" ca="1">IF($B71&gt;=$D$3,_xll.CQGContractData(""&amp;$C71&amp;"","T_Settlement","1","T"),RTD("cqg.rtd",,"StudyData",""&amp;$C71&amp;"","Bar","","Close","D","-1","ALL",,,"TRUE","T"))</f>
        <v>10433</v>
      </c>
      <c r="F71" s="3" cm="1">
        <f t="array" aca="1" ref="F71" ca="1">IF($B71&gt;=$D$3,_xll.CQGContractData(""&amp;$C71&amp;"","NetSettlement","1","T"),RTD("cqg.rtd",,"StudyData",""&amp;$C71&amp;"","Bar","","Close","D","-2","ALL",,,"TRUE","T")-RTD("cqg.rtd",,"StudyData",""&amp;$C71&amp;"","Bar","","Close","D","-1","ALL",,,"TRUE","T"))</f>
        <v>19.059999999999491</v>
      </c>
      <c r="G71" s="14" t="str">
        <f ca="1">IF($B71&gt;=$D$3,RTD("cqg.rtd", ,"ContractData", $C71, "T_SettlementTime",, "T"),"")</f>
        <v/>
      </c>
      <c r="H71" s="5" cm="1">
        <f t="array" aca="1" ref="H71" ca="1">IF($B71&gt;=$D$3,_xll.CQGContractData($C71,"T_Date","1","T"),RTD("cqg.rtd",,"StudyData",""&amp;$C71&amp;"","Bar","","Time","D","-1","ALL",,,"TRUE","T"))</f>
        <v>44656</v>
      </c>
      <c r="I71" s="6" t="str">
        <f ca="1">IF($B71&gt;=$D$3,RTD("cqg.rtd",,"StudyData",$C71,"Bar","","Close","ADC","-2","ALL",,,"TRUE","T"),"")</f>
        <v/>
      </c>
      <c r="J71" s="5" t="str">
        <f ca="1">IF($B71&gt;=$D$3,RTD("cqg.rtd", ,"ContractData", $C71, "Y_Date",, "T"),"")</f>
        <v/>
      </c>
      <c r="K71" s="2" t="str">
        <v/>
      </c>
      <c r="L71" s="2" t="str">
        <v/>
      </c>
      <c r="M71" t="b">
        <f t="shared" ca="1" si="3"/>
        <v>0</v>
      </c>
    </row>
    <row r="72" spans="1:13" x14ac:dyDescent="0.3">
      <c r="A72" s="3">
        <v>67</v>
      </c>
      <c r="B72" s="5">
        <f t="shared" si="4"/>
        <v>44659</v>
      </c>
      <c r="C72" s="16" t="str">
        <f t="shared" si="5"/>
        <v>CADD08J22</v>
      </c>
      <c r="D72" s="6" t="str">
        <f>RTD("cqg.rtd", ,"ContractData", ""&amp;C72&amp;"", "LongDescription",, "T")</f>
        <v>LME Copper, Apr 22</v>
      </c>
      <c r="E72" s="6" cm="1">
        <f t="array" aca="1" ref="E72" ca="1">IF($B72&gt;=$D$3,_xll.CQGContractData(""&amp;$C72&amp;"","T_Settlement","1","T"),RTD("cqg.rtd",,"StudyData",""&amp;$C72&amp;"","Bar","","Close","D","-1","ALL",,,"TRUE","T"))</f>
        <v>10286.75</v>
      </c>
      <c r="F72" s="3" cm="1">
        <f t="array" aca="1" ref="F72" ca="1">IF($B72&gt;=$D$3,_xll.CQGContractData(""&amp;$C72&amp;"","NetSettlement","1","T"),RTD("cqg.rtd",,"StudyData",""&amp;$C72&amp;"","Bar","","Close","D","-2","ALL",,,"TRUE","T")-RTD("cqg.rtd",,"StudyData",""&amp;$C72&amp;"","Bar","","Close","D","-1","ALL",,,"TRUE","T"))</f>
        <v>146.75</v>
      </c>
      <c r="G72" s="14" t="str">
        <f ca="1">IF($B72&gt;=$D$3,RTD("cqg.rtd", ,"ContractData", $C72, "T_SettlementTime",, "T"),"")</f>
        <v/>
      </c>
      <c r="H72" s="5" cm="1">
        <f t="array" aca="1" ref="H72" ca="1">IF($B72&gt;=$D$3,_xll.CQGContractData($C72,"T_Date","1","T"),RTD("cqg.rtd",,"StudyData",""&amp;$C72&amp;"","Bar","","Time","D","-1","ALL",,,"TRUE","T"))</f>
        <v>44657</v>
      </c>
      <c r="I72" s="6" t="str">
        <f ca="1">IF($B72&gt;=$D$3,RTD("cqg.rtd",,"StudyData",$C72,"Bar","","Close","ADC","-2","ALL",,,"TRUE","T"),"")</f>
        <v/>
      </c>
      <c r="J72" s="5" t="str">
        <f ca="1">IF($B72&gt;=$D$3,RTD("cqg.rtd", ,"ContractData", $C72, "Y_Date",, "T"),"")</f>
        <v/>
      </c>
      <c r="K72" s="2" t="str">
        <v/>
      </c>
      <c r="L72" s="2" t="str">
        <v/>
      </c>
      <c r="M72" t="b">
        <f t="shared" ca="1" si="3"/>
        <v>0</v>
      </c>
    </row>
    <row r="73" spans="1:13" x14ac:dyDescent="0.3">
      <c r="A73" s="3">
        <v>68</v>
      </c>
      <c r="B73" s="5">
        <f t="shared" si="4"/>
        <v>44662</v>
      </c>
      <c r="C73" s="16" t="str">
        <f t="shared" si="5"/>
        <v>CADD11J22</v>
      </c>
      <c r="D73" s="6" t="str">
        <f>RTD("cqg.rtd", ,"ContractData", ""&amp;C73&amp;"", "LongDescription",, "T")</f>
        <v>LME Copper, Apr 22</v>
      </c>
      <c r="E73" s="6" cm="1">
        <f t="array" aca="1" ref="E73" ca="1">IF($B73&gt;=$D$3,_xll.CQGContractData(""&amp;$C73&amp;"","T_Settlement","1","T"),RTD("cqg.rtd",,"StudyData",""&amp;$C73&amp;"","Bar","","Close","D","-1","ALL",,,"TRUE","T"))</f>
        <v>10314.5</v>
      </c>
      <c r="F73" s="3" cm="1">
        <f t="array" aca="1" ref="F73" ca="1">IF($B73&gt;=$D$3,_xll.CQGContractData(""&amp;$C73&amp;"","NetSettlement","1","T"),RTD("cqg.rtd",,"StudyData",""&amp;$C73&amp;"","Bar","","Close","D","-2","ALL",,,"TRUE","T")-RTD("cqg.rtd",,"StudyData",""&amp;$C73&amp;"","Bar","","Close","D","-1","ALL",,,"TRUE","T"))</f>
        <v>-27.25</v>
      </c>
      <c r="G73" s="14" t="str">
        <f ca="1">IF($B73&gt;=$D$3,RTD("cqg.rtd", ,"ContractData", $C73, "T_SettlementTime",, "T"),"")</f>
        <v/>
      </c>
      <c r="H73" s="5" cm="1">
        <f t="array" aca="1" ref="H73" ca="1">IF($B73&gt;=$D$3,_xll.CQGContractData($C73,"T_Date","1","T"),RTD("cqg.rtd",,"StudyData",""&amp;$C73&amp;"","Bar","","Time","D","-1","ALL",,,"TRUE","T"))</f>
        <v>44658</v>
      </c>
      <c r="I73" s="6" t="str">
        <f ca="1">IF($B73&gt;=$D$3,RTD("cqg.rtd",,"StudyData",$C73,"Bar","","Close","ADC","-2","ALL",,,"TRUE","T"),"")</f>
        <v/>
      </c>
      <c r="J73" s="5" t="str">
        <f ca="1">IF($B73&gt;=$D$3,RTD("cqg.rtd", ,"ContractData", $C73, "Y_Date",, "T"),"")</f>
        <v/>
      </c>
      <c r="K73" s="2" t="str">
        <v/>
      </c>
      <c r="L73" s="2" t="str">
        <v/>
      </c>
      <c r="M73" t="b">
        <f t="shared" ca="1" si="3"/>
        <v>0</v>
      </c>
    </row>
    <row r="74" spans="1:13" x14ac:dyDescent="0.3">
      <c r="A74" s="3">
        <v>69</v>
      </c>
      <c r="B74" s="5">
        <f t="shared" si="4"/>
        <v>44663</v>
      </c>
      <c r="C74" s="16" t="str">
        <f t="shared" si="5"/>
        <v>CADD12J22</v>
      </c>
      <c r="D74" s="6" t="str">
        <f>RTD("cqg.rtd", ,"ContractData", ""&amp;C74&amp;"", "LongDescription",, "T")</f>
        <v>LME Copper, Apr 22</v>
      </c>
      <c r="E74" s="6" cm="1">
        <f t="array" aca="1" ref="E74" ca="1">IF($B74&gt;=$D$3,_xll.CQGContractData(""&amp;$C74&amp;"","T_Settlement","1","T"),RTD("cqg.rtd",,"StudyData",""&amp;$C74&amp;"","Bar","","Close","D","-1","ALL",,,"TRUE","T"))</f>
        <v>10310.5</v>
      </c>
      <c r="F74" s="3" cm="1">
        <f t="array" aca="1" ref="F74" ca="1">IF($B74&gt;=$D$3,_xll.CQGContractData(""&amp;$C74&amp;"","NetSettlement","1","T"),RTD("cqg.rtd",,"StudyData",""&amp;$C74&amp;"","Bar","","Close","D","-2","ALL",,,"TRUE","T")-RTD("cqg.rtd",,"StudyData",""&amp;$C74&amp;"","Bar","","Close","D","-1","ALL",,,"TRUE","T"))</f>
        <v>-23.420000000000073</v>
      </c>
      <c r="G74" s="14" t="str">
        <f ca="1">IF($B74&gt;=$D$3,RTD("cqg.rtd", ,"ContractData", $C74, "T_SettlementTime",, "T"),"")</f>
        <v/>
      </c>
      <c r="H74" s="5" cm="1">
        <f t="array" aca="1" ref="H74" ca="1">IF($B74&gt;=$D$3,_xll.CQGContractData($C74,"T_Date","1","T"),RTD("cqg.rtd",,"StudyData",""&amp;$C74&amp;"","Bar","","Time","D","-1","ALL",,,"TRUE","T"))</f>
        <v>44658</v>
      </c>
      <c r="I74" s="6" t="str">
        <f ca="1">IF($B74&gt;=$D$3,RTD("cqg.rtd",,"StudyData",$C74,"Bar","","Close","ADC","-2","ALL",,,"TRUE","T"),"")</f>
        <v/>
      </c>
      <c r="J74" s="5" t="str">
        <f ca="1">IF($B74&gt;=$D$3,RTD("cqg.rtd", ,"ContractData", $C74, "Y_Date",, "T"),"")</f>
        <v/>
      </c>
      <c r="K74" s="2" t="str">
        <v/>
      </c>
      <c r="L74" s="2" t="str">
        <v/>
      </c>
      <c r="M74" t="b">
        <f t="shared" ca="1" si="3"/>
        <v>0</v>
      </c>
    </row>
    <row r="75" spans="1:13" x14ac:dyDescent="0.3">
      <c r="A75" s="3">
        <v>70</v>
      </c>
      <c r="B75" s="5">
        <f t="shared" si="4"/>
        <v>44664</v>
      </c>
      <c r="C75" s="16" t="str">
        <f t="shared" si="5"/>
        <v>CADD13J22</v>
      </c>
      <c r="D75" s="6" t="str">
        <f>RTD("cqg.rtd", ,"ContractData", ""&amp;C75&amp;"", "LongDescription",, "T")</f>
        <v>LME Copper, Apr 22</v>
      </c>
      <c r="E75" s="6" cm="1">
        <f t="array" aca="1" ref="E75" ca="1">IF($B75&gt;=$D$3,_xll.CQGContractData(""&amp;$C75&amp;"","T_Settlement","1","T"),RTD("cqg.rtd",,"StudyData",""&amp;$C75&amp;"","Bar","","Close","D","-1","ALL",,,"TRUE","T"))</f>
        <v>10181.75</v>
      </c>
      <c r="F75" s="3" cm="1">
        <f t="array" aca="1" ref="F75" ca="1">IF($B75&gt;=$D$3,_xll.CQGContractData(""&amp;$C75&amp;"","NetSettlement","1","T"),RTD("cqg.rtd",,"StudyData",""&amp;$C75&amp;"","Bar","","Close","D","-2","ALL",,,"TRUE","T")-RTD("cqg.rtd",,"StudyData",""&amp;$C75&amp;"","Bar","","Close","D","-1","ALL",,,"TRUE","T"))</f>
        <v>123</v>
      </c>
      <c r="G75" s="14" t="str">
        <f ca="1">IF($B75&gt;=$D$3,RTD("cqg.rtd", ,"ContractData", $C75, "T_SettlementTime",, "T"),"")</f>
        <v/>
      </c>
      <c r="H75" s="5" cm="1">
        <f t="array" aca="1" ref="H75" ca="1">IF($B75&gt;=$D$3,_xll.CQGContractData($C75,"T_Date","1","T"),RTD("cqg.rtd",,"StudyData",""&amp;$C75&amp;"","Bar","","Time","D","-1","ALL",,,"TRUE","T"))</f>
        <v>44662</v>
      </c>
      <c r="I75" s="6" t="str">
        <f ca="1">IF($B75&gt;=$D$3,RTD("cqg.rtd",,"StudyData",$C75,"Bar","","Close","ADC","-2","ALL",,,"TRUE","T"),"")</f>
        <v/>
      </c>
      <c r="J75" s="5" t="str">
        <f ca="1">IF($B75&gt;=$D$3,RTD("cqg.rtd", ,"ContractData", $C75, "Y_Date",, "T"),"")</f>
        <v/>
      </c>
      <c r="K75" s="2" t="str">
        <v/>
      </c>
      <c r="L75" s="2" t="str">
        <v/>
      </c>
      <c r="M75" t="b">
        <f t="shared" ca="1" si="3"/>
        <v>0</v>
      </c>
    </row>
    <row r="76" spans="1:13" x14ac:dyDescent="0.3">
      <c r="A76" s="3">
        <v>71</v>
      </c>
      <c r="B76" s="5">
        <f t="shared" si="4"/>
        <v>44665</v>
      </c>
      <c r="C76" s="16" t="str">
        <f t="shared" si="5"/>
        <v>CADD14J22</v>
      </c>
      <c r="D76" s="6" t="str">
        <f>RTD("cqg.rtd", ,"ContractData", ""&amp;C76&amp;"", "LongDescription",, "T")</f>
        <v>LME Copper, Apr 22</v>
      </c>
      <c r="E76" s="6" cm="1">
        <f t="array" aca="1" ref="E76" ca="1">IF($B76&gt;=$D$3,_xll.CQGContractData(""&amp;$C76&amp;"","T_Settlement","1","T"),RTD("cqg.rtd",,"StudyData",""&amp;$C76&amp;"","Bar","","Close","D","-1","ALL",,,"TRUE","T"))</f>
        <v>10326.25</v>
      </c>
      <c r="F76" s="3" cm="1">
        <f t="array" aca="1" ref="F76" ca="1">IF($B76&gt;=$D$3,_xll.CQGContractData(""&amp;$C76&amp;"","NetSettlement","1","T"),RTD("cqg.rtd",,"StudyData",""&amp;$C76&amp;"","Bar","","Close","D","-2","ALL",,,"TRUE","T")-RTD("cqg.rtd",,"StudyData",""&amp;$C76&amp;"","Bar","","Close","D","-1","ALL",,,"TRUE","T"))</f>
        <v>-145</v>
      </c>
      <c r="G76" s="14" t="str">
        <f ca="1">IF($B76&gt;=$D$3,RTD("cqg.rtd", ,"ContractData", $C76, "T_SettlementTime",, "T"),"")</f>
        <v/>
      </c>
      <c r="H76" s="5" cm="1">
        <f t="array" aca="1" ref="H76" ca="1">IF($B76&gt;=$D$3,_xll.CQGContractData($C76,"T_Date","1","T"),RTD("cqg.rtd",,"StudyData",""&amp;$C76&amp;"","Bar","","Time","D","-1","ALL",,,"TRUE","T"))</f>
        <v>44663</v>
      </c>
      <c r="I76" s="6" t="str">
        <f ca="1">IF($B76&gt;=$D$3,RTD("cqg.rtd",,"StudyData",$C76,"Bar","","Close","ADC","-2","ALL",,,"TRUE","T"),"")</f>
        <v/>
      </c>
      <c r="J76" s="5" t="str">
        <f ca="1">IF($B76&gt;=$D$3,RTD("cqg.rtd", ,"ContractData", $C76, "Y_Date",, "T"),"")</f>
        <v/>
      </c>
      <c r="K76" s="2" t="str">
        <v/>
      </c>
      <c r="L76" s="2" t="str">
        <v/>
      </c>
      <c r="M76" t="b">
        <f t="shared" ca="1" si="3"/>
        <v>0</v>
      </c>
    </row>
    <row r="77" spans="1:13" x14ac:dyDescent="0.3">
      <c r="A77" s="3">
        <v>72</v>
      </c>
      <c r="B77" s="5">
        <f t="shared" si="4"/>
        <v>44666</v>
      </c>
      <c r="C77" s="16" t="str">
        <f t="shared" si="5"/>
        <v>CADD15J22</v>
      </c>
      <c r="D77" s="6" t="str">
        <f>RTD("cqg.rtd", ,"ContractData", ""&amp;C77&amp;"", "LongDescription",, "T")</f>
        <v>LME Copper, Apr 22</v>
      </c>
      <c r="E77" s="6" t="str" cm="1">
        <f t="array" aca="1" ref="E77" ca="1">IF($B77&gt;=$D$3,_xll.CQGContractData(""&amp;$C77&amp;"","T_Settlement","1","T"),RTD("cqg.rtd",,"StudyData",""&amp;$C77&amp;"","Bar","","Close","D","-1","ALL",,,"TRUE","T"))</f>
        <v/>
      </c>
      <c r="F77" s="3" t="e" cm="1">
        <f t="array" aca="1" ref="F77" ca="1">IF($B77&gt;=$D$3,_xll.CQGContractData(""&amp;$C77&amp;"","NetSettlement","1","T"),RTD("cqg.rtd",,"StudyData",""&amp;$C77&amp;"","Bar","","Close","D","-2","ALL",,,"TRUE","T")-RTD("cqg.rtd",,"StudyData",""&amp;$C77&amp;"","Bar","","Close","D","-1","ALL",,,"TRUE","T"))</f>
        <v>#VALUE!</v>
      </c>
      <c r="G77" s="14" t="str">
        <f ca="1">IF($B77&gt;=$D$3,RTD("cqg.rtd", ,"ContractData", $C77, "T_SettlementTime",, "T"),"")</f>
        <v/>
      </c>
      <c r="H77" s="5" t="str" cm="1">
        <f t="array" aca="1" ref="H77" ca="1">IF($B77&gt;=$D$3,_xll.CQGContractData($C77,"T_Date","1","T"),RTD("cqg.rtd",,"StudyData",""&amp;$C77&amp;"","Bar","","Time","D","-1","ALL",,,"TRUE","T"))</f>
        <v/>
      </c>
      <c r="I77" s="6" t="str">
        <f ca="1">IF($B77&gt;=$D$3,RTD("cqg.rtd",,"StudyData",$C77,"Bar","","Close","ADC","-2","ALL",,,"TRUE","T"),"")</f>
        <v/>
      </c>
      <c r="J77" s="5" t="str">
        <f ca="1">IF($B77&gt;=$D$3,RTD("cqg.rtd", ,"ContractData", $C77, "Y_Date",, "T"),"")</f>
        <v/>
      </c>
      <c r="K77" s="2" t="str">
        <v/>
      </c>
      <c r="L77" s="2" t="str">
        <v/>
      </c>
      <c r="M77" t="b">
        <f t="shared" ca="1" si="3"/>
        <v>1</v>
      </c>
    </row>
    <row r="78" spans="1:13" x14ac:dyDescent="0.3">
      <c r="A78" s="3">
        <v>73</v>
      </c>
      <c r="B78" s="5">
        <f t="shared" si="4"/>
        <v>44669</v>
      </c>
      <c r="C78" s="16" t="str">
        <f t="shared" si="5"/>
        <v>CADD18J22</v>
      </c>
      <c r="D78" s="6" t="str">
        <f>RTD("cqg.rtd", ,"ContractData", ""&amp;C78&amp;"", "LongDescription",, "T")</f>
        <v>LME Copper, Apr 22</v>
      </c>
      <c r="E78" s="6" t="str" cm="1">
        <f t="array" aca="1" ref="E78" ca="1">IF($B78&gt;=$D$3,_xll.CQGContractData(""&amp;$C78&amp;"","T_Settlement","1","T"),RTD("cqg.rtd",,"StudyData",""&amp;$C78&amp;"","Bar","","Close","D","-1","ALL",,,"TRUE","T"))</f>
        <v/>
      </c>
      <c r="F78" s="3" t="e" cm="1">
        <f t="array" aca="1" ref="F78" ca="1">IF($B78&gt;=$D$3,_xll.CQGContractData(""&amp;$C78&amp;"","NetSettlement","1","T"),RTD("cqg.rtd",,"StudyData",""&amp;$C78&amp;"","Bar","","Close","D","-2","ALL",,,"TRUE","T")-RTD("cqg.rtd",,"StudyData",""&amp;$C78&amp;"","Bar","","Close","D","-1","ALL",,,"TRUE","T"))</f>
        <v>#VALUE!</v>
      </c>
      <c r="G78" s="14" t="str">
        <f ca="1">IF($B78&gt;=$D$3,RTD("cqg.rtd", ,"ContractData", $C78, "T_SettlementTime",, "T"),"")</f>
        <v/>
      </c>
      <c r="H78" s="5" t="str" cm="1">
        <f t="array" aca="1" ref="H78" ca="1">IF($B78&gt;=$D$3,_xll.CQGContractData($C78,"T_Date","1","T"),RTD("cqg.rtd",,"StudyData",""&amp;$C78&amp;"","Bar","","Time","D","-1","ALL",,,"TRUE","T"))</f>
        <v/>
      </c>
      <c r="I78" s="6" t="str">
        <f ca="1">IF($B78&gt;=$D$3,RTD("cqg.rtd",,"StudyData",$C78,"Bar","","Close","ADC","-2","ALL",,,"TRUE","T"),"")</f>
        <v/>
      </c>
      <c r="J78" s="5" t="str">
        <f ca="1">IF($B78&gt;=$D$3,RTD("cqg.rtd", ,"ContractData", $C78, "Y_Date",, "T"),"")</f>
        <v/>
      </c>
      <c r="K78" s="2" t="str">
        <v/>
      </c>
      <c r="L78" s="2" t="str">
        <v/>
      </c>
      <c r="M78" t="b">
        <f t="shared" ca="1" si="3"/>
        <v>1</v>
      </c>
    </row>
    <row r="79" spans="1:13" x14ac:dyDescent="0.3">
      <c r="A79" s="3">
        <v>74</v>
      </c>
      <c r="B79" s="5">
        <f t="shared" si="4"/>
        <v>44670</v>
      </c>
      <c r="C79" s="16" t="str">
        <f t="shared" si="5"/>
        <v>CADD19J22</v>
      </c>
      <c r="D79" s="6" t="str">
        <f>RTD("cqg.rtd", ,"ContractData", ""&amp;C79&amp;"", "LongDescription",, "T")</f>
        <v>LME Copper, Apr 22</v>
      </c>
      <c r="E79" s="6" cm="1">
        <f t="array" aca="1" ref="E79" ca="1">IF($B79&gt;=$D$3,_xll.CQGContractData(""&amp;$C79&amp;"","T_Settlement","1","T"),RTD("cqg.rtd",,"StudyData",""&amp;$C79&amp;"","Bar","","Close","D","-1","ALL",,,"TRUE","T"))</f>
        <v>10284</v>
      </c>
      <c r="F79" s="3" cm="1">
        <f t="array" aca="1" ref="F79" ca="1">IF($B79&gt;=$D$3,_xll.CQGContractData(""&amp;$C79&amp;"","NetSettlement","1","T"),RTD("cqg.rtd",,"StudyData",""&amp;$C79&amp;"","Bar","","Close","D","-2","ALL",,,"TRUE","T")-RTD("cqg.rtd",,"StudyData",""&amp;$C79&amp;"","Bar","","Close","D","-1","ALL",,,"TRUE","T"))</f>
        <v>44.25</v>
      </c>
      <c r="G79" s="14" t="str">
        <f ca="1">IF($B79&gt;=$D$3,RTD("cqg.rtd", ,"ContractData", $C79, "T_SettlementTime",, "T"),"")</f>
        <v/>
      </c>
      <c r="H79" s="5" cm="1">
        <f t="array" aca="1" ref="H79" ca="1">IF($B79&gt;=$D$3,_xll.CQGContractData($C79,"T_Date","1","T"),RTD("cqg.rtd",,"StudyData",""&amp;$C79&amp;"","Bar","","Time","D","-1","ALL",,,"TRUE","T"))</f>
        <v>44664</v>
      </c>
      <c r="I79" s="6" t="str">
        <f ca="1">IF($B79&gt;=$D$3,RTD("cqg.rtd",,"StudyData",$C79,"Bar","","Close","ADC","-2","ALL",,,"TRUE","T"),"")</f>
        <v/>
      </c>
      <c r="J79" s="5" t="str">
        <f ca="1">IF($B79&gt;=$D$3,RTD("cqg.rtd", ,"ContractData", $C79, "Y_Date",, "T"),"")</f>
        <v/>
      </c>
      <c r="K79" s="2" t="str">
        <v/>
      </c>
      <c r="L79" s="2" t="str">
        <v/>
      </c>
      <c r="M79" t="b">
        <f t="shared" ca="1" si="3"/>
        <v>0</v>
      </c>
    </row>
    <row r="80" spans="1:13" x14ac:dyDescent="0.3">
      <c r="A80" s="3">
        <v>75</v>
      </c>
      <c r="B80" s="5">
        <f t="shared" si="4"/>
        <v>44671</v>
      </c>
      <c r="C80" s="16" t="str">
        <f t="shared" si="5"/>
        <v>CADD20J22</v>
      </c>
      <c r="D80" s="6" t="str">
        <f>RTD("cqg.rtd", ,"ContractData", ""&amp;C80&amp;"", "LongDescription",, "T")</f>
        <v>LME Copper, Apr 22</v>
      </c>
      <c r="E80" s="6" cm="1">
        <f t="array" aca="1" ref="E80" ca="1">IF($B80&gt;=$D$3,_xll.CQGContractData(""&amp;$C80&amp;"","T_Settlement","1","T"),RTD("cqg.rtd",,"StudyData",""&amp;$C80&amp;"","Bar","","Close","D","-1","ALL",,,"TRUE","T"))</f>
        <v>10284</v>
      </c>
      <c r="F80" s="3" cm="1">
        <f t="array" aca="1" ref="F80" ca="1">IF($B80&gt;=$D$3,_xll.CQGContractData(""&amp;$C80&amp;"","NetSettlement","1","T"),RTD("cqg.rtd",,"StudyData",""&amp;$C80&amp;"","Bar","","Close","D","-2","ALL",,,"TRUE","T")-RTD("cqg.rtd",,"StudyData",""&amp;$C80&amp;"","Bar","","Close","D","-1","ALL",,,"TRUE","T"))</f>
        <v>46</v>
      </c>
      <c r="G80" s="14" t="str">
        <f ca="1">IF($B80&gt;=$D$3,RTD("cqg.rtd", ,"ContractData", $C80, "T_SettlementTime",, "T"),"")</f>
        <v/>
      </c>
      <c r="H80" s="5" cm="1">
        <f t="array" aca="1" ref="H80" ca="1">IF($B80&gt;=$D$3,_xll.CQGContractData($C80,"T_Date","1","T"),RTD("cqg.rtd",,"StudyData",""&amp;$C80&amp;"","Bar","","Time","D","-1","ALL",,,"TRUE","T"))</f>
        <v>44664</v>
      </c>
      <c r="I80" s="6" t="str">
        <f ca="1">IF($B80&gt;=$D$3,RTD("cqg.rtd",,"StudyData",$C80,"Bar","","Close","ADC","-2","ALL",,,"TRUE","T"),"")</f>
        <v/>
      </c>
      <c r="J80" s="5" t="str">
        <f ca="1">IF($B80&gt;=$D$3,RTD("cqg.rtd", ,"ContractData", $C80, "Y_Date",, "T"),"")</f>
        <v/>
      </c>
      <c r="K80" s="2">
        <v>44671</v>
      </c>
      <c r="L80" s="2" t="str">
        <v/>
      </c>
      <c r="M80" t="b">
        <f t="shared" ca="1" si="3"/>
        <v>0</v>
      </c>
    </row>
    <row r="81" spans="1:13" x14ac:dyDescent="0.3">
      <c r="A81" s="3">
        <v>76</v>
      </c>
      <c r="B81" s="5">
        <f t="shared" si="4"/>
        <v>44672</v>
      </c>
      <c r="C81" s="16" t="str">
        <f t="shared" si="5"/>
        <v>CADD21J22</v>
      </c>
      <c r="D81" s="6" t="str">
        <f>RTD("cqg.rtd", ,"ContractData", ""&amp;C81&amp;"", "LongDescription",, "T")</f>
        <v>LME Copper, Apr 22</v>
      </c>
      <c r="E81" s="6" cm="1">
        <f t="array" aca="1" ref="E81" ca="1">IF($B81&gt;=$D$3,_xll.CQGContractData(""&amp;$C81&amp;"","T_Settlement","1","T"),RTD("cqg.rtd",,"StudyData",""&amp;$C81&amp;"","Bar","","Close","D","-1","ALL",,,"TRUE","T"))</f>
        <v>10281.5</v>
      </c>
      <c r="F81" s="3" cm="1">
        <f t="array" aca="1" ref="F81" ca="1">IF($B81&gt;=$D$3,_xll.CQGContractData(""&amp;$C81&amp;"","NetSettlement","1","T"),RTD("cqg.rtd",,"StudyData",""&amp;$C81&amp;"","Bar","","Close","D","-2","ALL",,,"TRUE","T")-RTD("cqg.rtd",,"StudyData",""&amp;$C81&amp;"","Bar","","Close","D","-1","ALL",,,"TRUE","T"))</f>
        <v>16.549999999999272</v>
      </c>
      <c r="G81" s="14" t="str">
        <f ca="1">IF($B81&gt;=$D$3,RTD("cqg.rtd", ,"ContractData", $C81, "T_SettlementTime",, "T"),"")</f>
        <v/>
      </c>
      <c r="H81" s="5" cm="1">
        <f t="array" aca="1" ref="H81" ca="1">IF($B81&gt;=$D$3,_xll.CQGContractData($C81,"T_Date","1","T"),RTD("cqg.rtd",,"StudyData",""&amp;$C81&amp;"","Bar","","Time","D","-1","ALL",,,"TRUE","T"))</f>
        <v>44670</v>
      </c>
      <c r="I81" s="6" t="str">
        <f ca="1">IF($B81&gt;=$D$3,RTD("cqg.rtd",,"StudyData",$C81,"Bar","","Close","ADC","-2","ALL",,,"TRUE","T"),"")</f>
        <v/>
      </c>
      <c r="J81" s="5" t="str">
        <f ca="1">IF($B81&gt;=$D$3,RTD("cqg.rtd", ,"ContractData", $C81, "Y_Date",, "T"),"")</f>
        <v/>
      </c>
      <c r="K81" s="2" t="str">
        <v/>
      </c>
      <c r="L81" s="2" t="str">
        <v/>
      </c>
      <c r="M81" t="b">
        <f t="shared" ca="1" si="3"/>
        <v>0</v>
      </c>
    </row>
    <row r="82" spans="1:13" x14ac:dyDescent="0.3">
      <c r="A82" s="3">
        <v>77</v>
      </c>
      <c r="B82" s="5">
        <f t="shared" si="4"/>
        <v>44673</v>
      </c>
      <c r="C82" s="16" t="str">
        <f t="shared" si="5"/>
        <v>CADD22J22</v>
      </c>
      <c r="D82" s="6" t="str">
        <f>RTD("cqg.rtd", ,"ContractData", ""&amp;C82&amp;"", "LongDescription",, "T")</f>
        <v>LME Copper, Apr 22</v>
      </c>
      <c r="E82" s="6" cm="1">
        <f t="array" aca="1" ref="E82" ca="1">IF($B82&gt;=$D$3,_xll.CQGContractData(""&amp;$C82&amp;"","T_Settlement","1","T"),RTD("cqg.rtd",,"StudyData",""&amp;$C82&amp;"","Bar","","Close","D","-1","ALL",,,"TRUE","T"))</f>
        <v>10196</v>
      </c>
      <c r="F82" s="3" cm="1">
        <f t="array" aca="1" ref="F82" ca="1">IF($B82&gt;=$D$3,_xll.CQGContractData(""&amp;$C82&amp;"","NetSettlement","1","T"),RTD("cqg.rtd",,"StudyData",""&amp;$C82&amp;"","Bar","","Close","D","-2","ALL",,,"TRUE","T")-RTD("cqg.rtd",,"StudyData",""&amp;$C82&amp;"","Bar","","Close","D","-1","ALL",,,"TRUE","T"))</f>
        <v>86.1299999999992</v>
      </c>
      <c r="G82" s="14" t="str">
        <f ca="1">IF($B82&gt;=$D$3,RTD("cqg.rtd", ,"ContractData", $C82, "T_SettlementTime",, "T"),"")</f>
        <v/>
      </c>
      <c r="H82" s="5" cm="1">
        <f t="array" aca="1" ref="H82" ca="1">IF($B82&gt;=$D$3,_xll.CQGContractData($C82,"T_Date","1","T"),RTD("cqg.rtd",,"StudyData",""&amp;$C82&amp;"","Bar","","Time","D","-1","ALL",,,"TRUE","T"))</f>
        <v>44671</v>
      </c>
      <c r="I82" s="6" t="str">
        <f ca="1">IF($B82&gt;=$D$3,RTD("cqg.rtd",,"StudyData",$C82,"Bar","","Close","ADC","-2","ALL",,,"TRUE","T"),"")</f>
        <v/>
      </c>
      <c r="J82" s="5" t="str">
        <f ca="1">IF($B82&gt;=$D$3,RTD("cqg.rtd", ,"ContractData", $C82, "Y_Date",, "T"),"")</f>
        <v/>
      </c>
      <c r="K82" s="2" t="str">
        <v/>
      </c>
      <c r="L82" s="2" t="str">
        <v/>
      </c>
      <c r="M82" t="b">
        <f t="shared" ref="M82:M145" ca="1" si="6">ISERROR(F82)</f>
        <v>0</v>
      </c>
    </row>
    <row r="83" spans="1:13" x14ac:dyDescent="0.3">
      <c r="A83" s="3">
        <v>78</v>
      </c>
      <c r="B83" s="5">
        <f t="shared" si="4"/>
        <v>44676</v>
      </c>
      <c r="C83" s="16" t="str">
        <f t="shared" si="5"/>
        <v>CADD25J22</v>
      </c>
      <c r="D83" s="6" t="str">
        <f>RTD("cqg.rtd", ,"ContractData", ""&amp;C83&amp;"", "LongDescription",, "T")</f>
        <v>LME Copper, Apr 22</v>
      </c>
      <c r="E83" s="6" cm="1">
        <f t="array" aca="1" ref="E83" ca="1">IF($B83&gt;=$D$3,_xll.CQGContractData(""&amp;$C83&amp;"","T_Settlement","1","T"),RTD("cqg.rtd",,"StudyData",""&amp;$C83&amp;"","Bar","","Close","D","-1","ALL",,,"TRUE","T"))</f>
        <v>10272</v>
      </c>
      <c r="F83" s="3" cm="1">
        <f t="array" aca="1" ref="F83" ca="1">IF($B83&gt;=$D$3,_xll.CQGContractData(""&amp;$C83&amp;"","NetSettlement","1","T"),RTD("cqg.rtd",,"StudyData",""&amp;$C83&amp;"","Bar","","Close","D","-2","ALL",,,"TRUE","T")-RTD("cqg.rtd",,"StudyData",""&amp;$C83&amp;"","Bar","","Close","D","-1","ALL",,,"TRUE","T"))</f>
        <v>-73</v>
      </c>
      <c r="G83" s="14" t="str">
        <f ca="1">IF($B83&gt;=$D$3,RTD("cqg.rtd", ,"ContractData", $C83, "T_SettlementTime",, "T"),"")</f>
        <v/>
      </c>
      <c r="H83" s="5" cm="1">
        <f t="array" aca="1" ref="H83" ca="1">IF($B83&gt;=$D$3,_xll.CQGContractData($C83,"T_Date","1","T"),RTD("cqg.rtd",,"StudyData",""&amp;$C83&amp;"","Bar","","Time","D","-1","ALL",,,"TRUE","T"))</f>
        <v>44672</v>
      </c>
      <c r="I83" s="6" t="str">
        <f ca="1">IF($B83&gt;=$D$3,RTD("cqg.rtd",,"StudyData",$C83,"Bar","","Close","ADC","-2","ALL",,,"TRUE","T"),"")</f>
        <v/>
      </c>
      <c r="J83" s="5" t="str">
        <f ca="1">IF($B83&gt;=$D$3,RTD("cqg.rtd", ,"ContractData", $C83, "Y_Date",, "T"),"")</f>
        <v/>
      </c>
      <c r="K83" s="2" t="str">
        <v/>
      </c>
      <c r="L83" s="2" t="str">
        <v/>
      </c>
      <c r="M83" t="b">
        <f t="shared" ca="1" si="6"/>
        <v>0</v>
      </c>
    </row>
    <row r="84" spans="1:13" x14ac:dyDescent="0.3">
      <c r="A84" s="3">
        <v>79</v>
      </c>
      <c r="B84" s="5">
        <f t="shared" si="4"/>
        <v>44677</v>
      </c>
      <c r="C84" s="16" t="str">
        <f t="shared" si="5"/>
        <v>CADD26J22</v>
      </c>
      <c r="D84" s="6" t="str">
        <f>RTD("cqg.rtd", ,"ContractData", ""&amp;C84&amp;"", "LongDescription",, "T")</f>
        <v>LME Copper, Apr 22</v>
      </c>
      <c r="E84" s="6" cm="1">
        <f t="array" aca="1" ref="E84" ca="1">IF($B84&gt;=$D$3,_xll.CQGContractData(""&amp;$C84&amp;"","T_Settlement","1","T"),RTD("cqg.rtd",,"StudyData",""&amp;$C84&amp;"","Bar","","Close","D","-1","ALL",,,"TRUE","T"))</f>
        <v>10272.25</v>
      </c>
      <c r="F84" s="3" cm="1">
        <f t="array" aca="1" ref="F84" ca="1">IF($B84&gt;=$D$3,_xll.CQGContractData(""&amp;$C84&amp;"","NetSettlement","1","T"),RTD("cqg.rtd",,"StudyData",""&amp;$C84&amp;"","Bar","","Close","D","-2","ALL",,,"TRUE","T")-RTD("cqg.rtd",,"StudyData",""&amp;$C84&amp;"","Bar","","Close","D","-1","ALL",,,"TRUE","T"))</f>
        <v>-72.809999999999491</v>
      </c>
      <c r="G84" s="14" t="str">
        <f ca="1">IF($B84&gt;=$D$3,RTD("cqg.rtd", ,"ContractData", $C84, "T_SettlementTime",, "T"),"")</f>
        <v/>
      </c>
      <c r="H84" s="5" cm="1">
        <f t="array" aca="1" ref="H84" ca="1">IF($B84&gt;=$D$3,_xll.CQGContractData($C84,"T_Date","1","T"),RTD("cqg.rtd",,"StudyData",""&amp;$C84&amp;"","Bar","","Time","D","-1","ALL",,,"TRUE","T"))</f>
        <v>44672</v>
      </c>
      <c r="I84" s="6" t="str">
        <f ca="1">IF($B84&gt;=$D$3,RTD("cqg.rtd",,"StudyData",$C84,"Bar","","Close","ADC","-2","ALL",,,"TRUE","T"),"")</f>
        <v/>
      </c>
      <c r="J84" s="5" t="str">
        <f ca="1">IF($B84&gt;=$D$3,RTD("cqg.rtd", ,"ContractData", $C84, "Y_Date",, "T"),"")</f>
        <v/>
      </c>
      <c r="K84" s="2" t="str">
        <v/>
      </c>
      <c r="L84" s="2" t="str">
        <v/>
      </c>
      <c r="M84" t="b">
        <f t="shared" ca="1" si="6"/>
        <v>0</v>
      </c>
    </row>
    <row r="85" spans="1:13" x14ac:dyDescent="0.3">
      <c r="A85" s="3">
        <v>80</v>
      </c>
      <c r="B85" s="5">
        <f t="shared" si="4"/>
        <v>44678</v>
      </c>
      <c r="C85" s="16" t="str">
        <f t="shared" si="5"/>
        <v>CADD27J22</v>
      </c>
      <c r="D85" s="6" t="str">
        <f>RTD("cqg.rtd", ,"ContractData", ""&amp;C85&amp;"", "LongDescription",, "T")</f>
        <v>LME Copper, Apr 22</v>
      </c>
      <c r="E85" s="6" cm="1">
        <f t="array" aca="1" ref="E85" ca="1">IF($B85&gt;=$D$3,_xll.CQGContractData(""&amp;$C85&amp;"","T_Settlement","1","T"),RTD("cqg.rtd",,"StudyData",""&amp;$C85&amp;"","Bar","","Close","D","-1","ALL",,,"TRUE","T"))</f>
        <v>9783.7999999999993</v>
      </c>
      <c r="F85" s="3" cm="1">
        <f t="array" aca="1" ref="F85" ca="1">IF($B85&gt;=$D$3,_xll.CQGContractData(""&amp;$C85&amp;"","NetSettlement","1","T"),RTD("cqg.rtd",,"StudyData",""&amp;$C85&amp;"","Bar","","Close","D","-2","ALL",,,"TRUE","T")-RTD("cqg.rtd",,"StudyData",""&amp;$C85&amp;"","Bar","","Close","D","-1","ALL",,,"TRUE","T"))</f>
        <v>328.6200000000008</v>
      </c>
      <c r="G85" s="14" t="str">
        <f ca="1">IF($B85&gt;=$D$3,RTD("cqg.rtd", ,"ContractData", $C85, "T_SettlementTime",, "T"),"")</f>
        <v/>
      </c>
      <c r="H85" s="5" cm="1">
        <f t="array" aca="1" ref="H85" ca="1">IF($B85&gt;=$D$3,_xll.CQGContractData($C85,"T_Date","1","T"),RTD("cqg.rtd",,"StudyData",""&amp;$C85&amp;"","Bar","","Time","D","-1","ALL",,,"TRUE","T"))</f>
        <v>44676</v>
      </c>
      <c r="I85" s="6" t="str">
        <f ca="1">IF($B85&gt;=$D$3,RTD("cqg.rtd",,"StudyData",$C85,"Bar","","Close","ADC","-2","ALL",,,"TRUE","T"),"")</f>
        <v/>
      </c>
      <c r="J85" s="5" t="str">
        <f ca="1">IF($B85&gt;=$D$3,RTD("cqg.rtd", ,"ContractData", $C85, "Y_Date",, "T"),"")</f>
        <v/>
      </c>
      <c r="K85" s="2" t="str">
        <v/>
      </c>
      <c r="L85" s="2" t="str">
        <v/>
      </c>
      <c r="M85" t="b">
        <f t="shared" ca="1" si="6"/>
        <v>0</v>
      </c>
    </row>
    <row r="86" spans="1:13" x14ac:dyDescent="0.3">
      <c r="A86" s="3">
        <v>81</v>
      </c>
      <c r="B86" s="5">
        <f t="shared" si="4"/>
        <v>44679</v>
      </c>
      <c r="C86" s="16" t="str">
        <f t="shared" si="5"/>
        <v>CADD28J22</v>
      </c>
      <c r="D86" s="6" t="str">
        <f>RTD("cqg.rtd", ,"ContractData", ""&amp;C86&amp;"", "LongDescription",, "T")</f>
        <v>LME Copper, Apr 22</v>
      </c>
      <c r="E86" s="6" cm="1">
        <f t="array" aca="1" ref="E86" ca="1">IF($B86&gt;=$D$3,_xll.CQGContractData(""&amp;$C86&amp;"","T_Settlement","1","T"),RTD("cqg.rtd",,"StudyData",""&amp;$C86&amp;"","Bar","","Close","D","-1","ALL",,,"TRUE","T"))</f>
        <v>9863.5</v>
      </c>
      <c r="F86" s="3" cm="1">
        <f t="array" aca="1" ref="F86" ca="1">IF($B86&gt;=$D$3,_xll.CQGContractData(""&amp;$C86&amp;"","NetSettlement","1","T"),RTD("cqg.rtd",,"StudyData",""&amp;$C86&amp;"","Bar","","Close","D","-2","ALL",,,"TRUE","T")-RTD("cqg.rtd",,"StudyData",""&amp;$C86&amp;"","Bar","","Close","D","-1","ALL",,,"TRUE","T"))</f>
        <v>-79.700000000000728</v>
      </c>
      <c r="G86" s="14" t="str">
        <f ca="1">IF($B86&gt;=$D$3,RTD("cqg.rtd", ,"ContractData", $C86, "T_SettlementTime",, "T"),"")</f>
        <v/>
      </c>
      <c r="H86" s="5" cm="1">
        <f t="array" aca="1" ref="H86" ca="1">IF($B86&gt;=$D$3,_xll.CQGContractData($C86,"T_Date","1","T"),RTD("cqg.rtd",,"StudyData",""&amp;$C86&amp;"","Bar","","Time","D","-1","ALL",,,"TRUE","T"))</f>
        <v>44677</v>
      </c>
      <c r="I86" s="6" t="str">
        <f ca="1">IF($B86&gt;=$D$3,RTD("cqg.rtd",,"StudyData",$C86,"Bar","","Close","ADC","-2","ALL",,,"TRUE","T"),"")</f>
        <v/>
      </c>
      <c r="J86" s="5" t="str">
        <f ca="1">IF($B86&gt;=$D$3,RTD("cqg.rtd", ,"ContractData", $C86, "Y_Date",, "T"),"")</f>
        <v/>
      </c>
      <c r="K86" s="2" t="str">
        <v/>
      </c>
      <c r="L86" s="2" t="str">
        <v/>
      </c>
      <c r="M86" t="b">
        <f t="shared" ca="1" si="6"/>
        <v>0</v>
      </c>
    </row>
    <row r="87" spans="1:13" x14ac:dyDescent="0.3">
      <c r="A87" s="3">
        <v>82</v>
      </c>
      <c r="B87" s="5">
        <f t="shared" si="4"/>
        <v>44680</v>
      </c>
      <c r="C87" s="16" t="str">
        <f t="shared" si="5"/>
        <v>CADD29J22</v>
      </c>
      <c r="D87" s="6" t="str">
        <f>RTD("cqg.rtd", ,"ContractData", ""&amp;C87&amp;"", "LongDescription",, "T")</f>
        <v>LME Copper, Apr 22</v>
      </c>
      <c r="E87" s="6" cm="1">
        <f t="array" aca="1" ref="E87" ca="1">IF($B87&gt;=$D$3,_xll.CQGContractData(""&amp;$C87&amp;"","T_Settlement","1","T"),RTD("cqg.rtd",,"StudyData",""&amp;$C87&amp;"","Bar","","Close","D","-1","ALL",,,"TRUE","T"))</f>
        <v>9866.5</v>
      </c>
      <c r="F87" s="3" cm="1">
        <f t="array" aca="1" ref="F87" ca="1">IF($B87&gt;=$D$3,_xll.CQGContractData(""&amp;$C87&amp;"","NetSettlement","1","T"),RTD("cqg.rtd",,"StudyData",""&amp;$C87&amp;"","Bar","","Close","D","-2","ALL",,,"TRUE","T")-RTD("cqg.rtd",,"StudyData",""&amp;$C87&amp;"","Bar","","Close","D","-1","ALL",,,"TRUE","T"))</f>
        <v>-3</v>
      </c>
      <c r="G87" s="14" t="str">
        <f ca="1">IF($B87&gt;=$D$3,RTD("cqg.rtd", ,"ContractData", $C87, "T_SettlementTime",, "T"),"")</f>
        <v/>
      </c>
      <c r="H87" s="5" cm="1">
        <f t="array" aca="1" ref="H87" ca="1">IF($B87&gt;=$D$3,_xll.CQGContractData($C87,"T_Date","1","T"),RTD("cqg.rtd",,"StudyData",""&amp;$C87&amp;"","Bar","","Time","D","-1","ALL",,,"TRUE","T"))</f>
        <v>44678</v>
      </c>
      <c r="I87" s="6" t="str">
        <f ca="1">IF($B87&gt;=$D$3,RTD("cqg.rtd",,"StudyData",$C87,"Bar","","Close","ADC","-2","ALL",,,"TRUE","T"),"")</f>
        <v/>
      </c>
      <c r="J87" s="5" t="str">
        <f ca="1">IF($B87&gt;=$D$3,RTD("cqg.rtd", ,"ContractData", $C87, "Y_Date",, "T"),"")</f>
        <v/>
      </c>
      <c r="K87" s="2" t="str">
        <v/>
      </c>
      <c r="L87" s="2" t="str">
        <v/>
      </c>
      <c r="M87" t="b">
        <f t="shared" ca="1" si="6"/>
        <v>0</v>
      </c>
    </row>
    <row r="88" spans="1:13" x14ac:dyDescent="0.3">
      <c r="A88" s="3">
        <v>83</v>
      </c>
      <c r="B88" s="5">
        <f t="shared" si="4"/>
        <v>44683</v>
      </c>
      <c r="C88" s="16" t="str">
        <f t="shared" si="5"/>
        <v>CADD02K22</v>
      </c>
      <c r="D88" s="6" t="str">
        <f>RTD("cqg.rtd", ,"ContractData", ""&amp;C88&amp;"", "LongDescription",, "T")</f>
        <v>LME Copper, May 22</v>
      </c>
      <c r="E88" s="6" t="str" cm="1">
        <f t="array" aca="1" ref="E88" ca="1">IF($B88&gt;=$D$3,_xll.CQGContractData(""&amp;$C88&amp;"","T_Settlement","1","T"),RTD("cqg.rtd",,"StudyData",""&amp;$C88&amp;"","Bar","","Close","D","-1","ALL",,,"TRUE","T"))</f>
        <v/>
      </c>
      <c r="F88" s="3" t="e" cm="1">
        <f t="array" aca="1" ref="F88" ca="1">IF($B88&gt;=$D$3,_xll.CQGContractData(""&amp;$C88&amp;"","NetSettlement","1","T"),RTD("cqg.rtd",,"StudyData",""&amp;$C88&amp;"","Bar","","Close","D","-2","ALL",,,"TRUE","T")-RTD("cqg.rtd",,"StudyData",""&amp;$C88&amp;"","Bar","","Close","D","-1","ALL",,,"TRUE","T"))</f>
        <v>#VALUE!</v>
      </c>
      <c r="G88" s="14" t="str">
        <f ca="1">IF($B88&gt;=$D$3,RTD("cqg.rtd", ,"ContractData", $C88, "T_SettlementTime",, "T"),"")</f>
        <v/>
      </c>
      <c r="H88" s="5" t="str" cm="1">
        <f t="array" aca="1" ref="H88" ca="1">IF($B88&gt;=$D$3,_xll.CQGContractData($C88,"T_Date","1","T"),RTD("cqg.rtd",,"StudyData",""&amp;$C88&amp;"","Bar","","Time","D","-1","ALL",,,"TRUE","T"))</f>
        <v/>
      </c>
      <c r="I88" s="6" t="str">
        <f ca="1">IF($B88&gt;=$D$3,RTD("cqg.rtd",,"StudyData",$C88,"Bar","","Close","ADC","-2","ALL",,,"TRUE","T"),"")</f>
        <v/>
      </c>
      <c r="J88" s="5" t="str">
        <f ca="1">IF($B88&gt;=$D$3,RTD("cqg.rtd", ,"ContractData", $C88, "Y_Date",, "T"),"")</f>
        <v/>
      </c>
      <c r="K88" s="2" t="str">
        <v/>
      </c>
      <c r="L88" s="2" t="str">
        <v/>
      </c>
      <c r="M88" t="b">
        <f t="shared" ca="1" si="6"/>
        <v>1</v>
      </c>
    </row>
    <row r="89" spans="1:13" x14ac:dyDescent="0.3">
      <c r="A89" s="3">
        <v>84</v>
      </c>
      <c r="B89" s="5">
        <f t="shared" si="4"/>
        <v>44684</v>
      </c>
      <c r="C89" s="16" t="str">
        <f t="shared" si="5"/>
        <v>CADD03K22</v>
      </c>
      <c r="D89" s="6" t="str">
        <f>RTD("cqg.rtd", ,"ContractData", ""&amp;C89&amp;"", "LongDescription",, "T")</f>
        <v>LME Copper, May 22</v>
      </c>
      <c r="E89" s="6" cm="1">
        <f t="array" aca="1" ref="E89" ca="1">IF($B89&gt;=$D$3,_xll.CQGContractData(""&amp;$C89&amp;"","T_Settlement","1","T"),RTD("cqg.rtd",,"StudyData",""&amp;$C89&amp;"","Bar","","Close","D","-1","ALL",,,"TRUE","T"))</f>
        <v>9696</v>
      </c>
      <c r="F89" s="3" cm="1">
        <f t="array" aca="1" ref="F89" ca="1">IF($B89&gt;=$D$3,_xll.CQGContractData(""&amp;$C89&amp;"","NetSettlement","1","T"),RTD("cqg.rtd",,"StudyData",""&amp;$C89&amp;"","Bar","","Close","D","-2","ALL",,,"TRUE","T")-RTD("cqg.rtd",,"StudyData",""&amp;$C89&amp;"","Bar","","Close","D","-1","ALL",,,"TRUE","T"))</f>
        <v>171.5</v>
      </c>
      <c r="G89" s="14" t="str">
        <f ca="1">IF($B89&gt;=$D$3,RTD("cqg.rtd", ,"ContractData", $C89, "T_SettlementTime",, "T"),"")</f>
        <v/>
      </c>
      <c r="H89" s="5" cm="1">
        <f t="array" aca="1" ref="H89" ca="1">IF($B89&gt;=$D$3,_xll.CQGContractData($C89,"T_Date","1","T"),RTD("cqg.rtd",,"StudyData",""&amp;$C89&amp;"","Bar","","Time","D","-1","ALL",,,"TRUE","T"))</f>
        <v>44679</v>
      </c>
      <c r="I89" s="6" t="str">
        <f ca="1">IF($B89&gt;=$D$3,RTD("cqg.rtd",,"StudyData",$C89,"Bar","","Close","ADC","-2","ALL",,,"TRUE","T"),"")</f>
        <v/>
      </c>
      <c r="J89" s="5" t="str">
        <f ca="1">IF($B89&gt;=$D$3,RTD("cqg.rtd", ,"ContractData", $C89, "Y_Date",, "T"),"")</f>
        <v/>
      </c>
      <c r="K89" s="2" t="str">
        <v/>
      </c>
      <c r="L89" s="2" t="str">
        <v/>
      </c>
      <c r="M89" t="b">
        <f t="shared" ca="1" si="6"/>
        <v>0</v>
      </c>
    </row>
    <row r="90" spans="1:13" x14ac:dyDescent="0.3">
      <c r="A90" s="3">
        <v>85</v>
      </c>
      <c r="B90" s="5">
        <f t="shared" si="4"/>
        <v>44685</v>
      </c>
      <c r="C90" s="16" t="str">
        <f t="shared" si="5"/>
        <v>CADD04K22</v>
      </c>
      <c r="D90" s="6" t="str">
        <f>RTD("cqg.rtd", ,"ContractData", ""&amp;C90&amp;"", "LongDescription",, "T")</f>
        <v>LME Copper, May 22</v>
      </c>
      <c r="E90" s="6" cm="1">
        <f t="array" aca="1" ref="E90" ca="1">IF($B90&gt;=$D$3,_xll.CQGContractData(""&amp;$C90&amp;"","T_Settlement","1","T"),RTD("cqg.rtd",,"StudyData",""&amp;$C90&amp;"","Bar","","Close","D","-1","ALL",,,"TRUE","T"))</f>
        <v>9696.7000000000007</v>
      </c>
      <c r="F90" s="3" cm="1">
        <f t="array" aca="1" ref="F90" ca="1">IF($B90&gt;=$D$3,_xll.CQGContractData(""&amp;$C90&amp;"","NetSettlement","1","T"),RTD("cqg.rtd",,"StudyData",""&amp;$C90&amp;"","Bar","","Close","D","-2","ALL",,,"TRUE","T")-RTD("cqg.rtd",,"StudyData",""&amp;$C90&amp;"","Bar","","Close","D","-1","ALL",,,"TRUE","T"))</f>
        <v>171.23999999999978</v>
      </c>
      <c r="G90" s="14" t="str">
        <f ca="1">IF($B90&gt;=$D$3,RTD("cqg.rtd", ,"ContractData", $C90, "T_SettlementTime",, "T"),"")</f>
        <v/>
      </c>
      <c r="H90" s="5" cm="1">
        <f t="array" aca="1" ref="H90" ca="1">IF($B90&gt;=$D$3,_xll.CQGContractData($C90,"T_Date","1","T"),RTD("cqg.rtd",,"StudyData",""&amp;$C90&amp;"","Bar","","Time","D","-1","ALL",,,"TRUE","T"))</f>
        <v>44679</v>
      </c>
      <c r="I90" s="6" t="str">
        <f ca="1">IF($B90&gt;=$D$3,RTD("cqg.rtd",,"StudyData",$C90,"Bar","","Close","ADC","-2","ALL",,,"TRUE","T"),"")</f>
        <v/>
      </c>
      <c r="J90" s="5" t="str">
        <f ca="1">IF($B90&gt;=$D$3,RTD("cqg.rtd", ,"ContractData", $C90, "Y_Date",, "T"),"")</f>
        <v/>
      </c>
      <c r="K90" s="2" t="str">
        <v/>
      </c>
      <c r="L90" s="2" t="str">
        <v/>
      </c>
      <c r="M90" t="b">
        <f t="shared" ca="1" si="6"/>
        <v>0</v>
      </c>
    </row>
    <row r="91" spans="1:13" x14ac:dyDescent="0.3">
      <c r="A91" s="3">
        <v>86</v>
      </c>
      <c r="B91" s="5">
        <f t="shared" si="4"/>
        <v>44686</v>
      </c>
      <c r="C91" s="16" t="str">
        <f t="shared" si="5"/>
        <v>CADD05K22</v>
      </c>
      <c r="D91" s="6" t="str">
        <f>RTD("cqg.rtd", ,"ContractData", ""&amp;C91&amp;"", "LongDescription",, "T")</f>
        <v>LME Copper, May 22</v>
      </c>
      <c r="E91" s="6" cm="1">
        <f t="array" aca="1" ref="E91" ca="1">IF($B91&gt;=$D$3,_xll.CQGContractData(""&amp;$C91&amp;"","T_Settlement","1","T"),RTD("cqg.rtd",,"StudyData",""&amp;$C91&amp;"","Bar","","Close","D","-1","ALL",,,"TRUE","T"))</f>
        <v>9405.75</v>
      </c>
      <c r="F91" s="3" cm="1">
        <f t="array" aca="1" ref="F91" ca="1">IF($B91&gt;=$D$3,_xll.CQGContractData(""&amp;$C91&amp;"","NetSettlement","1","T"),RTD("cqg.rtd",,"StudyData",""&amp;$C91&amp;"","Bar","","Close","D","-2","ALL",,,"TRUE","T")-RTD("cqg.rtd",,"StudyData",""&amp;$C91&amp;"","Bar","","Close","D","-1","ALL",,,"TRUE","T"))</f>
        <v>365.45999999999913</v>
      </c>
      <c r="G91" s="14" t="str">
        <f ca="1">IF($B91&gt;=$D$3,RTD("cqg.rtd", ,"ContractData", $C91, "T_SettlementTime",, "T"),"")</f>
        <v/>
      </c>
      <c r="H91" s="5" cm="1">
        <f t="array" aca="1" ref="H91" ca="1">IF($B91&gt;=$D$3,_xll.CQGContractData($C91,"T_Date","1","T"),RTD("cqg.rtd",,"StudyData",""&amp;$C91&amp;"","Bar","","Time","D","-1","ALL",,,"TRUE","T"))</f>
        <v>44684</v>
      </c>
      <c r="I91" s="6" t="str">
        <f ca="1">IF($B91&gt;=$D$3,RTD("cqg.rtd",,"StudyData",$C91,"Bar","","Close","ADC","-2","ALL",,,"TRUE","T"),"")</f>
        <v/>
      </c>
      <c r="J91" s="5" t="str">
        <f ca="1">IF($B91&gt;=$D$3,RTD("cqg.rtd", ,"ContractData", $C91, "Y_Date",, "T"),"")</f>
        <v/>
      </c>
      <c r="K91" s="2" t="str">
        <v/>
      </c>
      <c r="L91" s="2" t="str">
        <v/>
      </c>
      <c r="M91" t="b">
        <f t="shared" ca="1" si="6"/>
        <v>0</v>
      </c>
    </row>
    <row r="92" spans="1:13" x14ac:dyDescent="0.3">
      <c r="A92" s="3">
        <v>87</v>
      </c>
      <c r="B92" s="5">
        <f t="shared" si="4"/>
        <v>44687</v>
      </c>
      <c r="C92" s="16" t="str">
        <f t="shared" si="5"/>
        <v>CADD06K22</v>
      </c>
      <c r="D92" s="6" t="str">
        <f>RTD("cqg.rtd", ,"ContractData", ""&amp;C92&amp;"", "LongDescription",, "T")</f>
        <v>LME Copper, May 22</v>
      </c>
      <c r="E92" s="6" cm="1">
        <f t="array" aca="1" ref="E92" ca="1">IF($B92&gt;=$D$3,_xll.CQGContractData(""&amp;$C92&amp;"","T_Settlement","1","T"),RTD("cqg.rtd",,"StudyData",""&amp;$C92&amp;"","Bar","","Close","D","-1","ALL",,,"TRUE","T"))</f>
        <v>9468</v>
      </c>
      <c r="F92" s="3" cm="1">
        <f t="array" aca="1" ref="F92" ca="1">IF($B92&gt;=$D$3,_xll.CQGContractData(""&amp;$C92&amp;"","NetSettlement","1","T"),RTD("cqg.rtd",,"StudyData",""&amp;$C92&amp;"","Bar","","Close","D","-2","ALL",,,"TRUE","T")-RTD("cqg.rtd",,"StudyData",""&amp;$C92&amp;"","Bar","","Close","D","-1","ALL",,,"TRUE","T"))</f>
        <v>-61.399999999999636</v>
      </c>
      <c r="G92" s="14" t="str">
        <f ca="1">IF($B92&gt;=$D$3,RTD("cqg.rtd", ,"ContractData", $C92, "T_SettlementTime",, "T"),"")</f>
        <v/>
      </c>
      <c r="H92" s="5" cm="1">
        <f t="array" aca="1" ref="H92" ca="1">IF($B92&gt;=$D$3,_xll.CQGContractData($C92,"T_Date","1","T"),RTD("cqg.rtd",,"StudyData",""&amp;$C92&amp;"","Bar","","Time","D","-1","ALL",,,"TRUE","T"))</f>
        <v>44685</v>
      </c>
      <c r="I92" s="6" t="str">
        <f ca="1">IF($B92&gt;=$D$3,RTD("cqg.rtd",,"StudyData",$C92,"Bar","","Close","ADC","-2","ALL",,,"TRUE","T"),"")</f>
        <v/>
      </c>
      <c r="J92" s="5" t="str">
        <f ca="1">IF($B92&gt;=$D$3,RTD("cqg.rtd", ,"ContractData", $C92, "Y_Date",, "T"),"")</f>
        <v/>
      </c>
      <c r="K92" s="2" t="str">
        <v/>
      </c>
      <c r="L92" s="2" t="str">
        <v/>
      </c>
      <c r="M92" t="b">
        <f t="shared" ca="1" si="6"/>
        <v>0</v>
      </c>
    </row>
    <row r="93" spans="1:13" x14ac:dyDescent="0.3">
      <c r="A93" s="3">
        <v>88</v>
      </c>
      <c r="B93" s="5">
        <f t="shared" si="4"/>
        <v>44690</v>
      </c>
      <c r="C93" s="16" t="str">
        <f t="shared" si="5"/>
        <v>CADD09K22</v>
      </c>
      <c r="D93" s="6" t="str">
        <f>RTD("cqg.rtd", ,"ContractData", ""&amp;C93&amp;"", "LongDescription",, "T")</f>
        <v>LME Copper, May 22</v>
      </c>
      <c r="E93" s="6" cm="1">
        <f t="array" aca="1" ref="E93" ca="1">IF($B93&gt;=$D$3,_xll.CQGContractData(""&amp;$C93&amp;"","T_Settlement","1","T"),RTD("cqg.rtd",,"StudyData",""&amp;$C93&amp;"","Bar","","Close","D","-1","ALL",,,"TRUE","T"))</f>
        <v>9512.5</v>
      </c>
      <c r="F93" s="3" cm="1">
        <f t="array" aca="1" ref="F93" ca="1">IF($B93&gt;=$D$3,_xll.CQGContractData(""&amp;$C93&amp;"","NetSettlement","1","T"),RTD("cqg.rtd",,"StudyData",""&amp;$C93&amp;"","Bar","","Close","D","-2","ALL",,,"TRUE","T")-RTD("cqg.rtd",,"StudyData",""&amp;$C93&amp;"","Bar","","Close","D","-1","ALL",,,"TRUE","T"))</f>
        <v>-42.5</v>
      </c>
      <c r="G93" s="14" t="str">
        <f ca="1">IF($B93&gt;=$D$3,RTD("cqg.rtd", ,"ContractData", $C93, "T_SettlementTime",, "T"),"")</f>
        <v/>
      </c>
      <c r="H93" s="5" cm="1">
        <f t="array" aca="1" ref="H93" ca="1">IF($B93&gt;=$D$3,_xll.CQGContractData($C93,"T_Date","1","T"),RTD("cqg.rtd",,"StudyData",""&amp;$C93&amp;"","Bar","","Time","D","-1","ALL",,,"TRUE","T"))</f>
        <v>44686</v>
      </c>
      <c r="I93" s="6" t="str">
        <f ca="1">IF($B93&gt;=$D$3,RTD("cqg.rtd",,"StudyData",$C93,"Bar","","Close","ADC","-2","ALL",,,"TRUE","T"),"")</f>
        <v/>
      </c>
      <c r="J93" s="5" t="str">
        <f ca="1">IF($B93&gt;=$D$3,RTD("cqg.rtd", ,"ContractData", $C93, "Y_Date",, "T"),"")</f>
        <v/>
      </c>
      <c r="K93" s="2" t="str">
        <v/>
      </c>
      <c r="L93" s="2" t="str">
        <v/>
      </c>
      <c r="M93" t="b">
        <f t="shared" ca="1" si="6"/>
        <v>0</v>
      </c>
    </row>
    <row r="94" spans="1:13" x14ac:dyDescent="0.3">
      <c r="A94" s="3">
        <v>89</v>
      </c>
      <c r="B94" s="5">
        <f t="shared" si="4"/>
        <v>44691</v>
      </c>
      <c r="C94" s="16" t="str">
        <f t="shared" si="5"/>
        <v>CADD10K22</v>
      </c>
      <c r="D94" s="6" t="str">
        <f>RTD("cqg.rtd", ,"ContractData", ""&amp;C94&amp;"", "LongDescription",, "T")</f>
        <v>LME Copper, May 22</v>
      </c>
      <c r="E94" s="6" cm="1">
        <f t="array" aca="1" ref="E94" ca="1">IF($B94&gt;=$D$3,_xll.CQGContractData(""&amp;$C94&amp;"","T_Settlement","1","T"),RTD("cqg.rtd",,"StudyData",""&amp;$C94&amp;"","Bar","","Close","D","-1","ALL",,,"TRUE","T"))</f>
        <v>9513</v>
      </c>
      <c r="F94" s="3" cm="1">
        <f t="array" aca="1" ref="F94" ca="1">IF($B94&gt;=$D$3,_xll.CQGContractData(""&amp;$C94&amp;"","NetSettlement","1","T"),RTD("cqg.rtd",,"StudyData",""&amp;$C94&amp;"","Bar","","Close","D","-2","ALL",,,"TRUE","T")-RTD("cqg.rtd",,"StudyData",""&amp;$C94&amp;"","Bar","","Close","D","-1","ALL",,,"TRUE","T"))</f>
        <v>-43.5</v>
      </c>
      <c r="G94" s="14" t="str">
        <f ca="1">IF($B94&gt;=$D$3,RTD("cqg.rtd", ,"ContractData", $C94, "T_SettlementTime",, "T"),"")</f>
        <v/>
      </c>
      <c r="H94" s="5" cm="1">
        <f t="array" aca="1" ref="H94" ca="1">IF($B94&gt;=$D$3,_xll.CQGContractData($C94,"T_Date","1","T"),RTD("cqg.rtd",,"StudyData",""&amp;$C94&amp;"","Bar","","Time","D","-1","ALL",,,"TRUE","T"))</f>
        <v>44686</v>
      </c>
      <c r="I94" s="6" t="str">
        <f ca="1">IF($B94&gt;=$D$3,RTD("cqg.rtd",,"StudyData",$C94,"Bar","","Close","ADC","-2","ALL",,,"TRUE","T"),"")</f>
        <v/>
      </c>
      <c r="J94" s="5" t="str">
        <f ca="1">IF($B94&gt;=$D$3,RTD("cqg.rtd", ,"ContractData", $C94, "Y_Date",, "T"),"")</f>
        <v/>
      </c>
      <c r="K94" s="2" t="str">
        <v/>
      </c>
      <c r="L94" s="2" t="str">
        <v/>
      </c>
      <c r="M94" t="b">
        <f t="shared" ca="1" si="6"/>
        <v>0</v>
      </c>
    </row>
    <row r="95" spans="1:13" x14ac:dyDescent="0.3">
      <c r="A95" s="3">
        <v>90</v>
      </c>
      <c r="B95" s="5">
        <f t="shared" si="4"/>
        <v>44692</v>
      </c>
      <c r="C95" s="16" t="str">
        <f t="shared" si="5"/>
        <v>CADD11K22</v>
      </c>
      <c r="D95" s="6" t="str">
        <f>RTD("cqg.rtd", ,"ContractData", ""&amp;C95&amp;"", "LongDescription",, "T")</f>
        <v>LME Copper, May 22</v>
      </c>
      <c r="E95" s="6" cm="1">
        <f t="array" aca="1" ref="E95" ca="1">IF($B95&gt;=$D$3,_xll.CQGContractData(""&amp;$C95&amp;"","T_Settlement","1","T"),RTD("cqg.rtd",,"StudyData",""&amp;$C95&amp;"","Bar","","Close","D","-1","ALL",,,"TRUE","T"))</f>
        <v>9240.4</v>
      </c>
      <c r="F95" s="3" cm="1">
        <f t="array" aca="1" ref="F95" ca="1">IF($B95&gt;=$D$3,_xll.CQGContractData(""&amp;$C95&amp;"","NetSettlement","1","T"),RTD("cqg.rtd",,"StudyData",""&amp;$C95&amp;"","Bar","","Close","D","-2","ALL",,,"TRUE","T")-RTD("cqg.rtd",,"StudyData",""&amp;$C95&amp;"","Bar","","Close","D","-1","ALL",,,"TRUE","T"))</f>
        <v>171.35000000000036</v>
      </c>
      <c r="G95" s="14" t="str">
        <f ca="1">IF($B95&gt;=$D$3,RTD("cqg.rtd", ,"ContractData", $C95, "T_SettlementTime",, "T"),"")</f>
        <v/>
      </c>
      <c r="H95" s="5" cm="1">
        <f t="array" aca="1" ref="H95" ca="1">IF($B95&gt;=$D$3,_xll.CQGContractData($C95,"T_Date","1","T"),RTD("cqg.rtd",,"StudyData",""&amp;$C95&amp;"","Bar","","Time","D","-1","ALL",,,"TRUE","T"))</f>
        <v>44690</v>
      </c>
      <c r="I95" s="6" t="str">
        <f ca="1">IF($B95&gt;=$D$3,RTD("cqg.rtd",,"StudyData",$C95,"Bar","","Close","ADC","-2","ALL",,,"TRUE","T"),"")</f>
        <v/>
      </c>
      <c r="J95" s="5" t="str">
        <f ca="1">IF($B95&gt;=$D$3,RTD("cqg.rtd", ,"ContractData", $C95, "Y_Date",, "T"),"")</f>
        <v/>
      </c>
      <c r="K95" s="2" t="str">
        <v/>
      </c>
      <c r="L95" s="2" t="str">
        <v/>
      </c>
      <c r="M95" t="b">
        <f t="shared" ca="1" si="6"/>
        <v>0</v>
      </c>
    </row>
    <row r="96" spans="1:13" x14ac:dyDescent="0.3">
      <c r="A96" s="3">
        <v>91</v>
      </c>
      <c r="B96" s="5">
        <f t="shared" si="4"/>
        <v>44693</v>
      </c>
      <c r="C96" s="16" t="str">
        <f t="shared" si="5"/>
        <v>CADD12K22</v>
      </c>
      <c r="D96" s="6" t="str">
        <f>RTD("cqg.rtd", ,"ContractData", ""&amp;C96&amp;"", "LongDescription",, "T")</f>
        <v>LME Copper, May 22</v>
      </c>
      <c r="E96" s="6" cm="1">
        <f t="array" aca="1" ref="E96" ca="1">IF($B96&gt;=$D$3,_xll.CQGContractData(""&amp;$C96&amp;"","T_Settlement","1","T"),RTD("cqg.rtd",,"StudyData",""&amp;$C96&amp;"","Bar","","Close","D","-1","ALL",,,"TRUE","T"))</f>
        <v>9235.75</v>
      </c>
      <c r="F96" s="3" cm="1">
        <f t="array" aca="1" ref="F96" ca="1">IF($B96&gt;=$D$3,_xll.CQGContractData(""&amp;$C96&amp;"","NetSettlement","1","T"),RTD("cqg.rtd",,"StudyData",""&amp;$C96&amp;"","Bar","","Close","D","-2","ALL",,,"TRUE","T")-RTD("cqg.rtd",,"StudyData",""&amp;$C96&amp;"","Bar","","Close","D","-1","ALL",,,"TRUE","T"))</f>
        <v>5.8799999999991996</v>
      </c>
      <c r="G96" s="14" t="str">
        <f ca="1">IF($B96&gt;=$D$3,RTD("cqg.rtd", ,"ContractData", $C96, "T_SettlementTime",, "T"),"")</f>
        <v/>
      </c>
      <c r="H96" s="5" cm="1">
        <f t="array" aca="1" ref="H96" ca="1">IF($B96&gt;=$D$3,_xll.CQGContractData($C96,"T_Date","1","T"),RTD("cqg.rtd",,"StudyData",""&amp;$C96&amp;"","Bar","","Time","D","-1","ALL",,,"TRUE","T"))</f>
        <v>44691</v>
      </c>
      <c r="I96" s="6" t="str">
        <f ca="1">IF($B96&gt;=$D$3,RTD("cqg.rtd",,"StudyData",$C96,"Bar","","Close","ADC","-2","ALL",,,"TRUE","T"),"")</f>
        <v/>
      </c>
      <c r="J96" s="5" t="str">
        <f ca="1">IF($B96&gt;=$D$3,RTD("cqg.rtd", ,"ContractData", $C96, "Y_Date",, "T"),"")</f>
        <v/>
      </c>
      <c r="K96" s="2" t="str">
        <v/>
      </c>
      <c r="L96" s="2" t="str">
        <v/>
      </c>
      <c r="M96" t="b">
        <f t="shared" ca="1" si="6"/>
        <v>0</v>
      </c>
    </row>
    <row r="97" spans="1:13" x14ac:dyDescent="0.3">
      <c r="A97" s="3">
        <v>92</v>
      </c>
      <c r="B97" s="5">
        <f t="shared" si="4"/>
        <v>44694</v>
      </c>
      <c r="C97" s="16" t="str">
        <f t="shared" si="5"/>
        <v>CADD13K22</v>
      </c>
      <c r="D97" s="6" t="str">
        <f>RTD("cqg.rtd", ,"ContractData", ""&amp;C97&amp;"", "LongDescription",, "T")</f>
        <v>LME Copper, May 22</v>
      </c>
      <c r="E97" s="6" cm="1">
        <f t="array" aca="1" ref="E97" ca="1">IF($B97&gt;=$D$3,_xll.CQGContractData(""&amp;$C97&amp;"","T_Settlement","1","T"),RTD("cqg.rtd",,"StudyData",""&amp;$C97&amp;"","Bar","","Close","D","-1","ALL",,,"TRUE","T"))</f>
        <v>9358.75</v>
      </c>
      <c r="F97" s="3" cm="1">
        <f t="array" aca="1" ref="F97" ca="1">IF($B97&gt;=$D$3,_xll.CQGContractData(""&amp;$C97&amp;"","NetSettlement","1","T"),RTD("cqg.rtd",,"StudyData",""&amp;$C97&amp;"","Bar","","Close","D","-2","ALL",,,"TRUE","T")-RTD("cqg.rtd",,"StudyData",""&amp;$C97&amp;"","Bar","","Close","D","-1","ALL",,,"TRUE","T"))</f>
        <v>-121.5</v>
      </c>
      <c r="G97" s="14" t="str">
        <f ca="1">IF($B97&gt;=$D$3,RTD("cqg.rtd", ,"ContractData", $C97, "T_SettlementTime",, "T"),"")</f>
        <v/>
      </c>
      <c r="H97" s="5" cm="1">
        <f t="array" aca="1" ref="H97" ca="1">IF($B97&gt;=$D$3,_xll.CQGContractData($C97,"T_Date","1","T"),RTD("cqg.rtd",,"StudyData",""&amp;$C97&amp;"","Bar","","Time","D","-1","ALL",,,"TRUE","T"))</f>
        <v>44692</v>
      </c>
      <c r="I97" s="6" t="str">
        <f ca="1">IF($B97&gt;=$D$3,RTD("cqg.rtd",,"StudyData",$C97,"Bar","","Close","ADC","-2","ALL",,,"TRUE","T"),"")</f>
        <v/>
      </c>
      <c r="J97" s="5" t="str">
        <f ca="1">IF($B97&gt;=$D$3,RTD("cqg.rtd", ,"ContractData", $C97, "Y_Date",, "T"),"")</f>
        <v/>
      </c>
      <c r="K97" s="2" t="str">
        <v/>
      </c>
      <c r="L97" s="2" t="str">
        <v/>
      </c>
      <c r="M97" t="b">
        <f t="shared" ca="1" si="6"/>
        <v>0</v>
      </c>
    </row>
    <row r="98" spans="1:13" x14ac:dyDescent="0.3">
      <c r="A98" s="3">
        <v>93</v>
      </c>
      <c r="B98" s="5">
        <f t="shared" si="4"/>
        <v>44697</v>
      </c>
      <c r="C98" s="16" t="str">
        <f t="shared" si="5"/>
        <v>CADD16K22</v>
      </c>
      <c r="D98" s="6" t="str">
        <f>RTD("cqg.rtd", ,"ContractData", ""&amp;C98&amp;"", "LongDescription",, "T")</f>
        <v>LME Copper, May 22</v>
      </c>
      <c r="E98" s="6" cm="1">
        <f t="array" aca="1" ref="E98" ca="1">IF($B98&gt;=$D$3,_xll.CQGContractData(""&amp;$C98&amp;"","T_Settlement","1","T"),RTD("cqg.rtd",,"StudyData",""&amp;$C98&amp;"","Bar","","Close","D","-1","ALL",,,"TRUE","T"))</f>
        <v>9103.5</v>
      </c>
      <c r="F98" s="3" cm="1">
        <f t="array" aca="1" ref="F98" ca="1">IF($B98&gt;=$D$3,_xll.CQGContractData(""&amp;$C98&amp;"","NetSettlement","1","T"),RTD("cqg.rtd",,"StudyData",""&amp;$C98&amp;"","Bar","","Close","D","-2","ALL",,,"TRUE","T")-RTD("cqg.rtd",,"StudyData",""&amp;$C98&amp;"","Bar","","Close","D","-1","ALL",,,"TRUE","T"))</f>
        <v>257.25</v>
      </c>
      <c r="G98" s="14" t="str">
        <f ca="1">IF($B98&gt;=$D$3,RTD("cqg.rtd", ,"ContractData", $C98, "T_SettlementTime",, "T"),"")</f>
        <v/>
      </c>
      <c r="H98" s="5" cm="1">
        <f t="array" aca="1" ref="H98" ca="1">IF($B98&gt;=$D$3,_xll.CQGContractData($C98,"T_Date","1","T"),RTD("cqg.rtd",,"StudyData",""&amp;$C98&amp;"","Bar","","Time","D","-1","ALL",,,"TRUE","T"))</f>
        <v>44693</v>
      </c>
      <c r="I98" s="6" t="str">
        <f ca="1">IF($B98&gt;=$D$3,RTD("cqg.rtd",,"StudyData",$C98,"Bar","","Close","ADC","-2","ALL",,,"TRUE","T"),"")</f>
        <v/>
      </c>
      <c r="J98" s="5" t="str">
        <f ca="1">IF($B98&gt;=$D$3,RTD("cqg.rtd", ,"ContractData", $C98, "Y_Date",, "T"),"")</f>
        <v/>
      </c>
      <c r="K98" s="2" t="str">
        <v/>
      </c>
      <c r="L98" s="2" t="str">
        <v/>
      </c>
      <c r="M98" t="b">
        <f t="shared" ca="1" si="6"/>
        <v>0</v>
      </c>
    </row>
    <row r="99" spans="1:13" x14ac:dyDescent="0.3">
      <c r="A99" s="3">
        <v>94</v>
      </c>
      <c r="B99" s="5">
        <f t="shared" si="4"/>
        <v>44698</v>
      </c>
      <c r="C99" s="16" t="str">
        <f t="shared" si="5"/>
        <v>CADD17K22</v>
      </c>
      <c r="D99" s="6" t="str">
        <f>RTD("cqg.rtd", ,"ContractData", ""&amp;C99&amp;"", "LongDescription",, "T")</f>
        <v>LME Copper, May 22</v>
      </c>
      <c r="E99" s="6" cm="1">
        <f t="array" aca="1" ref="E99" ca="1">IF($B99&gt;=$D$3,_xll.CQGContractData(""&amp;$C99&amp;"","T_Settlement","1","T"),RTD("cqg.rtd",,"StudyData",""&amp;$C99&amp;"","Bar","","Close","D","-1","ALL",,,"TRUE","T"))</f>
        <v>9105</v>
      </c>
      <c r="F99" s="3" cm="1">
        <f t="array" aca="1" ref="F99" ca="1">IF($B99&gt;=$D$3,_xll.CQGContractData(""&amp;$C99&amp;"","NetSettlement","1","T"),RTD("cqg.rtd",,"StudyData",""&amp;$C99&amp;"","Bar","","Close","D","-2","ALL",,,"TRUE","T")-RTD("cqg.rtd",,"StudyData",""&amp;$C99&amp;"","Bar","","Close","D","-1","ALL",,,"TRUE","T"))</f>
        <v>255.8799999999992</v>
      </c>
      <c r="G99" s="14" t="str">
        <f ca="1">IF($B99&gt;=$D$3,RTD("cqg.rtd", ,"ContractData", $C99, "T_SettlementTime",, "T"),"")</f>
        <v/>
      </c>
      <c r="H99" s="5" cm="1">
        <f t="array" aca="1" ref="H99" ca="1">IF($B99&gt;=$D$3,_xll.CQGContractData($C99,"T_Date","1","T"),RTD("cqg.rtd",,"StudyData",""&amp;$C99&amp;"","Bar","","Time","D","-1","ALL",,,"TRUE","T"))</f>
        <v>44693</v>
      </c>
      <c r="I99" s="6" t="str">
        <f ca="1">IF($B99&gt;=$D$3,RTD("cqg.rtd",,"StudyData",$C99,"Bar","","Close","ADC","-2","ALL",,,"TRUE","T"),"")</f>
        <v/>
      </c>
      <c r="J99" s="5" t="str">
        <f ca="1">IF($B99&gt;=$D$3,RTD("cqg.rtd", ,"ContractData", $C99, "Y_Date",, "T"),"")</f>
        <v/>
      </c>
      <c r="K99" s="2" t="str">
        <v/>
      </c>
      <c r="L99" s="2" t="str">
        <v/>
      </c>
      <c r="M99" t="b">
        <f t="shared" ca="1" si="6"/>
        <v>0</v>
      </c>
    </row>
    <row r="100" spans="1:13" x14ac:dyDescent="0.3">
      <c r="A100" s="3">
        <v>95</v>
      </c>
      <c r="B100" s="5">
        <f t="shared" si="4"/>
        <v>44699</v>
      </c>
      <c r="C100" s="16" t="str">
        <f t="shared" si="5"/>
        <v>CADD18K22</v>
      </c>
      <c r="D100" s="6" t="str">
        <f>RTD("cqg.rtd", ,"ContractData", ""&amp;C100&amp;"", "LongDescription",, "T")</f>
        <v>LME Copper, May 22</v>
      </c>
      <c r="E100" s="6" cm="1">
        <f t="array" aca="1" ref="E100" ca="1">IF($B100&gt;=$D$3,_xll.CQGContractData(""&amp;$C100&amp;"","T_Settlement","1","T"),RTD("cqg.rtd",,"StudyData",""&amp;$C100&amp;"","Bar","","Close","D","-1","ALL",,,"TRUE","T"))</f>
        <v>9255.5</v>
      </c>
      <c r="F100" s="3" cm="1">
        <f t="array" aca="1" ref="F100" ca="1">IF($B100&gt;=$D$3,_xll.CQGContractData(""&amp;$C100&amp;"","NetSettlement","1","T"),RTD("cqg.rtd",,"StudyData",""&amp;$C100&amp;"","Bar","","Close","D","-2","ALL",,,"TRUE","T")-RTD("cqg.rtd",,"StudyData",""&amp;$C100&amp;"","Bar","","Close","D","-1","ALL",,,"TRUE","T"))</f>
        <v>-70.5</v>
      </c>
      <c r="G100" s="14" t="str">
        <f ca="1">IF($B100&gt;=$D$3,RTD("cqg.rtd", ,"ContractData", $C100, "T_SettlementTime",, "T"),"")</f>
        <v/>
      </c>
      <c r="H100" s="5" cm="1">
        <f t="array" aca="1" ref="H100" ca="1">IF($B100&gt;=$D$3,_xll.CQGContractData($C100,"T_Date","1","T"),RTD("cqg.rtd",,"StudyData",""&amp;$C100&amp;"","Bar","","Time","D","-1","ALL",,,"TRUE","T"))</f>
        <v>44697</v>
      </c>
      <c r="I100" s="6" t="str">
        <f ca="1">IF($B100&gt;=$D$3,RTD("cqg.rtd",,"StudyData",$C100,"Bar","","Close","ADC","-2","ALL",,,"TRUE","T"),"")</f>
        <v/>
      </c>
      <c r="J100" s="5" t="str">
        <f ca="1">IF($B100&gt;=$D$3,RTD("cqg.rtd", ,"ContractData", $C100, "Y_Date",, "T"),"")</f>
        <v/>
      </c>
      <c r="K100" s="2">
        <v>44699</v>
      </c>
      <c r="L100" s="2" t="str">
        <v/>
      </c>
      <c r="M100" t="b">
        <f t="shared" ca="1" si="6"/>
        <v>0</v>
      </c>
    </row>
    <row r="101" spans="1:13" x14ac:dyDescent="0.3">
      <c r="A101" s="3">
        <v>96</v>
      </c>
      <c r="B101" s="5">
        <f t="shared" si="4"/>
        <v>44700</v>
      </c>
      <c r="C101" s="16" t="str">
        <f t="shared" si="5"/>
        <v>CADD19K22</v>
      </c>
      <c r="D101" s="6" t="str">
        <f>RTD("cqg.rtd", ,"ContractData", ""&amp;C101&amp;"", "LongDescription",, "T")</f>
        <v>LME Copper, May 22</v>
      </c>
      <c r="E101" s="6" cm="1">
        <f t="array" aca="1" ref="E101" ca="1">IF($B101&gt;=$D$3,_xll.CQGContractData(""&amp;$C101&amp;"","T_Settlement","1","T"),RTD("cqg.rtd",,"StudyData",""&amp;$C101&amp;"","Bar","","Close","D","-1","ALL",,,"TRUE","T"))</f>
        <v>9386.25</v>
      </c>
      <c r="F101" s="3" cm="1">
        <f t="array" aca="1" ref="F101" ca="1">IF($B101&gt;=$D$3,_xll.CQGContractData(""&amp;$C101&amp;"","NetSettlement","1","T"),RTD("cqg.rtd",,"StudyData",""&amp;$C101&amp;"","Bar","","Close","D","-2","ALL",,,"TRUE","T")-RTD("cqg.rtd",,"StudyData",""&amp;$C101&amp;"","Bar","","Close","D","-1","ALL",,,"TRUE","T"))</f>
        <v>-131</v>
      </c>
      <c r="G101" s="14" t="str">
        <f ca="1">IF($B101&gt;=$D$3,RTD("cqg.rtd", ,"ContractData", $C101, "T_SettlementTime",, "T"),"")</f>
        <v/>
      </c>
      <c r="H101" s="5" cm="1">
        <f t="array" aca="1" ref="H101" ca="1">IF($B101&gt;=$D$3,_xll.CQGContractData($C101,"T_Date","1","T"),RTD("cqg.rtd",,"StudyData",""&amp;$C101&amp;"","Bar","","Time","D","-1","ALL",,,"TRUE","T"))</f>
        <v>44698</v>
      </c>
      <c r="I101" s="6" t="str">
        <f ca="1">IF($B101&gt;=$D$3,RTD("cqg.rtd",,"StudyData",$C101,"Bar","","Close","ADC","-2","ALL",,,"TRUE","T"),"")</f>
        <v/>
      </c>
      <c r="J101" s="5" t="str">
        <f ca="1">IF($B101&gt;=$D$3,RTD("cqg.rtd", ,"ContractData", $C101, "Y_Date",, "T"),"")</f>
        <v/>
      </c>
      <c r="K101" s="2" t="str">
        <v/>
      </c>
      <c r="L101" s="2" t="str">
        <v/>
      </c>
      <c r="M101" t="b">
        <f t="shared" ca="1" si="6"/>
        <v>0</v>
      </c>
    </row>
    <row r="102" spans="1:13" x14ac:dyDescent="0.3">
      <c r="A102" s="3">
        <v>97</v>
      </c>
      <c r="B102" s="5">
        <f t="shared" si="4"/>
        <v>44701</v>
      </c>
      <c r="C102" s="16" t="str">
        <f t="shared" si="5"/>
        <v>CADD20K22</v>
      </c>
      <c r="D102" s="6" t="str">
        <f>RTD("cqg.rtd", ,"ContractData", ""&amp;C102&amp;"", "LongDescription",, "T")</f>
        <v>LME Copper, May 22</v>
      </c>
      <c r="E102" s="6" t="str" cm="1">
        <f t="array" aca="1" ref="E102" ca="1">IF($B102&gt;=$D$3,_xll.CQGContractData(""&amp;$C102&amp;"","T_Settlement","1","T"),RTD("cqg.rtd",,"StudyData",""&amp;$C102&amp;"","Bar","","Close","D","-1","ALL",,,"TRUE","T"))</f>
        <v/>
      </c>
      <c r="F102" s="3" t="e" cm="1">
        <f t="array" aca="1" ref="F102" ca="1">IF($B102&gt;=$D$3,_xll.CQGContractData(""&amp;$C102&amp;"","NetSettlement","1","T"),RTD("cqg.rtd",,"StudyData",""&amp;$C102&amp;"","Bar","","Close","D","-2","ALL",,,"TRUE","T")-RTD("cqg.rtd",,"StudyData",""&amp;$C102&amp;"","Bar","","Close","D","-1","ALL",,,"TRUE","T"))</f>
        <v>#VALUE!</v>
      </c>
      <c r="G102" s="14" t="str">
        <f ca="1">IF($B102&gt;=$D$3,RTD("cqg.rtd", ,"ContractData", $C102, "T_SettlementTime",, "T"),"")</f>
        <v/>
      </c>
      <c r="H102" s="5" cm="1">
        <f t="array" aca="1" ref="H102" ca="1">IF($B102&gt;=$D$3,_xll.CQGContractData($C102,"T_Date","1","T"),RTD("cqg.rtd",,"StudyData",""&amp;$C102&amp;"","Bar","","Time","D","-1","ALL",,,"TRUE","T"))</f>
        <v>44700</v>
      </c>
      <c r="I102" s="6" t="str">
        <f ca="1">IF($B102&gt;=$D$3,RTD("cqg.rtd",,"StudyData",$C102,"Bar","","Close","ADC","-2","ALL",,,"TRUE","T"),"")</f>
        <v/>
      </c>
      <c r="J102" s="5" t="str">
        <f ca="1">IF($B102&gt;=$D$3,RTD("cqg.rtd", ,"ContractData", $C102, "Y_Date",, "T"),"")</f>
        <v/>
      </c>
      <c r="K102" s="2" t="str">
        <v/>
      </c>
      <c r="L102" s="2" t="str">
        <v/>
      </c>
      <c r="M102" t="b">
        <f t="shared" ca="1" si="6"/>
        <v>1</v>
      </c>
    </row>
    <row r="103" spans="1:13" x14ac:dyDescent="0.3">
      <c r="A103" s="3">
        <v>98</v>
      </c>
      <c r="B103" s="5">
        <f t="shared" si="4"/>
        <v>44704</v>
      </c>
      <c r="C103" s="16" t="str">
        <f t="shared" si="5"/>
        <v>CADD23K22</v>
      </c>
      <c r="D103" s="6" t="str">
        <f>RTD("cqg.rtd", ,"ContractData", ""&amp;C103&amp;"", "LongDescription",, "T")</f>
        <v>LME Copper, May 22</v>
      </c>
      <c r="E103" s="6" t="str" cm="1">
        <f t="array" aca="1" ref="E103" ca="1">IF($B103&gt;=$D$3,_xll.CQGContractData(""&amp;$C103&amp;"","T_Settlement","1","T"),RTD("cqg.rtd",,"StudyData",""&amp;$C103&amp;"","Bar","","Close","D","-1","ALL",,,"TRUE","T"))</f>
        <v/>
      </c>
      <c r="F103" s="3" t="e" cm="1">
        <f t="array" aca="1" ref="F103" ca="1">IF($B103&gt;=$D$3,_xll.CQGContractData(""&amp;$C103&amp;"","NetSettlement","1","T"),RTD("cqg.rtd",,"StudyData",""&amp;$C103&amp;"","Bar","","Close","D","-2","ALL",,,"TRUE","T")-RTD("cqg.rtd",,"StudyData",""&amp;$C103&amp;"","Bar","","Close","D","-1","ALL",,,"TRUE","T"))</f>
        <v>#VALUE!</v>
      </c>
      <c r="G103" s="14" t="str">
        <f ca="1">IF($B103&gt;=$D$3,RTD("cqg.rtd", ,"ContractData", $C103, "T_SettlementTime",, "T"),"")</f>
        <v/>
      </c>
      <c r="H103" s="5" cm="1">
        <f t="array" aca="1" ref="H103" ca="1">IF($B103&gt;=$D$3,_xll.CQGContractData($C103,"T_Date","1","T"),RTD("cqg.rtd",,"StudyData",""&amp;$C103&amp;"","Bar","","Time","D","-1","ALL",,,"TRUE","T"))</f>
        <v>44704</v>
      </c>
      <c r="I103" s="6" t="str">
        <f ca="1">IF($B103&gt;=$D$3,RTD("cqg.rtd",,"StudyData",$C103,"Bar","","Close","ADC","-2","ALL",,,"TRUE","T"),"")</f>
        <v/>
      </c>
      <c r="J103" s="5" t="str">
        <f ca="1">IF($B103&gt;=$D$3,RTD("cqg.rtd", ,"ContractData", $C103, "Y_Date",, "T"),"")</f>
        <v/>
      </c>
      <c r="K103" s="2" t="str">
        <v/>
      </c>
      <c r="L103" s="2" t="str">
        <v/>
      </c>
      <c r="M103" t="b">
        <f t="shared" ca="1" si="6"/>
        <v>1</v>
      </c>
    </row>
    <row r="104" spans="1:13" x14ac:dyDescent="0.3">
      <c r="A104" s="3">
        <v>99</v>
      </c>
      <c r="B104" s="5">
        <f t="shared" si="4"/>
        <v>44705</v>
      </c>
      <c r="C104" s="16" t="str">
        <f t="shared" si="5"/>
        <v>CADD24K22</v>
      </c>
      <c r="D104" s="6" t="str">
        <f>RTD("cqg.rtd", ,"ContractData", ""&amp;C104&amp;"", "LongDescription",, "T")</f>
        <v>LME Copper, May 22</v>
      </c>
      <c r="E104" s="6" t="str" cm="1">
        <f t="array" aca="1" ref="E104" ca="1">IF($B104&gt;=$D$3,_xll.CQGContractData(""&amp;$C104&amp;"","T_Settlement","1","T"),RTD("cqg.rtd",,"StudyData",""&amp;$C104&amp;"","Bar","","Close","D","-1","ALL",,,"TRUE","T"))</f>
        <v/>
      </c>
      <c r="F104" s="3" t="e" cm="1">
        <f t="array" aca="1" ref="F104" ca="1">IF($B104&gt;=$D$3,_xll.CQGContractData(""&amp;$C104&amp;"","NetSettlement","1","T"),RTD("cqg.rtd",,"StudyData",""&amp;$C104&amp;"","Bar","","Close","D","-2","ALL",,,"TRUE","T")-RTD("cqg.rtd",,"StudyData",""&amp;$C104&amp;"","Bar","","Close","D","-1","ALL",,,"TRUE","T"))</f>
        <v>#VALUE!</v>
      </c>
      <c r="G104" s="14" t="str">
        <f ca="1">IF($B104&gt;=$D$3,RTD("cqg.rtd", ,"ContractData", $C104, "T_SettlementTime",, "T"),"")</f>
        <v/>
      </c>
      <c r="H104" s="5" cm="1">
        <f t="array" aca="1" ref="H104" ca="1">IF($B104&gt;=$D$3,_xll.CQGContractData($C104,"T_Date","1","T"),RTD("cqg.rtd",,"StudyData",""&amp;$C104&amp;"","Bar","","Time","D","-1","ALL",,,"TRUE","T"))</f>
        <v>44705</v>
      </c>
      <c r="I104" s="6" t="str">
        <f ca="1">IF($B104&gt;=$D$3,RTD("cqg.rtd",,"StudyData",$C104,"Bar","","Close","ADC","-2","ALL",,,"TRUE","T"),"")</f>
        <v/>
      </c>
      <c r="J104" s="5" t="str">
        <f ca="1">IF($B104&gt;=$D$3,RTD("cqg.rtd", ,"ContractData", $C104, "Y_Date",, "T"),"")</f>
        <v/>
      </c>
      <c r="K104" s="2" t="str">
        <v/>
      </c>
      <c r="L104" s="2" t="str">
        <v/>
      </c>
      <c r="M104" t="b">
        <f t="shared" ca="1" si="6"/>
        <v>1</v>
      </c>
    </row>
    <row r="105" spans="1:13" x14ac:dyDescent="0.3">
      <c r="A105" s="3">
        <v>100</v>
      </c>
      <c r="B105" s="5">
        <f t="shared" si="4"/>
        <v>44706</v>
      </c>
      <c r="C105" s="16" t="str">
        <f t="shared" si="5"/>
        <v>CADD25K22</v>
      </c>
      <c r="D105" s="6" t="str">
        <f>RTD("cqg.rtd", ,"ContractData", ""&amp;C105&amp;"", "LongDescription",, "T")</f>
        <v>LME Copper, May 22</v>
      </c>
      <c r="E105" s="6" t="str" cm="1">
        <f t="array" aca="1" ref="E105" ca="1">IF($B105&gt;=$D$3,_xll.CQGContractData(""&amp;$C105&amp;"","T_Settlement","1","T"),RTD("cqg.rtd",,"StudyData",""&amp;$C105&amp;"","Bar","","Close","D","-1","ALL",,,"TRUE","T"))</f>
        <v/>
      </c>
      <c r="F105" s="3" t="e" cm="1">
        <f t="array" aca="1" ref="F105" ca="1">IF($B105&gt;=$D$3,_xll.CQGContractData(""&amp;$C105&amp;"","NetSettlement","1","T"),RTD("cqg.rtd",,"StudyData",""&amp;$C105&amp;"","Bar","","Close","D","-2","ALL",,,"TRUE","T")-RTD("cqg.rtd",,"StudyData",""&amp;$C105&amp;"","Bar","","Close","D","-1","ALL",,,"TRUE","T"))</f>
        <v>#VALUE!</v>
      </c>
      <c r="G105" s="14" t="str">
        <f ca="1">IF($B105&gt;=$D$3,RTD("cqg.rtd", ,"ContractData", $C105, "T_SettlementTime",, "T"),"")</f>
        <v/>
      </c>
      <c r="H105" s="5" cm="1">
        <f t="array" aca="1" ref="H105" ca="1">IF($B105&gt;=$D$3,_xll.CQGContractData($C105,"T_Date","1","T"),RTD("cqg.rtd",,"StudyData",""&amp;$C105&amp;"","Bar","","Time","D","-1","ALL",,,"TRUE","T"))</f>
        <v>44706</v>
      </c>
      <c r="I105" s="6" t="str">
        <f ca="1">IF($B105&gt;=$D$3,RTD("cqg.rtd",,"StudyData",$C105,"Bar","","Close","ADC","-2","ALL",,,"TRUE","T"),"")</f>
        <v/>
      </c>
      <c r="J105" s="5" t="str">
        <f ca="1">IF($B105&gt;=$D$3,RTD("cqg.rtd", ,"ContractData", $C105, "Y_Date",, "T"),"")</f>
        <v/>
      </c>
      <c r="K105" s="2" t="str">
        <v/>
      </c>
      <c r="L105" s="2" t="str">
        <v/>
      </c>
      <c r="M105" t="b">
        <f t="shared" ca="1" si="6"/>
        <v>1</v>
      </c>
    </row>
    <row r="106" spans="1:13" x14ac:dyDescent="0.3">
      <c r="A106" s="3">
        <v>101</v>
      </c>
      <c r="B106" s="5">
        <f t="shared" si="4"/>
        <v>44707</v>
      </c>
      <c r="C106" s="16" t="str">
        <f t="shared" si="5"/>
        <v>CADD26K22</v>
      </c>
      <c r="D106" s="6" t="str">
        <f>RTD("cqg.rtd", ,"ContractData", ""&amp;C106&amp;"", "LongDescription",, "T")</f>
        <v>LME Copper, May 22</v>
      </c>
      <c r="E106" s="6" t="str" cm="1">
        <f t="array" aca="1" ref="E106" ca="1">IF($B106&gt;=$D$3,_xll.CQGContractData(""&amp;$C106&amp;"","T_Settlement","1","T"),RTD("cqg.rtd",,"StudyData",""&amp;$C106&amp;"","Bar","","Close","D","-1","ALL",,,"TRUE","T"))</f>
        <v/>
      </c>
      <c r="F106" s="3" t="e" cm="1">
        <f t="array" aca="1" ref="F106" ca="1">IF($B106&gt;=$D$3,_xll.CQGContractData(""&amp;$C106&amp;"","NetSettlement","1","T"),RTD("cqg.rtd",,"StudyData",""&amp;$C106&amp;"","Bar","","Close","D","-2","ALL",,,"TRUE","T")-RTD("cqg.rtd",,"StudyData",""&amp;$C106&amp;"","Bar","","Close","D","-1","ALL",,,"TRUE","T"))</f>
        <v>#VALUE!</v>
      </c>
      <c r="G106" s="14" t="str">
        <f ca="1">IF($B106&gt;=$D$3,RTD("cqg.rtd", ,"ContractData", $C106, "T_SettlementTime",, "T"),"")</f>
        <v/>
      </c>
      <c r="H106" s="5" cm="1">
        <f t="array" aca="1" ref="H106" ca="1">IF($B106&gt;=$D$3,_xll.CQGContractData($C106,"T_Date","1","T"),RTD("cqg.rtd",,"StudyData",""&amp;$C106&amp;"","Bar","","Time","D","-1","ALL",,,"TRUE","T"))</f>
        <v>44707</v>
      </c>
      <c r="I106" s="6" t="str">
        <f ca="1">IF($B106&gt;=$D$3,RTD("cqg.rtd",,"StudyData",$C106,"Bar","","Close","ADC","-2","ALL",,,"TRUE","T"),"")</f>
        <v/>
      </c>
      <c r="J106" s="5" t="str">
        <f ca="1">IF($B106&gt;=$D$3,RTD("cqg.rtd", ,"ContractData", $C106, "Y_Date",, "T"),"")</f>
        <v/>
      </c>
      <c r="K106" s="2" t="str">
        <v/>
      </c>
      <c r="L106" s="2" t="str">
        <v/>
      </c>
      <c r="M106" t="b">
        <f t="shared" ca="1" si="6"/>
        <v>1</v>
      </c>
    </row>
    <row r="107" spans="1:13" x14ac:dyDescent="0.3">
      <c r="A107" s="3">
        <v>102</v>
      </c>
      <c r="B107" s="5">
        <f t="shared" si="4"/>
        <v>44708</v>
      </c>
      <c r="C107" s="16" t="str">
        <f t="shared" si="5"/>
        <v>CADD27K22</v>
      </c>
      <c r="D107" s="6" t="str">
        <f>RTD("cqg.rtd", ,"ContractData", ""&amp;C107&amp;"", "LongDescription",, "T")</f>
        <v>LME Copper, May 22</v>
      </c>
      <c r="E107" s="6" t="str" cm="1">
        <f t="array" aca="1" ref="E107" ca="1">IF($B107&gt;=$D$3,_xll.CQGContractData(""&amp;$C107&amp;"","T_Settlement","1","T"),RTD("cqg.rtd",,"StudyData",""&amp;$C107&amp;"","Bar","","Close","D","-1","ALL",,,"TRUE","T"))</f>
        <v/>
      </c>
      <c r="F107" s="3" t="e" cm="1">
        <f t="array" aca="1" ref="F107" ca="1">IF($B107&gt;=$D$3,_xll.CQGContractData(""&amp;$C107&amp;"","NetSettlement","1","T"),RTD("cqg.rtd",,"StudyData",""&amp;$C107&amp;"","Bar","","Close","D","-2","ALL",,,"TRUE","T")-RTD("cqg.rtd",,"StudyData",""&amp;$C107&amp;"","Bar","","Close","D","-1","ALL",,,"TRUE","T"))</f>
        <v>#VALUE!</v>
      </c>
      <c r="G107" s="14" t="str">
        <f ca="1">IF($B107&gt;=$D$3,RTD("cqg.rtd", ,"ContractData", $C107, "T_SettlementTime",, "T"),"")</f>
        <v/>
      </c>
      <c r="H107" s="5" cm="1">
        <f t="array" aca="1" ref="H107" ca="1">IF($B107&gt;=$D$3,_xll.CQGContractData($C107,"T_Date","1","T"),RTD("cqg.rtd",,"StudyData",""&amp;$C107&amp;"","Bar","","Time","D","-1","ALL",,,"TRUE","T"))</f>
        <v>44707</v>
      </c>
      <c r="I107" s="6" t="str">
        <f ca="1">IF($B107&gt;=$D$3,RTD("cqg.rtd",,"StudyData",$C107,"Bar","","Close","ADC","-2","ALL",,,"TRUE","T"),"")</f>
        <v/>
      </c>
      <c r="J107" s="5" t="str">
        <f ca="1">IF($B107&gt;=$D$3,RTD("cqg.rtd", ,"ContractData", $C107, "Y_Date",, "T"),"")</f>
        <v/>
      </c>
      <c r="K107" s="2" t="str">
        <v/>
      </c>
      <c r="L107" s="2" t="str">
        <v/>
      </c>
      <c r="M107" t="b">
        <f t="shared" ca="1" si="6"/>
        <v>1</v>
      </c>
    </row>
    <row r="108" spans="1:13" x14ac:dyDescent="0.3">
      <c r="A108" s="3">
        <v>103</v>
      </c>
      <c r="B108" s="5">
        <f t="shared" si="4"/>
        <v>44711</v>
      </c>
      <c r="C108" s="16" t="str">
        <f t="shared" si="5"/>
        <v>CADD30K22</v>
      </c>
      <c r="D108" s="6" t="str">
        <f>RTD("cqg.rtd", ,"ContractData", ""&amp;C108&amp;"", "LongDescription",, "T")</f>
        <v>LME Copper, May 22</v>
      </c>
      <c r="E108" s="6" t="str" cm="1">
        <f t="array" aca="1" ref="E108" ca="1">IF($B108&gt;=$D$3,_xll.CQGContractData(""&amp;$C108&amp;"","T_Settlement","1","T"),RTD("cqg.rtd",,"StudyData",""&amp;$C108&amp;"","Bar","","Close","D","-1","ALL",,,"TRUE","T"))</f>
        <v/>
      </c>
      <c r="F108" s="3" t="e" cm="1">
        <f t="array" aca="1" ref="F108" ca="1">IF($B108&gt;=$D$3,_xll.CQGContractData(""&amp;$C108&amp;"","NetSettlement","1","T"),RTD("cqg.rtd",,"StudyData",""&amp;$C108&amp;"","Bar","","Close","D","-2","ALL",,,"TRUE","T")-RTD("cqg.rtd",,"StudyData",""&amp;$C108&amp;"","Bar","","Close","D","-1","ALL",,,"TRUE","T"))</f>
        <v>#VALUE!</v>
      </c>
      <c r="G108" s="14" t="str">
        <f ca="1">IF($B108&gt;=$D$3,RTD("cqg.rtd", ,"ContractData", $C108, "T_SettlementTime",, "T"),"")</f>
        <v/>
      </c>
      <c r="H108" s="5" cm="1">
        <f t="array" aca="1" ref="H108" ca="1">IF($B108&gt;=$D$3,_xll.CQGContractData($C108,"T_Date","1","T"),RTD("cqg.rtd",,"StudyData",""&amp;$C108&amp;"","Bar","","Time","D","-1","ALL",,,"TRUE","T"))</f>
        <v>44707</v>
      </c>
      <c r="I108" s="6" t="str">
        <f ca="1">IF($B108&gt;=$D$3,RTD("cqg.rtd",,"StudyData",$C108,"Bar","","Close","ADC","-2","ALL",,,"TRUE","T"),"")</f>
        <v/>
      </c>
      <c r="J108" s="5" t="str">
        <f ca="1">IF($B108&gt;=$D$3,RTD("cqg.rtd", ,"ContractData", $C108, "Y_Date",, "T"),"")</f>
        <v/>
      </c>
      <c r="K108" s="2" t="str">
        <v/>
      </c>
      <c r="L108" s="2" t="str">
        <v/>
      </c>
      <c r="M108" t="b">
        <f t="shared" ca="1" si="6"/>
        <v>1</v>
      </c>
    </row>
    <row r="109" spans="1:13" x14ac:dyDescent="0.3">
      <c r="A109" s="3">
        <v>104</v>
      </c>
      <c r="B109" s="5">
        <f t="shared" si="4"/>
        <v>44712</v>
      </c>
      <c r="C109" s="16" t="str">
        <f t="shared" si="5"/>
        <v>CADD31K22</v>
      </c>
      <c r="D109" s="6" t="str">
        <f>RTD("cqg.rtd", ,"ContractData", ""&amp;C109&amp;"", "LongDescription",, "T")</f>
        <v>LME Copper, May 22</v>
      </c>
      <c r="E109" s="6" t="str" cm="1">
        <f t="array" aca="1" ref="E109" ca="1">IF($B109&gt;=$D$3,_xll.CQGContractData(""&amp;$C109&amp;"","T_Settlement","1","T"),RTD("cqg.rtd",,"StudyData",""&amp;$C109&amp;"","Bar","","Close","D","-1","ALL",,,"TRUE","T"))</f>
        <v/>
      </c>
      <c r="F109" s="3" t="e" cm="1">
        <f t="array" aca="1" ref="F109" ca="1">IF($B109&gt;=$D$3,_xll.CQGContractData(""&amp;$C109&amp;"","NetSettlement","1","T"),RTD("cqg.rtd",,"StudyData",""&amp;$C109&amp;"","Bar","","Close","D","-2","ALL",,,"TRUE","T")-RTD("cqg.rtd",,"StudyData",""&amp;$C109&amp;"","Bar","","Close","D","-1","ALL",,,"TRUE","T"))</f>
        <v>#VALUE!</v>
      </c>
      <c r="G109" s="14" t="str">
        <f ca="1">IF($B109&gt;=$D$3,RTD("cqg.rtd", ,"ContractData", $C109, "T_SettlementTime",, "T"),"")</f>
        <v/>
      </c>
      <c r="H109" s="5" cm="1">
        <f t="array" aca="1" ref="H109" ca="1">IF($B109&gt;=$D$3,_xll.CQGContractData($C109,"T_Date","1","T"),RTD("cqg.rtd",,"StudyData",""&amp;$C109&amp;"","Bar","","Time","D","-1","ALL",,,"TRUE","T"))</f>
        <v>44712</v>
      </c>
      <c r="I109" s="6" t="str">
        <f ca="1">IF($B109&gt;=$D$3,RTD("cqg.rtd",,"StudyData",$C109,"Bar","","Close","ADC","-2","ALL",,,"TRUE","T"),"")</f>
        <v/>
      </c>
      <c r="J109" s="5" t="str">
        <f ca="1">IF($B109&gt;=$D$3,RTD("cqg.rtd", ,"ContractData", $C109, "Y_Date",, "T"),"")</f>
        <v/>
      </c>
      <c r="K109" s="2" t="str">
        <v/>
      </c>
      <c r="L109" s="2" t="str">
        <v/>
      </c>
      <c r="M109" t="b">
        <f t="shared" ca="1" si="6"/>
        <v>1</v>
      </c>
    </row>
    <row r="110" spans="1:13" x14ac:dyDescent="0.3">
      <c r="A110" s="3">
        <v>105</v>
      </c>
      <c r="B110" s="5">
        <f t="shared" si="4"/>
        <v>44713</v>
      </c>
      <c r="C110" s="16" t="str">
        <f t="shared" si="5"/>
        <v>CADD01M22</v>
      </c>
      <c r="D110" s="6" t="str">
        <f>RTD("cqg.rtd", ,"ContractData", ""&amp;C110&amp;"", "LongDescription",, "T")</f>
        <v>LME Copper, Jun 22</v>
      </c>
      <c r="E110" s="6" t="str" cm="1">
        <f t="array" aca="1" ref="E110" ca="1">IF($B110&gt;=$D$3,_xll.CQGContractData(""&amp;$C110&amp;"","T_Settlement","1","T"),RTD("cqg.rtd",,"StudyData",""&amp;$C110&amp;"","Bar","","Close","D","-1","ALL",,,"TRUE","T"))</f>
        <v/>
      </c>
      <c r="F110" s="3" t="e" cm="1">
        <f t="array" aca="1" ref="F110" ca="1">IF($B110&gt;=$D$3,_xll.CQGContractData(""&amp;$C110&amp;"","NetSettlement","1","T"),RTD("cqg.rtd",,"StudyData",""&amp;$C110&amp;"","Bar","","Close","D","-2","ALL",,,"TRUE","T")-RTD("cqg.rtd",,"StudyData",""&amp;$C110&amp;"","Bar","","Close","D","-1","ALL",,,"TRUE","T"))</f>
        <v>#VALUE!</v>
      </c>
      <c r="G110" s="14" t="str">
        <f ca="1">IF($B110&gt;=$D$3,RTD("cqg.rtd", ,"ContractData", $C110, "T_SettlementTime",, "T"),"")</f>
        <v/>
      </c>
      <c r="H110" s="5" cm="1">
        <f t="array" aca="1" ref="H110" ca="1">IF($B110&gt;=$D$3,_xll.CQGContractData($C110,"T_Date","1","T"),RTD("cqg.rtd",,"StudyData",""&amp;$C110&amp;"","Bar","","Time","D","-1","ALL",,,"TRUE","T"))</f>
        <v>44712</v>
      </c>
      <c r="I110" s="6" t="str">
        <f ca="1">IF($B110&gt;=$D$3,RTD("cqg.rtd",,"StudyData",$C110,"Bar","","Close","ADC","-2","ALL",,,"TRUE","T"),"")</f>
        <v/>
      </c>
      <c r="J110" s="5" t="str">
        <f ca="1">IF($B110&gt;=$D$3,RTD("cqg.rtd", ,"ContractData", $C110, "Y_Date",, "T"),"")</f>
        <v/>
      </c>
      <c r="K110" s="2" t="str">
        <v/>
      </c>
      <c r="L110" s="2" t="str">
        <v/>
      </c>
      <c r="M110" t="b">
        <f t="shared" ca="1" si="6"/>
        <v>1</v>
      </c>
    </row>
    <row r="111" spans="1:13" x14ac:dyDescent="0.3">
      <c r="A111" s="3">
        <v>106</v>
      </c>
      <c r="B111" s="5">
        <f t="shared" si="4"/>
        <v>44714</v>
      </c>
      <c r="C111" s="16" t="str">
        <f t="shared" si="5"/>
        <v>CADD02M22</v>
      </c>
      <c r="D111" s="6" t="str">
        <f>RTD("cqg.rtd", ,"ContractData", ""&amp;C111&amp;"", "LongDescription",, "T")</f>
        <v>LME Copper, Jun 22</v>
      </c>
      <c r="E111" s="6" t="str" cm="1">
        <f t="array" aca="1" ref="E111" ca="1">IF($B111&gt;=$D$3,_xll.CQGContractData(""&amp;$C111&amp;"","T_Settlement","1","T"),RTD("cqg.rtd",,"StudyData",""&amp;$C111&amp;"","Bar","","Close","D","-1","ALL",,,"TRUE","T"))</f>
        <v/>
      </c>
      <c r="F111" s="3" t="e" cm="1">
        <f t="array" aca="1" ref="F111" ca="1">IF($B111&gt;=$D$3,_xll.CQGContractData(""&amp;$C111&amp;"","NetSettlement","1","T"),RTD("cqg.rtd",,"StudyData",""&amp;$C111&amp;"","Bar","","Close","D","-2","ALL",,,"TRUE","T")-RTD("cqg.rtd",,"StudyData",""&amp;$C111&amp;"","Bar","","Close","D","-1","ALL",,,"TRUE","T"))</f>
        <v>#VALUE!</v>
      </c>
      <c r="G111" s="14" t="str">
        <f ca="1">IF($B111&gt;=$D$3,RTD("cqg.rtd", ,"ContractData", $C111, "T_SettlementTime",, "T"),"")</f>
        <v/>
      </c>
      <c r="H111" s="5" cm="1">
        <f t="array" aca="1" ref="H111" ca="1">IF($B111&gt;=$D$3,_xll.CQGContractData($C111,"T_Date","1","T"),RTD("cqg.rtd",,"StudyData",""&amp;$C111&amp;"","Bar","","Time","D","-1","ALL",,,"TRUE","T"))</f>
        <v>44712</v>
      </c>
      <c r="I111" s="6" t="str">
        <f ca="1">IF($B111&gt;=$D$3,RTD("cqg.rtd",,"StudyData",$C111,"Bar","","Close","ADC","-2","ALL",,,"TRUE","T"),"")</f>
        <v/>
      </c>
      <c r="J111" s="5" t="str">
        <f ca="1">IF($B111&gt;=$D$3,RTD("cqg.rtd", ,"ContractData", $C111, "Y_Date",, "T"),"")</f>
        <v/>
      </c>
      <c r="K111" s="2" t="str">
        <v/>
      </c>
      <c r="L111" s="2" t="str">
        <v/>
      </c>
      <c r="M111" t="b">
        <f t="shared" ca="1" si="6"/>
        <v>1</v>
      </c>
    </row>
    <row r="112" spans="1:13" x14ac:dyDescent="0.3">
      <c r="A112" s="3">
        <v>107</v>
      </c>
      <c r="B112" s="5">
        <f t="shared" si="4"/>
        <v>44715</v>
      </c>
      <c r="C112" s="16" t="str">
        <f t="shared" si="5"/>
        <v>CADD03M22</v>
      </c>
      <c r="D112" s="6" t="str">
        <f>RTD("cqg.rtd", ,"ContractData", ""&amp;C112&amp;"", "LongDescription",, "T")</f>
        <v>LME Copper, Jun 22</v>
      </c>
      <c r="E112" s="6" t="str" cm="1">
        <f t="array" aca="1" ref="E112" ca="1">IF($B112&gt;=$D$3,_xll.CQGContractData(""&amp;$C112&amp;"","T_Settlement","1","T"),RTD("cqg.rtd",,"StudyData",""&amp;$C112&amp;"","Bar","","Close","D","-1","ALL",,,"TRUE","T"))</f>
        <v/>
      </c>
      <c r="F112" s="3" t="e" cm="1">
        <f t="array" aca="1" ref="F112" ca="1">IF($B112&gt;=$D$3,_xll.CQGContractData(""&amp;$C112&amp;"","NetSettlement","1","T"),RTD("cqg.rtd",,"StudyData",""&amp;$C112&amp;"","Bar","","Close","D","-2","ALL",,,"TRUE","T")-RTD("cqg.rtd",,"StudyData",""&amp;$C112&amp;"","Bar","","Close","D","-1","ALL",,,"TRUE","T"))</f>
        <v>#VALUE!</v>
      </c>
      <c r="G112" s="14" t="str">
        <f ca="1">IF($B112&gt;=$D$3,RTD("cqg.rtd", ,"ContractData", $C112, "T_SettlementTime",, "T"),"")</f>
        <v/>
      </c>
      <c r="H112" s="5" cm="1">
        <f t="array" aca="1" ref="H112" ca="1">IF($B112&gt;=$D$3,_xll.CQGContractData($C112,"T_Date","1","T"),RTD("cqg.rtd",,"StudyData",""&amp;$C112&amp;"","Bar","","Time","D","-1","ALL",,,"TRUE","T"))</f>
        <v>44712</v>
      </c>
      <c r="I112" s="6" t="str">
        <f ca="1">IF($B112&gt;=$D$3,RTD("cqg.rtd",,"StudyData",$C112,"Bar","","Close","ADC","-2","ALL",,,"TRUE","T"),"")</f>
        <v/>
      </c>
      <c r="J112" s="5" t="str">
        <f ca="1">IF($B112&gt;=$D$3,RTD("cqg.rtd", ,"ContractData", $C112, "Y_Date",, "T"),"")</f>
        <v/>
      </c>
      <c r="K112" s="2" t="str">
        <v/>
      </c>
      <c r="L112" s="2" t="str">
        <v/>
      </c>
      <c r="M112" t="b">
        <f t="shared" ca="1" si="6"/>
        <v>1</v>
      </c>
    </row>
    <row r="113" spans="1:13" x14ac:dyDescent="0.3">
      <c r="A113" s="3">
        <v>108</v>
      </c>
      <c r="B113" s="5">
        <f t="shared" si="4"/>
        <v>44718</v>
      </c>
      <c r="C113" s="16" t="str">
        <f t="shared" si="5"/>
        <v>CADD06M22</v>
      </c>
      <c r="D113" s="6" t="str">
        <f>RTD("cqg.rtd", ,"ContractData", ""&amp;C113&amp;"", "LongDescription",, "T")</f>
        <v>LME Copper, Jun 22</v>
      </c>
      <c r="E113" s="6" t="str" cm="1">
        <f t="array" aca="1" ref="E113" ca="1">IF($B113&gt;=$D$3,_xll.CQGContractData(""&amp;$C113&amp;"","T_Settlement","1","T"),RTD("cqg.rtd",,"StudyData",""&amp;$C113&amp;"","Bar","","Close","D","-1","ALL",,,"TRUE","T"))</f>
        <v/>
      </c>
      <c r="F113" s="3" t="e" cm="1">
        <f t="array" aca="1" ref="F113" ca="1">IF($B113&gt;=$D$3,_xll.CQGContractData(""&amp;$C113&amp;"","NetSettlement","1","T"),RTD("cqg.rtd",,"StudyData",""&amp;$C113&amp;"","Bar","","Close","D","-2","ALL",,,"TRUE","T")-RTD("cqg.rtd",,"StudyData",""&amp;$C113&amp;"","Bar","","Close","D","-1","ALL",,,"TRUE","T"))</f>
        <v>#VALUE!</v>
      </c>
      <c r="G113" s="14" t="str">
        <f ca="1">IF($B113&gt;=$D$3,RTD("cqg.rtd", ,"ContractData", $C113, "T_SettlementTime",, "T"),"")</f>
        <v/>
      </c>
      <c r="H113" s="5" cm="1">
        <f t="array" aca="1" ref="H113" ca="1">IF($B113&gt;=$D$3,_xll.CQGContractData($C113,"T_Date","1","T"),RTD("cqg.rtd",,"StudyData",""&amp;$C113&amp;"","Bar","","Time","D","-1","ALL",,,"TRUE","T"))</f>
        <v>44718</v>
      </c>
      <c r="I113" s="6" t="str">
        <f ca="1">IF($B113&gt;=$D$3,RTD("cqg.rtd",,"StudyData",$C113,"Bar","","Close","ADC","-2","ALL",,,"TRUE","T"),"")</f>
        <v/>
      </c>
      <c r="J113" s="5" t="str">
        <f ca="1">IF($B113&gt;=$D$3,RTD("cqg.rtd", ,"ContractData", $C113, "Y_Date",, "T"),"")</f>
        <v/>
      </c>
      <c r="K113" s="2" t="str">
        <v/>
      </c>
      <c r="L113" s="2" t="str">
        <v/>
      </c>
      <c r="M113" t="b">
        <f t="shared" ca="1" si="6"/>
        <v>1</v>
      </c>
    </row>
    <row r="114" spans="1:13" x14ac:dyDescent="0.3">
      <c r="A114" s="3">
        <v>109</v>
      </c>
      <c r="B114" s="5">
        <f t="shared" si="4"/>
        <v>44719</v>
      </c>
      <c r="C114" s="16" t="str">
        <f t="shared" si="5"/>
        <v>CADD07M22</v>
      </c>
      <c r="D114" s="6" t="str">
        <f>RTD("cqg.rtd", ,"ContractData", ""&amp;C114&amp;"", "LongDescription",, "T")</f>
        <v>LME Copper, Jun 22</v>
      </c>
      <c r="E114" s="6" t="str" cm="1">
        <f t="array" aca="1" ref="E114" ca="1">IF($B114&gt;=$D$3,_xll.CQGContractData(""&amp;$C114&amp;"","T_Settlement","1","T"),RTD("cqg.rtd",,"StudyData",""&amp;$C114&amp;"","Bar","","Close","D","-1","ALL",,,"TRUE","T"))</f>
        <v/>
      </c>
      <c r="F114" s="3" t="e" cm="1">
        <f t="array" aca="1" ref="F114" ca="1">IF($B114&gt;=$D$3,_xll.CQGContractData(""&amp;$C114&amp;"","NetSettlement","1","T"),RTD("cqg.rtd",,"StudyData",""&amp;$C114&amp;"","Bar","","Close","D","-2","ALL",,,"TRUE","T")-RTD("cqg.rtd",,"StudyData",""&amp;$C114&amp;"","Bar","","Close","D","-1","ALL",,,"TRUE","T"))</f>
        <v>#VALUE!</v>
      </c>
      <c r="G114" s="14" t="str">
        <f ca="1">IF($B114&gt;=$D$3,RTD("cqg.rtd", ,"ContractData", $C114, "T_SettlementTime",, "T"),"")</f>
        <v/>
      </c>
      <c r="H114" s="5" cm="1">
        <f t="array" aca="1" ref="H114" ca="1">IF($B114&gt;=$D$3,_xll.CQGContractData($C114,"T_Date","1","T"),RTD("cqg.rtd",,"StudyData",""&amp;$C114&amp;"","Bar","","Time","D","-1","ALL",,,"TRUE","T"))</f>
        <v>44719</v>
      </c>
      <c r="I114" s="6" t="str">
        <f ca="1">IF($B114&gt;=$D$3,RTD("cqg.rtd",,"StudyData",$C114,"Bar","","Close","ADC","-2","ALL",,,"TRUE","T"),"")</f>
        <v/>
      </c>
      <c r="J114" s="5" t="str">
        <f ca="1">IF($B114&gt;=$D$3,RTD("cqg.rtd", ,"ContractData", $C114, "Y_Date",, "T"),"")</f>
        <v/>
      </c>
      <c r="K114" s="2" t="str">
        <v/>
      </c>
      <c r="L114" s="2" t="str">
        <v/>
      </c>
      <c r="M114" t="b">
        <f t="shared" ca="1" si="6"/>
        <v>1</v>
      </c>
    </row>
    <row r="115" spans="1:13" x14ac:dyDescent="0.3">
      <c r="A115" s="3">
        <v>110</v>
      </c>
      <c r="B115" s="5">
        <f t="shared" si="4"/>
        <v>44720</v>
      </c>
      <c r="C115" s="16" t="str">
        <f t="shared" si="5"/>
        <v>CADD08M22</v>
      </c>
      <c r="D115" s="6" t="str">
        <f>RTD("cqg.rtd", ,"ContractData", ""&amp;C115&amp;"", "LongDescription",, "T")</f>
        <v>LME Copper, Jun 22</v>
      </c>
      <c r="E115" s="6" t="str" cm="1">
        <f t="array" aca="1" ref="E115" ca="1">IF($B115&gt;=$D$3,_xll.CQGContractData(""&amp;$C115&amp;"","T_Settlement","1","T"),RTD("cqg.rtd",,"StudyData",""&amp;$C115&amp;"","Bar","","Close","D","-1","ALL",,,"TRUE","T"))</f>
        <v/>
      </c>
      <c r="F115" s="3" t="e" cm="1">
        <f t="array" aca="1" ref="F115" ca="1">IF($B115&gt;=$D$3,_xll.CQGContractData(""&amp;$C115&amp;"","NetSettlement","1","T"),RTD("cqg.rtd",,"StudyData",""&amp;$C115&amp;"","Bar","","Close","D","-2","ALL",,,"TRUE","T")-RTD("cqg.rtd",,"StudyData",""&amp;$C115&amp;"","Bar","","Close","D","-1","ALL",,,"TRUE","T"))</f>
        <v>#VALUE!</v>
      </c>
      <c r="G115" s="14" t="str">
        <f ca="1">IF($B115&gt;=$D$3,RTD("cqg.rtd", ,"ContractData", $C115, "T_SettlementTime",, "T"),"")</f>
        <v/>
      </c>
      <c r="H115" s="5" cm="1">
        <f t="array" aca="1" ref="H115" ca="1">IF($B115&gt;=$D$3,_xll.CQGContractData($C115,"T_Date","1","T"),RTD("cqg.rtd",,"StudyData",""&amp;$C115&amp;"","Bar","","Time","D","-1","ALL",,,"TRUE","T"))</f>
        <v>44720</v>
      </c>
      <c r="I115" s="6" t="str">
        <f ca="1">IF($B115&gt;=$D$3,RTD("cqg.rtd",,"StudyData",$C115,"Bar","","Close","ADC","-2","ALL",,,"TRUE","T"),"")</f>
        <v/>
      </c>
      <c r="J115" s="5" t="str">
        <f ca="1">IF($B115&gt;=$D$3,RTD("cqg.rtd", ,"ContractData", $C115, "Y_Date",, "T"),"")</f>
        <v/>
      </c>
      <c r="K115" s="2" t="str">
        <v/>
      </c>
      <c r="L115" s="2" t="str">
        <v/>
      </c>
      <c r="M115" t="b">
        <f t="shared" ca="1" si="6"/>
        <v>1</v>
      </c>
    </row>
    <row r="116" spans="1:13" x14ac:dyDescent="0.3">
      <c r="A116" s="3">
        <v>111</v>
      </c>
      <c r="B116" s="5">
        <f t="shared" si="4"/>
        <v>44721</v>
      </c>
      <c r="C116" s="16" t="str">
        <f t="shared" si="5"/>
        <v>CADD09M22</v>
      </c>
      <c r="D116" s="6" t="str">
        <f>RTD("cqg.rtd", ,"ContractData", ""&amp;C116&amp;"", "LongDescription",, "T")</f>
        <v>LME Copper, Jun 22</v>
      </c>
      <c r="E116" s="6" t="str" cm="1">
        <f t="array" aca="1" ref="E116" ca="1">IF($B116&gt;=$D$3,_xll.CQGContractData(""&amp;$C116&amp;"","T_Settlement","1","T"),RTD("cqg.rtd",,"StudyData",""&amp;$C116&amp;"","Bar","","Close","D","-1","ALL",,,"TRUE","T"))</f>
        <v/>
      </c>
      <c r="F116" s="3" t="e" cm="1">
        <f t="array" aca="1" ref="F116" ca="1">IF($B116&gt;=$D$3,_xll.CQGContractData(""&amp;$C116&amp;"","NetSettlement","1","T"),RTD("cqg.rtd",,"StudyData",""&amp;$C116&amp;"","Bar","","Close","D","-2","ALL",,,"TRUE","T")-RTD("cqg.rtd",,"StudyData",""&amp;$C116&amp;"","Bar","","Close","D","-1","ALL",,,"TRUE","T"))</f>
        <v>#VALUE!</v>
      </c>
      <c r="G116" s="14" t="str">
        <f ca="1">IF($B116&gt;=$D$3,RTD("cqg.rtd", ,"ContractData", $C116, "T_SettlementTime",, "T"),"")</f>
        <v/>
      </c>
      <c r="H116" s="5" cm="1">
        <f t="array" aca="1" ref="H116" ca="1">IF($B116&gt;=$D$3,_xll.CQGContractData($C116,"T_Date","1","T"),RTD("cqg.rtd",,"StudyData",""&amp;$C116&amp;"","Bar","","Time","D","-1","ALL",,,"TRUE","T"))</f>
        <v>44721</v>
      </c>
      <c r="I116" s="6" t="str">
        <f ca="1">IF($B116&gt;=$D$3,RTD("cqg.rtd",,"StudyData",$C116,"Bar","","Close","ADC","-2","ALL",,,"TRUE","T"),"")</f>
        <v/>
      </c>
      <c r="J116" s="5" t="str">
        <f ca="1">IF($B116&gt;=$D$3,RTD("cqg.rtd", ,"ContractData", $C116, "Y_Date",, "T"),"")</f>
        <v/>
      </c>
      <c r="K116" s="2" t="str">
        <v/>
      </c>
      <c r="L116" s="2" t="str">
        <v/>
      </c>
      <c r="M116" t="b">
        <f t="shared" ca="1" si="6"/>
        <v>1</v>
      </c>
    </row>
    <row r="117" spans="1:13" x14ac:dyDescent="0.3">
      <c r="A117" s="3">
        <v>112</v>
      </c>
      <c r="B117" s="5">
        <f t="shared" si="4"/>
        <v>44722</v>
      </c>
      <c r="C117" s="16" t="str">
        <f t="shared" si="5"/>
        <v>CADD10M22</v>
      </c>
      <c r="D117" s="6" t="str">
        <f>RTD("cqg.rtd", ,"ContractData", ""&amp;C117&amp;"", "LongDescription",, "T")</f>
        <v>LME Copper, Jun 22</v>
      </c>
      <c r="E117" s="6" t="str" cm="1">
        <f t="array" aca="1" ref="E117" ca="1">IF($B117&gt;=$D$3,_xll.CQGContractData(""&amp;$C117&amp;"","T_Settlement","1","T"),RTD("cqg.rtd",,"StudyData",""&amp;$C117&amp;"","Bar","","Close","D","-1","ALL",,,"TRUE","T"))</f>
        <v/>
      </c>
      <c r="F117" s="3" t="e" cm="1">
        <f t="array" aca="1" ref="F117" ca="1">IF($B117&gt;=$D$3,_xll.CQGContractData(""&amp;$C117&amp;"","NetSettlement","1","T"),RTD("cqg.rtd",,"StudyData",""&amp;$C117&amp;"","Bar","","Close","D","-2","ALL",,,"TRUE","T")-RTD("cqg.rtd",,"StudyData",""&amp;$C117&amp;"","Bar","","Close","D","-1","ALL",,,"TRUE","T"))</f>
        <v>#VALUE!</v>
      </c>
      <c r="G117" s="14" t="str">
        <f ca="1">IF($B117&gt;=$D$3,RTD("cqg.rtd", ,"ContractData", $C117, "T_SettlementTime",, "T"),"")</f>
        <v/>
      </c>
      <c r="H117" s="5" cm="1">
        <f t="array" aca="1" ref="H117" ca="1">IF($B117&gt;=$D$3,_xll.CQGContractData($C117,"T_Date","1","T"),RTD("cqg.rtd",,"StudyData",""&amp;$C117&amp;"","Bar","","Time","D","-1","ALL",,,"TRUE","T"))</f>
        <v>44721</v>
      </c>
      <c r="I117" s="6" t="str">
        <f ca="1">IF($B117&gt;=$D$3,RTD("cqg.rtd",,"StudyData",$C117,"Bar","","Close","ADC","-2","ALL",,,"TRUE","T"),"")</f>
        <v/>
      </c>
      <c r="J117" s="5" t="str">
        <f ca="1">IF($B117&gt;=$D$3,RTD("cqg.rtd", ,"ContractData", $C117, "Y_Date",, "T"),"")</f>
        <v/>
      </c>
      <c r="K117" s="2" t="str">
        <v/>
      </c>
      <c r="L117" s="2" t="str">
        <v/>
      </c>
      <c r="M117" t="b">
        <f t="shared" ca="1" si="6"/>
        <v>1</v>
      </c>
    </row>
    <row r="118" spans="1:13" x14ac:dyDescent="0.3">
      <c r="A118" s="3">
        <v>113</v>
      </c>
      <c r="B118" s="5">
        <f t="shared" si="4"/>
        <v>44725</v>
      </c>
      <c r="C118" s="16" t="str">
        <f t="shared" si="5"/>
        <v>CADD13M22</v>
      </c>
      <c r="D118" s="6" t="str">
        <f>RTD("cqg.rtd", ,"ContractData", ""&amp;C118&amp;"", "LongDescription",, "T")</f>
        <v>LME Copper, Jun 22</v>
      </c>
      <c r="E118" s="6" t="str" cm="1">
        <f t="array" aca="1" ref="E118" ca="1">IF($B118&gt;=$D$3,_xll.CQGContractData(""&amp;$C118&amp;"","T_Settlement","1","T"),RTD("cqg.rtd",,"StudyData",""&amp;$C118&amp;"","Bar","","Close","D","-1","ALL",,,"TRUE","T"))</f>
        <v/>
      </c>
      <c r="F118" s="3" t="e" cm="1">
        <f t="array" aca="1" ref="F118" ca="1">IF($B118&gt;=$D$3,_xll.CQGContractData(""&amp;$C118&amp;"","NetSettlement","1","T"),RTD("cqg.rtd",,"StudyData",""&amp;$C118&amp;"","Bar","","Close","D","-2","ALL",,,"TRUE","T")-RTD("cqg.rtd",,"StudyData",""&amp;$C118&amp;"","Bar","","Close","D","-1","ALL",,,"TRUE","T"))</f>
        <v>#VALUE!</v>
      </c>
      <c r="G118" s="14" t="str">
        <f ca="1">IF($B118&gt;=$D$3,RTD("cqg.rtd", ,"ContractData", $C118, "T_SettlementTime",, "T"),"")</f>
        <v/>
      </c>
      <c r="H118" s="5" cm="1">
        <f t="array" aca="1" ref="H118" ca="1">IF($B118&gt;=$D$3,_xll.CQGContractData($C118,"T_Date","1","T"),RTD("cqg.rtd",,"StudyData",""&amp;$C118&amp;"","Bar","","Time","D","-1","ALL",,,"TRUE","T"))</f>
        <v>44725</v>
      </c>
      <c r="I118" s="6" t="str">
        <f ca="1">IF($B118&gt;=$D$3,RTD("cqg.rtd",,"StudyData",$C118,"Bar","","Close","ADC","-2","ALL",,,"TRUE","T"),"")</f>
        <v/>
      </c>
      <c r="J118" s="5" t="str">
        <f ca="1">IF($B118&gt;=$D$3,RTD("cqg.rtd", ,"ContractData", $C118, "Y_Date",, "T"),"")</f>
        <v/>
      </c>
      <c r="K118" s="2" t="str">
        <v/>
      </c>
      <c r="L118" s="2" t="str">
        <v/>
      </c>
      <c r="M118" t="b">
        <f t="shared" ca="1" si="6"/>
        <v>1</v>
      </c>
    </row>
    <row r="119" spans="1:13" x14ac:dyDescent="0.3">
      <c r="A119" s="3">
        <v>114</v>
      </c>
      <c r="B119" s="5">
        <f t="shared" si="4"/>
        <v>44726</v>
      </c>
      <c r="C119" s="16" t="str">
        <f t="shared" si="5"/>
        <v>CADD14M22</v>
      </c>
      <c r="D119" s="6" t="str">
        <f>RTD("cqg.rtd", ,"ContractData", ""&amp;C119&amp;"", "LongDescription",, "T")</f>
        <v>LME Copper, Jun 22</v>
      </c>
      <c r="E119" s="6" t="str" cm="1">
        <f t="array" aca="1" ref="E119" ca="1">IF($B119&gt;=$D$3,_xll.CQGContractData(""&amp;$C119&amp;"","T_Settlement","1","T"),RTD("cqg.rtd",,"StudyData",""&amp;$C119&amp;"","Bar","","Close","D","-1","ALL",,,"TRUE","T"))</f>
        <v/>
      </c>
      <c r="F119" s="3" t="e" cm="1">
        <f t="array" aca="1" ref="F119" ca="1">IF($B119&gt;=$D$3,_xll.CQGContractData(""&amp;$C119&amp;"","NetSettlement","1","T"),RTD("cqg.rtd",,"StudyData",""&amp;$C119&amp;"","Bar","","Close","D","-2","ALL",,,"TRUE","T")-RTD("cqg.rtd",,"StudyData",""&amp;$C119&amp;"","Bar","","Close","D","-1","ALL",,,"TRUE","T"))</f>
        <v>#VALUE!</v>
      </c>
      <c r="G119" s="14" t="str">
        <f ca="1">IF($B119&gt;=$D$3,RTD("cqg.rtd", ,"ContractData", $C119, "T_SettlementTime",, "T"),"")</f>
        <v/>
      </c>
      <c r="H119" s="5" cm="1">
        <f t="array" aca="1" ref="H119" ca="1">IF($B119&gt;=$D$3,_xll.CQGContractData($C119,"T_Date","1","T"),RTD("cqg.rtd",,"StudyData",""&amp;$C119&amp;"","Bar","","Time","D","-1","ALL",,,"TRUE","T"))</f>
        <v>44726</v>
      </c>
      <c r="I119" s="6" t="str">
        <f ca="1">IF($B119&gt;=$D$3,RTD("cqg.rtd",,"StudyData",$C119,"Bar","","Close","ADC","-2","ALL",,,"TRUE","T"),"")</f>
        <v/>
      </c>
      <c r="J119" s="5" t="str">
        <f ca="1">IF($B119&gt;=$D$3,RTD("cqg.rtd", ,"ContractData", $C119, "Y_Date",, "T"),"")</f>
        <v/>
      </c>
      <c r="K119" s="2" t="str">
        <v/>
      </c>
      <c r="L119" s="2" t="str">
        <v/>
      </c>
      <c r="M119" t="b">
        <f t="shared" ca="1" si="6"/>
        <v>1</v>
      </c>
    </row>
    <row r="120" spans="1:13" x14ac:dyDescent="0.3">
      <c r="A120" s="3">
        <v>115</v>
      </c>
      <c r="B120" s="5">
        <f t="shared" si="4"/>
        <v>44727</v>
      </c>
      <c r="C120" s="16" t="str">
        <f t="shared" si="5"/>
        <v>CADD15M22</v>
      </c>
      <c r="D120" s="6" t="str">
        <f>RTD("cqg.rtd", ,"ContractData", ""&amp;C120&amp;"", "LongDescription",, "T")</f>
        <v>LME Copper, Jun 22</v>
      </c>
      <c r="E120" s="6" t="str" cm="1">
        <f t="array" aca="1" ref="E120" ca="1">IF($B120&gt;=$D$3,_xll.CQGContractData(""&amp;$C120&amp;"","T_Settlement","1","T"),RTD("cqg.rtd",,"StudyData",""&amp;$C120&amp;"","Bar","","Close","D","-1","ALL",,,"TRUE","T"))</f>
        <v/>
      </c>
      <c r="F120" s="3" t="e" cm="1">
        <f t="array" aca="1" ref="F120" ca="1">IF($B120&gt;=$D$3,_xll.CQGContractData(""&amp;$C120&amp;"","NetSettlement","1","T"),RTD("cqg.rtd",,"StudyData",""&amp;$C120&amp;"","Bar","","Close","D","-2","ALL",,,"TRUE","T")-RTD("cqg.rtd",,"StudyData",""&amp;$C120&amp;"","Bar","","Close","D","-1","ALL",,,"TRUE","T"))</f>
        <v>#VALUE!</v>
      </c>
      <c r="G120" s="14" t="str">
        <f ca="1">IF($B120&gt;=$D$3,RTD("cqg.rtd", ,"ContractData", $C120, "T_SettlementTime",, "T"),"")</f>
        <v/>
      </c>
      <c r="H120" s="5" cm="1">
        <f t="array" aca="1" ref="H120" ca="1">IF($B120&gt;=$D$3,_xll.CQGContractData($C120,"T_Date","1","T"),RTD("cqg.rtd",,"StudyData",""&amp;$C120&amp;"","Bar","","Time","D","-1","ALL",,,"TRUE","T"))</f>
        <v>44727</v>
      </c>
      <c r="I120" s="6" t="str">
        <f ca="1">IF($B120&gt;=$D$3,RTD("cqg.rtd",,"StudyData",$C120,"Bar","","Close","ADC","-2","ALL",,,"TRUE","T"),"")</f>
        <v/>
      </c>
      <c r="J120" s="5" t="str">
        <f ca="1">IF($B120&gt;=$D$3,RTD("cqg.rtd", ,"ContractData", $C120, "Y_Date",, "T"),"")</f>
        <v/>
      </c>
      <c r="K120" s="2">
        <v>44727</v>
      </c>
      <c r="L120" s="2" t="str">
        <v/>
      </c>
      <c r="M120" t="b">
        <f t="shared" ca="1" si="6"/>
        <v>1</v>
      </c>
    </row>
    <row r="121" spans="1:13" x14ac:dyDescent="0.3">
      <c r="A121" s="3">
        <v>116</v>
      </c>
      <c r="B121" s="5">
        <f t="shared" si="4"/>
        <v>44728</v>
      </c>
      <c r="C121" s="16" t="str">
        <f t="shared" si="5"/>
        <v>CADD16M22</v>
      </c>
      <c r="D121" s="6" t="str">
        <f>RTD("cqg.rtd", ,"ContractData", ""&amp;C121&amp;"", "LongDescription",, "T")</f>
        <v>LME Copper, Jun 22</v>
      </c>
      <c r="E121" s="6" t="str" cm="1">
        <f t="array" aca="1" ref="E121" ca="1">IF($B121&gt;=$D$3,_xll.CQGContractData(""&amp;$C121&amp;"","T_Settlement","1","T"),RTD("cqg.rtd",,"StudyData",""&amp;$C121&amp;"","Bar","","Close","D","-1","ALL",,,"TRUE","T"))</f>
        <v/>
      </c>
      <c r="F121" s="3" t="e" cm="1">
        <f t="array" aca="1" ref="F121" ca="1">IF($B121&gt;=$D$3,_xll.CQGContractData(""&amp;$C121&amp;"","NetSettlement","1","T"),RTD("cqg.rtd",,"StudyData",""&amp;$C121&amp;"","Bar","","Close","D","-2","ALL",,,"TRUE","T")-RTD("cqg.rtd",,"StudyData",""&amp;$C121&amp;"","Bar","","Close","D","-1","ALL",,,"TRUE","T"))</f>
        <v>#VALUE!</v>
      </c>
      <c r="G121" s="14" t="str">
        <f ca="1">IF($B121&gt;=$D$3,RTD("cqg.rtd", ,"ContractData", $C121, "T_SettlementTime",, "T"),"")</f>
        <v/>
      </c>
      <c r="H121" s="5" cm="1">
        <f t="array" aca="1" ref="H121" ca="1">IF($B121&gt;=$D$3,_xll.CQGContractData($C121,"T_Date","1","T"),RTD("cqg.rtd",,"StudyData",""&amp;$C121&amp;"","Bar","","Time","D","-1","ALL",,,"TRUE","T"))</f>
        <v>44728</v>
      </c>
      <c r="I121" s="6" t="str">
        <f ca="1">IF($B121&gt;=$D$3,RTD("cqg.rtd",,"StudyData",$C121,"Bar","","Close","ADC","-2","ALL",,,"TRUE","T"),"")</f>
        <v/>
      </c>
      <c r="J121" s="5" t="str">
        <f ca="1">IF($B121&gt;=$D$3,RTD("cqg.rtd", ,"ContractData", $C121, "Y_Date",, "T"),"")</f>
        <v/>
      </c>
      <c r="K121" s="2" t="str">
        <v/>
      </c>
      <c r="L121" s="2" t="str">
        <v/>
      </c>
      <c r="M121" t="b">
        <f t="shared" ca="1" si="6"/>
        <v>1</v>
      </c>
    </row>
    <row r="122" spans="1:13" x14ac:dyDescent="0.3">
      <c r="A122" s="3">
        <v>117</v>
      </c>
      <c r="B122" s="5">
        <f t="shared" si="4"/>
        <v>44729</v>
      </c>
      <c r="C122" s="16" t="str">
        <f t="shared" si="5"/>
        <v>CADD17M22</v>
      </c>
      <c r="D122" s="6" t="str">
        <f>RTD("cqg.rtd", ,"ContractData", ""&amp;C122&amp;"", "LongDescription",, "T")</f>
        <v>LME Copper, Jun 22</v>
      </c>
      <c r="E122" s="6" t="str" cm="1">
        <f t="array" aca="1" ref="E122" ca="1">IF($B122&gt;=$D$3,_xll.CQGContractData(""&amp;$C122&amp;"","T_Settlement","1","T"),RTD("cqg.rtd",,"StudyData",""&amp;$C122&amp;"","Bar","","Close","D","-1","ALL",,,"TRUE","T"))</f>
        <v/>
      </c>
      <c r="F122" s="3" t="e" cm="1">
        <f t="array" aca="1" ref="F122" ca="1">IF($B122&gt;=$D$3,_xll.CQGContractData(""&amp;$C122&amp;"","NetSettlement","1","T"),RTD("cqg.rtd",,"StudyData",""&amp;$C122&amp;"","Bar","","Close","D","-2","ALL",,,"TRUE","T")-RTD("cqg.rtd",,"StudyData",""&amp;$C122&amp;"","Bar","","Close","D","-1","ALL",,,"TRUE","T"))</f>
        <v>#VALUE!</v>
      </c>
      <c r="G122" s="14" t="str">
        <f ca="1">IF($B122&gt;=$D$3,RTD("cqg.rtd", ,"ContractData", $C122, "T_SettlementTime",, "T"),"")</f>
        <v/>
      </c>
      <c r="H122" s="5" cm="1">
        <f t="array" aca="1" ref="H122" ca="1">IF($B122&gt;=$D$3,_xll.CQGContractData($C122,"T_Date","1","T"),RTD("cqg.rtd",,"StudyData",""&amp;$C122&amp;"","Bar","","Time","D","-1","ALL",,,"TRUE","T"))</f>
        <v>44728</v>
      </c>
      <c r="I122" s="6" t="str">
        <f ca="1">IF($B122&gt;=$D$3,RTD("cqg.rtd",,"StudyData",$C122,"Bar","","Close","ADC","-2","ALL",,,"TRUE","T"),"")</f>
        <v/>
      </c>
      <c r="J122" s="5" t="str">
        <f ca="1">IF($B122&gt;=$D$3,RTD("cqg.rtd", ,"ContractData", $C122, "Y_Date",, "T"),"")</f>
        <v/>
      </c>
      <c r="K122" s="2" t="str">
        <v/>
      </c>
      <c r="L122" s="2" t="str">
        <v/>
      </c>
      <c r="M122" t="b">
        <f t="shared" ca="1" si="6"/>
        <v>1</v>
      </c>
    </row>
    <row r="123" spans="1:13" x14ac:dyDescent="0.3">
      <c r="A123" s="3">
        <v>118</v>
      </c>
      <c r="B123" s="5">
        <f t="shared" si="4"/>
        <v>44732</v>
      </c>
      <c r="C123" s="16" t="str">
        <f t="shared" si="5"/>
        <v>CADD20M22</v>
      </c>
      <c r="D123" s="6" t="str">
        <f>RTD("cqg.rtd", ,"ContractData", ""&amp;C123&amp;"", "LongDescription",, "T")</f>
        <v>LME Copper, Jun 22</v>
      </c>
      <c r="E123" s="6" t="str" cm="1">
        <f t="array" aca="1" ref="E123" ca="1">IF($B123&gt;=$D$3,_xll.CQGContractData(""&amp;$C123&amp;"","T_Settlement","1","T"),RTD("cqg.rtd",,"StudyData",""&amp;$C123&amp;"","Bar","","Close","D","-1","ALL",,,"TRUE","T"))</f>
        <v/>
      </c>
      <c r="F123" s="3" t="e" cm="1">
        <f t="array" aca="1" ref="F123" ca="1">IF($B123&gt;=$D$3,_xll.CQGContractData(""&amp;$C123&amp;"","NetSettlement","1","T"),RTD("cqg.rtd",,"StudyData",""&amp;$C123&amp;"","Bar","","Close","D","-2","ALL",,,"TRUE","T")-RTD("cqg.rtd",,"StudyData",""&amp;$C123&amp;"","Bar","","Close","D","-1","ALL",,,"TRUE","T"))</f>
        <v>#VALUE!</v>
      </c>
      <c r="G123" s="14" t="str">
        <f ca="1">IF($B123&gt;=$D$3,RTD("cqg.rtd", ,"ContractData", $C123, "T_SettlementTime",, "T"),"")</f>
        <v/>
      </c>
      <c r="H123" s="5" t="str" cm="1">
        <f t="array" aca="1" ref="H123" ca="1">IF($B123&gt;=$D$3,_xll.CQGContractData($C123,"T_Date","1","T"),RTD("cqg.rtd",,"StudyData",""&amp;$C123&amp;"","Bar","","Time","D","-1","ALL",,,"TRUE","T"))</f>
        <v/>
      </c>
      <c r="I123" s="6" t="str">
        <f ca="1">IF($B123&gt;=$D$3,RTD("cqg.rtd",,"StudyData",$C123,"Bar","","Close","ADC","-2","ALL",,,"TRUE","T"),"")</f>
        <v/>
      </c>
      <c r="J123" s="5" t="str">
        <f ca="1">IF($B123&gt;=$D$3,RTD("cqg.rtd", ,"ContractData", $C123, "Y_Date",, "T"),"")</f>
        <v/>
      </c>
      <c r="K123" s="2" t="str">
        <v/>
      </c>
      <c r="L123" s="2" t="str">
        <v/>
      </c>
      <c r="M123" t="b">
        <f t="shared" ca="1" si="6"/>
        <v>1</v>
      </c>
    </row>
    <row r="124" spans="1:13" x14ac:dyDescent="0.3">
      <c r="A124" s="3">
        <v>119</v>
      </c>
      <c r="B124" s="5">
        <f t="shared" si="4"/>
        <v>44733</v>
      </c>
      <c r="C124" s="16" t="str">
        <f t="shared" si="5"/>
        <v>CADD21M22</v>
      </c>
      <c r="D124" s="6" t="str">
        <f>RTD("cqg.rtd", ,"ContractData", ""&amp;C124&amp;"", "LongDescription",, "T")</f>
        <v>LME Copper, Jun 22</v>
      </c>
      <c r="E124" s="6" cm="1">
        <f t="array" aca="1" ref="E124" ca="1">IF($B124&gt;=$D$3,_xll.CQGContractData(""&amp;$C124&amp;"","T_Settlement","1","T"),RTD("cqg.rtd",,"StudyData",""&amp;$C124&amp;"","Bar","","Close","D","-1","ALL",,,"TRUE","T"))</f>
        <v>9079.75</v>
      </c>
      <c r="F124" s="3" cm="1">
        <f t="array" aca="1" ref="F124" ca="1">IF($B124&gt;=$D$3,_xll.CQGContractData(""&amp;$C124&amp;"","NetSettlement","1","T"),RTD("cqg.rtd",,"StudyData",""&amp;$C124&amp;"","Bar","","Close","D","-2","ALL",,,"TRUE","T")-RTD("cqg.rtd",,"StudyData",""&amp;$C124&amp;"","Bar","","Close","D","-1","ALL",,,"TRUE","T"))</f>
        <v>149.75</v>
      </c>
      <c r="G124" s="14" t="str">
        <f ca="1">IF($B124&gt;=$D$3,RTD("cqg.rtd", ,"ContractData", $C124, "T_SettlementTime",, "T"),"")</f>
        <v/>
      </c>
      <c r="H124" s="5" cm="1">
        <f t="array" aca="1" ref="H124" ca="1">IF($B124&gt;=$D$3,_xll.CQGContractData($C124,"T_Date","1","T"),RTD("cqg.rtd",,"StudyData",""&amp;$C124&amp;"","Bar","","Time","D","-1","ALL",,,"TRUE","T"))</f>
        <v>44728</v>
      </c>
      <c r="I124" s="6" t="str">
        <f ca="1">IF($B124&gt;=$D$3,RTD("cqg.rtd",,"StudyData",$C124,"Bar","","Close","ADC","-2","ALL",,,"TRUE","T"),"")</f>
        <v/>
      </c>
      <c r="J124" s="5" t="str">
        <f ca="1">IF($B124&gt;=$D$3,RTD("cqg.rtd", ,"ContractData", $C124, "Y_Date",, "T"),"")</f>
        <v/>
      </c>
      <c r="K124" s="2" t="str">
        <v/>
      </c>
      <c r="L124" s="2" t="str">
        <v/>
      </c>
      <c r="M124" t="b">
        <f t="shared" ca="1" si="6"/>
        <v>0</v>
      </c>
    </row>
    <row r="125" spans="1:13" x14ac:dyDescent="0.3">
      <c r="A125" s="3">
        <v>120</v>
      </c>
      <c r="B125" s="5">
        <f t="shared" si="4"/>
        <v>44734</v>
      </c>
      <c r="C125" s="16" t="str">
        <f t="shared" si="5"/>
        <v>CADD22M22</v>
      </c>
      <c r="D125" s="6" t="str">
        <f>RTD("cqg.rtd", ,"ContractData", ""&amp;C125&amp;"", "LongDescription",, "T")</f>
        <v>LME Copper, Jun 22</v>
      </c>
      <c r="E125" s="6" cm="1">
        <f t="array" aca="1" ref="E125" ca="1">IF($B125&gt;=$D$3,_xll.CQGContractData(""&amp;$C125&amp;"","T_Settlement","1","T"),RTD("cqg.rtd",,"StudyData",""&amp;$C125&amp;"","Bar","","Close","D","-1","ALL",,,"TRUE","T"))</f>
        <v>8989.5</v>
      </c>
      <c r="F125" s="3" cm="1">
        <f t="array" aca="1" ref="F125" ca="1">IF($B125&gt;=$D$3,_xll.CQGContractData(""&amp;$C125&amp;"","NetSettlement","1","T"),RTD("cqg.rtd",,"StudyData",""&amp;$C125&amp;"","Bar","","Close","D","-2","ALL",,,"TRUE","T")-RTD("cqg.rtd",,"StudyData",""&amp;$C125&amp;"","Bar","","Close","D","-1","ALL",,,"TRUE","T"))</f>
        <v>-22.25</v>
      </c>
      <c r="G125" s="14" t="str">
        <f ca="1">IF($B125&gt;=$D$3,RTD("cqg.rtd", ,"ContractData", $C125, "T_SettlementTime",, "T"),"")</f>
        <v/>
      </c>
      <c r="H125" s="5" cm="1">
        <f t="array" aca="1" ref="H125" ca="1">IF($B125&gt;=$D$3,_xll.CQGContractData($C125,"T_Date","1","T"),RTD("cqg.rtd",,"StudyData",""&amp;$C125&amp;"","Bar","","Time","D","-1","ALL",,,"TRUE","T"))</f>
        <v>44732</v>
      </c>
      <c r="I125" s="6" t="str">
        <f ca="1">IF($B125&gt;=$D$3,RTD("cqg.rtd",,"StudyData",$C125,"Bar","","Close","ADC","-2","ALL",,,"TRUE","T"),"")</f>
        <v/>
      </c>
      <c r="J125" s="5" t="str">
        <f ca="1">IF($B125&gt;=$D$3,RTD("cqg.rtd", ,"ContractData", $C125, "Y_Date",, "T"),"")</f>
        <v/>
      </c>
      <c r="K125" s="2" t="str">
        <v/>
      </c>
      <c r="L125" s="2" t="str">
        <v/>
      </c>
      <c r="M125" t="b">
        <f t="shared" ca="1" si="6"/>
        <v>0</v>
      </c>
    </row>
    <row r="126" spans="1:13" x14ac:dyDescent="0.3">
      <c r="A126" s="3">
        <v>121</v>
      </c>
      <c r="B126" s="5">
        <f t="shared" si="4"/>
        <v>44735</v>
      </c>
      <c r="C126" s="16" t="str">
        <f t="shared" si="5"/>
        <v>CADD23M22</v>
      </c>
      <c r="D126" s="6" t="str">
        <f>RTD("cqg.rtd", ,"ContractData", ""&amp;C126&amp;"", "LongDescription",, "T")</f>
        <v>LME Copper, Jun 22</v>
      </c>
      <c r="E126" s="6" cm="1">
        <f t="array" aca="1" ref="E126" ca="1">IF($B126&gt;=$D$3,_xll.CQGContractData(""&amp;$C126&amp;"","T_Settlement","1","T"),RTD("cqg.rtd",,"StudyData",""&amp;$C126&amp;"","Bar","","Close","D","-1","ALL",,,"TRUE","T"))</f>
        <v>8995.49</v>
      </c>
      <c r="F126" s="3" cm="1">
        <f t="array" aca="1" ref="F126" ca="1">IF($B126&gt;=$D$3,_xll.CQGContractData(""&amp;$C126&amp;"","NetSettlement","1","T"),RTD("cqg.rtd",,"StudyData",""&amp;$C126&amp;"","Bar","","Close","D","-2","ALL",,,"TRUE","T")-RTD("cqg.rtd",,"StudyData",""&amp;$C126&amp;"","Bar","","Close","D","-1","ALL",,,"TRUE","T"))</f>
        <v>-4.9899999999997817</v>
      </c>
      <c r="G126" s="14" t="str">
        <f ca="1">IF($B126&gt;=$D$3,RTD("cqg.rtd", ,"ContractData", $C126, "T_SettlementTime",, "T"),"")</f>
        <v/>
      </c>
      <c r="H126" s="5" cm="1">
        <f t="array" aca="1" ref="H126" ca="1">IF($B126&gt;=$D$3,_xll.CQGContractData($C126,"T_Date","1","T"),RTD("cqg.rtd",,"StudyData",""&amp;$C126&amp;"","Bar","","Time","D","-1","ALL",,,"TRUE","T"))</f>
        <v>44733</v>
      </c>
      <c r="I126" s="6" t="str">
        <f ca="1">IF($B126&gt;=$D$3,RTD("cqg.rtd",,"StudyData",$C126,"Bar","","Close","ADC","-2","ALL",,,"TRUE","T"),"")</f>
        <v/>
      </c>
      <c r="J126" s="5" t="str">
        <f ca="1">IF($B126&gt;=$D$3,RTD("cqg.rtd", ,"ContractData", $C126, "Y_Date",, "T"),"")</f>
        <v/>
      </c>
      <c r="K126" s="2" t="str">
        <v/>
      </c>
      <c r="L126" s="2" t="str">
        <v/>
      </c>
      <c r="M126" t="b">
        <f t="shared" ca="1" si="6"/>
        <v>0</v>
      </c>
    </row>
    <row r="127" spans="1:13" x14ac:dyDescent="0.3">
      <c r="A127" s="3">
        <v>122</v>
      </c>
      <c r="B127" s="5">
        <f t="shared" si="4"/>
        <v>44736</v>
      </c>
      <c r="C127" s="16" t="str">
        <f t="shared" si="5"/>
        <v>CADD24M22</v>
      </c>
      <c r="D127" s="6" t="str">
        <f>RTD("cqg.rtd", ,"ContractData", ""&amp;C127&amp;"", "LongDescription",, "T")</f>
        <v>LME Copper, Jun 22</v>
      </c>
      <c r="E127" s="6" cm="1">
        <f t="array" aca="1" ref="E127" ca="1">IF($B127&gt;=$D$3,_xll.CQGContractData(""&amp;$C127&amp;"","T_Settlement","1","T"),RTD("cqg.rtd",,"StudyData",""&amp;$C127&amp;"","Bar","","Close","D","-1","ALL",,,"TRUE","T"))</f>
        <v>8773.5</v>
      </c>
      <c r="F127" s="3" cm="1">
        <f t="array" aca="1" ref="F127" ca="1">IF($B127&gt;=$D$3,_xll.CQGContractData(""&amp;$C127&amp;"","NetSettlement","1","T"),RTD("cqg.rtd",,"StudyData",""&amp;$C127&amp;"","Bar","","Close","D","-2","ALL",,,"TRUE","T")-RTD("cqg.rtd",,"StudyData",""&amp;$C127&amp;"","Bar","","Close","D","-1","ALL",,,"TRUE","T"))</f>
        <v>222.98999999999978</v>
      </c>
      <c r="G127" s="14" t="str">
        <f ca="1">IF($B127&gt;=$D$3,RTD("cqg.rtd", ,"ContractData", $C127, "T_SettlementTime",, "T"),"")</f>
        <v/>
      </c>
      <c r="H127" s="5" cm="1">
        <f t="array" aca="1" ref="H127" ca="1">IF($B127&gt;=$D$3,_xll.CQGContractData($C127,"T_Date","1","T"),RTD("cqg.rtd",,"StudyData",""&amp;$C127&amp;"","Bar","","Time","D","-1","ALL",,,"TRUE","T"))</f>
        <v>44734</v>
      </c>
      <c r="I127" s="6" t="str">
        <f ca="1">IF($B127&gt;=$D$3,RTD("cqg.rtd",,"StudyData",$C127,"Bar","","Close","ADC","-2","ALL",,,"TRUE","T"),"")</f>
        <v/>
      </c>
      <c r="J127" s="5" t="str">
        <f ca="1">IF($B127&gt;=$D$3,RTD("cqg.rtd", ,"ContractData", $C127, "Y_Date",, "T"),"")</f>
        <v/>
      </c>
      <c r="K127" s="2" t="str">
        <v/>
      </c>
      <c r="L127" s="2" t="str">
        <v/>
      </c>
      <c r="M127" t="b">
        <f t="shared" ca="1" si="6"/>
        <v>0</v>
      </c>
    </row>
    <row r="128" spans="1:13" x14ac:dyDescent="0.3">
      <c r="A128" s="3">
        <v>123</v>
      </c>
      <c r="B128" s="5">
        <f t="shared" si="4"/>
        <v>44739</v>
      </c>
      <c r="C128" s="16" t="str">
        <f t="shared" si="5"/>
        <v>CADD27M22</v>
      </c>
      <c r="D128" s="6" t="str">
        <f>RTD("cqg.rtd", ,"ContractData", ""&amp;C128&amp;"", "LongDescription",, "T")</f>
        <v>LME Copper, Jun 22</v>
      </c>
      <c r="E128" s="6" cm="1">
        <f t="array" aca="1" ref="E128" ca="1">IF($B128&gt;=$D$3,_xll.CQGContractData(""&amp;$C128&amp;"","T_Settlement","1","T"),RTD("cqg.rtd",,"StudyData",""&amp;$C128&amp;"","Bar","","Close","D","-1","ALL",,,"TRUE","T"))</f>
        <v>8397</v>
      </c>
      <c r="F128" s="3" cm="1">
        <f t="array" aca="1" ref="F128" ca="1">IF($B128&gt;=$D$3,_xll.CQGContractData(""&amp;$C128&amp;"","NetSettlement","1","T"),RTD("cqg.rtd",,"StudyData",""&amp;$C128&amp;"","Bar","","Close","D","-2","ALL",,,"TRUE","T")-RTD("cqg.rtd",,"StudyData",""&amp;$C128&amp;"","Bar","","Close","D","-1","ALL",,,"TRUE","T"))</f>
        <v>379.5</v>
      </c>
      <c r="G128" s="14" t="str">
        <f ca="1">IF($B128&gt;=$D$3,RTD("cqg.rtd", ,"ContractData", $C128, "T_SettlementTime",, "T"),"")</f>
        <v/>
      </c>
      <c r="H128" s="5" cm="1">
        <f t="array" aca="1" ref="H128" ca="1">IF($B128&gt;=$D$3,_xll.CQGContractData($C128,"T_Date","1","T"),RTD("cqg.rtd",,"StudyData",""&amp;$C128&amp;"","Bar","","Time","D","-1","ALL",,,"TRUE","T"))</f>
        <v>44735</v>
      </c>
      <c r="I128" s="6" t="str">
        <f ca="1">IF($B128&gt;=$D$3,RTD("cqg.rtd",,"StudyData",$C128,"Bar","","Close","ADC","-2","ALL",,,"TRUE","T"),"")</f>
        <v/>
      </c>
      <c r="J128" s="5" t="str">
        <f ca="1">IF($B128&gt;=$D$3,RTD("cqg.rtd", ,"ContractData", $C128, "Y_Date",, "T"),"")</f>
        <v/>
      </c>
      <c r="K128" s="2" t="str">
        <v/>
      </c>
      <c r="L128" s="2" t="str">
        <v/>
      </c>
      <c r="M128" t="b">
        <f t="shared" ca="1" si="6"/>
        <v>0</v>
      </c>
    </row>
    <row r="129" spans="1:13" x14ac:dyDescent="0.3">
      <c r="A129" s="3">
        <v>124</v>
      </c>
      <c r="B129" s="5">
        <f t="shared" si="4"/>
        <v>44740</v>
      </c>
      <c r="C129" s="16" t="str">
        <f t="shared" si="5"/>
        <v>CADD28M22</v>
      </c>
      <c r="D129" s="6" t="str">
        <f>RTD("cqg.rtd", ,"ContractData", ""&amp;C129&amp;"", "LongDescription",, "T")</f>
        <v>LME Copper, Jun 22</v>
      </c>
      <c r="E129" s="6" cm="1">
        <f t="array" aca="1" ref="E129" ca="1">IF($B129&gt;=$D$3,_xll.CQGContractData(""&amp;$C129&amp;"","T_Settlement","1","T"),RTD("cqg.rtd",,"StudyData",""&amp;$C129&amp;"","Bar","","Close","D","-1","ALL",,,"TRUE","T"))</f>
        <v>8398.25</v>
      </c>
      <c r="F129" s="3" cm="1">
        <f t="array" aca="1" ref="F129" ca="1">IF($B129&gt;=$D$3,_xll.CQGContractData(""&amp;$C129&amp;"","NetSettlement","1","T"),RTD("cqg.rtd",,"StudyData",""&amp;$C129&amp;"","Bar","","Close","D","-2","ALL",,,"TRUE","T")-RTD("cqg.rtd",,"StudyData",""&amp;$C129&amp;"","Bar","","Close","D","-1","ALL",,,"TRUE","T"))</f>
        <v>378.8799999999992</v>
      </c>
      <c r="G129" s="14" t="str">
        <f ca="1">IF($B129&gt;=$D$3,RTD("cqg.rtd", ,"ContractData", $C129, "T_SettlementTime",, "T"),"")</f>
        <v/>
      </c>
      <c r="H129" s="5" cm="1">
        <f t="array" aca="1" ref="H129" ca="1">IF($B129&gt;=$D$3,_xll.CQGContractData($C129,"T_Date","1","T"),RTD("cqg.rtd",,"StudyData",""&amp;$C129&amp;"","Bar","","Time","D","-1","ALL",,,"TRUE","T"))</f>
        <v>44735</v>
      </c>
      <c r="I129" s="6" t="str">
        <f ca="1">IF($B129&gt;=$D$3,RTD("cqg.rtd",,"StudyData",$C129,"Bar","","Close","ADC","-2","ALL",,,"TRUE","T"),"")</f>
        <v/>
      </c>
      <c r="J129" s="5" t="str">
        <f ca="1">IF($B129&gt;=$D$3,RTD("cqg.rtd", ,"ContractData", $C129, "Y_Date",, "T"),"")</f>
        <v/>
      </c>
      <c r="K129" s="2" t="str">
        <v/>
      </c>
      <c r="L129" s="2" t="str">
        <v/>
      </c>
      <c r="M129" t="b">
        <f t="shared" ca="1" si="6"/>
        <v>0</v>
      </c>
    </row>
    <row r="130" spans="1:13" x14ac:dyDescent="0.3">
      <c r="A130" s="3">
        <v>125</v>
      </c>
      <c r="B130" s="5">
        <f t="shared" si="4"/>
        <v>44741</v>
      </c>
      <c r="C130" s="16" t="str">
        <f t="shared" si="5"/>
        <v>CADD29M22</v>
      </c>
      <c r="D130" s="6" t="str">
        <f>RTD("cqg.rtd", ,"ContractData", ""&amp;C130&amp;"", "LongDescription",, "T")</f>
        <v>LME Copper, Jun 22</v>
      </c>
      <c r="E130" s="6" cm="1">
        <f t="array" aca="1" ref="E130" ca="1">IF($B130&gt;=$D$3,_xll.CQGContractData(""&amp;$C130&amp;"","T_Settlement","1","T"),RTD("cqg.rtd",,"StudyData",""&amp;$C130&amp;"","Bar","","Close","D","-1","ALL",,,"TRUE","T"))</f>
        <v>8419.25</v>
      </c>
      <c r="F130" s="3" cm="1">
        <f t="array" aca="1" ref="F130" ca="1">IF($B130&gt;=$D$3,_xll.CQGContractData(""&amp;$C130&amp;"","NetSettlement","1","T"),RTD("cqg.rtd",,"StudyData",""&amp;$C130&amp;"","Bar","","Close","D","-2","ALL",,,"TRUE","T")-RTD("cqg.rtd",,"StudyData",""&amp;$C130&amp;"","Bar","","Close","D","-1","ALL",,,"TRUE","T"))</f>
        <v>-37</v>
      </c>
      <c r="G130" s="14" t="str">
        <f ca="1">IF($B130&gt;=$D$3,RTD("cqg.rtd", ,"ContractData", $C130, "T_SettlementTime",, "T"),"")</f>
        <v/>
      </c>
      <c r="H130" s="5" cm="1">
        <f t="array" aca="1" ref="H130" ca="1">IF($B130&gt;=$D$3,_xll.CQGContractData($C130,"T_Date","1","T"),RTD("cqg.rtd",,"StudyData",""&amp;$C130&amp;"","Bar","","Time","D","-1","ALL",,,"TRUE","T"))</f>
        <v>44739</v>
      </c>
      <c r="I130" s="6" t="str">
        <f ca="1">IF($B130&gt;=$D$3,RTD("cqg.rtd",,"StudyData",$C130,"Bar","","Close","ADC","-2","ALL",,,"TRUE","T"),"")</f>
        <v/>
      </c>
      <c r="J130" s="5" t="str">
        <f ca="1">IF($B130&gt;=$D$3,RTD("cqg.rtd", ,"ContractData", $C130, "Y_Date",, "T"),"")</f>
        <v/>
      </c>
      <c r="K130" s="2" t="str">
        <v/>
      </c>
      <c r="L130" s="2" t="str">
        <v/>
      </c>
      <c r="M130" t="b">
        <f t="shared" ca="1" si="6"/>
        <v>0</v>
      </c>
    </row>
    <row r="131" spans="1:13" x14ac:dyDescent="0.3">
      <c r="A131" s="3">
        <v>126</v>
      </c>
      <c r="B131" s="5">
        <f t="shared" si="4"/>
        <v>44742</v>
      </c>
      <c r="C131" s="16" t="str">
        <f t="shared" si="5"/>
        <v>CADD30M22</v>
      </c>
      <c r="D131" s="6" t="str">
        <f>RTD("cqg.rtd", ,"ContractData", ""&amp;C131&amp;"", "LongDescription",, "T")</f>
        <v>LME Copper, Jun 22</v>
      </c>
      <c r="E131" s="6" cm="1">
        <f t="array" aca="1" ref="E131" ca="1">IF($B131&gt;=$D$3,_xll.CQGContractData(""&amp;$C131&amp;"","T_Settlement","1","T"),RTD("cqg.rtd",,"StudyData",""&amp;$C131&amp;"","Bar","","Close","D","-1","ALL",,,"TRUE","T"))</f>
        <v>8360</v>
      </c>
      <c r="F131" s="3" cm="1">
        <f t="array" aca="1" ref="F131" ca="1">IF($B131&gt;=$D$3,_xll.CQGContractData(""&amp;$C131&amp;"","NetSettlement","1","T"),RTD("cqg.rtd",,"StudyData",""&amp;$C131&amp;"","Bar","","Close","D","-2","ALL",,,"TRUE","T")-RTD("cqg.rtd",,"StudyData",""&amp;$C131&amp;"","Bar","","Close","D","-1","ALL",,,"TRUE","T"))</f>
        <v>60.25</v>
      </c>
      <c r="G131" s="14" t="str">
        <f ca="1">IF($B131&gt;=$D$3,RTD("cqg.rtd", ,"ContractData", $C131, "T_SettlementTime",, "T"),"")</f>
        <v/>
      </c>
      <c r="H131" s="5" cm="1">
        <f t="array" aca="1" ref="H131" ca="1">IF($B131&gt;=$D$3,_xll.CQGContractData($C131,"T_Date","1","T"),RTD("cqg.rtd",,"StudyData",""&amp;$C131&amp;"","Bar","","Time","D","-1","ALL",,,"TRUE","T"))</f>
        <v>44740</v>
      </c>
      <c r="I131" s="6" t="str">
        <f ca="1">IF($B131&gt;=$D$3,RTD("cqg.rtd",,"StudyData",$C131,"Bar","","Close","ADC","-2","ALL",,,"TRUE","T"),"")</f>
        <v/>
      </c>
      <c r="J131" s="5" t="str">
        <f ca="1">IF($B131&gt;=$D$3,RTD("cqg.rtd", ,"ContractData", $C131, "Y_Date",, "T"),"")</f>
        <v/>
      </c>
      <c r="K131" s="2" t="str">
        <v/>
      </c>
      <c r="L131" s="2" t="str">
        <v/>
      </c>
      <c r="M131" t="b">
        <f t="shared" ca="1" si="6"/>
        <v>0</v>
      </c>
    </row>
    <row r="132" spans="1:13" x14ac:dyDescent="0.3">
      <c r="A132" s="3">
        <v>127</v>
      </c>
      <c r="B132" s="5">
        <f t="shared" si="4"/>
        <v>44743</v>
      </c>
      <c r="C132" s="16" t="str">
        <f t="shared" si="5"/>
        <v>CADD01N22</v>
      </c>
      <c r="D132" s="6" t="str">
        <f>RTD("cqg.rtd", ,"ContractData", ""&amp;C132&amp;"", "LongDescription",, "T")</f>
        <v>LME Copper, Jul 22</v>
      </c>
      <c r="E132" s="6" cm="1">
        <f t="array" aca="1" ref="E132" ca="1">IF($B132&gt;=$D$3,_xll.CQGContractData(""&amp;$C132&amp;"","T_Settlement","1","T"),RTD("cqg.rtd",,"StudyData",""&amp;$C132&amp;"","Bar","","Close","D","-1","ALL",,,"TRUE","T"))</f>
        <v>8399.25</v>
      </c>
      <c r="F132" s="3" cm="1">
        <f t="array" aca="1" ref="F132" ca="1">IF($B132&gt;=$D$3,_xll.CQGContractData(""&amp;$C132&amp;"","NetSettlement","1","T"),RTD("cqg.rtd",,"StudyData",""&amp;$C132&amp;"","Bar","","Close","D","-2","ALL",,,"TRUE","T")-RTD("cqg.rtd",,"StudyData",""&amp;$C132&amp;"","Bar","","Close","D","-1","ALL",,,"TRUE","T"))</f>
        <v>-38.049999999999272</v>
      </c>
      <c r="G132" s="14" t="str">
        <f ca="1">IF($B132&gt;=$D$3,RTD("cqg.rtd", ,"ContractData", $C132, "T_SettlementTime",, "T"),"")</f>
        <v/>
      </c>
      <c r="H132" s="5" cm="1">
        <f t="array" aca="1" ref="H132" ca="1">IF($B132&gt;=$D$3,_xll.CQGContractData($C132,"T_Date","1","T"),RTD("cqg.rtd",,"StudyData",""&amp;$C132&amp;"","Bar","","Time","D","-1","ALL",,,"TRUE","T"))</f>
        <v>44741</v>
      </c>
      <c r="I132" s="6" t="str">
        <f ca="1">IF($B132&gt;=$D$3,RTD("cqg.rtd",,"StudyData",$C132,"Bar","","Close","ADC","-2","ALL",,,"TRUE","T"),"")</f>
        <v/>
      </c>
      <c r="J132" s="5" t="str">
        <f ca="1">IF($B132&gt;=$D$3,RTD("cqg.rtd", ,"ContractData", $C132, "Y_Date",, "T"),"")</f>
        <v/>
      </c>
      <c r="K132" s="1" t="str">
        <v/>
      </c>
      <c r="L132" s="1" t="str">
        <v/>
      </c>
      <c r="M132" t="b">
        <f t="shared" ca="1" si="6"/>
        <v>0</v>
      </c>
    </row>
    <row r="133" spans="1:13" x14ac:dyDescent="0.3">
      <c r="A133" s="3">
        <v>128</v>
      </c>
      <c r="B133" s="5">
        <f t="shared" ref="B133:B196" si="7">WORKDAY($C$2,$A133)</f>
        <v>44746</v>
      </c>
      <c r="C133" s="16" t="str">
        <f t="shared" ref="C133:C196" si="8">CONCATENATE($E$2,IF(DAY($B133)&lt;10,CONCATENATE("0",DAY($B133)),DAY($B133)),IF(MONTH($B133)=1,"F",IF(MONTH($B133)=2,"G",IF(MONTH($B133)=3,"H",IF(MONTH($B133)=4,"J",IF(MONTH($B133)=5,"K",IF(MONTH($B133)=6,"M",IF(MONTH($B133)=7,"N",IF(MONTH($B133)=8,"Q",IF(MONTH($B133)=9,"U",IF(MONTH($B133)=10,"V",IF(MONTH($B133)=11,"X",IF(MONTH($B133)=12,"Z","INVALID MONTH")))))))))))),RIGHT(YEAR($B133),2))</f>
        <v>CADD04N22</v>
      </c>
      <c r="D133" s="6" t="str">
        <f>RTD("cqg.rtd", ,"ContractData", ""&amp;C133&amp;"", "LongDescription",, "T")</f>
        <v>LME Copper, Jul 22</v>
      </c>
      <c r="E133" s="6" t="str" cm="1">
        <f t="array" aca="1" ref="E133" ca="1">IF($B133&gt;=$D$3,_xll.CQGContractData(""&amp;$C133&amp;"","T_Settlement","1","T"),RTD("cqg.rtd",,"StudyData",""&amp;$C133&amp;"","Bar","","Close","D","-1","ALL",,,"TRUE","T"))</f>
        <v/>
      </c>
      <c r="F133" s="3" t="e" cm="1">
        <f t="array" aca="1" ref="F133" ca="1">IF($B133&gt;=$D$3,_xll.CQGContractData(""&amp;$C133&amp;"","NetSettlement","1","T"),RTD("cqg.rtd",,"StudyData",""&amp;$C133&amp;"","Bar","","Close","D","-2","ALL",,,"TRUE","T")-RTD("cqg.rtd",,"StudyData",""&amp;$C133&amp;"","Bar","","Close","D","-1","ALL",,,"TRUE","T"))</f>
        <v>#VALUE!</v>
      </c>
      <c r="G133" s="14" t="str">
        <f ca="1">IF($B133&gt;=$D$3,RTD("cqg.rtd", ,"ContractData", $C133, "T_SettlementTime",, "T"),"")</f>
        <v/>
      </c>
      <c r="H133" s="5" t="str" cm="1">
        <f t="array" aca="1" ref="H133" ca="1">IF($B133&gt;=$D$3,_xll.CQGContractData($C133,"T_Date","1","T"),RTD("cqg.rtd",,"StudyData",""&amp;$C133&amp;"","Bar","","Time","D","-1","ALL",,,"TRUE","T"))</f>
        <v/>
      </c>
      <c r="I133" s="6" t="str">
        <f ca="1">IF($B133&gt;=$D$3,RTD("cqg.rtd",,"StudyData",$C133,"Bar","","Close","ADC","-2","ALL",,,"TRUE","T"),"")</f>
        <v/>
      </c>
      <c r="J133" s="5" t="str">
        <f ca="1">IF($B133&gt;=$D$3,RTD("cqg.rtd", ,"ContractData", $C133, "Y_Date",, "T"),"")</f>
        <v/>
      </c>
      <c r="K133" s="1" t="str">
        <v/>
      </c>
      <c r="L133" s="1" t="str">
        <v/>
      </c>
      <c r="M133" t="b">
        <f t="shared" ca="1" si="6"/>
        <v>1</v>
      </c>
    </row>
    <row r="134" spans="1:13" x14ac:dyDescent="0.3">
      <c r="A134" s="3">
        <v>129</v>
      </c>
      <c r="B134" s="5">
        <f t="shared" si="7"/>
        <v>44747</v>
      </c>
      <c r="C134" s="16" t="str">
        <f t="shared" si="8"/>
        <v>CADD05N22</v>
      </c>
      <c r="D134" s="6" t="str">
        <f>RTD("cqg.rtd", ,"ContractData", ""&amp;C134&amp;"", "LongDescription",, "T")</f>
        <v>LME Copper, Jul 22</v>
      </c>
      <c r="E134" s="6" cm="1">
        <f t="array" aca="1" ref="E134" ca="1">IF($B134&gt;=$D$3,_xll.CQGContractData(""&amp;$C134&amp;"","T_Settlement","1","T"),RTD("cqg.rtd",,"StudyData",""&amp;$C134&amp;"","Bar","","Close","D","-1","ALL",,,"TRUE","T"))</f>
        <v>8254.25</v>
      </c>
      <c r="F134" s="3" cm="1">
        <f t="array" aca="1" ref="F134" ca="1">IF($B134&gt;=$D$3,_xll.CQGContractData(""&amp;$C134&amp;"","NetSettlement","1","T"),RTD("cqg.rtd",,"StudyData",""&amp;$C134&amp;"","Bar","","Close","D","-2","ALL",,,"TRUE","T")-RTD("cqg.rtd",,"StudyData",""&amp;$C134&amp;"","Bar","","Close","D","-1","ALL",,,"TRUE","T"))</f>
        <v>151</v>
      </c>
      <c r="G134" s="14" t="str">
        <f ca="1">IF($B134&gt;=$D$3,RTD("cqg.rtd", ,"ContractData", $C134, "T_SettlementTime",, "T"),"")</f>
        <v/>
      </c>
      <c r="H134" s="5" cm="1">
        <f t="array" aca="1" ref="H134" ca="1">IF($B134&gt;=$D$3,_xll.CQGContractData($C134,"T_Date","1","T"),RTD("cqg.rtd",,"StudyData",""&amp;$C134&amp;"","Bar","","Time","D","-1","ALL",,,"TRUE","T"))</f>
        <v>44742</v>
      </c>
      <c r="I134" s="6" t="str">
        <f ca="1">IF($B134&gt;=$D$3,RTD("cqg.rtd",,"StudyData",$C134,"Bar","","Close","ADC","-2","ALL",,,"TRUE","T"),"")</f>
        <v/>
      </c>
      <c r="J134" s="5" t="str">
        <f ca="1">IF($B134&gt;=$D$3,RTD("cqg.rtd", ,"ContractData", $C134, "Y_Date",, "T"),"")</f>
        <v/>
      </c>
      <c r="K134" s="1" t="str">
        <v/>
      </c>
      <c r="L134" s="1" t="str">
        <v/>
      </c>
      <c r="M134" t="b">
        <f t="shared" ca="1" si="6"/>
        <v>0</v>
      </c>
    </row>
    <row r="135" spans="1:13" x14ac:dyDescent="0.3">
      <c r="A135" s="3">
        <v>130</v>
      </c>
      <c r="B135" s="5">
        <f t="shared" si="7"/>
        <v>44748</v>
      </c>
      <c r="C135" s="16" t="str">
        <f t="shared" si="8"/>
        <v>CADD06N22</v>
      </c>
      <c r="D135" s="6" t="str">
        <f>RTD("cqg.rtd", ,"ContractData", ""&amp;C135&amp;"", "LongDescription",, "T")</f>
        <v>LME Copper, Jul 22</v>
      </c>
      <c r="E135" s="6" cm="1">
        <f t="array" aca="1" ref="E135" ca="1">IF($B135&gt;=$D$3,_xll.CQGContractData(""&amp;$C135&amp;"","T_Settlement","1","T"),RTD("cqg.rtd",,"StudyData",""&amp;$C135&amp;"","Bar","","Close","D","-1","ALL",,,"TRUE","T"))</f>
        <v>7998.5</v>
      </c>
      <c r="F135" s="3" cm="1">
        <f t="array" aca="1" ref="F135" ca="1">IF($B135&gt;=$D$3,_xll.CQGContractData(""&amp;$C135&amp;"","NetSettlement","1","T"),RTD("cqg.rtd",,"StudyData",""&amp;$C135&amp;"","Bar","","Close","D","-2","ALL",,,"TRUE","T")-RTD("cqg.rtd",,"StudyData",""&amp;$C135&amp;"","Bar","","Close","D","-1","ALL",,,"TRUE","T"))</f>
        <v>42.75</v>
      </c>
      <c r="G135" s="14" t="str">
        <f ca="1">IF($B135&gt;=$D$3,RTD("cqg.rtd", ,"ContractData", $C135, "T_SettlementTime",, "T"),"")</f>
        <v/>
      </c>
      <c r="H135" s="5" cm="1">
        <f t="array" aca="1" ref="H135" ca="1">IF($B135&gt;=$D$3,_xll.CQGContractData($C135,"T_Date","1","T"),RTD("cqg.rtd",,"StudyData",""&amp;$C135&amp;"","Bar","","Time","D","-1","ALL",,,"TRUE","T"))</f>
        <v>44746</v>
      </c>
      <c r="I135" s="6" t="str">
        <f ca="1">IF($B135&gt;=$D$3,RTD("cqg.rtd",,"StudyData",$C135,"Bar","","Close","ADC","-2","ALL",,,"TRUE","T"),"")</f>
        <v/>
      </c>
      <c r="J135" s="5" t="str">
        <f ca="1">IF($B135&gt;=$D$3,RTD("cqg.rtd", ,"ContractData", $C135, "Y_Date",, "T"),"")</f>
        <v/>
      </c>
      <c r="K135" s="1" t="str">
        <v/>
      </c>
      <c r="L135" s="1" t="str">
        <v/>
      </c>
      <c r="M135" t="b">
        <f t="shared" ca="1" si="6"/>
        <v>0</v>
      </c>
    </row>
    <row r="136" spans="1:13" x14ac:dyDescent="0.3">
      <c r="A136" s="3">
        <v>131</v>
      </c>
      <c r="B136" s="5">
        <f t="shared" si="7"/>
        <v>44749</v>
      </c>
      <c r="C136" s="16" t="str">
        <f t="shared" si="8"/>
        <v>CADD07N22</v>
      </c>
      <c r="D136" s="6" t="str">
        <f>RTD("cqg.rtd", ,"ContractData", ""&amp;C136&amp;"", "LongDescription",, "T")</f>
        <v>LME Copper, Jul 22</v>
      </c>
      <c r="E136" s="6" cm="1">
        <f t="array" aca="1" ref="E136" ca="1">IF($B136&gt;=$D$3,_xll.CQGContractData(""&amp;$C136&amp;"","T_Settlement","1","T"),RTD("cqg.rtd",,"StudyData",""&amp;$C136&amp;"","Bar","","Close","D","-1","ALL",,,"TRUE","T"))</f>
        <v>7657.75</v>
      </c>
      <c r="F136" s="3" cm="1">
        <f t="array" aca="1" ref="F136" ca="1">IF($B136&gt;=$D$3,_xll.CQGContractData(""&amp;$C136&amp;"","NetSettlement","1","T"),RTD("cqg.rtd",,"StudyData",""&amp;$C136&amp;"","Bar","","Close","D","-2","ALL",,,"TRUE","T")-RTD("cqg.rtd",,"StudyData",""&amp;$C136&amp;"","Bar","","Close","D","-1","ALL",,,"TRUE","T"))</f>
        <v>341.88000000000011</v>
      </c>
      <c r="G136" s="14" t="str">
        <f ca="1">IF($B136&gt;=$D$3,RTD("cqg.rtd", ,"ContractData", $C136, "T_SettlementTime",, "T"),"")</f>
        <v/>
      </c>
      <c r="H136" s="5" cm="1">
        <f t="array" aca="1" ref="H136" ca="1">IF($B136&gt;=$D$3,_xll.CQGContractData($C136,"T_Date","1","T"),RTD("cqg.rtd",,"StudyData",""&amp;$C136&amp;"","Bar","","Time","D","-1","ALL",,,"TRUE","T"))</f>
        <v>44747</v>
      </c>
      <c r="I136" s="6" t="str">
        <f ca="1">IF($B136&gt;=$D$3,RTD("cqg.rtd",,"StudyData",$C136,"Bar","","Close","ADC","-2","ALL",,,"TRUE","T"),"")</f>
        <v/>
      </c>
      <c r="J136" s="5" t="str">
        <f ca="1">IF($B136&gt;=$D$3,RTD("cqg.rtd", ,"ContractData", $C136, "Y_Date",, "T"),"")</f>
        <v/>
      </c>
      <c r="K136" s="1" t="str">
        <v/>
      </c>
      <c r="L136" s="1" t="str">
        <v/>
      </c>
      <c r="M136" t="b">
        <f t="shared" ca="1" si="6"/>
        <v>0</v>
      </c>
    </row>
    <row r="137" spans="1:13" x14ac:dyDescent="0.3">
      <c r="A137" s="3">
        <v>132</v>
      </c>
      <c r="B137" s="5">
        <f t="shared" si="7"/>
        <v>44750</v>
      </c>
      <c r="C137" s="16" t="str">
        <f t="shared" si="8"/>
        <v>CADD08N22</v>
      </c>
      <c r="D137" s="6" t="str">
        <f>RTD("cqg.rtd", ,"ContractData", ""&amp;C137&amp;"", "LongDescription",, "T")</f>
        <v>LME Copper, Jul 22</v>
      </c>
      <c r="E137" s="6" cm="1">
        <f t="array" aca="1" ref="E137" ca="1">IF($B137&gt;=$D$3,_xll.CQGContractData(""&amp;$C137&amp;"","T_Settlement","1","T"),RTD("cqg.rtd",,"StudyData",""&amp;$C137&amp;"","Bar","","Close","D","-1","ALL",,,"TRUE","T"))</f>
        <v>7506.25</v>
      </c>
      <c r="F137" s="3" cm="1">
        <f t="array" aca="1" ref="F137" ca="1">IF($B137&gt;=$D$3,_xll.CQGContractData(""&amp;$C137&amp;"","NetSettlement","1","T"),RTD("cqg.rtd",,"StudyData",""&amp;$C137&amp;"","Bar","","Close","D","-2","ALL",,,"TRUE","T")-RTD("cqg.rtd",,"StudyData",""&amp;$C137&amp;"","Bar","","Close","D","-1","ALL",,,"TRUE","T"))</f>
        <v>152.60000000000036</v>
      </c>
      <c r="G137" s="14" t="str">
        <f ca="1">IF($B137&gt;=$D$3,RTD("cqg.rtd", ,"ContractData", $C137, "T_SettlementTime",, "T"),"")</f>
        <v/>
      </c>
      <c r="H137" s="5" cm="1">
        <f t="array" aca="1" ref="H137" ca="1">IF($B137&gt;=$D$3,_xll.CQGContractData($C137,"T_Date","1","T"),RTD("cqg.rtd",,"StudyData",""&amp;$C137&amp;"","Bar","","Time","D","-1","ALL",,,"TRUE","T"))</f>
        <v>44748</v>
      </c>
      <c r="I137" s="6" t="str">
        <f ca="1">IF($B137&gt;=$D$3,RTD("cqg.rtd",,"StudyData",$C137,"Bar","","Close","ADC","-2","ALL",,,"TRUE","T"),"")</f>
        <v/>
      </c>
      <c r="J137" s="5" t="str">
        <f ca="1">IF($B137&gt;=$D$3,RTD("cqg.rtd", ,"ContractData", $C137, "Y_Date",, "T"),"")</f>
        <v/>
      </c>
      <c r="K137" s="1" t="str">
        <v/>
      </c>
      <c r="L137" s="1" t="str">
        <v/>
      </c>
      <c r="M137" t="b">
        <f t="shared" ca="1" si="6"/>
        <v>0</v>
      </c>
    </row>
    <row r="138" spans="1:13" x14ac:dyDescent="0.3">
      <c r="A138" s="3">
        <v>133</v>
      </c>
      <c r="B138" s="5">
        <f t="shared" si="7"/>
        <v>44753</v>
      </c>
      <c r="C138" s="16" t="str">
        <f t="shared" si="8"/>
        <v>CADD11N22</v>
      </c>
      <c r="D138" s="6" t="str">
        <f>RTD("cqg.rtd", ,"ContractData", ""&amp;C138&amp;"", "LongDescription",, "T")</f>
        <v>LME Copper, Jul 22</v>
      </c>
      <c r="E138" s="6" cm="1">
        <f t="array" aca="1" ref="E138" ca="1">IF($B138&gt;=$D$3,_xll.CQGContractData(""&amp;$C138&amp;"","T_Settlement","1","T"),RTD("cqg.rtd",,"StudyData",""&amp;$C138&amp;"","Bar","","Close","D","-1","ALL",,,"TRUE","T"))</f>
        <v>7818.5</v>
      </c>
      <c r="F138" s="3" cm="1">
        <f t="array" aca="1" ref="F138" ca="1">IF($B138&gt;=$D$3,_xll.CQGContractData(""&amp;$C138&amp;"","NetSettlement","1","T"),RTD("cqg.rtd",,"StudyData",""&amp;$C138&amp;"","Bar","","Close","D","-2","ALL",,,"TRUE","T")-RTD("cqg.rtd",,"StudyData",""&amp;$C138&amp;"","Bar","","Close","D","-1","ALL",,,"TRUE","T"))</f>
        <v>-309</v>
      </c>
      <c r="G138" s="14" t="str">
        <f ca="1">IF($B138&gt;=$D$3,RTD("cqg.rtd", ,"ContractData", $C138, "T_SettlementTime",, "T"),"")</f>
        <v/>
      </c>
      <c r="H138" s="5" cm="1">
        <f t="array" aca="1" ref="H138" ca="1">IF($B138&gt;=$D$3,_xll.CQGContractData($C138,"T_Date","1","T"),RTD("cqg.rtd",,"StudyData",""&amp;$C138&amp;"","Bar","","Time","D","-1","ALL",,,"TRUE","T"))</f>
        <v>44749</v>
      </c>
      <c r="I138" s="6" t="str">
        <f ca="1">IF($B138&gt;=$D$3,RTD("cqg.rtd",,"StudyData",$C138,"Bar","","Close","ADC","-2","ALL",,,"TRUE","T"),"")</f>
        <v/>
      </c>
      <c r="J138" s="5" t="str">
        <f ca="1">IF($B138&gt;=$D$3,RTD("cqg.rtd", ,"ContractData", $C138, "Y_Date",, "T"),"")</f>
        <v/>
      </c>
      <c r="K138" s="1" t="str">
        <v/>
      </c>
      <c r="L138" s="1" t="str">
        <v/>
      </c>
      <c r="M138" t="b">
        <f t="shared" ca="1" si="6"/>
        <v>0</v>
      </c>
    </row>
    <row r="139" spans="1:13" x14ac:dyDescent="0.3">
      <c r="A139" s="3">
        <v>134</v>
      </c>
      <c r="B139" s="5">
        <f t="shared" si="7"/>
        <v>44754</v>
      </c>
      <c r="C139" s="16" t="str">
        <f t="shared" si="8"/>
        <v>CADD12N22</v>
      </c>
      <c r="D139" s="6" t="str">
        <f>RTD("cqg.rtd", ,"ContractData", ""&amp;C139&amp;"", "LongDescription",, "T")</f>
        <v>LME Copper, Jul 22</v>
      </c>
      <c r="E139" s="6" cm="1">
        <f t="array" aca="1" ref="E139" ca="1">IF($B139&gt;=$D$3,_xll.CQGContractData(""&amp;$C139&amp;"","T_Settlement","1","T"),RTD("cqg.rtd",,"StudyData",""&amp;$C139&amp;"","Bar","","Close","D","-1","ALL",,,"TRUE","T"))</f>
        <v>7819.42</v>
      </c>
      <c r="F139" s="3" cm="1">
        <f t="array" aca="1" ref="F139" ca="1">IF($B139&gt;=$D$3,_xll.CQGContractData(""&amp;$C139&amp;"","NetSettlement","1","T"),RTD("cqg.rtd",,"StudyData",""&amp;$C139&amp;"","Bar","","Close","D","-2","ALL",,,"TRUE","T")-RTD("cqg.rtd",,"StudyData",""&amp;$C139&amp;"","Bar","","Close","D","-1","ALL",,,"TRUE","T"))</f>
        <v>-309</v>
      </c>
      <c r="G139" s="14" t="str">
        <f ca="1">IF($B139&gt;=$D$3,RTD("cqg.rtd", ,"ContractData", $C139, "T_SettlementTime",, "T"),"")</f>
        <v/>
      </c>
      <c r="H139" s="5" cm="1">
        <f t="array" aca="1" ref="H139" ca="1">IF($B139&gt;=$D$3,_xll.CQGContractData($C139,"T_Date","1","T"),RTD("cqg.rtd",,"StudyData",""&amp;$C139&amp;"","Bar","","Time","D","-1","ALL",,,"TRUE","T"))</f>
        <v>44749</v>
      </c>
      <c r="I139" s="6" t="str">
        <f ca="1">IF($B139&gt;=$D$3,RTD("cqg.rtd",,"StudyData",$C139,"Bar","","Close","ADC","-2","ALL",,,"TRUE","T"),"")</f>
        <v/>
      </c>
      <c r="J139" s="5" t="str">
        <f ca="1">IF($B139&gt;=$D$3,RTD("cqg.rtd", ,"ContractData", $C139, "Y_Date",, "T"),"")</f>
        <v/>
      </c>
      <c r="K139" s="1" t="str">
        <v/>
      </c>
      <c r="L139" s="1" t="str">
        <v/>
      </c>
      <c r="M139" t="b">
        <f t="shared" ca="1" si="6"/>
        <v>0</v>
      </c>
    </row>
    <row r="140" spans="1:13" x14ac:dyDescent="0.3">
      <c r="A140" s="3">
        <v>135</v>
      </c>
      <c r="B140" s="5">
        <f t="shared" si="7"/>
        <v>44755</v>
      </c>
      <c r="C140" s="16" t="str">
        <f t="shared" si="8"/>
        <v>CADD13N22</v>
      </c>
      <c r="D140" s="6" t="str">
        <f>RTD("cqg.rtd", ,"ContractData", ""&amp;C140&amp;"", "LongDescription",, "T")</f>
        <v>LME Copper, Jul 22</v>
      </c>
      <c r="E140" s="6" cm="1">
        <f t="array" aca="1" ref="E140" ca="1">IF($B140&gt;=$D$3,_xll.CQGContractData(""&amp;$C140&amp;"","T_Settlement","1","T"),RTD("cqg.rtd",,"StudyData",""&amp;$C140&amp;"","Bar","","Close","D","-1","ALL",,,"TRUE","T"))</f>
        <v>7572.25</v>
      </c>
      <c r="F140" s="3" cm="1">
        <f t="array" aca="1" ref="F140" ca="1">IF($B140&gt;=$D$3,_xll.CQGContractData(""&amp;$C140&amp;"","NetSettlement","1","T"),RTD("cqg.rtd",,"StudyData",""&amp;$C140&amp;"","Bar","","Close","D","-2","ALL",,,"TRUE","T")-RTD("cqg.rtd",,"StudyData",""&amp;$C140&amp;"","Bar","","Close","D","-1","ALL",,,"TRUE","T"))</f>
        <v>223.75</v>
      </c>
      <c r="G140" s="14" t="str">
        <f ca="1">IF($B140&gt;=$D$3,RTD("cqg.rtd", ,"ContractData", $C140, "T_SettlementTime",, "T"),"")</f>
        <v/>
      </c>
      <c r="H140" s="5" cm="1">
        <f t="array" aca="1" ref="H140" ca="1">IF($B140&gt;=$D$3,_xll.CQGContractData($C140,"T_Date","1","T"),RTD("cqg.rtd",,"StudyData",""&amp;$C140&amp;"","Bar","","Time","D","-1","ALL",,,"TRUE","T"))</f>
        <v>44753</v>
      </c>
      <c r="I140" s="6" t="str">
        <f ca="1">IF($B140&gt;=$D$3,RTD("cqg.rtd",,"StudyData",$C140,"Bar","","Close","ADC","-2","ALL",,,"TRUE","T"),"")</f>
        <v/>
      </c>
      <c r="J140" s="5" t="str">
        <f ca="1">IF($B140&gt;=$D$3,RTD("cqg.rtd", ,"ContractData", $C140, "Y_Date",, "T"),"")</f>
        <v/>
      </c>
      <c r="K140" s="1" t="str">
        <v/>
      </c>
      <c r="L140" s="1" t="str">
        <v/>
      </c>
      <c r="M140" t="b">
        <f t="shared" ca="1" si="6"/>
        <v>0</v>
      </c>
    </row>
    <row r="141" spans="1:13" x14ac:dyDescent="0.3">
      <c r="A141" s="3">
        <v>136</v>
      </c>
      <c r="B141" s="5">
        <f t="shared" si="7"/>
        <v>44756</v>
      </c>
      <c r="C141" s="16" t="str">
        <f t="shared" si="8"/>
        <v>CADD14N22</v>
      </c>
      <c r="D141" s="6" t="str">
        <f>RTD("cqg.rtd", ,"ContractData", ""&amp;C141&amp;"", "LongDescription",, "T")</f>
        <v>LME Copper, Jul 22</v>
      </c>
      <c r="E141" s="6" cm="1">
        <f t="array" aca="1" ref="E141" ca="1">IF($B141&gt;=$D$3,_xll.CQGContractData(""&amp;$C141&amp;"","T_Settlement","1","T"),RTD("cqg.rtd",,"StudyData",""&amp;$C141&amp;"","Bar","","Close","D","-1","ALL",,,"TRUE","T"))</f>
        <v>7335</v>
      </c>
      <c r="F141" s="3" cm="1">
        <f t="array" aca="1" ref="F141" ca="1">IF($B141&gt;=$D$3,_xll.CQGContractData(""&amp;$C141&amp;"","NetSettlement","1","T"),RTD("cqg.rtd",,"StudyData",""&amp;$C141&amp;"","Bar","","Close","D","-2","ALL",,,"TRUE","T")-RTD("cqg.rtd",,"StudyData",""&amp;$C141&amp;"","Bar","","Close","D","-1","ALL",,,"TRUE","T"))</f>
        <v>238.25</v>
      </c>
      <c r="G141" s="14" t="str">
        <f ca="1">IF($B141&gt;=$D$3,RTD("cqg.rtd", ,"ContractData", $C141, "T_SettlementTime",, "T"),"")</f>
        <v/>
      </c>
      <c r="H141" s="5" cm="1">
        <f t="array" aca="1" ref="H141" ca="1">IF($B141&gt;=$D$3,_xll.CQGContractData($C141,"T_Date","1","T"),RTD("cqg.rtd",,"StudyData",""&amp;$C141&amp;"","Bar","","Time","D","-1","ALL",,,"TRUE","T"))</f>
        <v>44754</v>
      </c>
      <c r="I141" s="6" t="str">
        <f ca="1">IF($B141&gt;=$D$3,RTD("cqg.rtd",,"StudyData",$C141,"Bar","","Close","ADC","-2","ALL",,,"TRUE","T"),"")</f>
        <v/>
      </c>
      <c r="J141" s="5" t="str">
        <f ca="1">IF($B141&gt;=$D$3,RTD("cqg.rtd", ,"ContractData", $C141, "Y_Date",, "T"),"")</f>
        <v/>
      </c>
      <c r="K141" s="1" t="str">
        <v/>
      </c>
      <c r="L141" s="1" t="str">
        <v/>
      </c>
      <c r="M141" t="b">
        <f t="shared" ca="1" si="6"/>
        <v>0</v>
      </c>
    </row>
    <row r="142" spans="1:13" x14ac:dyDescent="0.3">
      <c r="A142" s="3">
        <v>137</v>
      </c>
      <c r="B142" s="5">
        <f t="shared" si="7"/>
        <v>44757</v>
      </c>
      <c r="C142" s="16" t="str">
        <f t="shared" si="8"/>
        <v>CADD15N22</v>
      </c>
      <c r="D142" s="6" t="str">
        <f>RTD("cqg.rtd", ,"ContractData", ""&amp;C142&amp;"", "LongDescription",, "T")</f>
        <v>LME Copper, Jul 22</v>
      </c>
      <c r="E142" s="6" cm="1">
        <f t="array" aca="1" ref="E142" ca="1">IF($B142&gt;=$D$3,_xll.CQGContractData(""&amp;$C142&amp;"","T_Settlement","1","T"),RTD("cqg.rtd",,"StudyData",""&amp;$C142&amp;"","Bar","","Close","D","-1","ALL",,,"TRUE","T"))</f>
        <v>7310.5</v>
      </c>
      <c r="F142" s="3" cm="1">
        <f t="array" aca="1" ref="F142" ca="1">IF($B142&gt;=$D$3,_xll.CQGContractData(""&amp;$C142&amp;"","NetSettlement","1","T"),RTD("cqg.rtd",,"StudyData",""&amp;$C142&amp;"","Bar","","Close","D","-2","ALL",,,"TRUE","T")-RTD("cqg.rtd",,"StudyData",""&amp;$C142&amp;"","Bar","","Close","D","-1","ALL",,,"TRUE","T"))</f>
        <v>25.75</v>
      </c>
      <c r="G142" s="14" t="str">
        <f ca="1">IF($B142&gt;=$D$3,RTD("cqg.rtd", ,"ContractData", $C142, "T_SettlementTime",, "T"),"")</f>
        <v/>
      </c>
      <c r="H142" s="5" cm="1">
        <f t="array" aca="1" ref="H142" ca="1">IF($B142&gt;=$D$3,_xll.CQGContractData($C142,"T_Date","1","T"),RTD("cqg.rtd",,"StudyData",""&amp;$C142&amp;"","Bar","","Time","D","-1","ALL",,,"TRUE","T"))</f>
        <v>44755</v>
      </c>
      <c r="I142" s="6" t="str">
        <f ca="1">IF($B142&gt;=$D$3,RTD("cqg.rtd",,"StudyData",$C142,"Bar","","Close","ADC","-2","ALL",,,"TRUE","T"),"")</f>
        <v/>
      </c>
      <c r="J142" s="5" t="str">
        <f ca="1">IF($B142&gt;=$D$3,RTD("cqg.rtd", ,"ContractData", $C142, "Y_Date",, "T"),"")</f>
        <v/>
      </c>
      <c r="K142" s="1" t="str">
        <v/>
      </c>
      <c r="L142" s="1" t="str">
        <v/>
      </c>
      <c r="M142" t="b">
        <f t="shared" ca="1" si="6"/>
        <v>0</v>
      </c>
    </row>
    <row r="143" spans="1:13" x14ac:dyDescent="0.3">
      <c r="A143" s="3">
        <v>138</v>
      </c>
      <c r="B143" s="5">
        <f t="shared" si="7"/>
        <v>44760</v>
      </c>
      <c r="C143" s="16" t="str">
        <f t="shared" si="8"/>
        <v>CADD18N22</v>
      </c>
      <c r="D143" s="6" t="str">
        <f>RTD("cqg.rtd", ,"ContractData", ""&amp;C143&amp;"", "LongDescription",, "T")</f>
        <v>LME Copper, Jul 22</v>
      </c>
      <c r="E143" s="6" cm="1">
        <f t="array" aca="1" ref="E143" ca="1">IF($B143&gt;=$D$3,_xll.CQGContractData(""&amp;$C143&amp;"","T_Settlement","1","T"),RTD("cqg.rtd",,"StudyData",""&amp;$C143&amp;"","Bar","","Close","D","-1","ALL",,,"TRUE","T"))</f>
        <v>7160</v>
      </c>
      <c r="F143" s="3" cm="1">
        <f t="array" aca="1" ref="F143" ca="1">IF($B143&gt;=$D$3,_xll.CQGContractData(""&amp;$C143&amp;"","NetSettlement","1","T"),RTD("cqg.rtd",,"StudyData",""&amp;$C143&amp;"","Bar","","Close","D","-2","ALL",,,"TRUE","T")-RTD("cqg.rtd",,"StudyData",""&amp;$C143&amp;"","Bar","","Close","D","-1","ALL",,,"TRUE","T"))</f>
        <v>153.3100000000004</v>
      </c>
      <c r="G143" s="14" t="str">
        <f ca="1">IF($B143&gt;=$D$3,RTD("cqg.rtd", ,"ContractData", $C143, "T_SettlementTime",, "T"),"")</f>
        <v/>
      </c>
      <c r="H143" s="5" cm="1">
        <f t="array" aca="1" ref="H143" ca="1">IF($B143&gt;=$D$3,_xll.CQGContractData($C143,"T_Date","1","T"),RTD("cqg.rtd",,"StudyData",""&amp;$C143&amp;"","Bar","","Time","D","-1","ALL",,,"TRUE","T"))</f>
        <v>44756</v>
      </c>
      <c r="I143" s="6" t="str">
        <f ca="1">IF($B143&gt;=$D$3,RTD("cqg.rtd",,"StudyData",$C143,"Bar","","Close","ADC","-2","ALL",,,"TRUE","T"),"")</f>
        <v/>
      </c>
      <c r="J143" s="5" t="str">
        <f ca="1">IF($B143&gt;=$D$3,RTD("cqg.rtd", ,"ContractData", $C143, "Y_Date",, "T"),"")</f>
        <v/>
      </c>
      <c r="K143" s="1" t="str">
        <v/>
      </c>
      <c r="L143" s="1" t="str">
        <v/>
      </c>
      <c r="M143" t="b">
        <f t="shared" ca="1" si="6"/>
        <v>0</v>
      </c>
    </row>
    <row r="144" spans="1:13" x14ac:dyDescent="0.3">
      <c r="A144" s="3">
        <v>139</v>
      </c>
      <c r="B144" s="5">
        <f t="shared" si="7"/>
        <v>44761</v>
      </c>
      <c r="C144" s="16" t="str">
        <f t="shared" si="8"/>
        <v>CADD19N22</v>
      </c>
      <c r="D144" s="6" t="str">
        <f>RTD("cqg.rtd", ,"ContractData", ""&amp;C144&amp;"", "LongDescription",, "T")</f>
        <v>LME Copper, Jul 22</v>
      </c>
      <c r="E144" s="6" cm="1">
        <f t="array" aca="1" ref="E144" ca="1">IF($B144&gt;=$D$3,_xll.CQGContractData(""&amp;$C144&amp;"","T_Settlement","1","T"),RTD("cqg.rtd",,"StudyData",""&amp;$C144&amp;"","Bar","","Close","D","-1","ALL",,,"TRUE","T"))</f>
        <v>7161</v>
      </c>
      <c r="F144" s="3" cm="1">
        <f t="array" aca="1" ref="F144" ca="1">IF($B144&gt;=$D$3,_xll.CQGContractData(""&amp;$C144&amp;"","NetSettlement","1","T"),RTD("cqg.rtd",,"StudyData",""&amp;$C144&amp;"","Bar","","Close","D","-2","ALL",,,"TRUE","T")-RTD("cqg.rtd",,"StudyData",""&amp;$C144&amp;"","Bar","","Close","D","-1","ALL",,,"TRUE","T"))</f>
        <v>153.25</v>
      </c>
      <c r="G144" s="14" t="str">
        <f ca="1">IF($B144&gt;=$D$3,RTD("cqg.rtd", ,"ContractData", $C144, "T_SettlementTime",, "T"),"")</f>
        <v/>
      </c>
      <c r="H144" s="5" cm="1">
        <f t="array" aca="1" ref="H144" ca="1">IF($B144&gt;=$D$3,_xll.CQGContractData($C144,"T_Date","1","T"),RTD("cqg.rtd",,"StudyData",""&amp;$C144&amp;"","Bar","","Time","D","-1","ALL",,,"TRUE","T"))</f>
        <v>44756</v>
      </c>
      <c r="I144" s="6" t="str">
        <f ca="1">IF($B144&gt;=$D$3,RTD("cqg.rtd",,"StudyData",$C144,"Bar","","Close","ADC","-2","ALL",,,"TRUE","T"),"")</f>
        <v/>
      </c>
      <c r="J144" s="5" t="str">
        <f ca="1">IF($B144&gt;=$D$3,RTD("cqg.rtd", ,"ContractData", $C144, "Y_Date",, "T"),"")</f>
        <v/>
      </c>
      <c r="K144" s="1" t="str">
        <v/>
      </c>
      <c r="L144" s="1" t="str">
        <v/>
      </c>
      <c r="M144" t="b">
        <f t="shared" ca="1" si="6"/>
        <v>0</v>
      </c>
    </row>
    <row r="145" spans="1:17" x14ac:dyDescent="0.3">
      <c r="A145" s="3">
        <v>140</v>
      </c>
      <c r="B145" s="5">
        <f t="shared" si="7"/>
        <v>44762</v>
      </c>
      <c r="C145" s="16" t="str">
        <f t="shared" si="8"/>
        <v>CADD20N22</v>
      </c>
      <c r="D145" s="6" t="str">
        <f>RTD("cqg.rtd", ,"ContractData", ""&amp;C145&amp;"", "LongDescription",, "T")</f>
        <v>LME Copper, Jul 22</v>
      </c>
      <c r="E145" s="6" cm="1">
        <f t="array" aca="1" ref="E145" ca="1">IF($B145&gt;=$D$3,_xll.CQGContractData(""&amp;$C145&amp;"","T_Settlement","1","T"),RTD("cqg.rtd",,"StudyData",""&amp;$C145&amp;"","Bar","","Close","D","-1","ALL",,,"TRUE","T"))</f>
        <v>7411</v>
      </c>
      <c r="F145" s="3" cm="1">
        <f t="array" aca="1" ref="F145" ca="1">IF($B145&gt;=$D$3,_xll.CQGContractData(""&amp;$C145&amp;"","NetSettlement","1","T"),RTD("cqg.rtd",,"StudyData",""&amp;$C145&amp;"","Bar","","Close","D","-2","ALL",,,"TRUE","T")-RTD("cqg.rtd",,"StudyData",""&amp;$C145&amp;"","Bar","","Close","D","-1","ALL",,,"TRUE","T"))</f>
        <v>-231.75</v>
      </c>
      <c r="G145" s="14" t="str">
        <f ca="1">IF($B145&gt;=$D$3,RTD("cqg.rtd", ,"ContractData", $C145, "T_SettlementTime",, "T"),"")</f>
        <v/>
      </c>
      <c r="H145" s="5" cm="1">
        <f t="array" aca="1" ref="H145" ca="1">IF($B145&gt;=$D$3,_xll.CQGContractData($C145,"T_Date","1","T"),RTD("cqg.rtd",,"StudyData",""&amp;$C145&amp;"","Bar","","Time","D","-1","ALL",,,"TRUE","T"))</f>
        <v>44760</v>
      </c>
      <c r="I145" s="6" t="str">
        <f ca="1">IF($B145&gt;=$D$3,RTD("cqg.rtd",,"StudyData",$C145,"Bar","","Close","ADC","-2","ALL",,,"TRUE","T"),"")</f>
        <v/>
      </c>
      <c r="J145" s="5" t="str">
        <f ca="1">IF($B145&gt;=$D$3,RTD("cqg.rtd", ,"ContractData", $C145, "Y_Date",, "T"),"")</f>
        <v/>
      </c>
      <c r="K145" s="1">
        <v>44762</v>
      </c>
      <c r="L145" s="1" t="str">
        <v/>
      </c>
      <c r="M145" t="b">
        <f t="shared" ca="1" si="6"/>
        <v>0</v>
      </c>
    </row>
    <row r="146" spans="1:17" x14ac:dyDescent="0.3">
      <c r="A146" s="3">
        <v>141</v>
      </c>
      <c r="B146" s="5">
        <f t="shared" si="7"/>
        <v>44763</v>
      </c>
      <c r="C146" s="16" t="str">
        <f t="shared" si="8"/>
        <v>CADD21N22</v>
      </c>
      <c r="D146" s="6" t="str">
        <f>RTD("cqg.rtd", ,"ContractData", ""&amp;C146&amp;"", "LongDescription",, "T")</f>
        <v>LME Copper, Jul 22</v>
      </c>
      <c r="E146" s="6" cm="1">
        <f t="array" aca="1" ref="E146" ca="1">IF($B146&gt;=$D$3,_xll.CQGContractData(""&amp;$C146&amp;"","T_Settlement","1","T"),RTD("cqg.rtd",,"StudyData",""&amp;$C146&amp;"","Bar","","Close","D","-1","ALL",,,"TRUE","T"))</f>
        <v>7254.5</v>
      </c>
      <c r="F146" s="3" cm="1">
        <f t="array" aca="1" ref="F146" ca="1">IF($B146&gt;=$D$3,_xll.CQGContractData(""&amp;$C146&amp;"","NetSettlement","1","T"),RTD("cqg.rtd",,"StudyData",""&amp;$C146&amp;"","Bar","","Close","D","-2","ALL",,,"TRUE","T")-RTD("cqg.rtd",,"StudyData",""&amp;$C146&amp;"","Bar","","Close","D","-1","ALL",,,"TRUE","T"))</f>
        <v>157.55000000000018</v>
      </c>
      <c r="G146" s="14" t="str">
        <f ca="1">IF($B146&gt;=$D$3,RTD("cqg.rtd", ,"ContractData", $C146, "T_SettlementTime",, "T"),"")</f>
        <v/>
      </c>
      <c r="H146" s="5" cm="1">
        <f t="array" aca="1" ref="H146" ca="1">IF($B146&gt;=$D$3,_xll.CQGContractData($C146,"T_Date","1","T"),RTD("cqg.rtd",,"StudyData",""&amp;$C146&amp;"","Bar","","Time","D","-1","ALL",,,"TRUE","T"))</f>
        <v>44761</v>
      </c>
      <c r="I146" s="6" t="str">
        <f ca="1">IF($B146&gt;=$D$3,RTD("cqg.rtd",,"StudyData",$C146,"Bar","","Close","ADC","-2","ALL",,,"TRUE","T"),"")</f>
        <v/>
      </c>
      <c r="J146" s="5" t="str">
        <f ca="1">IF($B146&gt;=$D$3,RTD("cqg.rtd", ,"ContractData", $C146, "Y_Date",, "T"),"")</f>
        <v/>
      </c>
      <c r="K146" s="1" t="str">
        <v/>
      </c>
      <c r="L146" s="1" t="str">
        <v/>
      </c>
      <c r="M146" t="b">
        <f t="shared" ref="M146:M209" ca="1" si="9">ISERROR(F146)</f>
        <v>0</v>
      </c>
    </row>
    <row r="147" spans="1:17" x14ac:dyDescent="0.3">
      <c r="A147" s="3">
        <v>142</v>
      </c>
      <c r="B147" s="5">
        <f t="shared" si="7"/>
        <v>44764</v>
      </c>
      <c r="C147" s="16" t="str">
        <f t="shared" si="8"/>
        <v>CADD22N22</v>
      </c>
      <c r="D147" s="6" t="str">
        <f>RTD("cqg.rtd", ,"ContractData", ""&amp;C147&amp;"", "LongDescription",, "T")</f>
        <v>LME Copper, Jul 22</v>
      </c>
      <c r="E147" s="6" cm="1">
        <f t="array" aca="1" ref="E147" ca="1">IF($B147&gt;=$D$3,_xll.CQGContractData(""&amp;$C147&amp;"","T_Settlement","1","T"),RTD("cqg.rtd",,"StudyData",""&amp;$C147&amp;"","Bar","","Close","D","-1","ALL",,,"TRUE","T"))</f>
        <v>7358</v>
      </c>
      <c r="F147" s="3" cm="1">
        <f t="array" aca="1" ref="F147" ca="1">IF($B147&gt;=$D$3,_xll.CQGContractData(""&amp;$C147&amp;"","NetSettlement","1","T"),RTD("cqg.rtd",,"StudyData",""&amp;$C147&amp;"","Bar","","Close","D","-2","ALL",,,"TRUE","T")-RTD("cqg.rtd",,"StudyData",""&amp;$C147&amp;"","Bar","","Close","D","-1","ALL",,,"TRUE","T"))</f>
        <v>-102.5</v>
      </c>
      <c r="G147" s="14" t="str">
        <f ca="1">IF($B147&gt;=$D$3,RTD("cqg.rtd", ,"ContractData", $C147, "T_SettlementTime",, "T"),"")</f>
        <v/>
      </c>
      <c r="H147" s="5" cm="1">
        <f t="array" aca="1" ref="H147" ca="1">IF($B147&gt;=$D$3,_xll.CQGContractData($C147,"T_Date","1","T"),RTD("cqg.rtd",,"StudyData",""&amp;$C147&amp;"","Bar","","Time","D","-1","ALL",,,"TRUE","T"))</f>
        <v>44762</v>
      </c>
      <c r="I147" s="6" t="str">
        <f ca="1">IF($B147&gt;=$D$3,RTD("cqg.rtd",,"StudyData",$C147,"Bar","","Close","ADC","-2","ALL",,,"TRUE","T"),"")</f>
        <v/>
      </c>
      <c r="J147" s="5" t="str">
        <f ca="1">IF($B147&gt;=$D$3,RTD("cqg.rtd", ,"ContractData", $C147, "Y_Date",, "T"),"")</f>
        <v/>
      </c>
      <c r="K147" s="1" t="str">
        <v/>
      </c>
      <c r="L147" s="1" t="str">
        <v/>
      </c>
      <c r="M147" t="b">
        <f t="shared" ca="1" si="9"/>
        <v>0</v>
      </c>
    </row>
    <row r="148" spans="1:17" x14ac:dyDescent="0.3">
      <c r="A148" s="3">
        <v>143</v>
      </c>
      <c r="B148" s="5">
        <f t="shared" si="7"/>
        <v>44767</v>
      </c>
      <c r="C148" s="16" t="str">
        <f t="shared" si="8"/>
        <v>CADD25N22</v>
      </c>
      <c r="D148" s="6" t="str">
        <f>RTD("cqg.rtd", ,"ContractData", ""&amp;C148&amp;"", "LongDescription",, "T")</f>
        <v>LME Copper, Jul 22</v>
      </c>
      <c r="E148" s="6" cm="1">
        <f t="array" aca="1" ref="E148" ca="1">IF($B148&gt;=$D$3,_xll.CQGContractData(""&amp;$C148&amp;"","T_Settlement","1","T"),RTD("cqg.rtd",,"StudyData",""&amp;$C148&amp;"","Bar","","Close","D","-1","ALL",,,"TRUE","T"))</f>
        <v>7304</v>
      </c>
      <c r="F148" s="3" cm="1">
        <f t="array" aca="1" ref="F148" ca="1">IF($B148&gt;=$D$3,_xll.CQGContractData(""&amp;$C148&amp;"","NetSettlement","1","T"),RTD("cqg.rtd",,"StudyData",""&amp;$C148&amp;"","Bar","","Close","D","-2","ALL",,,"TRUE","T")-RTD("cqg.rtd",,"StudyData",""&amp;$C148&amp;"","Bar","","Close","D","-1","ALL",,,"TRUE","T"))</f>
        <v>57.300000000000182</v>
      </c>
      <c r="G148" s="14" t="str">
        <f ca="1">IF($B148&gt;=$D$3,RTD("cqg.rtd", ,"ContractData", $C148, "T_SettlementTime",, "T"),"")</f>
        <v/>
      </c>
      <c r="H148" s="5" cm="1">
        <f t="array" aca="1" ref="H148" ca="1">IF($B148&gt;=$D$3,_xll.CQGContractData($C148,"T_Date","1","T"),RTD("cqg.rtd",,"StudyData",""&amp;$C148&amp;"","Bar","","Time","D","-1","ALL",,,"TRUE","T"))</f>
        <v>44763</v>
      </c>
      <c r="I148" s="6" t="str">
        <f ca="1">IF($B148&gt;=$D$3,RTD("cqg.rtd",,"StudyData",$C148,"Bar","","Close","ADC","-2","ALL",,,"TRUE","T"),"")</f>
        <v/>
      </c>
      <c r="J148" s="5" t="str">
        <f ca="1">IF($B148&gt;=$D$3,RTD("cqg.rtd", ,"ContractData", $C148, "Y_Date",, "T"),"")</f>
        <v/>
      </c>
      <c r="K148" s="1" t="str">
        <v/>
      </c>
      <c r="L148" s="1" t="str">
        <v/>
      </c>
      <c r="M148" t="b">
        <f t="shared" ca="1" si="9"/>
        <v>0</v>
      </c>
    </row>
    <row r="149" spans="1:17" x14ac:dyDescent="0.3">
      <c r="A149" s="3">
        <v>144</v>
      </c>
      <c r="B149" s="5">
        <f t="shared" si="7"/>
        <v>44768</v>
      </c>
      <c r="C149" s="16" t="str">
        <f t="shared" si="8"/>
        <v>CADD26N22</v>
      </c>
      <c r="D149" s="6" t="str">
        <f>RTD("cqg.rtd", ,"ContractData", ""&amp;C149&amp;"", "LongDescription",, "T")</f>
        <v>LME Copper, Jul 22</v>
      </c>
      <c r="E149" s="6" cm="1">
        <f t="array" aca="1" ref="E149" ca="1">IF($B149&gt;=$D$3,_xll.CQGContractData(""&amp;$C149&amp;"","T_Settlement","1","T"),RTD("cqg.rtd",,"StudyData",""&amp;$C149&amp;"","Bar","","Close","D","-1","ALL",,,"TRUE","T"))</f>
        <v>7305.17</v>
      </c>
      <c r="F149" s="3" cm="1">
        <f t="array" aca="1" ref="F149" ca="1">IF($B149&gt;=$D$3,_xll.CQGContractData(""&amp;$C149&amp;"","NetSettlement","1","T"),RTD("cqg.rtd",,"StudyData",""&amp;$C149&amp;"","Bar","","Close","D","-2","ALL",,,"TRUE","T")-RTD("cqg.rtd",,"StudyData",""&amp;$C149&amp;"","Bar","","Close","D","-1","ALL",,,"TRUE","T"))</f>
        <v>57.229999999999563</v>
      </c>
      <c r="G149" s="14" t="str">
        <f ca="1">IF($B149&gt;=$D$3,RTD("cqg.rtd", ,"ContractData", $C149, "T_SettlementTime",, "T"),"")</f>
        <v/>
      </c>
      <c r="H149" s="5" cm="1">
        <f t="array" aca="1" ref="H149" ca="1">IF($B149&gt;=$D$3,_xll.CQGContractData($C149,"T_Date","1","T"),RTD("cqg.rtd",,"StudyData",""&amp;$C149&amp;"","Bar","","Time","D","-1","ALL",,,"TRUE","T"))</f>
        <v>44763</v>
      </c>
      <c r="I149" s="6" t="str">
        <f ca="1">IF($B149&gt;=$D$3,RTD("cqg.rtd",,"StudyData",$C149,"Bar","","Close","ADC","-2","ALL",,,"TRUE","T"),"")</f>
        <v/>
      </c>
      <c r="J149" s="5" t="str">
        <f ca="1">IF($B149&gt;=$D$3,RTD("cqg.rtd", ,"ContractData", $C149, "Y_Date",, "T"),"")</f>
        <v/>
      </c>
      <c r="K149" s="1" t="str">
        <v/>
      </c>
      <c r="L149" s="1" t="str">
        <v/>
      </c>
      <c r="M149" t="b">
        <f t="shared" ca="1" si="9"/>
        <v>0</v>
      </c>
    </row>
    <row r="150" spans="1:17" x14ac:dyDescent="0.3">
      <c r="A150" s="3">
        <v>145</v>
      </c>
      <c r="B150" s="5">
        <f t="shared" si="7"/>
        <v>44769</v>
      </c>
      <c r="C150" s="16" t="str">
        <f t="shared" si="8"/>
        <v>CADD27N22</v>
      </c>
      <c r="D150" s="6" t="str">
        <f>RTD("cqg.rtd", ,"ContractData", ""&amp;C150&amp;"", "LongDescription",, "T")</f>
        <v>LME Copper, Jul 22</v>
      </c>
      <c r="E150" s="6" cm="1">
        <f t="array" aca="1" ref="E150" ca="1">IF($B150&gt;=$D$3,_xll.CQGContractData(""&amp;$C150&amp;"","T_Settlement","1","T"),RTD("cqg.rtd",,"StudyData",""&amp;$C150&amp;"","Bar","","Close","D","-1","ALL",,,"TRUE","T"))</f>
        <v>7463.75</v>
      </c>
      <c r="F150" s="3" cm="1">
        <f t="array" aca="1" ref="F150" ca="1">IF($B150&gt;=$D$3,_xll.CQGContractData(""&amp;$C150&amp;"","NetSettlement","1","T"),RTD("cqg.rtd",,"StudyData",""&amp;$C150&amp;"","Bar","","Close","D","-2","ALL",,,"TRUE","T")-RTD("cqg.rtd",,"StudyData",""&amp;$C150&amp;"","Bar","","Close","D","-1","ALL",,,"TRUE","T"))</f>
        <v>-29.5</v>
      </c>
      <c r="G150" s="14" t="str">
        <f ca="1">IF($B150&gt;=$D$3,RTD("cqg.rtd", ,"ContractData", $C150, "T_SettlementTime",, "T"),"")</f>
        <v/>
      </c>
      <c r="H150" s="5" cm="1">
        <f t="array" aca="1" ref="H150" ca="1">IF($B150&gt;=$D$3,_xll.CQGContractData($C150,"T_Date","1","T"),RTD("cqg.rtd",,"StudyData",""&amp;$C150&amp;"","Bar","","Time","D","-1","ALL",,,"TRUE","T"))</f>
        <v>44767</v>
      </c>
      <c r="I150" s="6" t="str">
        <f ca="1">IF($B150&gt;=$D$3,RTD("cqg.rtd",,"StudyData",$C150,"Bar","","Close","ADC","-2","ALL",,,"TRUE","T"),"")</f>
        <v/>
      </c>
      <c r="J150" s="5" t="str">
        <f ca="1">IF($B150&gt;=$D$3,RTD("cqg.rtd", ,"ContractData", $C150, "Y_Date",, "T"),"")</f>
        <v/>
      </c>
      <c r="K150" s="1" t="str">
        <v/>
      </c>
      <c r="L150" s="1" t="str">
        <v/>
      </c>
      <c r="M150" t="b">
        <f t="shared" ca="1" si="9"/>
        <v>0</v>
      </c>
    </row>
    <row r="151" spans="1:17" x14ac:dyDescent="0.3">
      <c r="A151" s="3">
        <v>146</v>
      </c>
      <c r="B151" s="5">
        <f t="shared" si="7"/>
        <v>44770</v>
      </c>
      <c r="C151" s="16" t="str">
        <f t="shared" si="8"/>
        <v>CADD28N22</v>
      </c>
      <c r="D151" s="6" t="str">
        <f>RTD("cqg.rtd", ,"ContractData", ""&amp;C151&amp;"", "LongDescription",, "T")</f>
        <v>LME Copper, Jul 22</v>
      </c>
      <c r="E151" s="6" cm="1">
        <f t="array" aca="1" ref="E151" ca="1">IF($B151&gt;=$D$3,_xll.CQGContractData(""&amp;$C151&amp;"","T_Settlement","1","T"),RTD("cqg.rtd",,"StudyData",""&amp;$C151&amp;"","Bar","","Close","D","-1","ALL",,,"TRUE","T"))</f>
        <v>7520.25</v>
      </c>
      <c r="F151" s="3" cm="1">
        <f t="array" aca="1" ref="F151" ca="1">IF($B151&gt;=$D$3,_xll.CQGContractData(""&amp;$C151&amp;"","NetSettlement","1","T"),RTD("cqg.rtd",,"StudyData",""&amp;$C151&amp;"","Bar","","Close","D","-2","ALL",,,"TRUE","T")-RTD("cqg.rtd",,"StudyData",""&amp;$C151&amp;"","Bar","","Close","D","-1","ALL",,,"TRUE","T"))</f>
        <v>-55.5</v>
      </c>
      <c r="G151" s="14" t="str">
        <f ca="1">IF($B151&gt;=$D$3,RTD("cqg.rtd", ,"ContractData", $C151, "T_SettlementTime",, "T"),"")</f>
        <v/>
      </c>
      <c r="H151" s="5" cm="1">
        <f t="array" aca="1" ref="H151" ca="1">IF($B151&gt;=$D$3,_xll.CQGContractData($C151,"T_Date","1","T"),RTD("cqg.rtd",,"StudyData",""&amp;$C151&amp;"","Bar","","Time","D","-1","ALL",,,"TRUE","T"))</f>
        <v>44768</v>
      </c>
      <c r="I151" s="6" t="str">
        <f ca="1">IF($B151&gt;=$D$3,RTD("cqg.rtd",,"StudyData",$C151,"Bar","","Close","ADC","-2","ALL",,,"TRUE","T"),"")</f>
        <v/>
      </c>
      <c r="J151" s="5" t="str">
        <f ca="1">IF($B151&gt;=$D$3,RTD("cqg.rtd", ,"ContractData", $C151, "Y_Date",, "T"),"")</f>
        <v/>
      </c>
      <c r="K151" s="1" t="str">
        <v/>
      </c>
      <c r="L151" s="1" t="str">
        <v/>
      </c>
      <c r="M151" t="b">
        <f t="shared" ca="1" si="9"/>
        <v>0</v>
      </c>
    </row>
    <row r="152" spans="1:17" x14ac:dyDescent="0.3">
      <c r="A152" s="3">
        <v>147</v>
      </c>
      <c r="B152" s="5">
        <f t="shared" si="7"/>
        <v>44771</v>
      </c>
      <c r="C152" s="16" t="str">
        <f t="shared" si="8"/>
        <v>CADD29N22</v>
      </c>
      <c r="D152" s="6" t="str">
        <f>RTD("cqg.rtd", ,"ContractData", ""&amp;C152&amp;"", "LongDescription",, "T")</f>
        <v>LME Copper, Jul 22</v>
      </c>
      <c r="E152" s="6" cm="1">
        <f t="array" aca="1" ref="E152" ca="1">IF($B152&gt;=$D$3,_xll.CQGContractData(""&amp;$C152&amp;"","T_Settlement","1","T"),RTD("cqg.rtd",,"StudyData",""&amp;$C152&amp;"","Bar","","Close","D","-1","ALL",,,"TRUE","T"))</f>
        <v>7627.25</v>
      </c>
      <c r="F152" s="3" cm="1">
        <f t="array" aca="1" ref="F152" ca="1">IF($B152&gt;=$D$3,_xll.CQGContractData(""&amp;$C152&amp;"","NetSettlement","1","T"),RTD("cqg.rtd",,"StudyData",""&amp;$C152&amp;"","Bar","","Close","D","-2","ALL",,,"TRUE","T")-RTD("cqg.rtd",,"StudyData",""&amp;$C152&amp;"","Bar","","Close","D","-1","ALL",,,"TRUE","T"))</f>
        <v>-105.75</v>
      </c>
      <c r="G152" s="14" t="str">
        <f ca="1">IF($B152&gt;=$D$3,RTD("cqg.rtd", ,"ContractData", $C152, "T_SettlementTime",, "T"),"")</f>
        <v/>
      </c>
      <c r="H152" s="5" cm="1">
        <f t="array" aca="1" ref="H152" ca="1">IF($B152&gt;=$D$3,_xll.CQGContractData($C152,"T_Date","1","T"),RTD("cqg.rtd",,"StudyData",""&amp;$C152&amp;"","Bar","","Time","D","-1","ALL",,,"TRUE","T"))</f>
        <v>44769</v>
      </c>
      <c r="I152" s="6" t="str">
        <f ca="1">IF($B152&gt;=$D$3,RTD("cqg.rtd",,"StudyData",$C152,"Bar","","Close","ADC","-2","ALL",,,"TRUE","T"),"")</f>
        <v/>
      </c>
      <c r="J152" s="5" t="str">
        <f ca="1">IF($B152&gt;=$D$3,RTD("cqg.rtd", ,"ContractData", $C152, "Y_Date",, "T"),"")</f>
        <v/>
      </c>
      <c r="K152" s="1" t="str">
        <v/>
      </c>
      <c r="L152" s="1" t="str">
        <v/>
      </c>
      <c r="M152" t="b">
        <f t="shared" ca="1" si="9"/>
        <v>0</v>
      </c>
    </row>
    <row r="153" spans="1:17" x14ac:dyDescent="0.3">
      <c r="A153" s="3">
        <v>148</v>
      </c>
      <c r="B153" s="5">
        <f t="shared" si="7"/>
        <v>44774</v>
      </c>
      <c r="C153" s="16" t="str">
        <f t="shared" si="8"/>
        <v>CADD01Q22</v>
      </c>
      <c r="D153" s="6" t="str">
        <f>RTD("cqg.rtd", ,"ContractData", ""&amp;C153&amp;"", "LongDescription",, "T")</f>
        <v>LME Copper, Aug 22</v>
      </c>
      <c r="E153" s="6" cm="1">
        <f t="array" aca="1" ref="E153" ca="1">IF($B153&gt;=$D$3,_xll.CQGContractData(""&amp;$C153&amp;"","T_Settlement","1","T"),RTD("cqg.rtd",,"StudyData",""&amp;$C153&amp;"","Bar","","Close","D","-1","ALL",,,"TRUE","T"))</f>
        <v>7765.75</v>
      </c>
      <c r="F153" s="3" cm="1">
        <f t="array" aca="1" ref="F153" ca="1">IF($B153&gt;=$D$3,_xll.CQGContractData(""&amp;$C153&amp;"","NetSettlement","1","T"),RTD("cqg.rtd",,"StudyData",""&amp;$C153&amp;"","Bar","","Close","D","-2","ALL",,,"TRUE","T")-RTD("cqg.rtd",,"StudyData",""&amp;$C153&amp;"","Bar","","Close","D","-1","ALL",,,"TRUE","T"))</f>
        <v>-135.25</v>
      </c>
      <c r="G153" s="14" t="str">
        <f ca="1">IF($B153&gt;=$D$3,RTD("cqg.rtd", ,"ContractData", $C153, "T_SettlementTime",, "T"),"")</f>
        <v/>
      </c>
      <c r="H153" s="5" cm="1">
        <f t="array" aca="1" ref="H153" ca="1">IF($B153&gt;=$D$3,_xll.CQGContractData($C153,"T_Date","1","T"),RTD("cqg.rtd",,"StudyData",""&amp;$C153&amp;"","Bar","","Time","D","-1","ALL",,,"TRUE","T"))</f>
        <v>44770</v>
      </c>
      <c r="I153" s="6" t="str">
        <f ca="1">IF($B153&gt;=$D$3,RTD("cqg.rtd",,"StudyData",$C153,"Bar","","Close","ADC","-2","ALL",,,"TRUE","T"),"")</f>
        <v/>
      </c>
      <c r="J153" s="5" t="str">
        <f ca="1">IF($B153&gt;=$D$3,RTD("cqg.rtd", ,"ContractData", $C153, "Y_Date",, "T"),"")</f>
        <v/>
      </c>
      <c r="K153" s="1" t="str">
        <v/>
      </c>
      <c r="L153" s="1" t="str">
        <v/>
      </c>
      <c r="M153" t="b">
        <f t="shared" ca="1" si="9"/>
        <v>0</v>
      </c>
      <c r="P153" s="3" t="s">
        <v>25</v>
      </c>
      <c r="Q153" s="3" t="s">
        <v>40</v>
      </c>
    </row>
    <row r="154" spans="1:17" x14ac:dyDescent="0.3">
      <c r="A154" s="3">
        <v>149</v>
      </c>
      <c r="B154" s="5">
        <f t="shared" si="7"/>
        <v>44775</v>
      </c>
      <c r="C154" s="16" t="str">
        <f t="shared" si="8"/>
        <v>CADD02Q22</v>
      </c>
      <c r="D154" s="6" t="str">
        <f>RTD("cqg.rtd", ,"ContractData", ""&amp;C154&amp;"", "LongDescription",, "T")</f>
        <v>LME Copper, Aug 22</v>
      </c>
      <c r="E154" s="6" cm="1">
        <f t="array" aca="1" ref="E154" ca="1">IF($B154&gt;=$D$3,_xll.CQGContractData(""&amp;$C154&amp;"","T_Settlement","1","T"),RTD("cqg.rtd",,"StudyData",""&amp;$C154&amp;"","Bar","","Close","D","-1","ALL",,,"TRUE","T"))</f>
        <v>7766.25</v>
      </c>
      <c r="F154" s="3" cm="1">
        <f t="array" aca="1" ref="F154" ca="1">IF($B154&gt;=$D$3,_xll.CQGContractData(""&amp;$C154&amp;"","NetSettlement","1","T"),RTD("cqg.rtd",,"StudyData",""&amp;$C154&amp;"","Bar","","Close","D","-2","ALL",,,"TRUE","T")-RTD("cqg.rtd",,"StudyData",""&amp;$C154&amp;"","Bar","","Close","D","-1","ALL",,,"TRUE","T"))</f>
        <v>-134.67000000000007</v>
      </c>
      <c r="G154" s="14" t="str">
        <f ca="1">IF($B154&gt;=$D$3,RTD("cqg.rtd", ,"ContractData", $C154, "T_SettlementTime",, "T"),"")</f>
        <v/>
      </c>
      <c r="H154" s="5" cm="1">
        <f t="array" aca="1" ref="H154" ca="1">IF($B154&gt;=$D$3,_xll.CQGContractData($C154,"T_Date","1","T"),RTD("cqg.rtd",,"StudyData",""&amp;$C154&amp;"","Bar","","Time","D","-1","ALL",,,"TRUE","T"))</f>
        <v>44770</v>
      </c>
      <c r="I154" s="6" t="str">
        <f ca="1">IF($B154&gt;=$D$3,RTD("cqg.rtd",,"StudyData",$C154,"Bar","","Close","ADC","-2","ALL",,,"TRUE","T"),"")</f>
        <v/>
      </c>
      <c r="J154" s="5" t="str">
        <f ca="1">IF($B154&gt;=$D$3,RTD("cqg.rtd", ,"ContractData", $C154, "Y_Date",, "T"),"")</f>
        <v/>
      </c>
      <c r="K154" s="1" t="str">
        <v/>
      </c>
      <c r="L154" s="1" t="str">
        <v/>
      </c>
      <c r="M154" t="b">
        <f t="shared" ca="1" si="9"/>
        <v>0</v>
      </c>
      <c r="P154" s="3" t="s">
        <v>29</v>
      </c>
      <c r="Q154" s="3" t="s">
        <v>30</v>
      </c>
    </row>
    <row r="155" spans="1:17" x14ac:dyDescent="0.3">
      <c r="A155" s="3">
        <v>150</v>
      </c>
      <c r="B155" s="5">
        <f t="shared" si="7"/>
        <v>44776</v>
      </c>
      <c r="C155" s="16" t="str">
        <f t="shared" si="8"/>
        <v>CADD03Q22</v>
      </c>
      <c r="D155" s="6" t="str">
        <f>RTD("cqg.rtd", ,"ContractData", ""&amp;C155&amp;"", "LongDescription",, "T")</f>
        <v>LME Copper, Aug 22</v>
      </c>
      <c r="E155" s="6" cm="1">
        <f t="array" aca="1" ref="E155" ca="1">IF($B155&gt;=$D$3,_xll.CQGContractData(""&amp;$C155&amp;"","T_Settlement","1","T"),RTD("cqg.rtd",,"StudyData",""&amp;$C155&amp;"","Bar","","Close","D","-1","ALL",,,"TRUE","T"))</f>
        <v>7821.25</v>
      </c>
      <c r="F155" s="3" cm="1">
        <f t="array" aca="1" ref="F155" ca="1">IF($B155&gt;=$D$3,_xll.CQGContractData(""&amp;$C155&amp;"","NetSettlement","1","T"),RTD("cqg.rtd",,"StudyData",""&amp;$C155&amp;"","Bar","","Close","D","-2","ALL",,,"TRUE","T")-RTD("cqg.rtd",,"StudyData",""&amp;$C155&amp;"","Bar","","Close","D","-1","ALL",,,"TRUE","T"))</f>
        <v>109.5</v>
      </c>
      <c r="G155" s="14" t="str">
        <f ca="1">IF($B155&gt;=$D$3,RTD("cqg.rtd", ,"ContractData", $C155, "T_SettlementTime",, "T"),"")</f>
        <v/>
      </c>
      <c r="H155" s="5" cm="1">
        <f t="array" aca="1" ref="H155" ca="1">IF($B155&gt;=$D$3,_xll.CQGContractData($C155,"T_Date","1","T"),RTD("cqg.rtd",,"StudyData",""&amp;$C155&amp;"","Bar","","Time","D","-1","ALL",,,"TRUE","T"))</f>
        <v>44774</v>
      </c>
      <c r="I155" s="6" t="str">
        <f ca="1">IF($B155&gt;=$D$3,RTD("cqg.rtd",,"StudyData",$C155,"Bar","","Close","ADC","-2","ALL",,,"TRUE","T"),"")</f>
        <v/>
      </c>
      <c r="J155" s="5" t="str">
        <f ca="1">IF($B155&gt;=$D$3,RTD("cqg.rtd", ,"ContractData", $C155, "Y_Date",, "T"),"")</f>
        <v/>
      </c>
      <c r="K155" s="1" t="str">
        <v/>
      </c>
      <c r="L155" s="1" t="str">
        <v/>
      </c>
      <c r="M155" t="b">
        <f t="shared" ca="1" si="9"/>
        <v>0</v>
      </c>
      <c r="P155" s="3" t="s">
        <v>26</v>
      </c>
      <c r="Q155" s="3" t="s">
        <v>31</v>
      </c>
    </row>
    <row r="156" spans="1:17" x14ac:dyDescent="0.3">
      <c r="A156" s="3">
        <v>151</v>
      </c>
      <c r="B156" s="5">
        <f t="shared" si="7"/>
        <v>44777</v>
      </c>
      <c r="C156" s="16" t="str">
        <f t="shared" si="8"/>
        <v>CADD04Q22</v>
      </c>
      <c r="D156" s="6" t="str">
        <f>RTD("cqg.rtd", ,"ContractData", ""&amp;C156&amp;"", "LongDescription",, "T")</f>
        <v>LME Copper, Aug 22</v>
      </c>
      <c r="E156" s="6" cm="1">
        <f t="array" aca="1" ref="E156" ca="1">IF($B156&gt;=$D$3,_xll.CQGContractData(""&amp;$C156&amp;"","T_Settlement","1","T"),RTD("cqg.rtd",,"StudyData",""&amp;$C156&amp;"","Bar","","Close","D","-1","ALL",,,"TRUE","T"))</f>
        <v>7808.75</v>
      </c>
      <c r="F156" s="3" cm="1">
        <f t="array" aca="1" ref="F156" ca="1">IF($B156&gt;=$D$3,_xll.CQGContractData(""&amp;$C156&amp;"","NetSettlement","1","T"),RTD("cqg.rtd",,"StudyData",""&amp;$C156&amp;"","Bar","","Close","D","-2","ALL",,,"TRUE","T")-RTD("cqg.rtd",,"StudyData",""&amp;$C156&amp;"","Bar","","Close","D","-1","ALL",,,"TRUE","T"))</f>
        <v>13.75</v>
      </c>
      <c r="G156" s="14" t="str">
        <f ca="1">IF($B156&gt;=$D$3,RTD("cqg.rtd", ,"ContractData", $C156, "T_SettlementTime",, "T"),"")</f>
        <v/>
      </c>
      <c r="H156" s="5" cm="1">
        <f t="array" aca="1" ref="H156" ca="1">IF($B156&gt;=$D$3,_xll.CQGContractData($C156,"T_Date","1","T"),RTD("cqg.rtd",,"StudyData",""&amp;$C156&amp;"","Bar","","Time","D","-1","ALL",,,"TRUE","T"))</f>
        <v>44775</v>
      </c>
      <c r="I156" s="6" t="str">
        <f ca="1">IF($B156&gt;=$D$3,RTD("cqg.rtd",,"StudyData",$C156,"Bar","","Close","ADC","-2","ALL",,,"TRUE","T"),"")</f>
        <v/>
      </c>
      <c r="J156" s="5" t="str">
        <f ca="1">IF($B156&gt;=$D$3,RTD("cqg.rtd", ,"ContractData", $C156, "Y_Date",, "T"),"")</f>
        <v/>
      </c>
      <c r="K156" s="1" t="str">
        <v/>
      </c>
      <c r="L156" s="1" t="str">
        <v/>
      </c>
      <c r="M156" t="b">
        <f t="shared" ca="1" si="9"/>
        <v>0</v>
      </c>
      <c r="P156" s="3" t="s">
        <v>32</v>
      </c>
      <c r="Q156" s="3" t="s">
        <v>33</v>
      </c>
    </row>
    <row r="157" spans="1:17" x14ac:dyDescent="0.3">
      <c r="A157" s="3">
        <v>152</v>
      </c>
      <c r="B157" s="5">
        <f t="shared" si="7"/>
        <v>44778</v>
      </c>
      <c r="C157" s="16" t="str">
        <f t="shared" si="8"/>
        <v>CADD05Q22</v>
      </c>
      <c r="D157" s="6" t="str">
        <f>RTD("cqg.rtd", ,"ContractData", ""&amp;C157&amp;"", "LongDescription",, "T")</f>
        <v>LME Copper, Aug 22</v>
      </c>
      <c r="E157" s="6" cm="1">
        <f t="array" aca="1" ref="E157" ca="1">IF($B157&gt;=$D$3,_xll.CQGContractData(""&amp;$C157&amp;"","T_Settlement","1","T"),RTD("cqg.rtd",,"StudyData",""&amp;$C157&amp;"","Bar","","Close","D","-1","ALL",,,"TRUE","T"))</f>
        <v>7671.75</v>
      </c>
      <c r="F157" s="3" cm="1">
        <f t="array" aca="1" ref="F157" ca="1">IF($B157&gt;=$D$3,_xll.CQGContractData(""&amp;$C157&amp;"","NetSettlement","1","T"),RTD("cqg.rtd",,"StudyData",""&amp;$C157&amp;"","Bar","","Close","D","-2","ALL",,,"TRUE","T")-RTD("cqg.rtd",,"StudyData",""&amp;$C157&amp;"","Bar","","Close","D","-1","ALL",,,"TRUE","T"))</f>
        <v>137.5</v>
      </c>
      <c r="G157" s="14" t="str">
        <f ca="1">IF($B157&gt;=$D$3,RTD("cqg.rtd", ,"ContractData", $C157, "T_SettlementTime",, "T"),"")</f>
        <v/>
      </c>
      <c r="H157" s="5" cm="1">
        <f t="array" aca="1" ref="H157" ca="1">IF($B157&gt;=$D$3,_xll.CQGContractData($C157,"T_Date","1","T"),RTD("cqg.rtd",,"StudyData",""&amp;$C157&amp;"","Bar","","Time","D","-1","ALL",,,"TRUE","T"))</f>
        <v>44776</v>
      </c>
      <c r="I157" s="6" t="str">
        <f ca="1">IF($B157&gt;=$D$3,RTD("cqg.rtd",,"StudyData",$C157,"Bar","","Close","ADC","-2","ALL",,,"TRUE","T"),"")</f>
        <v/>
      </c>
      <c r="J157" s="5" t="str">
        <f ca="1">IF($B157&gt;=$D$3,RTD("cqg.rtd", ,"ContractData", $C157, "Y_Date",, "T"),"")</f>
        <v/>
      </c>
      <c r="K157" s="1" t="str">
        <v/>
      </c>
      <c r="L157" s="1" t="str">
        <v/>
      </c>
      <c r="M157" t="b">
        <f t="shared" ca="1" si="9"/>
        <v>0</v>
      </c>
      <c r="P157" s="3" t="s">
        <v>34</v>
      </c>
      <c r="Q157" s="3" t="s">
        <v>35</v>
      </c>
    </row>
    <row r="158" spans="1:17" x14ac:dyDescent="0.3">
      <c r="A158" s="3">
        <v>153</v>
      </c>
      <c r="B158" s="5">
        <f t="shared" si="7"/>
        <v>44781</v>
      </c>
      <c r="C158" s="16" t="str">
        <f t="shared" si="8"/>
        <v>CADD08Q22</v>
      </c>
      <c r="D158" s="6" t="str">
        <f>RTD("cqg.rtd", ,"ContractData", ""&amp;C158&amp;"", "LongDescription",, "T")</f>
        <v>LME Copper, Aug 22</v>
      </c>
      <c r="E158" s="6" cm="1">
        <f t="array" aca="1" ref="E158" ca="1">IF($B158&gt;=$D$3,_xll.CQGContractData(""&amp;$C158&amp;"","T_Settlement","1","T"),RTD("cqg.rtd",,"StudyData",""&amp;$C158&amp;"","Bar","","Close","D","-1","ALL",,,"TRUE","T"))</f>
        <v>7720.2</v>
      </c>
      <c r="F158" s="3" cm="1">
        <f t="array" aca="1" ref="F158" ca="1">IF($B158&gt;=$D$3,_xll.CQGContractData(""&amp;$C158&amp;"","NetSettlement","1","T"),RTD("cqg.rtd",,"StudyData",""&amp;$C158&amp;"","Bar","","Close","D","-2","ALL",,,"TRUE","T")-RTD("cqg.rtd",,"StudyData",""&amp;$C158&amp;"","Bar","","Close","D","-1","ALL",,,"TRUE","T"))</f>
        <v>-45.199999999999818</v>
      </c>
      <c r="G158" s="14" t="str">
        <f ca="1">IF($B158&gt;=$D$3,RTD("cqg.rtd", ,"ContractData", $C158, "T_SettlementTime",, "T"),"")</f>
        <v/>
      </c>
      <c r="H158" s="5" cm="1">
        <f t="array" aca="1" ref="H158" ca="1">IF($B158&gt;=$D$3,_xll.CQGContractData($C158,"T_Date","1","T"),RTD("cqg.rtd",,"StudyData",""&amp;$C158&amp;"","Bar","","Time","D","-1","ALL",,,"TRUE","T"))</f>
        <v>44777</v>
      </c>
      <c r="I158" s="6" t="str">
        <f ca="1">IF($B158&gt;=$D$3,RTD("cqg.rtd",,"StudyData",$C158,"Bar","","Close","ADC","-2","ALL",,,"TRUE","T"),"")</f>
        <v/>
      </c>
      <c r="J158" s="5" t="str">
        <f ca="1">IF($B158&gt;=$D$3,RTD("cqg.rtd", ,"ContractData", $C158, "Y_Date",, "T"),"")</f>
        <v/>
      </c>
      <c r="K158" s="1" t="str">
        <v/>
      </c>
      <c r="L158" s="1" t="str">
        <v/>
      </c>
      <c r="M158" t="b">
        <f t="shared" ca="1" si="9"/>
        <v>0</v>
      </c>
      <c r="P158" s="3" t="s">
        <v>36</v>
      </c>
      <c r="Q158" s="3" t="s">
        <v>37</v>
      </c>
    </row>
    <row r="159" spans="1:17" x14ac:dyDescent="0.3">
      <c r="A159" s="3">
        <v>154</v>
      </c>
      <c r="B159" s="5">
        <f t="shared" si="7"/>
        <v>44782</v>
      </c>
      <c r="C159" s="16" t="str">
        <f t="shared" si="8"/>
        <v>CADD09Q22</v>
      </c>
      <c r="D159" s="6" t="str">
        <f>RTD("cqg.rtd", ,"ContractData", ""&amp;C159&amp;"", "LongDescription",, "T")</f>
        <v>LME Copper, Aug 22</v>
      </c>
      <c r="E159" s="6" cm="1">
        <f t="array" aca="1" ref="E159" ca="1">IF($B159&gt;=$D$3,_xll.CQGContractData(""&amp;$C159&amp;"","T_Settlement","1","T"),RTD("cqg.rtd",,"StudyData",""&amp;$C159&amp;"","Bar","","Close","D","-1","ALL",,,"TRUE","T"))</f>
        <v>7721.45</v>
      </c>
      <c r="F159" s="3" cm="1">
        <f t="array" aca="1" ref="F159" ca="1">IF($B159&gt;=$D$3,_xll.CQGContractData(""&amp;$C159&amp;"","NetSettlement","1","T"),RTD("cqg.rtd",,"StudyData",""&amp;$C159&amp;"","Bar","","Close","D","-2","ALL",,,"TRUE","T")-RTD("cqg.rtd",,"StudyData",""&amp;$C159&amp;"","Bar","","Close","D","-1","ALL",,,"TRUE","T"))</f>
        <v>-45.199999999999818</v>
      </c>
      <c r="G159" s="14" t="str">
        <f ca="1">IF($B159&gt;=$D$3,RTD("cqg.rtd", ,"ContractData", $C159, "T_SettlementTime",, "T"),"")</f>
        <v/>
      </c>
      <c r="H159" s="5" cm="1">
        <f t="array" aca="1" ref="H159" ca="1">IF($B159&gt;=$D$3,_xll.CQGContractData($C159,"T_Date","1","T"),RTD("cqg.rtd",,"StudyData",""&amp;$C159&amp;"","Bar","","Time","D","-1","ALL",,,"TRUE","T"))</f>
        <v>44777</v>
      </c>
      <c r="I159" s="6" t="str">
        <f ca="1">IF($B159&gt;=$D$3,RTD("cqg.rtd",,"StudyData",$C159,"Bar","","Close","ADC","-2","ALL",,,"TRUE","T"),"")</f>
        <v/>
      </c>
      <c r="J159" s="5" t="str">
        <f ca="1">IF($B159&gt;=$D$3,RTD("cqg.rtd", ,"ContractData", $C159, "Y_Date",, "T"),"")</f>
        <v/>
      </c>
      <c r="K159" s="1" t="str">
        <v/>
      </c>
      <c r="L159" s="1" t="str">
        <v/>
      </c>
      <c r="M159" t="b">
        <f t="shared" ca="1" si="9"/>
        <v>0</v>
      </c>
      <c r="P159" s="3" t="s">
        <v>38</v>
      </c>
      <c r="Q159" s="3" t="s">
        <v>39</v>
      </c>
    </row>
    <row r="160" spans="1:17" x14ac:dyDescent="0.3">
      <c r="A160" s="3">
        <v>155</v>
      </c>
      <c r="B160" s="5">
        <f t="shared" si="7"/>
        <v>44783</v>
      </c>
      <c r="C160" s="16" t="str">
        <f t="shared" si="8"/>
        <v>CADD10Q22</v>
      </c>
      <c r="D160" s="6" t="str">
        <f>RTD("cqg.rtd", ,"ContractData", ""&amp;C160&amp;"", "LongDescription",, "T")</f>
        <v>LME Copper, Aug 22</v>
      </c>
      <c r="E160" s="6" cm="1">
        <f t="array" aca="1" ref="E160" ca="1">IF($B160&gt;=$D$3,_xll.CQGContractData(""&amp;$C160&amp;"","T_Settlement","1","T"),RTD("cqg.rtd",,"StudyData",""&amp;$C160&amp;"","Bar","","Close","D","-1","ALL",,,"TRUE","T"))</f>
        <v>7986.75</v>
      </c>
      <c r="F160" s="3" cm="1">
        <f t="array" aca="1" ref="F160" ca="1">IF($B160&gt;=$D$3,_xll.CQGContractData(""&amp;$C160&amp;"","NetSettlement","1","T"),RTD("cqg.rtd",,"StudyData",""&amp;$C160&amp;"","Bar","","Close","D","-2","ALL",,,"TRUE","T")-RTD("cqg.rtd",,"StudyData",""&amp;$C160&amp;"","Bar","","Close","D","-1","ALL",,,"TRUE","T"))</f>
        <v>-123.31999999999971</v>
      </c>
      <c r="G160" s="14" t="str">
        <f ca="1">IF($B160&gt;=$D$3,RTD("cqg.rtd", ,"ContractData", $C160, "T_SettlementTime",, "T"),"")</f>
        <v/>
      </c>
      <c r="H160" s="5" cm="1">
        <f t="array" aca="1" ref="H160" ca="1">IF($B160&gt;=$D$3,_xll.CQGContractData($C160,"T_Date","1","T"),RTD("cqg.rtd",,"StudyData",""&amp;$C160&amp;"","Bar","","Time","D","-1","ALL",,,"TRUE","T"))</f>
        <v>44781</v>
      </c>
      <c r="I160" s="6" t="str">
        <f ca="1">IF($B160&gt;=$D$3,RTD("cqg.rtd",,"StudyData",$C160,"Bar","","Close","ADC","-2","ALL",,,"TRUE","T"),"")</f>
        <v/>
      </c>
      <c r="J160" s="5" t="str">
        <f ca="1">IF($B160&gt;=$D$3,RTD("cqg.rtd", ,"ContractData", $C160, "Y_Date",, "T"),"")</f>
        <v/>
      </c>
      <c r="K160" s="1" t="str">
        <v/>
      </c>
      <c r="L160" s="1" t="str">
        <v/>
      </c>
      <c r="M160" t="b">
        <f t="shared" ca="1" si="9"/>
        <v>0</v>
      </c>
    </row>
    <row r="161" spans="1:13" x14ac:dyDescent="0.3">
      <c r="A161" s="3">
        <v>156</v>
      </c>
      <c r="B161" s="5">
        <f t="shared" si="7"/>
        <v>44784</v>
      </c>
      <c r="C161" s="16" t="str">
        <f t="shared" si="8"/>
        <v>CADD11Q22</v>
      </c>
      <c r="D161" s="6" t="str">
        <f>RTD("cqg.rtd", ,"ContractData", ""&amp;C161&amp;"", "LongDescription",, "T")</f>
        <v>LME Copper, Aug 22</v>
      </c>
      <c r="E161" s="6" cm="1">
        <f t="array" aca="1" ref="E161" ca="1">IF($B161&gt;=$D$3,_xll.CQGContractData(""&amp;$C161&amp;"","T_Settlement","1","T"),RTD("cqg.rtd",,"StudyData",""&amp;$C161&amp;"","Bar","","Close","D","-1","ALL",,,"TRUE","T"))</f>
        <v>7980.5</v>
      </c>
      <c r="F161" s="3" cm="1">
        <f t="array" aca="1" ref="F161" ca="1">IF($B161&gt;=$D$3,_xll.CQGContractData(""&amp;$C161&amp;"","NetSettlement","1","T"),RTD("cqg.rtd",,"StudyData",""&amp;$C161&amp;"","Bar","","Close","D","-2","ALL",,,"TRUE","T")-RTD("cqg.rtd",,"StudyData",""&amp;$C161&amp;"","Bar","","Close","D","-1","ALL",,,"TRUE","T"))</f>
        <v>7</v>
      </c>
      <c r="G161" s="14" t="str">
        <f ca="1">IF($B161&gt;=$D$3,RTD("cqg.rtd", ,"ContractData", $C161, "T_SettlementTime",, "T"),"")</f>
        <v/>
      </c>
      <c r="H161" s="5" cm="1">
        <f t="array" aca="1" ref="H161" ca="1">IF($B161&gt;=$D$3,_xll.CQGContractData($C161,"T_Date","1","T"),RTD("cqg.rtd",,"StudyData",""&amp;$C161&amp;"","Bar","","Time","D","-1","ALL",,,"TRUE","T"))</f>
        <v>44782</v>
      </c>
      <c r="I161" s="6" t="str">
        <f ca="1">IF($B161&gt;=$D$3,RTD("cqg.rtd",,"StudyData",$C161,"Bar","","Close","ADC","-2","ALL",,,"TRUE","T"),"")</f>
        <v/>
      </c>
      <c r="J161" s="5" t="str">
        <f ca="1">IF($B161&gt;=$D$3,RTD("cqg.rtd", ,"ContractData", $C161, "Y_Date",, "T"),"")</f>
        <v/>
      </c>
      <c r="K161" s="1" t="str">
        <v/>
      </c>
      <c r="L161" s="1" t="str">
        <v/>
      </c>
      <c r="M161" t="b">
        <f t="shared" ca="1" si="9"/>
        <v>0</v>
      </c>
    </row>
    <row r="162" spans="1:13" x14ac:dyDescent="0.3">
      <c r="A162" s="3">
        <v>157</v>
      </c>
      <c r="B162" s="5">
        <f t="shared" si="7"/>
        <v>44785</v>
      </c>
      <c r="C162" s="16" t="str">
        <f t="shared" si="8"/>
        <v>CADD12Q22</v>
      </c>
      <c r="D162" s="6" t="str">
        <f>RTD("cqg.rtd", ,"ContractData", ""&amp;C162&amp;"", "LongDescription",, "T")</f>
        <v>LME Copper, Aug 22</v>
      </c>
      <c r="E162" s="6" cm="1">
        <f t="array" aca="1" ref="E162" ca="1">IF($B162&gt;=$D$3,_xll.CQGContractData(""&amp;$C162&amp;"","T_Settlement","1","T"),RTD("cqg.rtd",,"StudyData",""&amp;$C162&amp;"","Bar","","Close","D","-1","ALL",,,"TRUE","T"))</f>
        <v>8080.98</v>
      </c>
      <c r="F162" s="3" cm="1">
        <f t="array" aca="1" ref="F162" ca="1">IF($B162&gt;=$D$3,_xll.CQGContractData(""&amp;$C162&amp;"","NetSettlement","1","T"),RTD("cqg.rtd",,"StudyData",""&amp;$C162&amp;"","Bar","","Close","D","-2","ALL",,,"TRUE","T")-RTD("cqg.rtd",,"StudyData",""&amp;$C162&amp;"","Bar","","Close","D","-1","ALL",,,"TRUE","T"))</f>
        <v>-99.529999999999745</v>
      </c>
      <c r="G162" s="14" t="str">
        <f ca="1">IF($B162&gt;=$D$3,RTD("cqg.rtd", ,"ContractData", $C162, "T_SettlementTime",, "T"),"")</f>
        <v/>
      </c>
      <c r="H162" s="5" cm="1">
        <f t="array" aca="1" ref="H162" ca="1">IF($B162&gt;=$D$3,_xll.CQGContractData($C162,"T_Date","1","T"),RTD("cqg.rtd",,"StudyData",""&amp;$C162&amp;"","Bar","","Time","D","-1","ALL",,,"TRUE","T"))</f>
        <v>44783</v>
      </c>
      <c r="I162" s="6" t="str">
        <f ca="1">IF($B162&gt;=$D$3,RTD("cqg.rtd",,"StudyData",$C162,"Bar","","Close","ADC","-2","ALL",,,"TRUE","T"),"")</f>
        <v/>
      </c>
      <c r="J162" s="5" t="str">
        <f ca="1">IF($B162&gt;=$D$3,RTD("cqg.rtd", ,"ContractData", $C162, "Y_Date",, "T"),"")</f>
        <v/>
      </c>
      <c r="K162" s="1" t="str">
        <v/>
      </c>
      <c r="L162" s="1" t="str">
        <v/>
      </c>
      <c r="M162" t="b">
        <f t="shared" ca="1" si="9"/>
        <v>0</v>
      </c>
    </row>
    <row r="163" spans="1:13" x14ac:dyDescent="0.3">
      <c r="A163" s="3">
        <v>158</v>
      </c>
      <c r="B163" s="5">
        <f t="shared" si="7"/>
        <v>44788</v>
      </c>
      <c r="C163" s="16" t="str">
        <f t="shared" si="8"/>
        <v>CADD15Q22</v>
      </c>
      <c r="D163" s="6" t="str">
        <f>RTD("cqg.rtd", ,"ContractData", ""&amp;C163&amp;"", "LongDescription",, "T")</f>
        <v>LME Copper, Aug 22</v>
      </c>
      <c r="E163" s="6" cm="1">
        <f t="array" aca="1" ref="E163" ca="1">IF($B163&gt;=$D$3,_xll.CQGContractData(""&amp;$C163&amp;"","T_Settlement","1","T"),RTD("cqg.rtd",,"StudyData",""&amp;$C163&amp;"","Bar","","Close","D","-1","ALL",,,"TRUE","T"))</f>
        <v>8165.5</v>
      </c>
      <c r="F163" s="3" cm="1">
        <f t="array" aca="1" ref="F163" ca="1">IF($B163&gt;=$D$3,_xll.CQGContractData(""&amp;$C163&amp;"","NetSettlement","1","T"),RTD("cqg.rtd",,"StudyData",""&amp;$C163&amp;"","Bar","","Close","D","-2","ALL",,,"TRUE","T")-RTD("cqg.rtd",,"StudyData",""&amp;$C163&amp;"","Bar","","Close","D","-1","ALL",,,"TRUE","T"))</f>
        <v>-81.520000000000437</v>
      </c>
      <c r="G163" s="14" t="str">
        <f ca="1">IF($B163&gt;=$D$3,RTD("cqg.rtd", ,"ContractData", $C163, "T_SettlementTime",, "T"),"")</f>
        <v/>
      </c>
      <c r="H163" s="5" cm="1">
        <f t="array" aca="1" ref="H163" ca="1">IF($B163&gt;=$D$3,_xll.CQGContractData($C163,"T_Date","1","T"),RTD("cqg.rtd",,"StudyData",""&amp;$C163&amp;"","Bar","","Time","D","-1","ALL",,,"TRUE","T"))</f>
        <v>44784</v>
      </c>
      <c r="I163" s="6" t="str">
        <f ca="1">IF($B163&gt;=$D$3,RTD("cqg.rtd",,"StudyData",$C163,"Bar","","Close","ADC","-2","ALL",,,"TRUE","T"),"")</f>
        <v/>
      </c>
      <c r="J163" s="5" t="str">
        <f ca="1">IF($B163&gt;=$D$3,RTD("cqg.rtd", ,"ContractData", $C163, "Y_Date",, "T"),"")</f>
        <v/>
      </c>
      <c r="K163" s="1" t="str">
        <v/>
      </c>
      <c r="L163" s="1" t="str">
        <v/>
      </c>
      <c r="M163" t="b">
        <f t="shared" ca="1" si="9"/>
        <v>0</v>
      </c>
    </row>
    <row r="164" spans="1:13" x14ac:dyDescent="0.3">
      <c r="A164" s="3">
        <v>159</v>
      </c>
      <c r="B164" s="5">
        <f t="shared" si="7"/>
        <v>44789</v>
      </c>
      <c r="C164" s="16" t="str">
        <f t="shared" si="8"/>
        <v>CADD16Q22</v>
      </c>
      <c r="D164" s="6" t="str">
        <f>RTD("cqg.rtd", ,"ContractData", ""&amp;C164&amp;"", "LongDescription",, "T")</f>
        <v>LME Copper, Aug 22</v>
      </c>
      <c r="E164" s="6" cm="1">
        <f t="array" aca="1" ref="E164" ca="1">IF($B164&gt;=$D$3,_xll.CQGContractData(""&amp;$C164&amp;"","T_Settlement","1","T"),RTD("cqg.rtd",,"StudyData",""&amp;$C164&amp;"","Bar","","Close","D","-1","ALL",,,"TRUE","T"))</f>
        <v>8166.25</v>
      </c>
      <c r="F164" s="3" cm="1">
        <f t="array" aca="1" ref="F164" ca="1">IF($B164&gt;=$D$3,_xll.CQGContractData(""&amp;$C164&amp;"","NetSettlement","1","T"),RTD("cqg.rtd",,"StudyData",""&amp;$C164&amp;"","Bar","","Close","D","-2","ALL",,,"TRUE","T")-RTD("cqg.rtd",,"StudyData",""&amp;$C164&amp;"","Bar","","Close","D","-1","ALL",,,"TRUE","T"))</f>
        <v>-81.270000000000437</v>
      </c>
      <c r="G164" s="14" t="str">
        <f ca="1">IF($B164&gt;=$D$3,RTD("cqg.rtd", ,"ContractData", $C164, "T_SettlementTime",, "T"),"")</f>
        <v/>
      </c>
      <c r="H164" s="5" cm="1">
        <f t="array" aca="1" ref="H164" ca="1">IF($B164&gt;=$D$3,_xll.CQGContractData($C164,"T_Date","1","T"),RTD("cqg.rtd",,"StudyData",""&amp;$C164&amp;"","Bar","","Time","D","-1","ALL",,,"TRUE","T"))</f>
        <v>44784</v>
      </c>
      <c r="I164" s="6" t="str">
        <f ca="1">IF($B164&gt;=$D$3,RTD("cqg.rtd",,"StudyData",$C164,"Bar","","Close","ADC","-2","ALL",,,"TRUE","T"),"")</f>
        <v/>
      </c>
      <c r="J164" s="5" t="str">
        <f ca="1">IF($B164&gt;=$D$3,RTD("cqg.rtd", ,"ContractData", $C164, "Y_Date",, "T"),"")</f>
        <v/>
      </c>
      <c r="K164" s="1" t="str">
        <v/>
      </c>
      <c r="L164" s="1" t="str">
        <v/>
      </c>
      <c r="M164" t="b">
        <f t="shared" ca="1" si="9"/>
        <v>0</v>
      </c>
    </row>
    <row r="165" spans="1:13" x14ac:dyDescent="0.3">
      <c r="A165" s="3">
        <v>160</v>
      </c>
      <c r="B165" s="5">
        <f t="shared" si="7"/>
        <v>44790</v>
      </c>
      <c r="C165" s="16" t="str">
        <f t="shared" si="8"/>
        <v>CADD17Q22</v>
      </c>
      <c r="D165" s="6" t="str">
        <f>RTD("cqg.rtd", ,"ContractData", ""&amp;C165&amp;"", "LongDescription",, "T")</f>
        <v>LME Copper, Aug 22</v>
      </c>
      <c r="E165" s="6" cm="1">
        <f t="array" aca="1" ref="E165" ca="1">IF($B165&gt;=$D$3,_xll.CQGContractData(""&amp;$C165&amp;"","T_Settlement","1","T"),RTD("cqg.rtd",,"StudyData",""&amp;$C165&amp;"","Bar","","Close","D","-1","ALL",,,"TRUE","T"))</f>
        <v>7972</v>
      </c>
      <c r="F165" s="3" cm="1">
        <f t="array" aca="1" ref="F165" ca="1">IF($B165&gt;=$D$3,_xll.CQGContractData(""&amp;$C165&amp;"","NetSettlement","1","T"),RTD("cqg.rtd",,"StudyData",""&amp;$C165&amp;"","Bar","","Close","D","-2","ALL",,,"TRUE","T")-RTD("cqg.rtd",,"StudyData",""&amp;$C165&amp;"","Bar","","Close","D","-1","ALL",,,"TRUE","T"))</f>
        <v>114</v>
      </c>
      <c r="G165" s="14" t="str">
        <f ca="1">IF($B165&gt;=$D$3,RTD("cqg.rtd", ,"ContractData", $C165, "T_SettlementTime",, "T"),"")</f>
        <v/>
      </c>
      <c r="H165" s="5" cm="1">
        <f t="array" aca="1" ref="H165" ca="1">IF($B165&gt;=$D$3,_xll.CQGContractData($C165,"T_Date","1","T"),RTD("cqg.rtd",,"StudyData",""&amp;$C165&amp;"","Bar","","Time","D","-1","ALL",,,"TRUE","T"))</f>
        <v>44788</v>
      </c>
      <c r="I165" s="6" t="str">
        <f ca="1">IF($B165&gt;=$D$3,RTD("cqg.rtd",,"StudyData",$C165,"Bar","","Close","ADC","-2","ALL",,,"TRUE","T"),"")</f>
        <v/>
      </c>
      <c r="J165" s="5" t="str">
        <f ca="1">IF($B165&gt;=$D$3,RTD("cqg.rtd", ,"ContractData", $C165, "Y_Date",, "T"),"")</f>
        <v/>
      </c>
      <c r="K165" s="1">
        <v>44790</v>
      </c>
      <c r="L165" s="1" t="str">
        <v/>
      </c>
      <c r="M165" t="b">
        <f t="shared" ca="1" si="9"/>
        <v>0</v>
      </c>
    </row>
    <row r="166" spans="1:13" x14ac:dyDescent="0.3">
      <c r="A166" s="3">
        <v>161</v>
      </c>
      <c r="B166" s="5">
        <f t="shared" si="7"/>
        <v>44791</v>
      </c>
      <c r="C166" s="16" t="str">
        <f t="shared" si="8"/>
        <v>CADD18Q22</v>
      </c>
      <c r="D166" s="6" t="str">
        <f>RTD("cqg.rtd", ,"ContractData", ""&amp;C166&amp;"", "LongDescription",, "T")</f>
        <v>LME Copper, Aug 22</v>
      </c>
      <c r="E166" s="6" cm="1">
        <f t="array" aca="1" ref="E166" ca="1">IF($B166&gt;=$D$3,_xll.CQGContractData(""&amp;$C166&amp;"","T_Settlement","1","T"),RTD("cqg.rtd",,"StudyData",""&amp;$C166&amp;"","Bar","","Close","D","-1","ALL",,,"TRUE","T"))</f>
        <v>7975</v>
      </c>
      <c r="F166" s="3" cm="1">
        <f t="array" aca="1" ref="F166" ca="1">IF($B166&gt;=$D$3,_xll.CQGContractData(""&amp;$C166&amp;"","NetSettlement","1","T"),RTD("cqg.rtd",,"StudyData",""&amp;$C166&amp;"","Bar","","Close","D","-2","ALL",,,"TRUE","T")-RTD("cqg.rtd",,"StudyData",""&amp;$C166&amp;"","Bar","","Close","D","-1","ALL",,,"TRUE","T"))</f>
        <v>-3</v>
      </c>
      <c r="G166" s="14" t="str">
        <f ca="1">IF($B166&gt;=$D$3,RTD("cqg.rtd", ,"ContractData", $C166, "T_SettlementTime",, "T"),"")</f>
        <v/>
      </c>
      <c r="H166" s="5" cm="1">
        <f t="array" aca="1" ref="H166" ca="1">IF($B166&gt;=$D$3,_xll.CQGContractData($C166,"T_Date","1","T"),RTD("cqg.rtd",,"StudyData",""&amp;$C166&amp;"","Bar","","Time","D","-1","ALL",,,"TRUE","T"))</f>
        <v>44789</v>
      </c>
      <c r="I166" s="6" t="str">
        <f ca="1">IF($B166&gt;=$D$3,RTD("cqg.rtd",,"StudyData",$C166,"Bar","","Close","ADC","-2","ALL",,,"TRUE","T"),"")</f>
        <v/>
      </c>
      <c r="J166" s="5" t="str">
        <f ca="1">IF($B166&gt;=$D$3,RTD("cqg.rtd", ,"ContractData", $C166, "Y_Date",, "T"),"")</f>
        <v/>
      </c>
      <c r="K166" s="1" t="str">
        <v/>
      </c>
      <c r="L166" s="1" t="str">
        <v/>
      </c>
      <c r="M166" t="b">
        <f t="shared" ca="1" si="9"/>
        <v>0</v>
      </c>
    </row>
    <row r="167" spans="1:13" x14ac:dyDescent="0.3">
      <c r="A167" s="3">
        <v>162</v>
      </c>
      <c r="B167" s="5">
        <f t="shared" si="7"/>
        <v>44792</v>
      </c>
      <c r="C167" s="16" t="str">
        <f t="shared" si="8"/>
        <v>CADD19Q22</v>
      </c>
      <c r="D167" s="6" t="str">
        <f>RTD("cqg.rtd", ,"ContractData", ""&amp;C167&amp;"", "LongDescription",, "T")</f>
        <v>LME Copper, Aug 22</v>
      </c>
      <c r="E167" s="6" cm="1">
        <f t="array" aca="1" ref="E167" ca="1">IF($B167&gt;=$D$3,_xll.CQGContractData(""&amp;$C167&amp;"","T_Settlement","1","T"),RTD("cqg.rtd",,"StudyData",""&amp;$C167&amp;"","Bar","","Close","D","-1","ALL",,,"TRUE","T"))</f>
        <v>7925.25</v>
      </c>
      <c r="F167" s="3" cm="1">
        <f t="array" aca="1" ref="F167" ca="1">IF($B167&gt;=$D$3,_xll.CQGContractData(""&amp;$C167&amp;"","NetSettlement","1","T"),RTD("cqg.rtd",,"StudyData",""&amp;$C167&amp;"","Bar","","Close","D","-2","ALL",,,"TRUE","T")-RTD("cqg.rtd",,"StudyData",""&amp;$C167&amp;"","Bar","","Close","D","-1","ALL",,,"TRUE","T"))</f>
        <v>49.75</v>
      </c>
      <c r="G167" s="14" t="str">
        <f ca="1">IF($B167&gt;=$D$3,RTD("cqg.rtd", ,"ContractData", $C167, "T_SettlementTime",, "T"),"")</f>
        <v/>
      </c>
      <c r="H167" s="5" cm="1">
        <f t="array" aca="1" ref="H167" ca="1">IF($B167&gt;=$D$3,_xll.CQGContractData($C167,"T_Date","1","T"),RTD("cqg.rtd",,"StudyData",""&amp;$C167&amp;"","Bar","","Time","D","-1","ALL",,,"TRUE","T"))</f>
        <v>44790</v>
      </c>
      <c r="I167" s="6" t="str">
        <f ca="1">IF($B167&gt;=$D$3,RTD("cqg.rtd",,"StudyData",$C167,"Bar","","Close","ADC","-2","ALL",,,"TRUE","T"),"")</f>
        <v/>
      </c>
      <c r="J167" s="5" t="str">
        <f ca="1">IF($B167&gt;=$D$3,RTD("cqg.rtd", ,"ContractData", $C167, "Y_Date",, "T"),"")</f>
        <v/>
      </c>
      <c r="K167" s="1" t="str">
        <v/>
      </c>
      <c r="L167" s="1" t="str">
        <v/>
      </c>
      <c r="M167" t="b">
        <f t="shared" ca="1" si="9"/>
        <v>0</v>
      </c>
    </row>
    <row r="168" spans="1:13" x14ac:dyDescent="0.3">
      <c r="A168" s="3">
        <v>163</v>
      </c>
      <c r="B168" s="5">
        <f t="shared" si="7"/>
        <v>44795</v>
      </c>
      <c r="C168" s="16" t="str">
        <f t="shared" si="8"/>
        <v>CADD22Q22</v>
      </c>
      <c r="D168" s="6" t="str">
        <f>RTD("cqg.rtd", ,"ContractData", ""&amp;C168&amp;"", "LongDescription",, "T")</f>
        <v>LME Copper, Aug 22</v>
      </c>
      <c r="E168" s="6" cm="1">
        <f t="array" aca="1" ref="E168" ca="1">IF($B168&gt;=$D$3,_xll.CQGContractData(""&amp;$C168&amp;"","T_Settlement","1","T"),RTD("cqg.rtd",,"StudyData",""&amp;$C168&amp;"","Bar","","Close","D","-1","ALL",,,"TRUE","T"))</f>
        <v>8045.25</v>
      </c>
      <c r="F168" s="3" cm="1">
        <f t="array" aca="1" ref="F168" ca="1">IF($B168&gt;=$D$3,_xll.CQGContractData(""&amp;$C168&amp;"","NetSettlement","1","T"),RTD("cqg.rtd",,"StudyData",""&amp;$C168&amp;"","Bar","","Close","D","-2","ALL",,,"TRUE","T")-RTD("cqg.rtd",,"StudyData",""&amp;$C168&amp;"","Bar","","Close","D","-1","ALL",,,"TRUE","T"))</f>
        <v>-117</v>
      </c>
      <c r="G168" s="14" t="str">
        <f ca="1">IF($B168&gt;=$D$3,RTD("cqg.rtd", ,"ContractData", $C168, "T_SettlementTime",, "T"),"")</f>
        <v/>
      </c>
      <c r="H168" s="5" cm="1">
        <f t="array" aca="1" ref="H168" ca="1">IF($B168&gt;=$D$3,_xll.CQGContractData($C168,"T_Date","1","T"),RTD("cqg.rtd",,"StudyData",""&amp;$C168&amp;"","Bar","","Time","D","-1","ALL",,,"TRUE","T"))</f>
        <v>44791</v>
      </c>
      <c r="I168" s="6" t="str">
        <f ca="1">IF($B168&gt;=$D$3,RTD("cqg.rtd",,"StudyData",$C168,"Bar","","Close","ADC","-2","ALL",,,"TRUE","T"),"")</f>
        <v/>
      </c>
      <c r="J168" s="5" t="str">
        <f ca="1">IF($B168&gt;=$D$3,RTD("cqg.rtd", ,"ContractData", $C168, "Y_Date",, "T"),"")</f>
        <v/>
      </c>
      <c r="K168" s="1" t="str">
        <v/>
      </c>
      <c r="L168" s="1" t="str">
        <v/>
      </c>
      <c r="M168" t="b">
        <f t="shared" ca="1" si="9"/>
        <v>0</v>
      </c>
    </row>
    <row r="169" spans="1:13" x14ac:dyDescent="0.3">
      <c r="A169" s="3">
        <v>164</v>
      </c>
      <c r="B169" s="5">
        <f t="shared" si="7"/>
        <v>44796</v>
      </c>
      <c r="C169" s="16" t="str">
        <f t="shared" si="8"/>
        <v>CADD23Q22</v>
      </c>
      <c r="D169" s="6" t="str">
        <f>RTD("cqg.rtd", ,"ContractData", ""&amp;C169&amp;"", "LongDescription",, "T")</f>
        <v>LME Copper, Aug 22</v>
      </c>
      <c r="E169" s="6" cm="1">
        <f t="array" aca="1" ref="E169" ca="1">IF($B169&gt;=$D$3,_xll.CQGContractData(""&amp;$C169&amp;"","T_Settlement","1","T"),RTD("cqg.rtd",,"StudyData",""&amp;$C169&amp;"","Bar","","Close","D","-1","ALL",,,"TRUE","T"))</f>
        <v>8045.75</v>
      </c>
      <c r="F169" s="3" cm="1">
        <f t="array" aca="1" ref="F169" ca="1">IF($B169&gt;=$D$3,_xll.CQGContractData(""&amp;$C169&amp;"","NetSettlement","1","T"),RTD("cqg.rtd",,"StudyData",""&amp;$C169&amp;"","Bar","","Close","D","-2","ALL",,,"TRUE","T")-RTD("cqg.rtd",,"StudyData",""&amp;$C169&amp;"","Bar","","Close","D","-1","ALL",,,"TRUE","T"))</f>
        <v>-116.5</v>
      </c>
      <c r="G169" s="14" t="str">
        <f ca="1">IF($B169&gt;=$D$3,RTD("cqg.rtd", ,"ContractData", $C169, "T_SettlementTime",, "T"),"")</f>
        <v/>
      </c>
      <c r="H169" s="5" cm="1">
        <f t="array" aca="1" ref="H169" ca="1">IF($B169&gt;=$D$3,_xll.CQGContractData($C169,"T_Date","1","T"),RTD("cqg.rtd",,"StudyData",""&amp;$C169&amp;"","Bar","","Time","D","-1","ALL",,,"TRUE","T"))</f>
        <v>44791</v>
      </c>
      <c r="I169" s="6" t="str">
        <f ca="1">IF($B169&gt;=$D$3,RTD("cqg.rtd",,"StudyData",$C169,"Bar","","Close","ADC","-2","ALL",,,"TRUE","T"),"")</f>
        <v/>
      </c>
      <c r="J169" s="5" t="str">
        <f ca="1">IF($B169&gt;=$D$3,RTD("cqg.rtd", ,"ContractData", $C169, "Y_Date",, "T"),"")</f>
        <v/>
      </c>
      <c r="K169" s="1" t="str">
        <v/>
      </c>
      <c r="L169" s="1" t="str">
        <v/>
      </c>
      <c r="M169" t="b">
        <f t="shared" ca="1" si="9"/>
        <v>0</v>
      </c>
    </row>
    <row r="170" spans="1:13" x14ac:dyDescent="0.3">
      <c r="A170" s="3">
        <v>165</v>
      </c>
      <c r="B170" s="5">
        <f t="shared" si="7"/>
        <v>44797</v>
      </c>
      <c r="C170" s="16" t="str">
        <f t="shared" si="8"/>
        <v>CADD24Q22</v>
      </c>
      <c r="D170" s="6" t="str">
        <f>RTD("cqg.rtd", ,"ContractData", ""&amp;C170&amp;"", "LongDescription",, "T")</f>
        <v>LME Copper, Aug 22</v>
      </c>
      <c r="E170" s="6" cm="1">
        <f t="array" aca="1" ref="E170" ca="1">IF($B170&gt;=$D$3,_xll.CQGContractData(""&amp;$C170&amp;"","T_Settlement","1","T"),RTD("cqg.rtd",,"StudyData",""&amp;$C170&amp;"","Bar","","Close","D","-1","ALL",,,"TRUE","T"))</f>
        <v>8076.1</v>
      </c>
      <c r="F170" s="3" cm="1">
        <f t="array" aca="1" ref="F170" ca="1">IF($B170&gt;=$D$3,_xll.CQGContractData(""&amp;$C170&amp;"","NetSettlement","1","T"),RTD("cqg.rtd",,"StudyData",""&amp;$C170&amp;"","Bar","","Close","D","-2","ALL",,,"TRUE","T")-RTD("cqg.rtd",,"StudyData",""&amp;$C170&amp;"","Bar","","Close","D","-1","ALL",,,"TRUE","T"))</f>
        <v>25.25</v>
      </c>
      <c r="G170" s="14" t="str">
        <f ca="1">IF($B170&gt;=$D$3,RTD("cqg.rtd", ,"ContractData", $C170, "T_SettlementTime",, "T"),"")</f>
        <v/>
      </c>
      <c r="H170" s="5" cm="1">
        <f t="array" aca="1" ref="H170" ca="1">IF($B170&gt;=$D$3,_xll.CQGContractData($C170,"T_Date","1","T"),RTD("cqg.rtd",,"StudyData",""&amp;$C170&amp;"","Bar","","Time","D","-1","ALL",,,"TRUE","T"))</f>
        <v>44795</v>
      </c>
      <c r="I170" s="6" t="str">
        <f ca="1">IF($B170&gt;=$D$3,RTD("cqg.rtd",,"StudyData",$C170,"Bar","","Close","ADC","-2","ALL",,,"TRUE","T"),"")</f>
        <v/>
      </c>
      <c r="J170" s="5" t="str">
        <f ca="1">IF($B170&gt;=$D$3,RTD("cqg.rtd", ,"ContractData", $C170, "Y_Date",, "T"),"")</f>
        <v/>
      </c>
      <c r="K170" s="1" t="str">
        <v/>
      </c>
      <c r="L170" s="1" t="str">
        <v/>
      </c>
      <c r="M170" t="b">
        <f t="shared" ca="1" si="9"/>
        <v>0</v>
      </c>
    </row>
    <row r="171" spans="1:13" x14ac:dyDescent="0.3">
      <c r="A171" s="3">
        <v>166</v>
      </c>
      <c r="B171" s="5">
        <f t="shared" si="7"/>
        <v>44798</v>
      </c>
      <c r="C171" s="16" t="str">
        <f t="shared" si="8"/>
        <v>CADD25Q22</v>
      </c>
      <c r="D171" s="6" t="str">
        <f>RTD("cqg.rtd", ,"ContractData", ""&amp;C171&amp;"", "LongDescription",, "T")</f>
        <v>LME Copper, Aug 22</v>
      </c>
      <c r="E171" s="6" cm="1">
        <f t="array" aca="1" ref="E171" ca="1">IF($B171&gt;=$D$3,_xll.CQGContractData(""&amp;$C171&amp;"","T_Settlement","1","T"),RTD("cqg.rtd",,"StudyData",""&amp;$C171&amp;"","Bar","","Close","D","-1","ALL",,,"TRUE","T"))</f>
        <v>8170.75</v>
      </c>
      <c r="F171" s="3" cm="1">
        <f t="array" aca="1" ref="F171" ca="1">IF($B171&gt;=$D$3,_xll.CQGContractData(""&amp;$C171&amp;"","NetSettlement","1","T"),RTD("cqg.rtd",,"StudyData",""&amp;$C171&amp;"","Bar","","Close","D","-2","ALL",,,"TRUE","T")-RTD("cqg.rtd",,"StudyData",""&amp;$C171&amp;"","Bar","","Close","D","-1","ALL",,,"TRUE","T"))</f>
        <v>-94.649999999999636</v>
      </c>
      <c r="G171" s="14" t="str">
        <f ca="1">IF($B171&gt;=$D$3,RTD("cqg.rtd", ,"ContractData", $C171, "T_SettlementTime",, "T"),"")</f>
        <v/>
      </c>
      <c r="H171" s="5" cm="1">
        <f t="array" aca="1" ref="H171" ca="1">IF($B171&gt;=$D$3,_xll.CQGContractData($C171,"T_Date","1","T"),RTD("cqg.rtd",,"StudyData",""&amp;$C171&amp;"","Bar","","Time","D","-1","ALL",,,"TRUE","T"))</f>
        <v>44796</v>
      </c>
      <c r="I171" s="6" t="str">
        <f ca="1">IF($B171&gt;=$D$3,RTD("cqg.rtd",,"StudyData",$C171,"Bar","","Close","ADC","-2","ALL",,,"TRUE","T"),"")</f>
        <v/>
      </c>
      <c r="J171" s="5" t="str">
        <f ca="1">IF($B171&gt;=$D$3,RTD("cqg.rtd", ,"ContractData", $C171, "Y_Date",, "T"),"")</f>
        <v/>
      </c>
      <c r="K171" s="1" t="str">
        <v/>
      </c>
      <c r="L171" s="1" t="str">
        <v/>
      </c>
      <c r="M171" t="b">
        <f t="shared" ca="1" si="9"/>
        <v>0</v>
      </c>
    </row>
    <row r="172" spans="1:13" x14ac:dyDescent="0.3">
      <c r="A172" s="3">
        <v>167</v>
      </c>
      <c r="B172" s="5">
        <f t="shared" si="7"/>
        <v>44799</v>
      </c>
      <c r="C172" s="16" t="str">
        <f t="shared" si="8"/>
        <v>CADD26Q22</v>
      </c>
      <c r="D172" s="6" t="str">
        <f>RTD("cqg.rtd", ,"ContractData", ""&amp;C172&amp;"", "LongDescription",, "T")</f>
        <v>LME Copper, Aug 22</v>
      </c>
      <c r="E172" s="6" cm="1">
        <f t="array" aca="1" ref="E172" ca="1">IF($B172&gt;=$D$3,_xll.CQGContractData(""&amp;$C172&amp;"","T_Settlement","1","T"),RTD("cqg.rtd",,"StudyData",""&amp;$C172&amp;"","Bar","","Close","D","-1","ALL",,,"TRUE","T"))</f>
        <v>8058.25</v>
      </c>
      <c r="F172" s="3" cm="1">
        <f t="array" aca="1" ref="F172" ca="1">IF($B172&gt;=$D$3,_xll.CQGContractData(""&amp;$C172&amp;"","NetSettlement","1","T"),RTD("cqg.rtd",,"StudyData",""&amp;$C172&amp;"","Bar","","Close","D","-2","ALL",,,"TRUE","T")-RTD("cqg.rtd",,"StudyData",""&amp;$C172&amp;"","Bar","","Close","D","-1","ALL",,,"TRUE","T"))</f>
        <v>112.5</v>
      </c>
      <c r="G172" s="14" t="str">
        <f ca="1">IF($B172&gt;=$D$3,RTD("cqg.rtd", ,"ContractData", $C172, "T_SettlementTime",, "T"),"")</f>
        <v/>
      </c>
      <c r="H172" s="5" cm="1">
        <f t="array" aca="1" ref="H172" ca="1">IF($B172&gt;=$D$3,_xll.CQGContractData($C172,"T_Date","1","T"),RTD("cqg.rtd",,"StudyData",""&amp;$C172&amp;"","Bar","","Time","D","-1","ALL",,,"TRUE","T"))</f>
        <v>44797</v>
      </c>
      <c r="I172" s="6" t="str">
        <f ca="1">IF($B172&gt;=$D$3,RTD("cqg.rtd",,"StudyData",$C172,"Bar","","Close","ADC","-2","ALL",,,"TRUE","T"),"")</f>
        <v/>
      </c>
      <c r="J172" s="5" t="str">
        <f ca="1">IF($B172&gt;=$D$3,RTD("cqg.rtd", ,"ContractData", $C172, "Y_Date",, "T"),"")</f>
        <v/>
      </c>
      <c r="K172" s="1" t="str">
        <v/>
      </c>
      <c r="L172" s="1" t="str">
        <v/>
      </c>
      <c r="M172" t="b">
        <f t="shared" ca="1" si="9"/>
        <v>0</v>
      </c>
    </row>
    <row r="173" spans="1:13" x14ac:dyDescent="0.3">
      <c r="A173" s="3">
        <v>168</v>
      </c>
      <c r="B173" s="5">
        <f t="shared" si="7"/>
        <v>44802</v>
      </c>
      <c r="C173" s="16" t="str">
        <f t="shared" si="8"/>
        <v>CADD29Q22</v>
      </c>
      <c r="D173" s="6" t="str">
        <f>RTD("cqg.rtd", ,"ContractData", ""&amp;C173&amp;"", "LongDescription",, "T")</f>
        <v>LME Copper, Aug 22</v>
      </c>
      <c r="E173" s="6" t="str" cm="1">
        <f t="array" aca="1" ref="E173" ca="1">IF($B173&gt;=$D$3,_xll.CQGContractData(""&amp;$C173&amp;"","T_Settlement","1","T"),RTD("cqg.rtd",,"StudyData",""&amp;$C173&amp;"","Bar","","Close","D","-1","ALL",,,"TRUE","T"))</f>
        <v/>
      </c>
      <c r="F173" s="3" t="e" cm="1">
        <f t="array" aca="1" ref="F173" ca="1">IF($B173&gt;=$D$3,_xll.CQGContractData(""&amp;$C173&amp;"","NetSettlement","1","T"),RTD("cqg.rtd",,"StudyData",""&amp;$C173&amp;"","Bar","","Close","D","-2","ALL",,,"TRUE","T")-RTD("cqg.rtd",,"StudyData",""&amp;$C173&amp;"","Bar","","Close","D","-1","ALL",,,"TRUE","T"))</f>
        <v>#VALUE!</v>
      </c>
      <c r="G173" s="14" t="str">
        <f ca="1">IF($B173&gt;=$D$3,RTD("cqg.rtd", ,"ContractData", $C173, "T_SettlementTime",, "T"),"")</f>
        <v/>
      </c>
      <c r="H173" s="5" t="str" cm="1">
        <f t="array" aca="1" ref="H173" ca="1">IF($B173&gt;=$D$3,_xll.CQGContractData($C173,"T_Date","1","T"),RTD("cqg.rtd",,"StudyData",""&amp;$C173&amp;"","Bar","","Time","D","-1","ALL",,,"TRUE","T"))</f>
        <v/>
      </c>
      <c r="I173" s="6" t="str">
        <f ca="1">IF($B173&gt;=$D$3,RTD("cqg.rtd",,"StudyData",$C173,"Bar","","Close","ADC","-2","ALL",,,"TRUE","T"),"")</f>
        <v/>
      </c>
      <c r="J173" s="5" t="str">
        <f ca="1">IF($B173&gt;=$D$3,RTD("cqg.rtd", ,"ContractData", $C173, "Y_Date",, "T"),"")</f>
        <v/>
      </c>
      <c r="K173" s="1" t="str">
        <v/>
      </c>
      <c r="L173" s="1" t="str">
        <v/>
      </c>
      <c r="M173" t="b">
        <f t="shared" ca="1" si="9"/>
        <v>1</v>
      </c>
    </row>
    <row r="174" spans="1:13" x14ac:dyDescent="0.3">
      <c r="A174" s="3">
        <v>169</v>
      </c>
      <c r="B174" s="5">
        <f t="shared" si="7"/>
        <v>44803</v>
      </c>
      <c r="C174" s="16" t="str">
        <f t="shared" si="8"/>
        <v>CADD30Q22</v>
      </c>
      <c r="D174" s="6" t="str">
        <f>RTD("cqg.rtd", ,"ContractData", ""&amp;C174&amp;"", "LongDescription",, "T")</f>
        <v>LME Copper, Aug 22</v>
      </c>
      <c r="E174" s="6" cm="1">
        <f t="array" aca="1" ref="E174" ca="1">IF($B174&gt;=$D$3,_xll.CQGContractData(""&amp;$C174&amp;"","T_Settlement","1","T"),RTD("cqg.rtd",,"StudyData",""&amp;$C174&amp;"","Bar","","Close","D","-1","ALL",,,"TRUE","T"))</f>
        <v>8167</v>
      </c>
      <c r="F174" s="3" cm="1">
        <f t="array" aca="1" ref="F174" ca="1">IF($B174&gt;=$D$3,_xll.CQGContractData(""&amp;$C174&amp;"","NetSettlement","1","T"),RTD("cqg.rtd",,"StudyData",""&amp;$C174&amp;"","Bar","","Close","D","-2","ALL",,,"TRUE","T")-RTD("cqg.rtd",,"StudyData",""&amp;$C174&amp;"","Bar","","Close","D","-1","ALL",,,"TRUE","T"))</f>
        <v>-104.75</v>
      </c>
      <c r="G174" s="14" t="str">
        <f ca="1">IF($B174&gt;=$D$3,RTD("cqg.rtd", ,"ContractData", $C174, "T_SettlementTime",, "T"),"")</f>
        <v/>
      </c>
      <c r="H174" s="5" cm="1">
        <f t="array" aca="1" ref="H174" ca="1">IF($B174&gt;=$D$3,_xll.CQGContractData($C174,"T_Date","1","T"),RTD("cqg.rtd",,"StudyData",""&amp;$C174&amp;"","Bar","","Time","D","-1","ALL",,,"TRUE","T"))</f>
        <v>44798</v>
      </c>
      <c r="I174" s="6" t="str">
        <f ca="1">IF($B174&gt;=$D$3,RTD("cqg.rtd",,"StudyData",$C174,"Bar","","Close","ADC","-2","ALL",,,"TRUE","T"),"")</f>
        <v/>
      </c>
      <c r="J174" s="5" t="str">
        <f ca="1">IF($B174&gt;=$D$3,RTD("cqg.rtd", ,"ContractData", $C174, "Y_Date",, "T"),"")</f>
        <v/>
      </c>
      <c r="K174" s="1" t="str">
        <v/>
      </c>
      <c r="L174" s="1" t="str">
        <v/>
      </c>
      <c r="M174" t="b">
        <f t="shared" ca="1" si="9"/>
        <v>0</v>
      </c>
    </row>
    <row r="175" spans="1:13" x14ac:dyDescent="0.3">
      <c r="A175" s="3">
        <v>170</v>
      </c>
      <c r="B175" s="5">
        <f t="shared" si="7"/>
        <v>44804</v>
      </c>
      <c r="C175" s="16" t="str">
        <f t="shared" si="8"/>
        <v>CADD31Q22</v>
      </c>
      <c r="D175" s="6" t="str">
        <f>RTD("cqg.rtd", ,"ContractData", ""&amp;C175&amp;"", "LongDescription",, "T")</f>
        <v>LME Copper, Aug 22</v>
      </c>
      <c r="E175" s="6" cm="1">
        <f t="array" aca="1" ref="E175" ca="1">IF($B175&gt;=$D$3,_xll.CQGContractData(""&amp;$C175&amp;"","T_Settlement","1","T"),RTD("cqg.rtd",,"StudyData",""&amp;$C175&amp;"","Bar","","Close","D","-1","ALL",,,"TRUE","T"))</f>
        <v>8167.25</v>
      </c>
      <c r="F175" s="3" cm="1">
        <f t="array" aca="1" ref="F175" ca="1">IF($B175&gt;=$D$3,_xll.CQGContractData(""&amp;$C175&amp;"","NetSettlement","1","T"),RTD("cqg.rtd",,"StudyData",""&amp;$C175&amp;"","Bar","","Close","D","-2","ALL",,,"TRUE","T")-RTD("cqg.rtd",,"StudyData",""&amp;$C175&amp;"","Bar","","Close","D","-1","ALL",,,"TRUE","T"))</f>
        <v>-105</v>
      </c>
      <c r="G175" s="14" t="str">
        <f ca="1">IF($B175&gt;=$D$3,RTD("cqg.rtd", ,"ContractData", $C175, "T_SettlementTime",, "T"),"")</f>
        <v/>
      </c>
      <c r="H175" s="5" cm="1">
        <f t="array" aca="1" ref="H175" ca="1">IF($B175&gt;=$D$3,_xll.CQGContractData($C175,"T_Date","1","T"),RTD("cqg.rtd",,"StudyData",""&amp;$C175&amp;"","Bar","","Time","D","-1","ALL",,,"TRUE","T"))</f>
        <v>44798</v>
      </c>
      <c r="I175" s="6" t="str">
        <f ca="1">IF($B175&gt;=$D$3,RTD("cqg.rtd",,"StudyData",$C175,"Bar","","Close","ADC","-2","ALL",,,"TRUE","T"),"")</f>
        <v/>
      </c>
      <c r="J175" s="5" t="str">
        <f ca="1">IF($B175&gt;=$D$3,RTD("cqg.rtd", ,"ContractData", $C175, "Y_Date",, "T"),"")</f>
        <v/>
      </c>
      <c r="K175" s="1" t="str">
        <v/>
      </c>
      <c r="L175" s="1" t="str">
        <v/>
      </c>
      <c r="M175" t="b">
        <f t="shared" ca="1" si="9"/>
        <v>0</v>
      </c>
    </row>
    <row r="176" spans="1:13" x14ac:dyDescent="0.3">
      <c r="A176" s="3">
        <v>171</v>
      </c>
      <c r="B176" s="5">
        <f t="shared" si="7"/>
        <v>44805</v>
      </c>
      <c r="C176" s="16" t="str">
        <f t="shared" si="8"/>
        <v>CADD01U22</v>
      </c>
      <c r="D176" s="6" t="str">
        <f>RTD("cqg.rtd", ,"ContractData", ""&amp;C176&amp;"", "LongDescription",, "T")</f>
        <v>LME Copper, Sep 22</v>
      </c>
      <c r="E176" s="6" cm="1">
        <f t="array" aca="1" ref="E176" ca="1">IF($B176&gt;=$D$3,_xll.CQGContractData(""&amp;$C176&amp;"","T_Settlement","1","T"),RTD("cqg.rtd",,"StudyData",""&amp;$C176&amp;"","Bar","","Close","D","-1","ALL",,,"TRUE","T"))</f>
        <v>7893</v>
      </c>
      <c r="F176" s="3" cm="1">
        <f t="array" aca="1" ref="F176" ca="1">IF($B176&gt;=$D$3,_xll.CQGContractData(""&amp;$C176&amp;"","NetSettlement","1","T"),RTD("cqg.rtd",,"StudyData",""&amp;$C176&amp;"","Bar","","Close","D","-2","ALL",,,"TRUE","T")-RTD("cqg.rtd",,"StudyData",""&amp;$C176&amp;"","Bar","","Close","D","-1","ALL",,,"TRUE","T"))</f>
        <v>296</v>
      </c>
      <c r="G176" s="14" t="str">
        <f ca="1">IF($B176&gt;=$D$3,RTD("cqg.rtd", ,"ContractData", $C176, "T_SettlementTime",, "T"),"")</f>
        <v/>
      </c>
      <c r="H176" s="5" cm="1">
        <f t="array" aca="1" ref="H176" ca="1">IF($B176&gt;=$D$3,_xll.CQGContractData($C176,"T_Date","1","T"),RTD("cqg.rtd",,"StudyData",""&amp;$C176&amp;"","Bar","","Time","D","-1","ALL",,,"TRUE","T"))</f>
        <v>44803</v>
      </c>
      <c r="I176" s="6" t="str">
        <f ca="1">IF($B176&gt;=$D$3,RTD("cqg.rtd",,"StudyData",$C176,"Bar","","Close","ADC","-2","ALL",,,"TRUE","T"),"")</f>
        <v/>
      </c>
      <c r="J176" s="5" t="str">
        <f ca="1">IF($B176&gt;=$D$3,RTD("cqg.rtd", ,"ContractData", $C176, "Y_Date",, "T"),"")</f>
        <v/>
      </c>
      <c r="K176" s="1" t="str">
        <v/>
      </c>
      <c r="L176" s="1" t="str">
        <v/>
      </c>
      <c r="M176" t="b">
        <f t="shared" ca="1" si="9"/>
        <v>0</v>
      </c>
    </row>
    <row r="177" spans="1:13" x14ac:dyDescent="0.3">
      <c r="A177" s="3">
        <v>172</v>
      </c>
      <c r="B177" s="5">
        <f t="shared" si="7"/>
        <v>44806</v>
      </c>
      <c r="C177" s="16" t="str">
        <f t="shared" si="8"/>
        <v>CADD02U22</v>
      </c>
      <c r="D177" s="6" t="str">
        <f>RTD("cqg.rtd", ,"ContractData", ""&amp;C177&amp;"", "LongDescription",, "T")</f>
        <v>LME Copper, Sep 22</v>
      </c>
      <c r="E177" s="6" cm="1">
        <f t="array" aca="1" ref="E177" ca="1">IF($B177&gt;=$D$3,_xll.CQGContractData(""&amp;$C177&amp;"","T_Settlement","1","T"),RTD("cqg.rtd",,"StudyData",""&amp;$C177&amp;"","Bar","","Close","D","-1","ALL",,,"TRUE","T"))</f>
        <v>7845.5</v>
      </c>
      <c r="F177" s="3" cm="1">
        <f t="array" aca="1" ref="F177" ca="1">IF($B177&gt;=$D$3,_xll.CQGContractData(""&amp;$C177&amp;"","NetSettlement","1","T"),RTD("cqg.rtd",,"StudyData",""&amp;$C177&amp;"","Bar","","Close","D","-2","ALL",,,"TRUE","T")-RTD("cqg.rtd",,"StudyData",""&amp;$C177&amp;"","Bar","","Close","D","-1","ALL",,,"TRUE","T"))</f>
        <v>48.5</v>
      </c>
      <c r="G177" s="14" t="str">
        <f ca="1">IF($B177&gt;=$D$3,RTD("cqg.rtd", ,"ContractData", $C177, "T_SettlementTime",, "T"),"")</f>
        <v/>
      </c>
      <c r="H177" s="5" cm="1">
        <f t="array" aca="1" ref="H177" ca="1">IF($B177&gt;=$D$3,_xll.CQGContractData($C177,"T_Date","1","T"),RTD("cqg.rtd",,"StudyData",""&amp;$C177&amp;"","Bar","","Time","D","-1","ALL",,,"TRUE","T"))</f>
        <v>44804</v>
      </c>
      <c r="I177" s="6" t="str">
        <f ca="1">IF($B177&gt;=$D$3,RTD("cqg.rtd",,"StudyData",$C177,"Bar","","Close","ADC","-2","ALL",,,"TRUE","T"),"")</f>
        <v/>
      </c>
      <c r="J177" s="5" t="str">
        <f ca="1">IF($B177&gt;=$D$3,RTD("cqg.rtd", ,"ContractData", $C177, "Y_Date",, "T"),"")</f>
        <v/>
      </c>
      <c r="K177" s="1" t="str">
        <v/>
      </c>
      <c r="L177" s="1" t="str">
        <v/>
      </c>
      <c r="M177" t="b">
        <f t="shared" ca="1" si="9"/>
        <v>0</v>
      </c>
    </row>
    <row r="178" spans="1:13" x14ac:dyDescent="0.3">
      <c r="A178" s="3">
        <v>173</v>
      </c>
      <c r="B178" s="5">
        <f t="shared" si="7"/>
        <v>44809</v>
      </c>
      <c r="C178" s="16" t="str">
        <f t="shared" si="8"/>
        <v>CADD05U22</v>
      </c>
      <c r="D178" s="6" t="str">
        <f>RTD("cqg.rtd", ,"ContractData", ""&amp;C178&amp;"", "LongDescription",, "T")</f>
        <v>LME Copper, Sep 22</v>
      </c>
      <c r="E178" s="6" t="str" cm="1">
        <f t="array" aca="1" ref="E178" ca="1">IF($B178&gt;=$D$3,_xll.CQGContractData(""&amp;$C178&amp;"","T_Settlement","1","T"),RTD("cqg.rtd",,"StudyData",""&amp;$C178&amp;"","Bar","","Close","D","-1","ALL",,,"TRUE","T"))</f>
        <v/>
      </c>
      <c r="F178" s="3" t="e" cm="1">
        <f t="array" aca="1" ref="F178" ca="1">IF($B178&gt;=$D$3,_xll.CQGContractData(""&amp;$C178&amp;"","NetSettlement","1","T"),RTD("cqg.rtd",,"StudyData",""&amp;$C178&amp;"","Bar","","Close","D","-2","ALL",,,"TRUE","T")-RTD("cqg.rtd",,"StudyData",""&amp;$C178&amp;"","Bar","","Close","D","-1","ALL",,,"TRUE","T"))</f>
        <v>#VALUE!</v>
      </c>
      <c r="G178" s="14" t="str">
        <f ca="1">IF($B178&gt;=$D$3,RTD("cqg.rtd", ,"ContractData", $C178, "T_SettlementTime",, "T"),"")</f>
        <v/>
      </c>
      <c r="H178" s="5" t="str" cm="1">
        <f t="array" aca="1" ref="H178" ca="1">IF($B178&gt;=$D$3,_xll.CQGContractData($C178,"T_Date","1","T"),RTD("cqg.rtd",,"StudyData",""&amp;$C178&amp;"","Bar","","Time","D","-1","ALL",,,"TRUE","T"))</f>
        <v/>
      </c>
      <c r="I178" s="6" t="str">
        <f ca="1">IF($B178&gt;=$D$3,RTD("cqg.rtd",,"StudyData",$C178,"Bar","","Close","ADC","-2","ALL",,,"TRUE","T"),"")</f>
        <v/>
      </c>
      <c r="J178" s="5" t="str">
        <f ca="1">IF($B178&gt;=$D$3,RTD("cqg.rtd", ,"ContractData", $C178, "Y_Date",, "T"),"")</f>
        <v/>
      </c>
      <c r="K178" s="1" t="str">
        <v/>
      </c>
      <c r="L178" s="1" t="str">
        <v/>
      </c>
      <c r="M178" t="b">
        <f t="shared" ca="1" si="9"/>
        <v>1</v>
      </c>
    </row>
    <row r="179" spans="1:13" x14ac:dyDescent="0.3">
      <c r="A179" s="3">
        <v>174</v>
      </c>
      <c r="B179" s="5">
        <f t="shared" si="7"/>
        <v>44810</v>
      </c>
      <c r="C179" s="16" t="str">
        <f t="shared" si="8"/>
        <v>CADD06U22</v>
      </c>
      <c r="D179" s="6" t="str">
        <f>RTD("cqg.rtd", ,"ContractData", ""&amp;C179&amp;"", "LongDescription",, "T")</f>
        <v>LME Copper, Sep 22</v>
      </c>
      <c r="E179" s="6" cm="1">
        <f t="array" aca="1" ref="E179" ca="1">IF($B179&gt;=$D$3,_xll.CQGContractData(""&amp;$C179&amp;"","T_Settlement","1","T"),RTD("cqg.rtd",,"StudyData",""&amp;$C179&amp;"","Bar","","Close","D","-1","ALL",,,"TRUE","T"))</f>
        <v>7652</v>
      </c>
      <c r="F179" s="3" cm="1">
        <f t="array" aca="1" ref="F179" ca="1">IF($B179&gt;=$D$3,_xll.CQGContractData(""&amp;$C179&amp;"","NetSettlement","1","T"),RTD("cqg.rtd",,"StudyData",""&amp;$C179&amp;"","Bar","","Close","D","-2","ALL",,,"TRUE","T")-RTD("cqg.rtd",,"StudyData",""&amp;$C179&amp;"","Bar","","Close","D","-1","ALL",,,"TRUE","T"))</f>
        <v>197</v>
      </c>
      <c r="G179" s="14" t="str">
        <f ca="1">IF($B179&gt;=$D$3,RTD("cqg.rtd", ,"ContractData", $C179, "T_SettlementTime",, "T"),"")</f>
        <v/>
      </c>
      <c r="H179" s="5" cm="1">
        <f t="array" aca="1" ref="H179" ca="1">IF($B179&gt;=$D$3,_xll.CQGContractData($C179,"T_Date","1","T"),RTD("cqg.rtd",,"StudyData",""&amp;$C179&amp;"","Bar","","Time","D","-1","ALL",,,"TRUE","T"))</f>
        <v>44805</v>
      </c>
      <c r="I179" s="6" t="str">
        <f ca="1">IF($B179&gt;=$D$3,RTD("cqg.rtd",,"StudyData",$C179,"Bar","","Close","ADC","-2","ALL",,,"TRUE","T"),"")</f>
        <v/>
      </c>
      <c r="J179" s="5" t="str">
        <f ca="1">IF($B179&gt;=$D$3,RTD("cqg.rtd", ,"ContractData", $C179, "Y_Date",, "T"),"")</f>
        <v/>
      </c>
      <c r="K179" s="1" t="str">
        <v/>
      </c>
      <c r="L179" s="1" t="str">
        <v/>
      </c>
      <c r="M179" t="b">
        <f t="shared" ca="1" si="9"/>
        <v>0</v>
      </c>
    </row>
    <row r="180" spans="1:13" x14ac:dyDescent="0.3">
      <c r="A180" s="3">
        <v>175</v>
      </c>
      <c r="B180" s="5">
        <f t="shared" si="7"/>
        <v>44811</v>
      </c>
      <c r="C180" s="16" t="str">
        <f t="shared" si="8"/>
        <v>CADD07U22</v>
      </c>
      <c r="D180" s="6" t="str">
        <f>RTD("cqg.rtd", ,"ContractData", ""&amp;C180&amp;"", "LongDescription",, "T")</f>
        <v>LME Copper, Sep 22</v>
      </c>
      <c r="E180" s="6" cm="1">
        <f t="array" aca="1" ref="E180" ca="1">IF($B180&gt;=$D$3,_xll.CQGContractData(""&amp;$C180&amp;"","T_Settlement","1","T"),RTD("cqg.rtd",,"StudyData",""&amp;$C180&amp;"","Bar","","Close","D","-1","ALL",,,"TRUE","T"))</f>
        <v>7731</v>
      </c>
      <c r="F180" s="3" cm="1">
        <f t="array" aca="1" ref="F180" ca="1">IF($B180&gt;=$D$3,_xll.CQGContractData(""&amp;$C180&amp;"","NetSettlement","1","T"),RTD("cqg.rtd",,"StudyData",""&amp;$C180&amp;"","Bar","","Close","D","-2","ALL",,,"TRUE","T")-RTD("cqg.rtd",,"StudyData",""&amp;$C180&amp;"","Bar","","Close","D","-1","ALL",,,"TRUE","T"))</f>
        <v>-39</v>
      </c>
      <c r="G180" s="14" t="str">
        <f ca="1">IF($B180&gt;=$D$3,RTD("cqg.rtd", ,"ContractData", $C180, "T_SettlementTime",, "T"),"")</f>
        <v/>
      </c>
      <c r="H180" s="5" cm="1">
        <f t="array" aca="1" ref="H180" ca="1">IF($B180&gt;=$D$3,_xll.CQGContractData($C180,"T_Date","1","T"),RTD("cqg.rtd",,"StudyData",""&amp;$C180&amp;"","Bar","","Time","D","-1","ALL",,,"TRUE","T"))</f>
        <v>44809</v>
      </c>
      <c r="I180" s="6" t="str">
        <f ca="1">IF($B180&gt;=$D$3,RTD("cqg.rtd",,"StudyData",$C180,"Bar","","Close","ADC","-2","ALL",,,"TRUE","T"),"")</f>
        <v/>
      </c>
      <c r="J180" s="5" t="str">
        <f ca="1">IF($B180&gt;=$D$3,RTD("cqg.rtd", ,"ContractData", $C180, "Y_Date",, "T"),"")</f>
        <v/>
      </c>
      <c r="K180" s="1" t="str">
        <v/>
      </c>
      <c r="L180" s="1" t="str">
        <v/>
      </c>
      <c r="M180" t="b">
        <f t="shared" ca="1" si="9"/>
        <v>0</v>
      </c>
    </row>
    <row r="181" spans="1:13" x14ac:dyDescent="0.3">
      <c r="A181" s="3">
        <v>176</v>
      </c>
      <c r="B181" s="5">
        <f t="shared" si="7"/>
        <v>44812</v>
      </c>
      <c r="C181" s="16" t="str">
        <f t="shared" si="8"/>
        <v>CADD08U22</v>
      </c>
      <c r="D181" s="6" t="str">
        <f>RTD("cqg.rtd", ,"ContractData", ""&amp;C181&amp;"", "LongDescription",, "T")</f>
        <v>LME Copper, Sep 22</v>
      </c>
      <c r="E181" s="6" cm="1">
        <f t="array" aca="1" ref="E181" ca="1">IF($B181&gt;=$D$3,_xll.CQGContractData(""&amp;$C181&amp;"","T_Settlement","1","T"),RTD("cqg.rtd",,"StudyData",""&amp;$C181&amp;"","Bar","","Close","D","-1","ALL",,,"TRUE","T"))</f>
        <v>7751</v>
      </c>
      <c r="F181" s="3" cm="1">
        <f t="array" aca="1" ref="F181" ca="1">IF($B181&gt;=$D$3,_xll.CQGContractData(""&amp;$C181&amp;"","NetSettlement","1","T"),RTD("cqg.rtd",,"StudyData",""&amp;$C181&amp;"","Bar","","Close","D","-2","ALL",,,"TRUE","T")-RTD("cqg.rtd",,"StudyData",""&amp;$C181&amp;"","Bar","","Close","D","-1","ALL",,,"TRUE","T"))</f>
        <v>-19.25</v>
      </c>
      <c r="G181" s="14" t="str">
        <f ca="1">IF($B181&gt;=$D$3,RTD("cqg.rtd", ,"ContractData", $C181, "T_SettlementTime",, "T"),"")</f>
        <v/>
      </c>
      <c r="H181" s="5" cm="1">
        <f t="array" aca="1" ref="H181" ca="1">IF($B181&gt;=$D$3,_xll.CQGContractData($C181,"T_Date","1","T"),RTD("cqg.rtd",,"StudyData",""&amp;$C181&amp;"","Bar","","Time","D","-1","ALL",,,"TRUE","T"))</f>
        <v>44810</v>
      </c>
      <c r="I181" s="6" t="str">
        <f ca="1">IF($B181&gt;=$D$3,RTD("cqg.rtd",,"StudyData",$C181,"Bar","","Close","ADC","-2","ALL",,,"TRUE","T"),"")</f>
        <v/>
      </c>
      <c r="J181" s="5" t="str">
        <f ca="1">IF($B181&gt;=$D$3,RTD("cqg.rtd", ,"ContractData", $C181, "Y_Date",, "T"),"")</f>
        <v/>
      </c>
      <c r="K181" s="1" t="str">
        <v/>
      </c>
      <c r="L181" s="1" t="str">
        <v/>
      </c>
      <c r="M181" t="b">
        <f t="shared" ca="1" si="9"/>
        <v>0</v>
      </c>
    </row>
    <row r="182" spans="1:13" x14ac:dyDescent="0.3">
      <c r="A182" s="3">
        <v>177</v>
      </c>
      <c r="B182" s="5">
        <f t="shared" si="7"/>
        <v>44813</v>
      </c>
      <c r="C182" s="16" t="str">
        <f t="shared" si="8"/>
        <v>CADD09U22</v>
      </c>
      <c r="D182" s="6" t="str">
        <f>RTD("cqg.rtd", ,"ContractData", ""&amp;C182&amp;"", "LongDescription",, "T")</f>
        <v>LME Copper, Sep 22</v>
      </c>
      <c r="E182" s="6" cm="1">
        <f t="array" aca="1" ref="E182" ca="1">IF($B182&gt;=$D$3,_xll.CQGContractData(""&amp;$C182&amp;"","T_Settlement","1","T"),RTD("cqg.rtd",,"StudyData",""&amp;$C182&amp;"","Bar","","Close","D","-1","ALL",,,"TRUE","T"))</f>
        <v>7698.5</v>
      </c>
      <c r="F182" s="3" cm="1">
        <f t="array" aca="1" ref="F182" ca="1">IF($B182&gt;=$D$3,_xll.CQGContractData(""&amp;$C182&amp;"","NetSettlement","1","T"),RTD("cqg.rtd",,"StudyData",""&amp;$C182&amp;"","Bar","","Close","D","-2","ALL",,,"TRUE","T")-RTD("cqg.rtd",,"StudyData",""&amp;$C182&amp;"","Bar","","Close","D","-1","ALL",,,"TRUE","T"))</f>
        <v>53.25</v>
      </c>
      <c r="G182" s="14" t="str">
        <f ca="1">IF($B182&gt;=$D$3,RTD("cqg.rtd", ,"ContractData", $C182, "T_SettlementTime",, "T"),"")</f>
        <v/>
      </c>
      <c r="H182" s="5" cm="1">
        <f t="array" aca="1" ref="H182" ca="1">IF($B182&gt;=$D$3,_xll.CQGContractData($C182,"T_Date","1","T"),RTD("cqg.rtd",,"StudyData",""&amp;$C182&amp;"","Bar","","Time","D","-1","ALL",,,"TRUE","T"))</f>
        <v>44811</v>
      </c>
      <c r="I182" s="6" t="str">
        <f ca="1">IF($B182&gt;=$D$3,RTD("cqg.rtd",,"StudyData",$C182,"Bar","","Close","ADC","-2","ALL",,,"TRUE","T"),"")</f>
        <v/>
      </c>
      <c r="J182" s="5" t="str">
        <f ca="1">IF($B182&gt;=$D$3,RTD("cqg.rtd", ,"ContractData", $C182, "Y_Date",, "T"),"")</f>
        <v/>
      </c>
      <c r="K182" s="1" t="str">
        <v/>
      </c>
      <c r="L182" s="1" t="str">
        <v/>
      </c>
      <c r="M182" t="b">
        <f t="shared" ca="1" si="9"/>
        <v>0</v>
      </c>
    </row>
    <row r="183" spans="1:13" x14ac:dyDescent="0.3">
      <c r="A183" s="3">
        <v>178</v>
      </c>
      <c r="B183" s="5">
        <f t="shared" si="7"/>
        <v>44816</v>
      </c>
      <c r="C183" s="16" t="str">
        <f t="shared" si="8"/>
        <v>CADD12U22</v>
      </c>
      <c r="D183" s="6" t="str">
        <f>RTD("cqg.rtd", ,"ContractData", ""&amp;C183&amp;"", "LongDescription",, "T")</f>
        <v>LME Copper, Sep 22</v>
      </c>
      <c r="E183" s="6" cm="1">
        <f t="array" aca="1" ref="E183" ca="1">IF($B183&gt;=$D$3,_xll.CQGContractData(""&amp;$C183&amp;"","T_Settlement","1","T"),RTD("cqg.rtd",,"StudyData",""&amp;$C183&amp;"","Bar","","Close","D","-1","ALL",,,"TRUE","T"))</f>
        <v>7919</v>
      </c>
      <c r="F183" s="3" cm="1">
        <f t="array" aca="1" ref="F183" ca="1">IF($B183&gt;=$D$3,_xll.CQGContractData(""&amp;$C183&amp;"","NetSettlement","1","T"),RTD("cqg.rtd",,"StudyData",""&amp;$C183&amp;"","Bar","","Close","D","-2","ALL",,,"TRUE","T")-RTD("cqg.rtd",,"StudyData",""&amp;$C183&amp;"","Bar","","Close","D","-1","ALL",,,"TRUE","T"))</f>
        <v>-217</v>
      </c>
      <c r="G183" s="14" t="str">
        <f ca="1">IF($B183&gt;=$D$3,RTD("cqg.rtd", ,"ContractData", $C183, "T_SettlementTime",, "T"),"")</f>
        <v/>
      </c>
      <c r="H183" s="5" cm="1">
        <f t="array" aca="1" ref="H183" ca="1">IF($B183&gt;=$D$3,_xll.CQGContractData($C183,"T_Date","1","T"),RTD("cqg.rtd",,"StudyData",""&amp;$C183&amp;"","Bar","","Time","D","-1","ALL",,,"TRUE","T"))</f>
        <v>44812</v>
      </c>
      <c r="I183" s="6" t="str">
        <f ca="1">IF($B183&gt;=$D$3,RTD("cqg.rtd",,"StudyData",$C183,"Bar","","Close","ADC","-2","ALL",,,"TRUE","T"),"")</f>
        <v/>
      </c>
      <c r="J183" s="5" t="str">
        <f ca="1">IF($B183&gt;=$D$3,RTD("cqg.rtd", ,"ContractData", $C183, "Y_Date",, "T"),"")</f>
        <v/>
      </c>
      <c r="K183" s="1" t="str">
        <v/>
      </c>
      <c r="L183" s="1" t="str">
        <v/>
      </c>
      <c r="M183" t="b">
        <f t="shared" ca="1" si="9"/>
        <v>0</v>
      </c>
    </row>
    <row r="184" spans="1:13" x14ac:dyDescent="0.3">
      <c r="A184" s="3">
        <v>179</v>
      </c>
      <c r="B184" s="5">
        <f t="shared" si="7"/>
        <v>44817</v>
      </c>
      <c r="C184" s="16" t="str">
        <f t="shared" si="8"/>
        <v>CADD13U22</v>
      </c>
      <c r="D184" s="6" t="str">
        <f>RTD("cqg.rtd", ,"ContractData", ""&amp;C184&amp;"", "LongDescription",, "T")</f>
        <v>LME Copper, Sep 22</v>
      </c>
      <c r="E184" s="6" cm="1">
        <f t="array" aca="1" ref="E184" ca="1">IF($B184&gt;=$D$3,_xll.CQGContractData(""&amp;$C184&amp;"","T_Settlement","1","T"),RTD("cqg.rtd",,"StudyData",""&amp;$C184&amp;"","Bar","","Close","D","-1","ALL",,,"TRUE","T"))</f>
        <v>7919.7</v>
      </c>
      <c r="F184" s="3" cm="1">
        <f t="array" aca="1" ref="F184" ca="1">IF($B184&gt;=$D$3,_xll.CQGContractData(""&amp;$C184&amp;"","NetSettlement","1","T"),RTD("cqg.rtd",,"StudyData",""&amp;$C184&amp;"","Bar","","Close","D","-2","ALL",,,"TRUE","T")-RTD("cqg.rtd",,"StudyData",""&amp;$C184&amp;"","Bar","","Close","D","-1","ALL",,,"TRUE","T"))</f>
        <v>-217.44999999999982</v>
      </c>
      <c r="G184" s="14" t="str">
        <f ca="1">IF($B184&gt;=$D$3,RTD("cqg.rtd", ,"ContractData", $C184, "T_SettlementTime",, "T"),"")</f>
        <v/>
      </c>
      <c r="H184" s="5" cm="1">
        <f t="array" aca="1" ref="H184" ca="1">IF($B184&gt;=$D$3,_xll.CQGContractData($C184,"T_Date","1","T"),RTD("cqg.rtd",,"StudyData",""&amp;$C184&amp;"","Bar","","Time","D","-1","ALL",,,"TRUE","T"))</f>
        <v>44812</v>
      </c>
      <c r="I184" s="6" t="str">
        <f ca="1">IF($B184&gt;=$D$3,RTD("cqg.rtd",,"StudyData",$C184,"Bar","","Close","ADC","-2","ALL",,,"TRUE","T"),"")</f>
        <v/>
      </c>
      <c r="J184" s="5" t="str">
        <f ca="1">IF($B184&gt;=$D$3,RTD("cqg.rtd", ,"ContractData", $C184, "Y_Date",, "T"),"")</f>
        <v/>
      </c>
      <c r="K184" s="1" t="str">
        <v/>
      </c>
      <c r="L184" s="1" t="str">
        <v/>
      </c>
      <c r="M184" t="b">
        <f t="shared" ca="1" si="9"/>
        <v>0</v>
      </c>
    </row>
    <row r="185" spans="1:13" x14ac:dyDescent="0.3">
      <c r="A185" s="3">
        <v>180</v>
      </c>
      <c r="B185" s="5">
        <f t="shared" si="7"/>
        <v>44818</v>
      </c>
      <c r="C185" s="16" t="str">
        <f t="shared" si="8"/>
        <v>CADD14U22</v>
      </c>
      <c r="D185" s="6" t="str">
        <f>RTD("cqg.rtd", ,"ContractData", ""&amp;C185&amp;"", "LongDescription",, "T")</f>
        <v>LME Copper, Sep 22</v>
      </c>
      <c r="E185" s="6" cm="1">
        <f t="array" aca="1" ref="E185" ca="1">IF($B185&gt;=$D$3,_xll.CQGContractData(""&amp;$C185&amp;"","T_Settlement","1","T"),RTD("cqg.rtd",,"StudyData",""&amp;$C185&amp;"","Bar","","Close","D","-1","ALL",,,"TRUE","T"))</f>
        <v>8079.5</v>
      </c>
      <c r="F185" s="3" cm="1">
        <f t="array" aca="1" ref="F185" ca="1">IF($B185&gt;=$D$3,_xll.CQGContractData(""&amp;$C185&amp;"","NetSettlement","1","T"),RTD("cqg.rtd",,"StudyData",""&amp;$C185&amp;"","Bar","","Close","D","-2","ALL",,,"TRUE","T")-RTD("cqg.rtd",,"StudyData",""&amp;$C185&amp;"","Bar","","Close","D","-1","ALL",,,"TRUE","T"))</f>
        <v>-154.25</v>
      </c>
      <c r="G185" s="14" t="str">
        <f ca="1">IF($B185&gt;=$D$3,RTD("cqg.rtd", ,"ContractData", $C185, "T_SettlementTime",, "T"),"")</f>
        <v/>
      </c>
      <c r="H185" s="5" cm="1">
        <f t="array" aca="1" ref="H185" ca="1">IF($B185&gt;=$D$3,_xll.CQGContractData($C185,"T_Date","1","T"),RTD("cqg.rtd",,"StudyData",""&amp;$C185&amp;"","Bar","","Time","D","-1","ALL",,,"TRUE","T"))</f>
        <v>44816</v>
      </c>
      <c r="I185" s="6" t="str">
        <f ca="1">IF($B185&gt;=$D$3,RTD("cqg.rtd",,"StudyData",$C185,"Bar","","Close","ADC","-2","ALL",,,"TRUE","T"),"")</f>
        <v/>
      </c>
      <c r="J185" s="5" t="str">
        <f ca="1">IF($B185&gt;=$D$3,RTD("cqg.rtd", ,"ContractData", $C185, "Y_Date",, "T"),"")</f>
        <v/>
      </c>
      <c r="K185" s="1" t="str">
        <v/>
      </c>
      <c r="L185" s="1" t="str">
        <v/>
      </c>
      <c r="M185" t="b">
        <f t="shared" ca="1" si="9"/>
        <v>0</v>
      </c>
    </row>
    <row r="186" spans="1:13" x14ac:dyDescent="0.3">
      <c r="A186" s="3">
        <v>181</v>
      </c>
      <c r="B186" s="5">
        <f t="shared" si="7"/>
        <v>44819</v>
      </c>
      <c r="C186" s="16" t="str">
        <f t="shared" si="8"/>
        <v>CADD15U22</v>
      </c>
      <c r="D186" s="6" t="str">
        <f>RTD("cqg.rtd", ,"ContractData", ""&amp;C186&amp;"", "LongDescription",, "T")</f>
        <v>LME Copper, Sep 22</v>
      </c>
      <c r="E186" s="6" cm="1">
        <f t="array" aca="1" ref="E186" ca="1">IF($B186&gt;=$D$3,_xll.CQGContractData(""&amp;$C186&amp;"","T_Settlement","1","T"),RTD("cqg.rtd",,"StudyData",""&amp;$C186&amp;"","Bar","","Close","D","-1","ALL",,,"TRUE","T"))</f>
        <v>7994.25</v>
      </c>
      <c r="F186" s="3" cm="1">
        <f t="array" aca="1" ref="F186" ca="1">IF($B186&gt;=$D$3,_xll.CQGContractData(""&amp;$C186&amp;"","NetSettlement","1","T"),RTD("cqg.rtd",,"StudyData",""&amp;$C186&amp;"","Bar","","Close","D","-2","ALL",,,"TRUE","T")-RTD("cqg.rtd",,"StudyData",""&amp;$C186&amp;"","Bar","","Close","D","-1","ALL",,,"TRUE","T"))</f>
        <v>86.5</v>
      </c>
      <c r="G186" s="14" t="str">
        <f ca="1">IF($B186&gt;=$D$3,RTD("cqg.rtd", ,"ContractData", $C186, "T_SettlementTime",, "T"),"")</f>
        <v/>
      </c>
      <c r="H186" s="5" cm="1">
        <f t="array" aca="1" ref="H186" ca="1">IF($B186&gt;=$D$3,_xll.CQGContractData($C186,"T_Date","1","T"),RTD("cqg.rtd",,"StudyData",""&amp;$C186&amp;"","Bar","","Time","D","-1","ALL",,,"TRUE","T"))</f>
        <v>44817</v>
      </c>
      <c r="I186" s="6" t="str">
        <f ca="1">IF($B186&gt;=$D$3,RTD("cqg.rtd",,"StudyData",$C186,"Bar","","Close","ADC","-2","ALL",,,"TRUE","T"),"")</f>
        <v/>
      </c>
      <c r="J186" s="5" t="str">
        <f ca="1">IF($B186&gt;=$D$3,RTD("cqg.rtd", ,"ContractData", $C186, "Y_Date",, "T"),"")</f>
        <v/>
      </c>
      <c r="K186" s="1" t="str">
        <v/>
      </c>
      <c r="L186" s="1" t="str">
        <v/>
      </c>
      <c r="M186" t="b">
        <f t="shared" ca="1" si="9"/>
        <v>0</v>
      </c>
    </row>
    <row r="187" spans="1:13" x14ac:dyDescent="0.3">
      <c r="A187" s="3">
        <v>182</v>
      </c>
      <c r="B187" s="5">
        <f t="shared" si="7"/>
        <v>44820</v>
      </c>
      <c r="C187" s="16" t="str">
        <f t="shared" si="8"/>
        <v>CADD16U22</v>
      </c>
      <c r="D187" s="6" t="str">
        <f>RTD("cqg.rtd", ,"ContractData", ""&amp;C187&amp;"", "LongDescription",, "T")</f>
        <v>LME Copper, Sep 22</v>
      </c>
      <c r="E187" s="6" cm="1">
        <f t="array" aca="1" ref="E187" ca="1">IF($B187&gt;=$D$3,_xll.CQGContractData(""&amp;$C187&amp;"","T_Settlement","1","T"),RTD("cqg.rtd",,"StudyData",""&amp;$C187&amp;"","Bar","","Close","D","-1","ALL",,,"TRUE","T"))</f>
        <v>7893.5</v>
      </c>
      <c r="F187" s="3" cm="1">
        <f t="array" aca="1" ref="F187" ca="1">IF($B187&gt;=$D$3,_xll.CQGContractData(""&amp;$C187&amp;"","NetSettlement","1","T"),RTD("cqg.rtd",,"StudyData",""&amp;$C187&amp;"","Bar","","Close","D","-2","ALL",,,"TRUE","T")-RTD("cqg.rtd",,"StudyData",""&amp;$C187&amp;"","Bar","","Close","D","-1","ALL",,,"TRUE","T"))</f>
        <v>102.21000000000004</v>
      </c>
      <c r="G187" s="14" t="str">
        <f ca="1">IF($B187&gt;=$D$3,RTD("cqg.rtd", ,"ContractData", $C187, "T_SettlementTime",, "T"),"")</f>
        <v/>
      </c>
      <c r="H187" s="5" cm="1">
        <f t="array" aca="1" ref="H187" ca="1">IF($B187&gt;=$D$3,_xll.CQGContractData($C187,"T_Date","1","T"),RTD("cqg.rtd",,"StudyData",""&amp;$C187&amp;"","Bar","","Time","D","-1","ALL",,,"TRUE","T"))</f>
        <v>44818</v>
      </c>
      <c r="I187" s="6" t="str">
        <f ca="1">IF($B187&gt;=$D$3,RTD("cqg.rtd",,"StudyData",$C187,"Bar","","Close","ADC","-2","ALL",,,"TRUE","T"),"")</f>
        <v/>
      </c>
      <c r="J187" s="5" t="str">
        <f ca="1">IF($B187&gt;=$D$3,RTD("cqg.rtd", ,"ContractData", $C187, "Y_Date",, "T"),"")</f>
        <v/>
      </c>
      <c r="K187" s="1" t="str">
        <v/>
      </c>
      <c r="L187" s="1" t="str">
        <v/>
      </c>
      <c r="M187" t="b">
        <f t="shared" ca="1" si="9"/>
        <v>0</v>
      </c>
    </row>
    <row r="188" spans="1:13" x14ac:dyDescent="0.3">
      <c r="A188" s="3">
        <v>183</v>
      </c>
      <c r="B188" s="5">
        <f t="shared" si="7"/>
        <v>44823</v>
      </c>
      <c r="C188" s="16" t="str">
        <f t="shared" si="8"/>
        <v>CADD19U22</v>
      </c>
      <c r="D188" s="6" t="str">
        <f>RTD("cqg.rtd", ,"ContractData", ""&amp;C188&amp;"", "LongDescription",, "T")</f>
        <v>LME Copper, Sep 22</v>
      </c>
      <c r="E188" s="6" cm="1">
        <f t="array" aca="1" ref="E188" ca="1">IF($B188&gt;=$D$3,_xll.CQGContractData(""&amp;$C188&amp;"","T_Settlement","1","T"),RTD("cqg.rtd",,"StudyData",""&amp;$C188&amp;"","Bar","","Close","D","-1","ALL",,,"TRUE","T"))</f>
        <v>7848.75</v>
      </c>
      <c r="F188" s="3" cm="1">
        <f t="array" aca="1" ref="F188" ca="1">IF($B188&gt;=$D$3,_xll.CQGContractData(""&amp;$C188&amp;"","NetSettlement","1","T"),RTD("cqg.rtd",,"StudyData",""&amp;$C188&amp;"","Bar","","Close","D","-2","ALL",,,"TRUE","T")-RTD("cqg.rtd",,"StudyData",""&amp;$C188&amp;"","Bar","","Close","D","-1","ALL",,,"TRUE","T"))</f>
        <v>48.5</v>
      </c>
      <c r="G188" s="14" t="str">
        <f ca="1">IF($B188&gt;=$D$3,RTD("cqg.rtd", ,"ContractData", $C188, "T_SettlementTime",, "T"),"")</f>
        <v/>
      </c>
      <c r="H188" s="5" cm="1">
        <f t="array" aca="1" ref="H188" ca="1">IF($B188&gt;=$D$3,_xll.CQGContractData($C188,"T_Date","1","T"),RTD("cqg.rtd",,"StudyData",""&amp;$C188&amp;"","Bar","","Time","D","-1","ALL",,,"TRUE","T"))</f>
        <v>44819</v>
      </c>
      <c r="I188" s="6" t="str">
        <f ca="1">IF($B188&gt;=$D$3,RTD("cqg.rtd",,"StudyData",$C188,"Bar","","Close","ADC","-2","ALL",,,"TRUE","T"),"")</f>
        <v/>
      </c>
      <c r="J188" s="5" t="str">
        <f ca="1">IF($B188&gt;=$D$3,RTD("cqg.rtd", ,"ContractData", $C188, "Y_Date",, "T"),"")</f>
        <v/>
      </c>
      <c r="K188" s="1" t="str">
        <v/>
      </c>
      <c r="L188" s="1" t="str">
        <v/>
      </c>
      <c r="M188" t="b">
        <f t="shared" ca="1" si="9"/>
        <v>0</v>
      </c>
    </row>
    <row r="189" spans="1:13" x14ac:dyDescent="0.3">
      <c r="A189" s="3">
        <v>184</v>
      </c>
      <c r="B189" s="5">
        <f t="shared" si="7"/>
        <v>44824</v>
      </c>
      <c r="C189" s="16" t="str">
        <f t="shared" si="8"/>
        <v>CADD20U22</v>
      </c>
      <c r="D189" s="6" t="str">
        <f>RTD("cqg.rtd", ,"ContractData", ""&amp;C189&amp;"", "LongDescription",, "T")</f>
        <v>LME Copper, Sep 22</v>
      </c>
      <c r="E189" s="6" cm="1">
        <f t="array" aca="1" ref="E189" ca="1">IF($B189&gt;=$D$3,_xll.CQGContractData(""&amp;$C189&amp;"","T_Settlement","1","T"),RTD("cqg.rtd",,"StudyData",""&amp;$C189&amp;"","Bar","","Close","D","-1","ALL",,,"TRUE","T"))</f>
        <v>7850.25</v>
      </c>
      <c r="F189" s="3" cm="1">
        <f t="array" aca="1" ref="F189" ca="1">IF($B189&gt;=$D$3,_xll.CQGContractData(""&amp;$C189&amp;"","NetSettlement","1","T"),RTD("cqg.rtd",,"StudyData",""&amp;$C189&amp;"","Bar","","Close","D","-2","ALL",,,"TRUE","T")-RTD("cqg.rtd",,"StudyData",""&amp;$C189&amp;"","Bar","","Close","D","-1","ALL",,,"TRUE","T"))</f>
        <v>48.25</v>
      </c>
      <c r="G189" s="14" t="str">
        <f ca="1">IF($B189&gt;=$D$3,RTD("cqg.rtd", ,"ContractData", $C189, "T_SettlementTime",, "T"),"")</f>
        <v/>
      </c>
      <c r="H189" s="5" cm="1">
        <f t="array" aca="1" ref="H189" ca="1">IF($B189&gt;=$D$3,_xll.CQGContractData($C189,"T_Date","1","T"),RTD("cqg.rtd",,"StudyData",""&amp;$C189&amp;"","Bar","","Time","D","-1","ALL",,,"TRUE","T"))</f>
        <v>44819</v>
      </c>
      <c r="I189" s="6" t="str">
        <f ca="1">IF($B189&gt;=$D$3,RTD("cqg.rtd",,"StudyData",$C189,"Bar","","Close","ADC","-2","ALL",,,"TRUE","T"),"")</f>
        <v/>
      </c>
      <c r="J189" s="5" t="str">
        <f ca="1">IF($B189&gt;=$D$3,RTD("cqg.rtd", ,"ContractData", $C189, "Y_Date",, "T"),"")</f>
        <v/>
      </c>
      <c r="K189" s="1" t="str">
        <v/>
      </c>
      <c r="L189" s="1" t="str">
        <v/>
      </c>
      <c r="M189" t="b">
        <f t="shared" ca="1" si="9"/>
        <v>0</v>
      </c>
    </row>
    <row r="190" spans="1:13" x14ac:dyDescent="0.3">
      <c r="A190" s="3">
        <v>185</v>
      </c>
      <c r="B190" s="5">
        <f t="shared" si="7"/>
        <v>44825</v>
      </c>
      <c r="C190" s="16" t="str">
        <f t="shared" si="8"/>
        <v>CADD21U22</v>
      </c>
      <c r="D190" s="6" t="str">
        <f>RTD("cqg.rtd", ,"ContractData", ""&amp;C190&amp;"", "LongDescription",, "T")</f>
        <v>LME Copper, Sep 22</v>
      </c>
      <c r="E190" s="6" cm="1">
        <f t="array" aca="1" ref="E190" ca="1">IF($B190&gt;=$D$3,_xll.CQGContractData(""&amp;$C190&amp;"","T_Settlement","1","T"),RTD("cqg.rtd",,"StudyData",""&amp;$C190&amp;"","Bar","","Close","D","-1","ALL",,,"TRUE","T"))</f>
        <v>7826.5</v>
      </c>
      <c r="F190" s="3" cm="1">
        <f t="array" aca="1" ref="F190" ca="1">IF($B190&gt;=$D$3,_xll.CQGContractData(""&amp;$C190&amp;"","NetSettlement","1","T"),RTD("cqg.rtd",,"StudyData",""&amp;$C190&amp;"","Bar","","Close","D","-2","ALL",,,"TRUE","T")-RTD("cqg.rtd",,"StudyData",""&amp;$C190&amp;"","Bar","","Close","D","-1","ALL",,,"TRUE","T"))</f>
        <v>43.5</v>
      </c>
      <c r="G190" s="14" t="str">
        <f ca="1">IF($B190&gt;=$D$3,RTD("cqg.rtd", ,"ContractData", $C190, "T_SettlementTime",, "T"),"")</f>
        <v/>
      </c>
      <c r="H190" s="5" cm="1">
        <f t="array" aca="1" ref="H190" ca="1">IF($B190&gt;=$D$3,_xll.CQGContractData($C190,"T_Date","1","T"),RTD("cqg.rtd",,"StudyData",""&amp;$C190&amp;"","Bar","","Time","D","-1","ALL",,,"TRUE","T"))</f>
        <v>44823</v>
      </c>
      <c r="I190" s="6" t="str">
        <f ca="1">IF($B190&gt;=$D$3,RTD("cqg.rtd",,"StudyData",$C190,"Bar","","Close","ADC","-2","ALL",,,"TRUE","T"),"")</f>
        <v/>
      </c>
      <c r="J190" s="5" t="str">
        <f ca="1">IF($B190&gt;=$D$3,RTD("cqg.rtd", ,"ContractData", $C190, "Y_Date",, "T"),"")</f>
        <v/>
      </c>
      <c r="K190" s="1">
        <v>44825</v>
      </c>
      <c r="L190" s="1" t="str">
        <v/>
      </c>
      <c r="M190" t="b">
        <f t="shared" ca="1" si="9"/>
        <v>0</v>
      </c>
    </row>
    <row r="191" spans="1:13" x14ac:dyDescent="0.3">
      <c r="A191" s="3">
        <v>186</v>
      </c>
      <c r="B191" s="5">
        <f t="shared" si="7"/>
        <v>44826</v>
      </c>
      <c r="C191" s="16" t="str">
        <f t="shared" si="8"/>
        <v>CADD22U22</v>
      </c>
      <c r="D191" s="6" t="str">
        <f>RTD("cqg.rtd", ,"ContractData", ""&amp;C191&amp;"", "LongDescription",, "T")</f>
        <v>LME Copper, Sep 22</v>
      </c>
      <c r="E191" s="6" cm="1">
        <f t="array" aca="1" ref="E191" ca="1">IF($B191&gt;=$D$3,_xll.CQGContractData(""&amp;$C191&amp;"","T_Settlement","1","T"),RTD("cqg.rtd",,"StudyData",""&amp;$C191&amp;"","Bar","","Close","D","-1","ALL",,,"TRUE","T"))</f>
        <v>7826</v>
      </c>
      <c r="F191" s="3" cm="1">
        <f t="array" aca="1" ref="F191" ca="1">IF($B191&gt;=$D$3,_xll.CQGContractData(""&amp;$C191&amp;"","NetSettlement","1","T"),RTD("cqg.rtd",,"StudyData",""&amp;$C191&amp;"","Bar","","Close","D","-2","ALL",,,"TRUE","T")-RTD("cqg.rtd",,"StudyData",""&amp;$C191&amp;"","Bar","","Close","D","-1","ALL",,,"TRUE","T"))</f>
        <v>-0.5</v>
      </c>
      <c r="G191" s="14" t="str">
        <f ca="1">IF($B191&gt;=$D$3,RTD("cqg.rtd", ,"ContractData", $C191, "T_SettlementTime",, "T"),"")</f>
        <v/>
      </c>
      <c r="H191" s="5" cm="1">
        <f t="array" aca="1" ref="H191" ca="1">IF($B191&gt;=$D$3,_xll.CQGContractData($C191,"T_Date","1","T"),RTD("cqg.rtd",,"StudyData",""&amp;$C191&amp;"","Bar","","Time","D","-1","ALL",,,"TRUE","T"))</f>
        <v>44824</v>
      </c>
      <c r="I191" s="6" t="str">
        <f ca="1">IF($B191&gt;=$D$3,RTD("cqg.rtd",,"StudyData",$C191,"Bar","","Close","ADC","-2","ALL",,,"TRUE","T"),"")</f>
        <v/>
      </c>
      <c r="J191" s="5" t="str">
        <f ca="1">IF($B191&gt;=$D$3,RTD("cqg.rtd", ,"ContractData", $C191, "Y_Date",, "T"),"")</f>
        <v/>
      </c>
      <c r="K191" s="1" t="str">
        <v/>
      </c>
      <c r="L191" s="1" t="str">
        <v/>
      </c>
      <c r="M191" t="b">
        <f t="shared" ca="1" si="9"/>
        <v>0</v>
      </c>
    </row>
    <row r="192" spans="1:13" x14ac:dyDescent="0.3">
      <c r="A192" s="3">
        <v>187</v>
      </c>
      <c r="B192" s="5">
        <f t="shared" si="7"/>
        <v>44827</v>
      </c>
      <c r="C192" s="16" t="str">
        <f t="shared" si="8"/>
        <v>CADD23U22</v>
      </c>
      <c r="D192" s="6" t="str">
        <f>RTD("cqg.rtd", ,"ContractData", ""&amp;C192&amp;"", "LongDescription",, "T")</f>
        <v>LME Copper, Sep 22</v>
      </c>
      <c r="E192" s="6" cm="1">
        <f t="array" aca="1" ref="E192" ca="1">IF($B192&gt;=$D$3,_xll.CQGContractData(""&amp;$C192&amp;"","T_Settlement","1","T"),RTD("cqg.rtd",,"StudyData",""&amp;$C192&amp;"","Bar","","Close","D","-1","ALL",,,"TRUE","T"))</f>
        <v>7749</v>
      </c>
      <c r="F192" s="3" cm="1">
        <f t="array" aca="1" ref="F192" ca="1">IF($B192&gt;=$D$3,_xll.CQGContractData(""&amp;$C192&amp;"","NetSettlement","1","T"),RTD("cqg.rtd",,"StudyData",""&amp;$C192&amp;"","Bar","","Close","D","-2","ALL",,,"TRUE","T")-RTD("cqg.rtd",,"StudyData",""&amp;$C192&amp;"","Bar","","Close","D","-1","ALL",,,"TRUE","T"))</f>
        <v>78</v>
      </c>
      <c r="G192" s="14" t="str">
        <f ca="1">IF($B192&gt;=$D$3,RTD("cqg.rtd", ,"ContractData", $C192, "T_SettlementTime",, "T"),"")</f>
        <v/>
      </c>
      <c r="H192" s="5" cm="1">
        <f t="array" aca="1" ref="H192" ca="1">IF($B192&gt;=$D$3,_xll.CQGContractData($C192,"T_Date","1","T"),RTD("cqg.rtd",,"StudyData",""&amp;$C192&amp;"","Bar","","Time","D","-1","ALL",,,"TRUE","T"))</f>
        <v>44825</v>
      </c>
      <c r="I192" s="6" t="str">
        <f ca="1">IF($B192&gt;=$D$3,RTD("cqg.rtd",,"StudyData",$C192,"Bar","","Close","ADC","-2","ALL",,,"TRUE","T"),"")</f>
        <v/>
      </c>
      <c r="J192" s="5" t="str">
        <f ca="1">IF($B192&gt;=$D$3,RTD("cqg.rtd", ,"ContractData", $C192, "Y_Date",, "T"),"")</f>
        <v/>
      </c>
      <c r="K192" s="1" t="str">
        <v/>
      </c>
      <c r="L192" s="1" t="str">
        <v/>
      </c>
      <c r="M192" t="b">
        <f t="shared" ca="1" si="9"/>
        <v>0</v>
      </c>
    </row>
    <row r="193" spans="1:13" x14ac:dyDescent="0.3">
      <c r="A193" s="3">
        <v>188</v>
      </c>
      <c r="B193" s="5">
        <f t="shared" si="7"/>
        <v>44830</v>
      </c>
      <c r="C193" s="16" t="str">
        <f t="shared" si="8"/>
        <v>CADD26U22</v>
      </c>
      <c r="D193" s="6" t="str">
        <f>RTD("cqg.rtd", ,"ContractData", ""&amp;C193&amp;"", "LongDescription",, "T")</f>
        <v>LME Copper, Sep 22</v>
      </c>
      <c r="E193" s="6" cm="1">
        <f t="array" aca="1" ref="E193" ca="1">IF($B193&gt;=$D$3,_xll.CQGContractData(""&amp;$C193&amp;"","T_Settlement","1","T"),RTD("cqg.rtd",,"StudyData",""&amp;$C193&amp;"","Bar","","Close","D","-1","ALL",,,"TRUE","T"))</f>
        <v>7739</v>
      </c>
      <c r="F193" s="3" cm="1">
        <f t="array" aca="1" ref="F193" ca="1">IF($B193&gt;=$D$3,_xll.CQGContractData(""&amp;$C193&amp;"","NetSettlement","1","T"),RTD("cqg.rtd",,"StudyData",""&amp;$C193&amp;"","Bar","","Close","D","-2","ALL",,,"TRUE","T")-RTD("cqg.rtd",,"StudyData",""&amp;$C193&amp;"","Bar","","Close","D","-1","ALL",,,"TRUE","T"))</f>
        <v>14</v>
      </c>
      <c r="G193" s="14" t="str">
        <f ca="1">IF($B193&gt;=$D$3,RTD("cqg.rtd", ,"ContractData", $C193, "T_SettlementTime",, "T"),"")</f>
        <v/>
      </c>
      <c r="H193" s="5" cm="1">
        <f t="array" aca="1" ref="H193" ca="1">IF($B193&gt;=$D$3,_xll.CQGContractData($C193,"T_Date","1","T"),RTD("cqg.rtd",,"StudyData",""&amp;$C193&amp;"","Bar","","Time","D","-1","ALL",,,"TRUE","T"))</f>
        <v>44826</v>
      </c>
      <c r="I193" s="6" t="str">
        <f ca="1">IF($B193&gt;=$D$3,RTD("cqg.rtd",,"StudyData",$C193,"Bar","","Close","ADC","-2","ALL",,,"TRUE","T"),"")</f>
        <v/>
      </c>
      <c r="J193" s="5" t="str">
        <f ca="1">IF($B193&gt;=$D$3,RTD("cqg.rtd", ,"ContractData", $C193, "Y_Date",, "T"),"")</f>
        <v/>
      </c>
      <c r="K193" s="1" t="str">
        <v/>
      </c>
      <c r="L193" s="1" t="str">
        <v/>
      </c>
      <c r="M193" t="b">
        <f t="shared" ca="1" si="9"/>
        <v>0</v>
      </c>
    </row>
    <row r="194" spans="1:13" x14ac:dyDescent="0.3">
      <c r="A194" s="3">
        <v>189</v>
      </c>
      <c r="B194" s="5">
        <f t="shared" si="7"/>
        <v>44831</v>
      </c>
      <c r="C194" s="16" t="str">
        <f t="shared" si="8"/>
        <v>CADD27U22</v>
      </c>
      <c r="D194" s="6" t="str">
        <f>RTD("cqg.rtd", ,"ContractData", ""&amp;C194&amp;"", "LongDescription",, "T")</f>
        <v>LME Copper, Sep 22</v>
      </c>
      <c r="E194" s="6" cm="1">
        <f t="array" aca="1" ref="E194" ca="1">IF($B194&gt;=$D$3,_xll.CQGContractData(""&amp;$C194&amp;"","T_Settlement","1","T"),RTD("cqg.rtd",,"StudyData",""&amp;$C194&amp;"","Bar","","Close","D","-1","ALL",,,"TRUE","T"))</f>
        <v>7740</v>
      </c>
      <c r="F194" s="3" cm="1">
        <f t="array" aca="1" ref="F194" ca="1">IF($B194&gt;=$D$3,_xll.CQGContractData(""&amp;$C194&amp;"","NetSettlement","1","T"),RTD("cqg.rtd",,"StudyData",""&amp;$C194&amp;"","Bar","","Close","D","-2","ALL",,,"TRUE","T")-RTD("cqg.rtd",,"StudyData",""&amp;$C194&amp;"","Bar","","Close","D","-1","ALL",,,"TRUE","T"))</f>
        <v>14.5</v>
      </c>
      <c r="G194" s="14" t="str">
        <f ca="1">IF($B194&gt;=$D$3,RTD("cqg.rtd", ,"ContractData", $C194, "T_SettlementTime",, "T"),"")</f>
        <v/>
      </c>
      <c r="H194" s="5" cm="1">
        <f t="array" aca="1" ref="H194" ca="1">IF($B194&gt;=$D$3,_xll.CQGContractData($C194,"T_Date","1","T"),RTD("cqg.rtd",,"StudyData",""&amp;$C194&amp;"","Bar","","Time","D","-1","ALL",,,"TRUE","T"))</f>
        <v>44826</v>
      </c>
      <c r="I194" s="6" t="str">
        <f ca="1">IF($B194&gt;=$D$3,RTD("cqg.rtd",,"StudyData",$C194,"Bar","","Close","ADC","-2","ALL",,,"TRUE","T"),"")</f>
        <v/>
      </c>
      <c r="J194" s="5" t="str">
        <f ca="1">IF($B194&gt;=$D$3,RTD("cqg.rtd", ,"ContractData", $C194, "Y_Date",, "T"),"")</f>
        <v/>
      </c>
      <c r="K194" s="1" t="str">
        <v/>
      </c>
      <c r="L194" s="1" t="str">
        <v/>
      </c>
      <c r="M194" t="b">
        <f t="shared" ca="1" si="9"/>
        <v>0</v>
      </c>
    </row>
    <row r="195" spans="1:13" x14ac:dyDescent="0.3">
      <c r="A195" s="3">
        <v>190</v>
      </c>
      <c r="B195" s="5">
        <f t="shared" si="7"/>
        <v>44832</v>
      </c>
      <c r="C195" s="16" t="str">
        <f t="shared" si="8"/>
        <v>CADD28U22</v>
      </c>
      <c r="D195" s="6" t="str">
        <f>RTD("cqg.rtd", ,"ContractData", ""&amp;C195&amp;"", "LongDescription",, "T")</f>
        <v>LME Copper, Sep 22</v>
      </c>
      <c r="E195" s="6" cm="1">
        <f t="array" aca="1" ref="E195" ca="1">IF($B195&gt;=$D$3,_xll.CQGContractData(""&amp;$C195&amp;"","T_Settlement","1","T"),RTD("cqg.rtd",,"StudyData",""&amp;$C195&amp;"","Bar","","Close","D","-1","ALL",,,"TRUE","T"))</f>
        <v>7430</v>
      </c>
      <c r="F195" s="3" cm="1">
        <f t="array" aca="1" ref="F195" ca="1">IF($B195&gt;=$D$3,_xll.CQGContractData(""&amp;$C195&amp;"","NetSettlement","1","T"),RTD("cqg.rtd",,"StudyData",""&amp;$C195&amp;"","Bar","","Close","D","-2","ALL",,,"TRUE","T")-RTD("cqg.rtd",,"StudyData",""&amp;$C195&amp;"","Bar","","Close","D","-1","ALL",,,"TRUE","T"))</f>
        <v>89.5</v>
      </c>
      <c r="G195" s="14" t="str">
        <f ca="1">IF($B195&gt;=$D$3,RTD("cqg.rtd", ,"ContractData", $C195, "T_SettlementTime",, "T"),"")</f>
        <v/>
      </c>
      <c r="H195" s="5" cm="1">
        <f t="array" aca="1" ref="H195" ca="1">IF($B195&gt;=$D$3,_xll.CQGContractData($C195,"T_Date","1","T"),RTD("cqg.rtd",,"StudyData",""&amp;$C195&amp;"","Bar","","Time","D","-1","ALL",,,"TRUE","T"))</f>
        <v>44830</v>
      </c>
      <c r="I195" s="6" t="str">
        <f ca="1">IF($B195&gt;=$D$3,RTD("cqg.rtd",,"StudyData",$C195,"Bar","","Close","ADC","-2","ALL",,,"TRUE","T"),"")</f>
        <v/>
      </c>
      <c r="J195" s="5" t="str">
        <f ca="1">IF($B195&gt;=$D$3,RTD("cqg.rtd", ,"ContractData", $C195, "Y_Date",, "T"),"")</f>
        <v/>
      </c>
      <c r="K195" s="1" t="str">
        <v/>
      </c>
      <c r="L195" s="1" t="str">
        <v/>
      </c>
      <c r="M195" t="b">
        <f t="shared" ca="1" si="9"/>
        <v>0</v>
      </c>
    </row>
    <row r="196" spans="1:13" x14ac:dyDescent="0.3">
      <c r="A196" s="3">
        <v>191</v>
      </c>
      <c r="B196" s="5">
        <f t="shared" si="7"/>
        <v>44833</v>
      </c>
      <c r="C196" s="16" t="str">
        <f t="shared" si="8"/>
        <v>CADD29U22</v>
      </c>
      <c r="D196" s="6" t="str">
        <f>RTD("cqg.rtd", ,"ContractData", ""&amp;C196&amp;"", "LongDescription",, "T")</f>
        <v>LME Copper, Sep 22</v>
      </c>
      <c r="E196" s="6" cm="1">
        <f t="array" aca="1" ref="E196" ca="1">IF($B196&gt;=$D$3,_xll.CQGContractData(""&amp;$C196&amp;"","T_Settlement","1","T"),RTD("cqg.rtd",,"StudyData",""&amp;$C196&amp;"","Bar","","Close","D","-1","ALL",,,"TRUE","T"))</f>
        <v>7422</v>
      </c>
      <c r="F196" s="3" cm="1">
        <f t="array" aca="1" ref="F196" ca="1">IF($B196&gt;=$D$3,_xll.CQGContractData(""&amp;$C196&amp;"","NetSettlement","1","T"),RTD("cqg.rtd",,"StudyData",""&amp;$C196&amp;"","Bar","","Close","D","-2","ALL",,,"TRUE","T")-RTD("cqg.rtd",,"StudyData",""&amp;$C196&amp;"","Bar","","Close","D","-1","ALL",,,"TRUE","T"))</f>
        <v>9.25</v>
      </c>
      <c r="G196" s="14" t="str">
        <f ca="1">IF($B196&gt;=$D$3,RTD("cqg.rtd", ,"ContractData", $C196, "T_SettlementTime",, "T"),"")</f>
        <v/>
      </c>
      <c r="H196" s="5" cm="1">
        <f t="array" aca="1" ref="H196" ca="1">IF($B196&gt;=$D$3,_xll.CQGContractData($C196,"T_Date","1","T"),RTD("cqg.rtd",,"StudyData",""&amp;$C196&amp;"","Bar","","Time","D","-1","ALL",,,"TRUE","T"))</f>
        <v>44831</v>
      </c>
      <c r="I196" s="6" t="str">
        <f ca="1">IF($B196&gt;=$D$3,RTD("cqg.rtd",,"StudyData",$C196,"Bar","","Close","ADC","-2","ALL",,,"TRUE","T"),"")</f>
        <v/>
      </c>
      <c r="J196" s="5" t="str">
        <f ca="1">IF($B196&gt;=$D$3,RTD("cqg.rtd", ,"ContractData", $C196, "Y_Date",, "T"),"")</f>
        <v/>
      </c>
      <c r="K196" s="1" t="str">
        <v/>
      </c>
      <c r="L196" s="1" t="str">
        <v/>
      </c>
      <c r="M196" t="b">
        <f t="shared" ca="1" si="9"/>
        <v>0</v>
      </c>
    </row>
    <row r="197" spans="1:13" x14ac:dyDescent="0.3">
      <c r="A197" s="3">
        <v>192</v>
      </c>
      <c r="B197" s="5">
        <f t="shared" ref="B197:B260" si="10">WORKDAY($C$2,$A197)</f>
        <v>44834</v>
      </c>
      <c r="C197" s="16" t="str">
        <f t="shared" ref="C197:C260" si="11">CONCATENATE($E$2,IF(DAY($B197)&lt;10,CONCATENATE("0",DAY($B197)),DAY($B197)),IF(MONTH($B197)=1,"F",IF(MONTH($B197)=2,"G",IF(MONTH($B197)=3,"H",IF(MONTH($B197)=4,"J",IF(MONTH($B197)=5,"K",IF(MONTH($B197)=6,"M",IF(MONTH($B197)=7,"N",IF(MONTH($B197)=8,"Q",IF(MONTH($B197)=9,"U",IF(MONTH($B197)=10,"V",IF(MONTH($B197)=11,"X",IF(MONTH($B197)=12,"Z","INVALID MONTH")))))))))))),RIGHT(YEAR($B197),2))</f>
        <v>CADD30U22</v>
      </c>
      <c r="D197" s="6" t="str">
        <f>RTD("cqg.rtd", ,"ContractData", ""&amp;C197&amp;"", "LongDescription",, "T")</f>
        <v>LME Copper, Sep 22</v>
      </c>
      <c r="E197" s="6" cm="1">
        <f t="array" aca="1" ref="E197" ca="1">IF($B197&gt;=$D$3,_xll.CQGContractData(""&amp;$C197&amp;"","T_Settlement","1","T"),RTD("cqg.rtd",,"StudyData",""&amp;$C197&amp;"","Bar","","Close","D","-1","ALL",,,"TRUE","T"))</f>
        <v>7520</v>
      </c>
      <c r="F197" s="3" cm="1">
        <f t="array" aca="1" ref="F197" ca="1">IF($B197&gt;=$D$3,_xll.CQGContractData(""&amp;$C197&amp;"","NetSettlement","1","T"),RTD("cqg.rtd",,"StudyData",""&amp;$C197&amp;"","Bar","","Close","D","-2","ALL",,,"TRUE","T")-RTD("cqg.rtd",,"StudyData",""&amp;$C197&amp;"","Bar","","Close","D","-1","ALL",,,"TRUE","T"))</f>
        <v>-96.75</v>
      </c>
      <c r="G197" s="14" t="str">
        <f ca="1">IF($B197&gt;=$D$3,RTD("cqg.rtd", ,"ContractData", $C197, "T_SettlementTime",, "T"),"")</f>
        <v/>
      </c>
      <c r="H197" s="5" cm="1">
        <f t="array" aca="1" ref="H197" ca="1">IF($B197&gt;=$D$3,_xll.CQGContractData($C197,"T_Date","1","T"),RTD("cqg.rtd",,"StudyData",""&amp;$C197&amp;"","Bar","","Time","D","-1","ALL",,,"TRUE","T"))</f>
        <v>44832</v>
      </c>
      <c r="I197" s="6" t="str">
        <f ca="1">IF($B197&gt;=$D$3,RTD("cqg.rtd",,"StudyData",$C197,"Bar","","Close","ADC","-2","ALL",,,"TRUE","T"),"")</f>
        <v/>
      </c>
      <c r="J197" s="5" t="str">
        <f ca="1">IF($B197&gt;=$D$3,RTD("cqg.rtd", ,"ContractData", $C197, "Y_Date",, "T"),"")</f>
        <v/>
      </c>
      <c r="K197" s="1" t="str">
        <v/>
      </c>
      <c r="L197" s="1" t="str">
        <v/>
      </c>
      <c r="M197" t="b">
        <f t="shared" ca="1" si="9"/>
        <v>0</v>
      </c>
    </row>
    <row r="198" spans="1:13" x14ac:dyDescent="0.3">
      <c r="A198" s="3">
        <v>193</v>
      </c>
      <c r="B198" s="5">
        <f t="shared" si="10"/>
        <v>44837</v>
      </c>
      <c r="C198" s="16" t="str">
        <f t="shared" si="11"/>
        <v>CADD03V22</v>
      </c>
      <c r="D198" s="6" t="str">
        <f>RTD("cqg.rtd", ,"ContractData", ""&amp;C198&amp;"", "LongDescription",, "T")</f>
        <v>LME Copper, Oct 22</v>
      </c>
      <c r="E198" s="6" cm="1">
        <f t="array" aca="1" ref="E198" ca="1">IF($B198&gt;=$D$3,_xll.CQGContractData(""&amp;$C198&amp;"","T_Settlement","1","T"),RTD("cqg.rtd",,"StudyData",""&amp;$C198&amp;"","Bar","","Close","D","-1","ALL",,,"TRUE","T"))</f>
        <v>7647</v>
      </c>
      <c r="F198" s="3" cm="1">
        <f t="array" aca="1" ref="F198" ca="1">IF($B198&gt;=$D$3,_xll.CQGContractData(""&amp;$C198&amp;"","NetSettlement","1","T"),RTD("cqg.rtd",,"StudyData",""&amp;$C198&amp;"","Bar","","Close","D","-2","ALL",,,"TRUE","T")-RTD("cqg.rtd",,"StudyData",""&amp;$C198&amp;"","Bar","","Close","D","-1","ALL",,,"TRUE","T"))</f>
        <v>-124</v>
      </c>
      <c r="G198" s="14" t="str">
        <f ca="1">IF($B198&gt;=$D$3,RTD("cqg.rtd", ,"ContractData", $C198, "T_SettlementTime",, "T"),"")</f>
        <v/>
      </c>
      <c r="H198" s="5" cm="1">
        <f t="array" aca="1" ref="H198" ca="1">IF($B198&gt;=$D$3,_xll.CQGContractData($C198,"T_Date","1","T"),RTD("cqg.rtd",,"StudyData",""&amp;$C198&amp;"","Bar","","Time","D","-1","ALL",,,"TRUE","T"))</f>
        <v>44833</v>
      </c>
      <c r="I198" s="6" t="str">
        <f ca="1">IF($B198&gt;=$D$3,RTD("cqg.rtd",,"StudyData",$C198,"Bar","","Close","ADC","-2","ALL",,,"TRUE","T"),"")</f>
        <v/>
      </c>
      <c r="J198" s="5" t="str">
        <f ca="1">IF($B198&gt;=$D$3,RTD("cqg.rtd", ,"ContractData", $C198, "Y_Date",, "T"),"")</f>
        <v/>
      </c>
      <c r="K198" s="1" t="str">
        <v/>
      </c>
      <c r="L198" s="1" t="str">
        <v/>
      </c>
      <c r="M198" t="b">
        <f t="shared" ca="1" si="9"/>
        <v>0</v>
      </c>
    </row>
    <row r="199" spans="1:13" x14ac:dyDescent="0.3">
      <c r="A199" s="3">
        <v>194</v>
      </c>
      <c r="B199" s="5">
        <f t="shared" si="10"/>
        <v>44838</v>
      </c>
      <c r="C199" s="16" t="str">
        <f t="shared" si="11"/>
        <v>CADD04V22</v>
      </c>
      <c r="D199" s="6" t="str">
        <f>RTD("cqg.rtd", ,"ContractData", ""&amp;C199&amp;"", "LongDescription",, "T")</f>
        <v>LME Copper, Oct 22</v>
      </c>
      <c r="E199" s="6" cm="1">
        <f t="array" aca="1" ref="E199" ca="1">IF($B199&gt;=$D$3,_xll.CQGContractData(""&amp;$C199&amp;"","T_Settlement","1","T"),RTD("cqg.rtd",,"StudyData",""&amp;$C199&amp;"","Bar","","Close","D","-1","ALL",,,"TRUE","T"))</f>
        <v>7648</v>
      </c>
      <c r="F199" s="3" cm="1">
        <f t="array" aca="1" ref="F199" ca="1">IF($B199&gt;=$D$3,_xll.CQGContractData(""&amp;$C199&amp;"","NetSettlement","1","T"),RTD("cqg.rtd",,"StudyData",""&amp;$C199&amp;"","Bar","","Close","D","-2","ALL",,,"TRUE","T")-RTD("cqg.rtd",,"StudyData",""&amp;$C199&amp;"","Bar","","Close","D","-1","ALL",,,"TRUE","T"))</f>
        <v>-124</v>
      </c>
      <c r="G199" s="14" t="str">
        <f ca="1">IF($B199&gt;=$D$3,RTD("cqg.rtd", ,"ContractData", $C199, "T_SettlementTime",, "T"),"")</f>
        <v/>
      </c>
      <c r="H199" s="5" cm="1">
        <f t="array" aca="1" ref="H199" ca="1">IF($B199&gt;=$D$3,_xll.CQGContractData($C199,"T_Date","1","T"),RTD("cqg.rtd",,"StudyData",""&amp;$C199&amp;"","Bar","","Time","D","-1","ALL",,,"TRUE","T"))</f>
        <v>44833</v>
      </c>
      <c r="I199" s="6" t="str">
        <f ca="1">IF($B199&gt;=$D$3,RTD("cqg.rtd",,"StudyData",$C199,"Bar","","Close","ADC","-2","ALL",,,"TRUE","T"),"")</f>
        <v/>
      </c>
      <c r="J199" s="5" t="str">
        <f ca="1">IF($B199&gt;=$D$3,RTD("cqg.rtd", ,"ContractData", $C199, "Y_Date",, "T"),"")</f>
        <v/>
      </c>
      <c r="K199" s="1" t="str">
        <v/>
      </c>
      <c r="L199" s="1" t="str">
        <v/>
      </c>
      <c r="M199" t="b">
        <f t="shared" ca="1" si="9"/>
        <v>0</v>
      </c>
    </row>
    <row r="200" spans="1:13" x14ac:dyDescent="0.3">
      <c r="A200" s="3">
        <v>195</v>
      </c>
      <c r="B200" s="5">
        <f t="shared" si="10"/>
        <v>44839</v>
      </c>
      <c r="C200" s="16" t="str">
        <f t="shared" si="11"/>
        <v>CADD05V22</v>
      </c>
      <c r="D200" s="6" t="str">
        <f>RTD("cqg.rtd", ,"ContractData", ""&amp;C200&amp;"", "LongDescription",, "T")</f>
        <v>LME Copper, Oct 22</v>
      </c>
      <c r="E200" s="6" cm="1">
        <f t="array" aca="1" ref="E200" ca="1">IF($B200&gt;=$D$3,_xll.CQGContractData(""&amp;$C200&amp;"","T_Settlement","1","T"),RTD("cqg.rtd",,"StudyData",""&amp;$C200&amp;"","Bar","","Close","D","-1","ALL",,,"TRUE","T"))</f>
        <v>7602.5</v>
      </c>
      <c r="F200" s="3" cm="1">
        <f t="array" aca="1" ref="F200" ca="1">IF($B200&gt;=$D$3,_xll.CQGContractData(""&amp;$C200&amp;"","NetSettlement","1","T"),RTD("cqg.rtd",,"StudyData",""&amp;$C200&amp;"","Bar","","Close","D","-2","ALL",,,"TRUE","T")-RTD("cqg.rtd",,"StudyData",""&amp;$C200&amp;"","Bar","","Close","D","-1","ALL",,,"TRUE","T"))</f>
        <v>80.75</v>
      </c>
      <c r="G200" s="14" t="str">
        <f ca="1">IF($B200&gt;=$D$3,RTD("cqg.rtd", ,"ContractData", $C200, "T_SettlementTime",, "T"),"")</f>
        <v/>
      </c>
      <c r="H200" s="5" cm="1">
        <f t="array" aca="1" ref="H200" ca="1">IF($B200&gt;=$D$3,_xll.CQGContractData($C200,"T_Date","1","T"),RTD("cqg.rtd",,"StudyData",""&amp;$C200&amp;"","Bar","","Time","D","-1","ALL",,,"TRUE","T"))</f>
        <v>44837</v>
      </c>
      <c r="I200" s="6" t="str">
        <f ca="1">IF($B200&gt;=$D$3,RTD("cqg.rtd",,"StudyData",$C200,"Bar","","Close","ADC","-2","ALL",,,"TRUE","T"),"")</f>
        <v/>
      </c>
      <c r="J200" s="5" t="str">
        <f ca="1">IF($B200&gt;=$D$3,RTD("cqg.rtd", ,"ContractData", $C200, "Y_Date",, "T"),"")</f>
        <v/>
      </c>
      <c r="K200" s="1" t="str">
        <v/>
      </c>
      <c r="L200" s="1" t="str">
        <v/>
      </c>
      <c r="M200" t="b">
        <f t="shared" ca="1" si="9"/>
        <v>0</v>
      </c>
    </row>
    <row r="201" spans="1:13" x14ac:dyDescent="0.3">
      <c r="A201" s="3">
        <v>196</v>
      </c>
      <c r="B201" s="5">
        <f t="shared" si="10"/>
        <v>44840</v>
      </c>
      <c r="C201" s="16" t="str">
        <f t="shared" si="11"/>
        <v>CADD06V22</v>
      </c>
      <c r="D201" s="6" t="str">
        <f>RTD("cqg.rtd", ,"ContractData", ""&amp;C201&amp;"", "LongDescription",, "T")</f>
        <v>LME Copper, Oct 22</v>
      </c>
      <c r="E201" s="6" cm="1">
        <f t="array" aca="1" ref="E201" ca="1">IF($B201&gt;=$D$3,_xll.CQGContractData(""&amp;$C201&amp;"","T_Settlement","1","T"),RTD("cqg.rtd",,"StudyData",""&amp;$C201&amp;"","Bar","","Close","D","-1","ALL",,,"TRUE","T"))</f>
        <v>7800</v>
      </c>
      <c r="F201" s="3" cm="1">
        <f t="array" aca="1" ref="F201" ca="1">IF($B201&gt;=$D$3,_xll.CQGContractData(""&amp;$C201&amp;"","NetSettlement","1","T"),RTD("cqg.rtd",,"StudyData",""&amp;$C201&amp;"","Bar","","Close","D","-2","ALL",,,"TRUE","T")-RTD("cqg.rtd",,"StudyData",""&amp;$C201&amp;"","Bar","","Close","D","-1","ALL",,,"TRUE","T"))</f>
        <v>-196</v>
      </c>
      <c r="G201" s="14" t="str">
        <f ca="1">IF($B201&gt;=$D$3,RTD("cqg.rtd", ,"ContractData", $C201, "T_SettlementTime",, "T"),"")</f>
        <v/>
      </c>
      <c r="H201" s="5" cm="1">
        <f t="array" aca="1" ref="H201" ca="1">IF($B201&gt;=$D$3,_xll.CQGContractData($C201,"T_Date","1","T"),RTD("cqg.rtd",,"StudyData",""&amp;$C201&amp;"","Bar","","Time","D","-1","ALL",,,"TRUE","T"))</f>
        <v>44838</v>
      </c>
      <c r="I201" s="6" t="str">
        <f ca="1">IF($B201&gt;=$D$3,RTD("cqg.rtd",,"StudyData",$C201,"Bar","","Close","ADC","-2","ALL",,,"TRUE","T"),"")</f>
        <v/>
      </c>
      <c r="J201" s="5" t="str">
        <f ca="1">IF($B201&gt;=$D$3,RTD("cqg.rtd", ,"ContractData", $C201, "Y_Date",, "T"),"")</f>
        <v/>
      </c>
      <c r="K201" s="1" t="str">
        <v/>
      </c>
      <c r="L201" s="1" t="str">
        <v/>
      </c>
      <c r="M201" t="b">
        <f t="shared" ca="1" si="9"/>
        <v>0</v>
      </c>
    </row>
    <row r="202" spans="1:13" x14ac:dyDescent="0.3">
      <c r="A202" s="3">
        <v>197</v>
      </c>
      <c r="B202" s="5">
        <f t="shared" si="10"/>
        <v>44841</v>
      </c>
      <c r="C202" s="16" t="str">
        <f t="shared" si="11"/>
        <v>CADD07V22</v>
      </c>
      <c r="D202" s="6" t="str">
        <f>RTD("cqg.rtd", ,"ContractData", ""&amp;C202&amp;"", "LongDescription",, "T")</f>
        <v>LME Copper, Oct 22</v>
      </c>
      <c r="E202" s="6" cm="1">
        <f t="array" aca="1" ref="E202" ca="1">IF($B202&gt;=$D$3,_xll.CQGContractData(""&amp;$C202&amp;"","T_Settlement","1","T"),RTD("cqg.rtd",,"StudyData",""&amp;$C202&amp;"","Bar","","Close","D","-1","ALL",,,"TRUE","T"))</f>
        <v>7725.25</v>
      </c>
      <c r="F202" s="3" cm="1">
        <f t="array" aca="1" ref="F202" ca="1">IF($B202&gt;=$D$3,_xll.CQGContractData(""&amp;$C202&amp;"","NetSettlement","1","T"),RTD("cqg.rtd",,"StudyData",""&amp;$C202&amp;"","Bar","","Close","D","-2","ALL",,,"TRUE","T")-RTD("cqg.rtd",,"StudyData",""&amp;$C202&amp;"","Bar","","Close","D","-1","ALL",,,"TRUE","T"))</f>
        <v>76.25</v>
      </c>
      <c r="G202" s="14" t="str">
        <f ca="1">IF($B202&gt;=$D$3,RTD("cqg.rtd", ,"ContractData", $C202, "T_SettlementTime",, "T"),"")</f>
        <v/>
      </c>
      <c r="H202" s="5" cm="1">
        <f t="array" aca="1" ref="H202" ca="1">IF($B202&gt;=$D$3,_xll.CQGContractData($C202,"T_Date","1","T"),RTD("cqg.rtd",,"StudyData",""&amp;$C202&amp;"","Bar","","Time","D","-1","ALL",,,"TRUE","T"))</f>
        <v>44839</v>
      </c>
      <c r="I202" s="6" t="str">
        <f ca="1">IF($B202&gt;=$D$3,RTD("cqg.rtd",,"StudyData",$C202,"Bar","","Close","ADC","-2","ALL",,,"TRUE","T"),"")</f>
        <v/>
      </c>
      <c r="J202" s="5" t="str">
        <f ca="1">IF($B202&gt;=$D$3,RTD("cqg.rtd", ,"ContractData", $C202, "Y_Date",, "T"),"")</f>
        <v/>
      </c>
      <c r="K202" s="1" t="str">
        <v/>
      </c>
      <c r="L202" s="1" t="str">
        <v/>
      </c>
      <c r="M202" t="b">
        <f t="shared" ca="1" si="9"/>
        <v>0</v>
      </c>
    </row>
    <row r="203" spans="1:13" x14ac:dyDescent="0.3">
      <c r="A203" s="3">
        <v>198</v>
      </c>
      <c r="B203" s="5">
        <f t="shared" si="10"/>
        <v>44844</v>
      </c>
      <c r="C203" s="16" t="str">
        <f t="shared" si="11"/>
        <v>CADD10V22</v>
      </c>
      <c r="D203" s="6" t="str">
        <f>RTD("cqg.rtd", ,"ContractData", ""&amp;C203&amp;"", "LongDescription",, "T")</f>
        <v>LME Copper, Oct 22</v>
      </c>
      <c r="E203" s="6" t="str" cm="1">
        <f t="array" aca="1" ref="E203" ca="1">IF($B203&gt;=$D$3,_xll.CQGContractData(""&amp;$C203&amp;"","T_Settlement","1","T"),RTD("cqg.rtd",,"StudyData",""&amp;$C203&amp;"","Bar","","Close","D","-1","ALL",,,"TRUE","T"))</f>
        <v/>
      </c>
      <c r="F203" s="3" t="e" cm="1">
        <f t="array" aca="1" ref="F203" ca="1">IF($B203&gt;=$D$3,_xll.CQGContractData(""&amp;$C203&amp;"","NetSettlement","1","T"),RTD("cqg.rtd",,"StudyData",""&amp;$C203&amp;"","Bar","","Close","D","-2","ALL",,,"TRUE","T")-RTD("cqg.rtd",,"StudyData",""&amp;$C203&amp;"","Bar","","Close","D","-1","ALL",,,"TRUE","T"))</f>
        <v>#VALUE!</v>
      </c>
      <c r="G203" s="14" t="str">
        <f ca="1">IF($B203&gt;=$D$3,RTD("cqg.rtd", ,"ContractData", $C203, "T_SettlementTime",, "T"),"")</f>
        <v/>
      </c>
      <c r="H203" s="5" t="str" cm="1">
        <f t="array" aca="1" ref="H203" ca="1">IF($B203&gt;=$D$3,_xll.CQGContractData($C203,"T_Date","1","T"),RTD("cqg.rtd",,"StudyData",""&amp;$C203&amp;"","Bar","","Time","D","-1","ALL",,,"TRUE","T"))</f>
        <v/>
      </c>
      <c r="I203" s="6" t="str">
        <f ca="1">IF($B203&gt;=$D$3,RTD("cqg.rtd",,"StudyData",$C203,"Bar","","Close","ADC","-2","ALL",,,"TRUE","T"),"")</f>
        <v/>
      </c>
      <c r="J203" s="5" t="str">
        <f ca="1">IF($B203&gt;=$D$3,RTD("cqg.rtd", ,"ContractData", $C203, "Y_Date",, "T"),"")</f>
        <v/>
      </c>
      <c r="K203" s="1" t="str">
        <v/>
      </c>
      <c r="L203" s="1" t="str">
        <v/>
      </c>
      <c r="M203" t="b">
        <f t="shared" ca="1" si="9"/>
        <v>1</v>
      </c>
    </row>
    <row r="204" spans="1:13" x14ac:dyDescent="0.3">
      <c r="A204" s="3">
        <v>199</v>
      </c>
      <c r="B204" s="5">
        <f t="shared" si="10"/>
        <v>44845</v>
      </c>
      <c r="C204" s="16" t="str">
        <f t="shared" si="11"/>
        <v>CADD11V22</v>
      </c>
      <c r="D204" s="6" t="str">
        <f>RTD("cqg.rtd", ,"ContractData", ""&amp;C204&amp;"", "LongDescription",, "T")</f>
        <v>LME Copper, Oct 22</v>
      </c>
      <c r="E204" s="6" cm="1">
        <f t="array" aca="1" ref="E204" ca="1">IF($B204&gt;=$D$3,_xll.CQGContractData(""&amp;$C204&amp;"","T_Settlement","1","T"),RTD("cqg.rtd",,"StudyData",""&amp;$C204&amp;"","Bar","","Close","D","-1","ALL",,,"TRUE","T"))</f>
        <v>7649.75</v>
      </c>
      <c r="F204" s="3" cm="1">
        <f t="array" aca="1" ref="F204" ca="1">IF($B204&gt;=$D$3,_xll.CQGContractData(""&amp;$C204&amp;"","NetSettlement","1","T"),RTD("cqg.rtd",,"StudyData",""&amp;$C204&amp;"","Bar","","Close","D","-2","ALL",,,"TRUE","T")-RTD("cqg.rtd",,"StudyData",""&amp;$C204&amp;"","Bar","","Close","D","-1","ALL",,,"TRUE","T"))</f>
        <v>81.100000000000364</v>
      </c>
      <c r="G204" s="14" t="str">
        <f ca="1">IF($B204&gt;=$D$3,RTD("cqg.rtd", ,"ContractData", $C204, "T_SettlementTime",, "T"),"")</f>
        <v/>
      </c>
      <c r="H204" s="5" cm="1">
        <f t="array" aca="1" ref="H204" ca="1">IF($B204&gt;=$D$3,_xll.CQGContractData($C204,"T_Date","1","T"),RTD("cqg.rtd",,"StudyData",""&amp;$C204&amp;"","Bar","","Time","D","-1","ALL",,,"TRUE","T"))</f>
        <v>44840</v>
      </c>
      <c r="I204" s="6" t="str">
        <f ca="1">IF($B204&gt;=$D$3,RTD("cqg.rtd",,"StudyData",$C204,"Bar","","Close","ADC","-2","ALL",,,"TRUE","T"),"")</f>
        <v/>
      </c>
      <c r="J204" s="5" t="str">
        <f ca="1">IF($B204&gt;=$D$3,RTD("cqg.rtd", ,"ContractData", $C204, "Y_Date",, "T"),"")</f>
        <v/>
      </c>
      <c r="K204" s="1" t="str">
        <v/>
      </c>
      <c r="L204" s="1" t="str">
        <v/>
      </c>
      <c r="M204" t="b">
        <f t="shared" ca="1" si="9"/>
        <v>0</v>
      </c>
    </row>
    <row r="205" spans="1:13" x14ac:dyDescent="0.3">
      <c r="A205" s="3">
        <v>200</v>
      </c>
      <c r="B205" s="5">
        <f t="shared" si="10"/>
        <v>44846</v>
      </c>
      <c r="C205" s="16" t="str">
        <f t="shared" si="11"/>
        <v>CADD12V22</v>
      </c>
      <c r="D205" s="6" t="str">
        <f>RTD("cqg.rtd", ,"ContractData", ""&amp;C205&amp;"", "LongDescription",, "T")</f>
        <v>LME Copper, Oct 22</v>
      </c>
      <c r="E205" s="6" cm="1">
        <f t="array" aca="1" ref="E205" ca="1">IF($B205&gt;=$D$3,_xll.CQGContractData(""&amp;$C205&amp;"","T_Settlement","1","T"),RTD("cqg.rtd",,"StudyData",""&amp;$C205&amp;"","Bar","","Close","D","-1","ALL",,,"TRUE","T"))</f>
        <v>7637.75</v>
      </c>
      <c r="F205" s="3" cm="1">
        <f t="array" aca="1" ref="F205" ca="1">IF($B205&gt;=$D$3,_xll.CQGContractData(""&amp;$C205&amp;"","NetSettlement","1","T"),RTD("cqg.rtd",,"StudyData",""&amp;$C205&amp;"","Bar","","Close","D","-2","ALL",,,"TRUE","T")-RTD("cqg.rtd",,"StudyData",""&amp;$C205&amp;"","Bar","","Close","D","-1","ALL",,,"TRUE","T"))</f>
        <v>-128.5</v>
      </c>
      <c r="G205" s="14" t="str">
        <f ca="1">IF($B205&gt;=$D$3,RTD("cqg.rtd", ,"ContractData", $C205, "T_SettlementTime",, "T"),"")</f>
        <v/>
      </c>
      <c r="H205" s="5" cm="1">
        <f t="array" aca="1" ref="H205" ca="1">IF($B205&gt;=$D$3,_xll.CQGContractData($C205,"T_Date","1","T"),RTD("cqg.rtd",,"StudyData",""&amp;$C205&amp;"","Bar","","Time","D","-1","ALL",,,"TRUE","T"))</f>
        <v>44844</v>
      </c>
      <c r="I205" s="6" t="str">
        <f ca="1">IF($B205&gt;=$D$3,RTD("cqg.rtd",,"StudyData",$C205,"Bar","","Close","ADC","-2","ALL",,,"TRUE","T"),"")</f>
        <v/>
      </c>
      <c r="J205" s="5" t="str">
        <f ca="1">IF($B205&gt;=$D$3,RTD("cqg.rtd", ,"ContractData", $C205, "Y_Date",, "T"),"")</f>
        <v/>
      </c>
      <c r="K205" s="1" t="str">
        <v/>
      </c>
      <c r="L205" s="1" t="str">
        <v/>
      </c>
      <c r="M205" t="b">
        <f t="shared" ca="1" si="9"/>
        <v>0</v>
      </c>
    </row>
    <row r="206" spans="1:13" x14ac:dyDescent="0.3">
      <c r="A206" s="3">
        <v>201</v>
      </c>
      <c r="B206" s="5">
        <f t="shared" si="10"/>
        <v>44847</v>
      </c>
      <c r="C206" s="16" t="str">
        <f t="shared" si="11"/>
        <v>CADD13V22</v>
      </c>
      <c r="D206" s="6" t="str">
        <f>RTD("cqg.rtd", ,"ContractData", ""&amp;C206&amp;"", "LongDescription",, "T")</f>
        <v>LME Copper, Oct 22</v>
      </c>
      <c r="E206" s="6" cm="1">
        <f t="array" aca="1" ref="E206" ca="1">IF($B206&gt;=$D$3,_xll.CQGContractData(""&amp;$C206&amp;"","T_Settlement","1","T"),RTD("cqg.rtd",,"StudyData",""&amp;$C206&amp;"","Bar","","Close","D","-1","ALL",,,"TRUE","T"))</f>
        <v>7661.25</v>
      </c>
      <c r="F206" s="3" cm="1">
        <f t="array" aca="1" ref="F206" ca="1">IF($B206&gt;=$D$3,_xll.CQGContractData(""&amp;$C206&amp;"","NetSettlement","1","T"),RTD("cqg.rtd",,"StudyData",""&amp;$C206&amp;"","Bar","","Close","D","-2","ALL",,,"TRUE","T")-RTD("cqg.rtd",,"StudyData",""&amp;$C206&amp;"","Bar","","Close","D","-1","ALL",,,"TRUE","T"))</f>
        <v>-22.359999999999673</v>
      </c>
      <c r="G206" s="14" t="str">
        <f ca="1">IF($B206&gt;=$D$3,RTD("cqg.rtd", ,"ContractData", $C206, "T_SettlementTime",, "T"),"")</f>
        <v/>
      </c>
      <c r="H206" s="5" cm="1">
        <f t="array" aca="1" ref="H206" ca="1">IF($B206&gt;=$D$3,_xll.CQGContractData($C206,"T_Date","1","T"),RTD("cqg.rtd",,"StudyData",""&amp;$C206&amp;"","Bar","","Time","D","-1","ALL",,,"TRUE","T"))</f>
        <v>44845</v>
      </c>
      <c r="I206" s="6" t="str">
        <f ca="1">IF($B206&gt;=$D$3,RTD("cqg.rtd",,"StudyData",$C206,"Bar","","Close","ADC","-2","ALL",,,"TRUE","T"),"")</f>
        <v/>
      </c>
      <c r="J206" s="5" t="str">
        <f ca="1">IF($B206&gt;=$D$3,RTD("cqg.rtd", ,"ContractData", $C206, "Y_Date",, "T"),"")</f>
        <v/>
      </c>
      <c r="K206" s="1" t="str">
        <v/>
      </c>
      <c r="L206" s="1" t="str">
        <v/>
      </c>
      <c r="M206" t="b">
        <f t="shared" ca="1" si="9"/>
        <v>0</v>
      </c>
    </row>
    <row r="207" spans="1:13" x14ac:dyDescent="0.3">
      <c r="A207" s="3">
        <v>202</v>
      </c>
      <c r="B207" s="5">
        <f t="shared" si="10"/>
        <v>44848</v>
      </c>
      <c r="C207" s="16" t="str">
        <f t="shared" si="11"/>
        <v>CADD14V22</v>
      </c>
      <c r="D207" s="6" t="str">
        <f>RTD("cqg.rtd", ,"ContractData", ""&amp;C207&amp;"", "LongDescription",, "T")</f>
        <v>LME Copper, Oct 22</v>
      </c>
      <c r="E207" s="6" cm="1">
        <f t="array" aca="1" ref="E207" ca="1">IF($B207&gt;=$D$3,_xll.CQGContractData(""&amp;$C207&amp;"","T_Settlement","1","T"),RTD("cqg.rtd",,"StudyData",""&amp;$C207&amp;"","Bar","","Close","D","-1","ALL",,,"TRUE","T"))</f>
        <v>7636</v>
      </c>
      <c r="F207" s="3" cm="1">
        <f t="array" aca="1" ref="F207" ca="1">IF($B207&gt;=$D$3,_xll.CQGContractData(""&amp;$C207&amp;"","NetSettlement","1","T"),RTD("cqg.rtd",,"StudyData",""&amp;$C207&amp;"","Bar","","Close","D","-2","ALL",,,"TRUE","T")-RTD("cqg.rtd",,"StudyData",""&amp;$C207&amp;"","Bar","","Close","D","-1","ALL",,,"TRUE","T"))</f>
        <v>26.130000000000109</v>
      </c>
      <c r="G207" s="14" t="str">
        <f ca="1">IF($B207&gt;=$D$3,RTD("cqg.rtd", ,"ContractData", $C207, "T_SettlementTime",, "T"),"")</f>
        <v/>
      </c>
      <c r="H207" s="5" cm="1">
        <f t="array" aca="1" ref="H207" ca="1">IF($B207&gt;=$D$3,_xll.CQGContractData($C207,"T_Date","1","T"),RTD("cqg.rtd",,"StudyData",""&amp;$C207&amp;"","Bar","","Time","D","-1","ALL",,,"TRUE","T"))</f>
        <v>44846</v>
      </c>
      <c r="I207" s="6" t="str">
        <f ca="1">IF($B207&gt;=$D$3,RTD("cqg.rtd",,"StudyData",$C207,"Bar","","Close","ADC","-2","ALL",,,"TRUE","T"),"")</f>
        <v/>
      </c>
      <c r="J207" s="5" t="str">
        <f ca="1">IF($B207&gt;=$D$3,RTD("cqg.rtd", ,"ContractData", $C207, "Y_Date",, "T"),"")</f>
        <v/>
      </c>
      <c r="K207" s="1" t="str">
        <v/>
      </c>
      <c r="L207" s="1" t="str">
        <v/>
      </c>
      <c r="M207" t="b">
        <f t="shared" ca="1" si="9"/>
        <v>0</v>
      </c>
    </row>
    <row r="208" spans="1:13" x14ac:dyDescent="0.3">
      <c r="A208" s="3">
        <v>203</v>
      </c>
      <c r="B208" s="5">
        <f t="shared" si="10"/>
        <v>44851</v>
      </c>
      <c r="C208" s="16" t="str">
        <f t="shared" si="11"/>
        <v>CADD17V22</v>
      </c>
      <c r="D208" s="6" t="str">
        <f>RTD("cqg.rtd", ,"ContractData", ""&amp;C208&amp;"", "LongDescription",, "T")</f>
        <v>LME Copper, Oct 22</v>
      </c>
      <c r="E208" s="6" cm="1">
        <f t="array" aca="1" ref="E208" ca="1">IF($B208&gt;=$D$3,_xll.CQGContractData(""&amp;$C208&amp;"","T_Settlement","1","T"),RTD("cqg.rtd",,"StudyData",""&amp;$C208&amp;"","Bar","","Close","D","-1","ALL",,,"TRUE","T"))</f>
        <v>7665.5</v>
      </c>
      <c r="F208" s="3" cm="1">
        <f t="array" aca="1" ref="F208" ca="1">IF($B208&gt;=$D$3,_xll.CQGContractData(""&amp;$C208&amp;"","NetSettlement","1","T"),RTD("cqg.rtd",,"StudyData",""&amp;$C208&amp;"","Bar","","Close","D","-2","ALL",,,"TRUE","T")-RTD("cqg.rtd",,"StudyData",""&amp;$C208&amp;"","Bar","","Close","D","-1","ALL",,,"TRUE","T"))</f>
        <v>-28.300000000000182</v>
      </c>
      <c r="G208" s="14" t="str">
        <f ca="1">IF($B208&gt;=$D$3,RTD("cqg.rtd", ,"ContractData", $C208, "T_SettlementTime",, "T"),"")</f>
        <v/>
      </c>
      <c r="H208" s="5" cm="1">
        <f t="array" aca="1" ref="H208" ca="1">IF($B208&gt;=$D$3,_xll.CQGContractData($C208,"T_Date","1","T"),RTD("cqg.rtd",,"StudyData",""&amp;$C208&amp;"","Bar","","Time","D","-1","ALL",,,"TRUE","T"))</f>
        <v>44847</v>
      </c>
      <c r="I208" s="6" t="str">
        <f ca="1">IF($B208&gt;=$D$3,RTD("cqg.rtd",,"StudyData",$C208,"Bar","","Close","ADC","-2","ALL",,,"TRUE","T"),"")</f>
        <v/>
      </c>
      <c r="J208" s="5" t="str">
        <f ca="1">IF($B208&gt;=$D$3,RTD("cqg.rtd", ,"ContractData", $C208, "Y_Date",, "T"),"")</f>
        <v/>
      </c>
      <c r="K208" s="1" t="str">
        <v/>
      </c>
      <c r="L208" s="1" t="str">
        <v/>
      </c>
      <c r="M208" t="b">
        <f t="shared" ca="1" si="9"/>
        <v>0</v>
      </c>
    </row>
    <row r="209" spans="1:13" x14ac:dyDescent="0.3">
      <c r="A209" s="3">
        <v>204</v>
      </c>
      <c r="B209" s="5">
        <f t="shared" si="10"/>
        <v>44852</v>
      </c>
      <c r="C209" s="16" t="str">
        <f t="shared" si="11"/>
        <v>CADD18V22</v>
      </c>
      <c r="D209" s="6" t="str">
        <f>RTD("cqg.rtd", ,"ContractData", ""&amp;C209&amp;"", "LongDescription",, "T")</f>
        <v>LME Copper, Oct 22</v>
      </c>
      <c r="E209" s="6" cm="1">
        <f t="array" aca="1" ref="E209" ca="1">IF($B209&gt;=$D$3,_xll.CQGContractData(""&amp;$C209&amp;"","T_Settlement","1","T"),RTD("cqg.rtd",,"StudyData",""&amp;$C209&amp;"","Bar","","Close","D","-1","ALL",,,"TRUE","T"))</f>
        <v>7665.5</v>
      </c>
      <c r="F209" s="3" cm="1">
        <f t="array" aca="1" ref="F209" ca="1">IF($B209&gt;=$D$3,_xll.CQGContractData(""&amp;$C209&amp;"","NetSettlement","1","T"),RTD("cqg.rtd",,"StudyData",""&amp;$C209&amp;"","Bar","","Close","D","-2","ALL",,,"TRUE","T")-RTD("cqg.rtd",,"StudyData",""&amp;$C209&amp;"","Bar","","Close","D","-1","ALL",,,"TRUE","T"))</f>
        <v>-27.899999999999636</v>
      </c>
      <c r="G209" s="14" t="str">
        <f ca="1">IF($B209&gt;=$D$3,RTD("cqg.rtd", ,"ContractData", $C209, "T_SettlementTime",, "T"),"")</f>
        <v/>
      </c>
      <c r="H209" s="5" cm="1">
        <f t="array" aca="1" ref="H209" ca="1">IF($B209&gt;=$D$3,_xll.CQGContractData($C209,"T_Date","1","T"),RTD("cqg.rtd",,"StudyData",""&amp;$C209&amp;"","Bar","","Time","D","-1","ALL",,,"TRUE","T"))</f>
        <v>44847</v>
      </c>
      <c r="I209" s="6" t="str">
        <f ca="1">IF($B209&gt;=$D$3,RTD("cqg.rtd",,"StudyData",$C209,"Bar","","Close","ADC","-2","ALL",,,"TRUE","T"),"")</f>
        <v/>
      </c>
      <c r="J209" s="5" t="str">
        <f ca="1">IF($B209&gt;=$D$3,RTD("cqg.rtd", ,"ContractData", $C209, "Y_Date",, "T"),"")</f>
        <v/>
      </c>
      <c r="K209" s="1" t="str">
        <v/>
      </c>
      <c r="L209" s="1" t="str">
        <v/>
      </c>
      <c r="M209" t="b">
        <f t="shared" ca="1" si="9"/>
        <v>0</v>
      </c>
    </row>
    <row r="210" spans="1:13" x14ac:dyDescent="0.3">
      <c r="A210" s="3">
        <v>205</v>
      </c>
      <c r="B210" s="5">
        <f t="shared" si="10"/>
        <v>44853</v>
      </c>
      <c r="C210" s="16" t="str">
        <f t="shared" si="11"/>
        <v>CADD19V22</v>
      </c>
      <c r="D210" s="6" t="str">
        <f>RTD("cqg.rtd", ,"ContractData", ""&amp;C210&amp;"", "LongDescription",, "T")</f>
        <v>LME Copper, Oct 22</v>
      </c>
      <c r="E210" s="6" cm="1">
        <f t="array" aca="1" ref="E210" ca="1">IF($B210&gt;=$D$3,_xll.CQGContractData(""&amp;$C210&amp;"","T_Settlement","1","T"),RTD("cqg.rtd",,"StudyData",""&amp;$C210&amp;"","Bar","","Close","D","-1","ALL",,,"TRUE","T"))</f>
        <v>7642.5</v>
      </c>
      <c r="F210" s="3" cm="1">
        <f t="array" aca="1" ref="F210" ca="1">IF($B210&gt;=$D$3,_xll.CQGContractData(""&amp;$C210&amp;"","NetSettlement","1","T"),RTD("cqg.rtd",,"StudyData",""&amp;$C210&amp;"","Bar","","Close","D","-2","ALL",,,"TRUE","T")-RTD("cqg.rtd",,"StudyData",""&amp;$C210&amp;"","Bar","","Close","D","-1","ALL",,,"TRUE","T"))</f>
        <v>9.5</v>
      </c>
      <c r="G210" s="14" t="str">
        <f ca="1">IF($B210&gt;=$D$3,RTD("cqg.rtd", ,"ContractData", $C210, "T_SettlementTime",, "T"),"")</f>
        <v/>
      </c>
      <c r="H210" s="5" cm="1">
        <f t="array" aca="1" ref="H210" ca="1">IF($B210&gt;=$D$3,_xll.CQGContractData($C210,"T_Date","1","T"),RTD("cqg.rtd",,"StudyData",""&amp;$C210&amp;"","Bar","","Time","D","-1","ALL",,,"TRUE","T"))</f>
        <v>44851</v>
      </c>
      <c r="I210" s="6" t="str">
        <f ca="1">IF($B210&gt;=$D$3,RTD("cqg.rtd",,"StudyData",$C210,"Bar","","Close","ADC","-2","ALL",,,"TRUE","T"),"")</f>
        <v/>
      </c>
      <c r="J210" s="5" t="str">
        <f ca="1">IF($B210&gt;=$D$3,RTD("cqg.rtd", ,"ContractData", $C210, "Y_Date",, "T"),"")</f>
        <v/>
      </c>
      <c r="K210" s="1">
        <v>44853</v>
      </c>
      <c r="L210" s="1" t="str">
        <v/>
      </c>
      <c r="M210" t="b">
        <f t="shared" ref="M210:M273" ca="1" si="12">ISERROR(F210)</f>
        <v>0</v>
      </c>
    </row>
    <row r="211" spans="1:13" x14ac:dyDescent="0.3">
      <c r="A211" s="3">
        <v>206</v>
      </c>
      <c r="B211" s="5">
        <f t="shared" si="10"/>
        <v>44854</v>
      </c>
      <c r="C211" s="16" t="str">
        <f t="shared" si="11"/>
        <v>CADD20V22</v>
      </c>
      <c r="D211" s="6" t="str">
        <f>RTD("cqg.rtd", ,"ContractData", ""&amp;C211&amp;"", "LongDescription",, "T")</f>
        <v>LME Copper, Oct 22</v>
      </c>
      <c r="E211" s="6" cm="1">
        <f t="array" aca="1" ref="E211" ca="1">IF($B211&gt;=$D$3,_xll.CQGContractData(""&amp;$C211&amp;"","T_Settlement","1","T"),RTD("cqg.rtd",,"StudyData",""&amp;$C211&amp;"","Bar","","Close","D","-1","ALL",,,"TRUE","T"))</f>
        <v>7483</v>
      </c>
      <c r="F211" s="3" cm="1">
        <f t="array" aca="1" ref="F211" ca="1">IF($B211&gt;=$D$3,_xll.CQGContractData(""&amp;$C211&amp;"","NetSettlement","1","T"),RTD("cqg.rtd",,"StudyData",""&amp;$C211&amp;"","Bar","","Close","D","-2","ALL",,,"TRUE","T")-RTD("cqg.rtd",,"StudyData",""&amp;$C211&amp;"","Bar","","Close","D","-1","ALL",,,"TRUE","T"))</f>
        <v>158.5</v>
      </c>
      <c r="G211" s="14" t="str">
        <f ca="1">IF($B211&gt;=$D$3,RTD("cqg.rtd", ,"ContractData", $C211, "T_SettlementTime",, "T"),"")</f>
        <v/>
      </c>
      <c r="H211" s="5" cm="1">
        <f t="array" aca="1" ref="H211" ca="1">IF($B211&gt;=$D$3,_xll.CQGContractData($C211,"T_Date","1","T"),RTD("cqg.rtd",,"StudyData",""&amp;$C211&amp;"","Bar","","Time","D","-1","ALL",,,"TRUE","T"))</f>
        <v>44852</v>
      </c>
      <c r="I211" s="6" t="str">
        <f ca="1">IF($B211&gt;=$D$3,RTD("cqg.rtd",,"StudyData",$C211,"Bar","","Close","ADC","-2","ALL",,,"TRUE","T"),"")</f>
        <v/>
      </c>
      <c r="J211" s="5" t="str">
        <f ca="1">IF($B211&gt;=$D$3,RTD("cqg.rtd", ,"ContractData", $C211, "Y_Date",, "T"),"")</f>
        <v/>
      </c>
      <c r="K211" s="1" t="str">
        <v/>
      </c>
      <c r="L211" s="1" t="str">
        <v/>
      </c>
      <c r="M211" t="b">
        <f t="shared" ca="1" si="12"/>
        <v>0</v>
      </c>
    </row>
    <row r="212" spans="1:13" x14ac:dyDescent="0.3">
      <c r="A212" s="3">
        <v>207</v>
      </c>
      <c r="B212" s="5">
        <f t="shared" si="10"/>
        <v>44855</v>
      </c>
      <c r="C212" s="16" t="str">
        <f t="shared" si="11"/>
        <v>CADD21V22</v>
      </c>
      <c r="D212" s="6" t="str">
        <f>RTD("cqg.rtd", ,"ContractData", ""&amp;C212&amp;"", "LongDescription",, "T")</f>
        <v>LME Copper, Oct 22</v>
      </c>
      <c r="E212" s="6" cm="1">
        <f t="array" aca="1" ref="E212" ca="1">IF($B212&gt;=$D$3,_xll.CQGContractData(""&amp;$C212&amp;"","T_Settlement","1","T"),RTD("cqg.rtd",,"StudyData",""&amp;$C212&amp;"","Bar","","Close","D","-1","ALL",,,"TRUE","T"))</f>
        <v>7455.75</v>
      </c>
      <c r="F212" s="3" cm="1">
        <f t="array" aca="1" ref="F212" ca="1">IF($B212&gt;=$D$3,_xll.CQGContractData(""&amp;$C212&amp;"","NetSettlement","1","T"),RTD("cqg.rtd",,"StudyData",""&amp;$C212&amp;"","Bar","","Close","D","-2","ALL",,,"TRUE","T")-RTD("cqg.rtd",,"StudyData",""&amp;$C212&amp;"","Bar","","Close","D","-1","ALL",,,"TRUE","T"))</f>
        <v>27.25</v>
      </c>
      <c r="G212" s="14" t="str">
        <f ca="1">IF($B212&gt;=$D$3,RTD("cqg.rtd", ,"ContractData", $C212, "T_SettlementTime",, "T"),"")</f>
        <v/>
      </c>
      <c r="H212" s="5" cm="1">
        <f t="array" aca="1" ref="H212" ca="1">IF($B212&gt;=$D$3,_xll.CQGContractData($C212,"T_Date","1","T"),RTD("cqg.rtd",,"StudyData",""&amp;$C212&amp;"","Bar","","Time","D","-1","ALL",,,"TRUE","T"))</f>
        <v>44853</v>
      </c>
      <c r="I212" s="6" t="str">
        <f ca="1">IF($B212&gt;=$D$3,RTD("cqg.rtd",,"StudyData",$C212,"Bar","","Close","ADC","-2","ALL",,,"TRUE","T"),"")</f>
        <v/>
      </c>
      <c r="J212" s="5" t="str">
        <f ca="1">IF($B212&gt;=$D$3,RTD("cqg.rtd", ,"ContractData", $C212, "Y_Date",, "T"),"")</f>
        <v/>
      </c>
      <c r="K212" s="1" t="str">
        <v/>
      </c>
      <c r="L212" s="1" t="str">
        <v/>
      </c>
      <c r="M212" t="b">
        <f t="shared" ca="1" si="12"/>
        <v>0</v>
      </c>
    </row>
    <row r="213" spans="1:13" x14ac:dyDescent="0.3">
      <c r="A213" s="3">
        <v>208</v>
      </c>
      <c r="B213" s="5">
        <f t="shared" si="10"/>
        <v>44858</v>
      </c>
      <c r="C213" s="16" t="str">
        <f t="shared" si="11"/>
        <v>CADD24V22</v>
      </c>
      <c r="D213" s="6" t="str">
        <f>RTD("cqg.rtd", ,"ContractData", ""&amp;C213&amp;"", "LongDescription",, "T")</f>
        <v>LME Copper, Oct 22</v>
      </c>
      <c r="E213" s="6" cm="1">
        <f t="array" aca="1" ref="E213" ca="1">IF($B213&gt;=$D$3,_xll.CQGContractData(""&amp;$C213&amp;"","T_Settlement","1","T"),RTD("cqg.rtd",,"StudyData",""&amp;$C213&amp;"","Bar","","Close","D","-1","ALL",,,"TRUE","T"))</f>
        <v>7645.5</v>
      </c>
      <c r="F213" s="3" cm="1">
        <f t="array" aca="1" ref="F213" ca="1">IF($B213&gt;=$D$3,_xll.CQGContractData(""&amp;$C213&amp;"","NetSettlement","1","T"),RTD("cqg.rtd",,"StudyData",""&amp;$C213&amp;"","Bar","","Close","D","-2","ALL",,,"TRUE","T")-RTD("cqg.rtd",,"StudyData",""&amp;$C213&amp;"","Bar","","Close","D","-1","ALL",,,"TRUE","T"))</f>
        <v>-187.75</v>
      </c>
      <c r="G213" s="14" t="str">
        <f ca="1">IF($B213&gt;=$D$3,RTD("cqg.rtd", ,"ContractData", $C213, "T_SettlementTime",, "T"),"")</f>
        <v/>
      </c>
      <c r="H213" s="5" cm="1">
        <f t="array" aca="1" ref="H213" ca="1">IF($B213&gt;=$D$3,_xll.CQGContractData($C213,"T_Date","1","T"),RTD("cqg.rtd",,"StudyData",""&amp;$C213&amp;"","Bar","","Time","D","-1","ALL",,,"TRUE","T"))</f>
        <v>44854</v>
      </c>
      <c r="I213" s="6" t="str">
        <f ca="1">IF($B213&gt;=$D$3,RTD("cqg.rtd",,"StudyData",$C213,"Bar","","Close","ADC","-2","ALL",,,"TRUE","T"),"")</f>
        <v/>
      </c>
      <c r="J213" s="5" t="str">
        <f ca="1">IF($B213&gt;=$D$3,RTD("cqg.rtd", ,"ContractData", $C213, "Y_Date",, "T"),"")</f>
        <v/>
      </c>
      <c r="K213" s="1" t="str">
        <v/>
      </c>
      <c r="L213" s="1" t="str">
        <v/>
      </c>
      <c r="M213" t="b">
        <f t="shared" ca="1" si="12"/>
        <v>0</v>
      </c>
    </row>
    <row r="214" spans="1:13" x14ac:dyDescent="0.3">
      <c r="A214" s="3">
        <v>209</v>
      </c>
      <c r="B214" s="5">
        <f t="shared" si="10"/>
        <v>44859</v>
      </c>
      <c r="C214" s="16" t="str">
        <f t="shared" si="11"/>
        <v>CADD25V22</v>
      </c>
      <c r="D214" s="6" t="str">
        <f>RTD("cqg.rtd", ,"ContractData", ""&amp;C214&amp;"", "LongDescription",, "T")</f>
        <v>LME Copper, Oct 22</v>
      </c>
      <c r="E214" s="6" cm="1">
        <f t="array" aca="1" ref="E214" ca="1">IF($B214&gt;=$D$3,_xll.CQGContractData(""&amp;$C214&amp;"","T_Settlement","1","T"),RTD("cqg.rtd",,"StudyData",""&amp;$C214&amp;"","Bar","","Close","D","-1","ALL",,,"TRUE","T"))</f>
        <v>7646.5</v>
      </c>
      <c r="F214" s="3" cm="1">
        <f t="array" aca="1" ref="F214" ca="1">IF($B214&gt;=$D$3,_xll.CQGContractData(""&amp;$C214&amp;"","NetSettlement","1","T"),RTD("cqg.rtd",,"StudyData",""&amp;$C214&amp;"","Bar","","Close","D","-2","ALL",,,"TRUE","T")-RTD("cqg.rtd",,"StudyData",""&amp;$C214&amp;"","Bar","","Close","D","-1","ALL",,,"TRUE","T"))</f>
        <v>-188.4399999999996</v>
      </c>
      <c r="G214" s="14" t="str">
        <f ca="1">IF($B214&gt;=$D$3,RTD("cqg.rtd", ,"ContractData", $C214, "T_SettlementTime",, "T"),"")</f>
        <v/>
      </c>
      <c r="H214" s="5" cm="1">
        <f t="array" aca="1" ref="H214" ca="1">IF($B214&gt;=$D$3,_xll.CQGContractData($C214,"T_Date","1","T"),RTD("cqg.rtd",,"StudyData",""&amp;$C214&amp;"","Bar","","Time","D","-1","ALL",,,"TRUE","T"))</f>
        <v>44854</v>
      </c>
      <c r="I214" s="6" t="str">
        <f ca="1">IF($B214&gt;=$D$3,RTD("cqg.rtd",,"StudyData",$C214,"Bar","","Close","ADC","-2","ALL",,,"TRUE","T"),"")</f>
        <v/>
      </c>
      <c r="J214" s="5" t="str">
        <f ca="1">IF($B214&gt;=$D$3,RTD("cqg.rtd", ,"ContractData", $C214, "Y_Date",, "T"),"")</f>
        <v/>
      </c>
      <c r="K214" s="1" t="str">
        <v/>
      </c>
      <c r="L214" s="1" t="str">
        <v/>
      </c>
      <c r="M214" t="b">
        <f t="shared" ca="1" si="12"/>
        <v>0</v>
      </c>
    </row>
    <row r="215" spans="1:13" x14ac:dyDescent="0.3">
      <c r="A215" s="3">
        <v>210</v>
      </c>
      <c r="B215" s="5">
        <f t="shared" si="10"/>
        <v>44860</v>
      </c>
      <c r="C215" s="16" t="str">
        <f t="shared" si="11"/>
        <v>CADD26V22</v>
      </c>
      <c r="D215" s="6" t="str">
        <f>RTD("cqg.rtd", ,"ContractData", ""&amp;C215&amp;"", "LongDescription",, "T")</f>
        <v>LME Copper, Oct 22</v>
      </c>
      <c r="E215" s="6" cm="1">
        <f t="array" aca="1" ref="E215" ca="1">IF($B215&gt;=$D$3,_xll.CQGContractData(""&amp;$C215&amp;"","T_Settlement","1","T"),RTD("cqg.rtd",,"StudyData",""&amp;$C215&amp;"","Bar","","Close","D","-1","ALL",,,"TRUE","T"))</f>
        <v>7689</v>
      </c>
      <c r="F215" s="3" cm="1">
        <f t="array" aca="1" ref="F215" ca="1">IF($B215&gt;=$D$3,_xll.CQGContractData(""&amp;$C215&amp;"","NetSettlement","1","T"),RTD("cqg.rtd",,"StudyData",""&amp;$C215&amp;"","Bar","","Close","D","-2","ALL",,,"TRUE","T")-RTD("cqg.rtd",,"StudyData",""&amp;$C215&amp;"","Bar","","Close","D","-1","ALL",,,"TRUE","T"))</f>
        <v>30.739999999999782</v>
      </c>
      <c r="G215" s="14" t="str">
        <f ca="1">IF($B215&gt;=$D$3,RTD("cqg.rtd", ,"ContractData", $C215, "T_SettlementTime",, "T"),"")</f>
        <v/>
      </c>
      <c r="H215" s="5" cm="1">
        <f t="array" aca="1" ref="H215" ca="1">IF($B215&gt;=$D$3,_xll.CQGContractData($C215,"T_Date","1","T"),RTD("cqg.rtd",,"StudyData",""&amp;$C215&amp;"","Bar","","Time","D","-1","ALL",,,"TRUE","T"))</f>
        <v>44858</v>
      </c>
      <c r="I215" s="6" t="str">
        <f ca="1">IF($B215&gt;=$D$3,RTD("cqg.rtd",,"StudyData",$C215,"Bar","","Close","ADC","-2","ALL",,,"TRUE","T"),"")</f>
        <v/>
      </c>
      <c r="J215" s="5" t="str">
        <f ca="1">IF($B215&gt;=$D$3,RTD("cqg.rtd", ,"ContractData", $C215, "Y_Date",, "T"),"")</f>
        <v/>
      </c>
      <c r="K215" s="1" t="str">
        <v/>
      </c>
      <c r="L215" s="1" t="str">
        <v/>
      </c>
      <c r="M215" t="b">
        <f t="shared" ca="1" si="12"/>
        <v>0</v>
      </c>
    </row>
    <row r="216" spans="1:13" x14ac:dyDescent="0.3">
      <c r="A216" s="3">
        <v>211</v>
      </c>
      <c r="B216" s="5">
        <f t="shared" si="10"/>
        <v>44861</v>
      </c>
      <c r="C216" s="16" t="str">
        <f t="shared" si="11"/>
        <v>CADD27V22</v>
      </c>
      <c r="D216" s="6" t="str">
        <f>RTD("cqg.rtd", ,"ContractData", ""&amp;C216&amp;"", "LongDescription",, "T")</f>
        <v>LME Copper, Oct 22</v>
      </c>
      <c r="E216" s="6" cm="1">
        <f t="array" aca="1" ref="E216" ca="1">IF($B216&gt;=$D$3,_xll.CQGContractData(""&amp;$C216&amp;"","T_Settlement","1","T"),RTD("cqg.rtd",,"StudyData",""&amp;$C216&amp;"","Bar","","Close","D","-1","ALL",,,"TRUE","T"))</f>
        <v>7634</v>
      </c>
      <c r="F216" s="3" cm="1">
        <f t="array" aca="1" ref="F216" ca="1">IF($B216&gt;=$D$3,_xll.CQGContractData(""&amp;$C216&amp;"","NetSettlement","1","T"),RTD("cqg.rtd",,"StudyData",""&amp;$C216&amp;"","Bar","","Close","D","-2","ALL",,,"TRUE","T")-RTD("cqg.rtd",,"StudyData",""&amp;$C216&amp;"","Bar","","Close","D","-1","ALL",,,"TRUE","T"))</f>
        <v>52</v>
      </c>
      <c r="G216" s="14" t="str">
        <f ca="1">IF($B216&gt;=$D$3,RTD("cqg.rtd", ,"ContractData", $C216, "T_SettlementTime",, "T"),"")</f>
        <v/>
      </c>
      <c r="H216" s="5" cm="1">
        <f t="array" aca="1" ref="H216" ca="1">IF($B216&gt;=$D$3,_xll.CQGContractData($C216,"T_Date","1","T"),RTD("cqg.rtd",,"StudyData",""&amp;$C216&amp;"","Bar","","Time","D","-1","ALL",,,"TRUE","T"))</f>
        <v>44859</v>
      </c>
      <c r="I216" s="6" t="str">
        <f ca="1">IF($B216&gt;=$D$3,RTD("cqg.rtd",,"StudyData",$C216,"Bar","","Close","ADC","-2","ALL",,,"TRUE","T"),"")</f>
        <v/>
      </c>
      <c r="J216" s="5" t="str">
        <f ca="1">IF($B216&gt;=$D$3,RTD("cqg.rtd", ,"ContractData", $C216, "Y_Date",, "T"),"")</f>
        <v/>
      </c>
      <c r="K216" s="1" t="str">
        <v/>
      </c>
      <c r="L216" s="1" t="str">
        <v/>
      </c>
      <c r="M216" t="b">
        <f t="shared" ca="1" si="12"/>
        <v>0</v>
      </c>
    </row>
    <row r="217" spans="1:13" x14ac:dyDescent="0.3">
      <c r="A217" s="3">
        <v>212</v>
      </c>
      <c r="B217" s="5">
        <f t="shared" si="10"/>
        <v>44862</v>
      </c>
      <c r="C217" s="16" t="str">
        <f t="shared" si="11"/>
        <v>CADD28V22</v>
      </c>
      <c r="D217" s="6" t="str">
        <f>RTD("cqg.rtd", ,"ContractData", ""&amp;C217&amp;"", "LongDescription",, "T")</f>
        <v>LME Copper, Oct 22</v>
      </c>
      <c r="E217" s="6" cm="1">
        <f t="array" aca="1" ref="E217" ca="1">IF($B217&gt;=$D$3,_xll.CQGContractData(""&amp;$C217&amp;"","T_Settlement","1","T"),RTD("cqg.rtd",,"StudyData",""&amp;$C217&amp;"","Bar","","Close","D","-1","ALL",,,"TRUE","T"))</f>
        <v>7886</v>
      </c>
      <c r="F217" s="3" cm="1">
        <f t="array" aca="1" ref="F217" ca="1">IF($B217&gt;=$D$3,_xll.CQGContractData(""&amp;$C217&amp;"","NetSettlement","1","T"),RTD("cqg.rtd",,"StudyData",""&amp;$C217&amp;"","Bar","","Close","D","-2","ALL",,,"TRUE","T")-RTD("cqg.rtd",,"StudyData",""&amp;$C217&amp;"","Bar","","Close","D","-1","ALL",,,"TRUE","T"))</f>
        <v>-254</v>
      </c>
      <c r="G217" s="14" t="str">
        <f ca="1">IF($B217&gt;=$D$3,RTD("cqg.rtd", ,"ContractData", $C217, "T_SettlementTime",, "T"),"")</f>
        <v/>
      </c>
      <c r="H217" s="5" cm="1">
        <f t="array" aca="1" ref="H217" ca="1">IF($B217&gt;=$D$3,_xll.CQGContractData($C217,"T_Date","1","T"),RTD("cqg.rtd",,"StudyData",""&amp;$C217&amp;"","Bar","","Time","D","-1","ALL",,,"TRUE","T"))</f>
        <v>44860</v>
      </c>
      <c r="I217" s="6" t="str">
        <f ca="1">IF($B217&gt;=$D$3,RTD("cqg.rtd",,"StudyData",$C217,"Bar","","Close","ADC","-2","ALL",,,"TRUE","T"),"")</f>
        <v/>
      </c>
      <c r="J217" s="5" t="str">
        <f ca="1">IF($B217&gt;=$D$3,RTD("cqg.rtd", ,"ContractData", $C217, "Y_Date",, "T"),"")</f>
        <v/>
      </c>
      <c r="K217" s="1" t="str">
        <v/>
      </c>
      <c r="L217" s="1" t="str">
        <v/>
      </c>
      <c r="M217" t="b">
        <f t="shared" ca="1" si="12"/>
        <v>0</v>
      </c>
    </row>
    <row r="218" spans="1:13" x14ac:dyDescent="0.3">
      <c r="A218" s="3">
        <v>213</v>
      </c>
      <c r="B218" s="5">
        <f t="shared" si="10"/>
        <v>44865</v>
      </c>
      <c r="C218" s="16" t="str">
        <f t="shared" si="11"/>
        <v>CADD31V22</v>
      </c>
      <c r="D218" s="6" t="str">
        <f>RTD("cqg.rtd", ,"ContractData", ""&amp;C218&amp;"", "LongDescription",, "T")</f>
        <v>LME Copper, Oct 22</v>
      </c>
      <c r="E218" s="6" cm="1">
        <f t="array" aca="1" ref="E218" ca="1">IF($B218&gt;=$D$3,_xll.CQGContractData(""&amp;$C218&amp;"","T_Settlement","1","T"),RTD("cqg.rtd",,"StudyData",""&amp;$C218&amp;"","Bar","","Close","D","-1","ALL",,,"TRUE","T"))</f>
        <v>7838.25</v>
      </c>
      <c r="F218" s="3" cm="1">
        <f t="array" aca="1" ref="F218" ca="1">IF($B218&gt;=$D$3,_xll.CQGContractData(""&amp;$C218&amp;"","NetSettlement","1","T"),RTD("cqg.rtd",,"StudyData",""&amp;$C218&amp;"","Bar","","Close","D","-2","ALL",,,"TRUE","T")-RTD("cqg.rtd",,"StudyData",""&amp;$C218&amp;"","Bar","","Close","D","-1","ALL",,,"TRUE","T"))</f>
        <v>47.75</v>
      </c>
      <c r="G218" s="14" t="str">
        <f ca="1">IF($B218&gt;=$D$3,RTD("cqg.rtd", ,"ContractData", $C218, "T_SettlementTime",, "T"),"")</f>
        <v/>
      </c>
      <c r="H218" s="5" cm="1">
        <f t="array" aca="1" ref="H218" ca="1">IF($B218&gt;=$D$3,_xll.CQGContractData($C218,"T_Date","1","T"),RTD("cqg.rtd",,"StudyData",""&amp;$C218&amp;"","Bar","","Time","D","-1","ALL",,,"TRUE","T"))</f>
        <v>44861</v>
      </c>
      <c r="I218" s="6" t="str">
        <f ca="1">IF($B218&gt;=$D$3,RTD("cqg.rtd",,"StudyData",$C218,"Bar","","Close","ADC","-2","ALL",,,"TRUE","T"),"")</f>
        <v/>
      </c>
      <c r="J218" s="5" t="str">
        <f ca="1">IF($B218&gt;=$D$3,RTD("cqg.rtd", ,"ContractData", $C218, "Y_Date",, "T"),"")</f>
        <v/>
      </c>
      <c r="K218" s="1" t="str">
        <v/>
      </c>
      <c r="L218" s="1" t="str">
        <v/>
      </c>
      <c r="M218" t="b">
        <f t="shared" ca="1" si="12"/>
        <v>0</v>
      </c>
    </row>
    <row r="219" spans="1:13" x14ac:dyDescent="0.3">
      <c r="A219" s="3">
        <v>214</v>
      </c>
      <c r="B219" s="5">
        <f t="shared" si="10"/>
        <v>44866</v>
      </c>
      <c r="C219" s="16" t="str">
        <f t="shared" si="11"/>
        <v>CADD01X22</v>
      </c>
      <c r="D219" s="6" t="str">
        <f>RTD("cqg.rtd", ,"ContractData", ""&amp;C219&amp;"", "LongDescription",, "T")</f>
        <v>LME Copper, Nov 22</v>
      </c>
      <c r="E219" s="6" cm="1">
        <f t="array" aca="1" ref="E219" ca="1">IF($B219&gt;=$D$3,_xll.CQGContractData(""&amp;$C219&amp;"","T_Settlement","1","T"),RTD("cqg.rtd",,"StudyData",""&amp;$C219&amp;"","Bar","","Close","D","-1","ALL",,,"TRUE","T"))</f>
        <v>7839.25</v>
      </c>
      <c r="F219" s="3" cm="1">
        <f t="array" aca="1" ref="F219" ca="1">IF($B219&gt;=$D$3,_xll.CQGContractData(""&amp;$C219&amp;"","NetSettlement","1","T"),RTD("cqg.rtd",,"StudyData",""&amp;$C219&amp;"","Bar","","Close","D","-2","ALL",,,"TRUE","T")-RTD("cqg.rtd",,"StudyData",""&amp;$C219&amp;"","Bar","","Close","D","-1","ALL",,,"TRUE","T"))</f>
        <v>46.75</v>
      </c>
      <c r="G219" s="14" t="str">
        <f ca="1">IF($B219&gt;=$D$3,RTD("cqg.rtd", ,"ContractData", $C219, "T_SettlementTime",, "T"),"")</f>
        <v/>
      </c>
      <c r="H219" s="5" cm="1">
        <f t="array" aca="1" ref="H219" ca="1">IF($B219&gt;=$D$3,_xll.CQGContractData($C219,"T_Date","1","T"),RTD("cqg.rtd",,"StudyData",""&amp;$C219&amp;"","Bar","","Time","D","-1","ALL",,,"TRUE","T"))</f>
        <v>44861</v>
      </c>
      <c r="I219" s="6" t="str">
        <f ca="1">IF($B219&gt;=$D$3,RTD("cqg.rtd",,"StudyData",$C219,"Bar","","Close","ADC","-2","ALL",,,"TRUE","T"),"")</f>
        <v/>
      </c>
      <c r="J219" s="5" t="str">
        <f ca="1">IF($B219&gt;=$D$3,RTD("cqg.rtd", ,"ContractData", $C219, "Y_Date",, "T"),"")</f>
        <v/>
      </c>
      <c r="K219" s="1" t="str">
        <v/>
      </c>
      <c r="L219" s="1" t="str">
        <v/>
      </c>
      <c r="M219" t="b">
        <f t="shared" ca="1" si="12"/>
        <v>0</v>
      </c>
    </row>
    <row r="220" spans="1:13" x14ac:dyDescent="0.3">
      <c r="A220" s="3">
        <v>215</v>
      </c>
      <c r="B220" s="5">
        <f t="shared" si="10"/>
        <v>44867</v>
      </c>
      <c r="C220" s="16" t="str">
        <f t="shared" si="11"/>
        <v>CADD02X22</v>
      </c>
      <c r="D220" s="6" t="str">
        <f>RTD("cqg.rtd", ,"ContractData", ""&amp;C220&amp;"", "LongDescription",, "T")</f>
        <v>LME Copper, Nov 22</v>
      </c>
      <c r="E220" s="6" cm="1">
        <f t="array" aca="1" ref="E220" ca="1">IF($B220&gt;=$D$3,_xll.CQGContractData(""&amp;$C220&amp;"","T_Settlement","1","T"),RTD("cqg.rtd",,"StudyData",""&amp;$C220&amp;"","Bar","","Close","D","-1","ALL",,,"TRUE","T"))</f>
        <v>7522</v>
      </c>
      <c r="F220" s="3" cm="1">
        <f t="array" aca="1" ref="F220" ca="1">IF($B220&gt;=$D$3,_xll.CQGContractData(""&amp;$C220&amp;"","NetSettlement","1","T"),RTD("cqg.rtd",,"StudyData",""&amp;$C220&amp;"","Bar","","Close","D","-2","ALL",,,"TRUE","T")-RTD("cqg.rtd",,"StudyData",""&amp;$C220&amp;"","Bar","","Close","D","-1","ALL",,,"TRUE","T"))</f>
        <v>98</v>
      </c>
      <c r="G220" s="14" t="str">
        <f ca="1">IF($B220&gt;=$D$3,RTD("cqg.rtd", ,"ContractData", $C220, "T_SettlementTime",, "T"),"")</f>
        <v/>
      </c>
      <c r="H220" s="5" cm="1">
        <f t="array" aca="1" ref="H220" ca="1">IF($B220&gt;=$D$3,_xll.CQGContractData($C220,"T_Date","1","T"),RTD("cqg.rtd",,"StudyData",""&amp;$C220&amp;"","Bar","","Time","D","-1","ALL",,,"TRUE","T"))</f>
        <v>44865</v>
      </c>
      <c r="I220" s="6" t="str">
        <f ca="1">IF($B220&gt;=$D$3,RTD("cqg.rtd",,"StudyData",$C220,"Bar","","Close","ADC","-2","ALL",,,"TRUE","T"),"")</f>
        <v/>
      </c>
      <c r="J220" s="5" t="str">
        <f ca="1">IF($B220&gt;=$D$3,RTD("cqg.rtd", ,"ContractData", $C220, "Y_Date",, "T"),"")</f>
        <v/>
      </c>
      <c r="K220" s="1" t="str">
        <v/>
      </c>
      <c r="L220" s="1" t="str">
        <v/>
      </c>
      <c r="M220" t="b">
        <f t="shared" ca="1" si="12"/>
        <v>0</v>
      </c>
    </row>
    <row r="221" spans="1:13" x14ac:dyDescent="0.3">
      <c r="A221" s="3">
        <v>216</v>
      </c>
      <c r="B221" s="5">
        <f t="shared" si="10"/>
        <v>44868</v>
      </c>
      <c r="C221" s="16" t="str">
        <f t="shared" si="11"/>
        <v>CADD03X22</v>
      </c>
      <c r="D221" s="6" t="str">
        <f>RTD("cqg.rtd", ,"ContractData", ""&amp;C221&amp;"", "LongDescription",, "T")</f>
        <v>LME Copper, Nov 22</v>
      </c>
      <c r="E221" s="6" cm="1">
        <f t="array" aca="1" ref="E221" ca="1">IF($B221&gt;=$D$3,_xll.CQGContractData(""&amp;$C221&amp;"","T_Settlement","1","T"),RTD("cqg.rtd",,"StudyData",""&amp;$C221&amp;"","Bar","","Close","D","-1","ALL",,,"TRUE","T"))</f>
        <v>7717</v>
      </c>
      <c r="F221" s="3" cm="1">
        <f t="array" aca="1" ref="F221" ca="1">IF($B221&gt;=$D$3,_xll.CQGContractData(""&amp;$C221&amp;"","NetSettlement","1","T"),RTD("cqg.rtd",,"StudyData",""&amp;$C221&amp;"","Bar","","Close","D","-2","ALL",,,"TRUE","T")-RTD("cqg.rtd",,"StudyData",""&amp;$C221&amp;"","Bar","","Close","D","-1","ALL",,,"TRUE","T"))</f>
        <v>-194.5</v>
      </c>
      <c r="G221" s="14" t="str">
        <f ca="1">IF($B221&gt;=$D$3,RTD("cqg.rtd", ,"ContractData", $C221, "T_SettlementTime",, "T"),"")</f>
        <v/>
      </c>
      <c r="H221" s="5" cm="1">
        <f t="array" aca="1" ref="H221" ca="1">IF($B221&gt;=$D$3,_xll.CQGContractData($C221,"T_Date","1","T"),RTD("cqg.rtd",,"StudyData",""&amp;$C221&amp;"","Bar","","Time","D","-1","ALL",,,"TRUE","T"))</f>
        <v>44866</v>
      </c>
      <c r="I221" s="6" t="str">
        <f ca="1">IF($B221&gt;=$D$3,RTD("cqg.rtd",,"StudyData",$C221,"Bar","","Close","ADC","-2","ALL",,,"TRUE","T"),"")</f>
        <v/>
      </c>
      <c r="J221" s="5" t="str">
        <f ca="1">IF($B221&gt;=$D$3,RTD("cqg.rtd", ,"ContractData", $C221, "Y_Date",, "T"),"")</f>
        <v/>
      </c>
      <c r="K221" s="1" t="str">
        <v/>
      </c>
      <c r="L221" s="1" t="str">
        <v/>
      </c>
      <c r="M221" t="b">
        <f t="shared" ca="1" si="12"/>
        <v>0</v>
      </c>
    </row>
    <row r="222" spans="1:13" x14ac:dyDescent="0.3">
      <c r="A222" s="3">
        <v>217</v>
      </c>
      <c r="B222" s="5">
        <f t="shared" si="10"/>
        <v>44869</v>
      </c>
      <c r="C222" s="16" t="str">
        <f t="shared" si="11"/>
        <v>CADD04X22</v>
      </c>
      <c r="D222" s="6" t="str">
        <f>RTD("cqg.rtd", ,"ContractData", ""&amp;C222&amp;"", "LongDescription",, "T")</f>
        <v>LME Copper, Nov 22</v>
      </c>
      <c r="E222" s="6" cm="1">
        <f t="array" aca="1" ref="E222" ca="1">IF($B222&gt;=$D$3,_xll.CQGContractData(""&amp;$C222&amp;"","T_Settlement","1","T"),RTD("cqg.rtd",,"StudyData",""&amp;$C222&amp;"","Bar","","Close","D","-1","ALL",,,"TRUE","T"))</f>
        <v>7663.25</v>
      </c>
      <c r="F222" s="3" cm="1">
        <f t="array" aca="1" ref="F222" ca="1">IF($B222&gt;=$D$3,_xll.CQGContractData(""&amp;$C222&amp;"","NetSettlement","1","T"),RTD("cqg.rtd",,"StudyData",""&amp;$C222&amp;"","Bar","","Close","D","-2","ALL",,,"TRUE","T")-RTD("cqg.rtd",,"StudyData",""&amp;$C222&amp;"","Bar","","Close","D","-1","ALL",,,"TRUE","T"))</f>
        <v>54.75</v>
      </c>
      <c r="G222" s="14" t="str">
        <f ca="1">IF($B222&gt;=$D$3,RTD("cqg.rtd", ,"ContractData", $C222, "T_SettlementTime",, "T"),"")</f>
        <v/>
      </c>
      <c r="H222" s="5" cm="1">
        <f t="array" aca="1" ref="H222" ca="1">IF($B222&gt;=$D$3,_xll.CQGContractData($C222,"T_Date","1","T"),RTD("cqg.rtd",,"StudyData",""&amp;$C222&amp;"","Bar","","Time","D","-1","ALL",,,"TRUE","T"))</f>
        <v>44867</v>
      </c>
      <c r="I222" s="6" t="str">
        <f ca="1">IF($B222&gt;=$D$3,RTD("cqg.rtd",,"StudyData",$C222,"Bar","","Close","ADC","-2","ALL",,,"TRUE","T"),"")</f>
        <v/>
      </c>
      <c r="J222" s="5" t="str">
        <f ca="1">IF($B222&gt;=$D$3,RTD("cqg.rtd", ,"ContractData", $C222, "Y_Date",, "T"),"")</f>
        <v/>
      </c>
      <c r="K222" s="1" t="str">
        <v/>
      </c>
      <c r="L222" s="1" t="str">
        <v/>
      </c>
      <c r="M222" t="b">
        <f t="shared" ca="1" si="12"/>
        <v>0</v>
      </c>
    </row>
    <row r="223" spans="1:13" x14ac:dyDescent="0.3">
      <c r="A223" s="3">
        <v>218</v>
      </c>
      <c r="B223" s="5">
        <f t="shared" si="10"/>
        <v>44872</v>
      </c>
      <c r="C223" s="16" t="str">
        <f t="shared" si="11"/>
        <v>CADD07X22</v>
      </c>
      <c r="D223" s="6" t="str">
        <f>RTD("cqg.rtd", ,"ContractData", ""&amp;C223&amp;"", "LongDescription",, "T")</f>
        <v>LME Copper, Nov 22</v>
      </c>
      <c r="E223" s="6" cm="1">
        <f t="array" aca="1" ref="E223" ca="1">IF($B223&gt;=$D$3,_xll.CQGContractData(""&amp;$C223&amp;"","T_Settlement","1","T"),RTD("cqg.rtd",,"StudyData",""&amp;$C223&amp;"","Bar","","Close","D","-1","ALL",,,"TRUE","T"))</f>
        <v>7596</v>
      </c>
      <c r="F223" s="3" cm="1">
        <f t="array" aca="1" ref="F223" ca="1">IF($B223&gt;=$D$3,_xll.CQGContractData(""&amp;$C223&amp;"","NetSettlement","1","T"),RTD("cqg.rtd",,"StudyData",""&amp;$C223&amp;"","Bar","","Close","D","-2","ALL",,,"TRUE","T")-RTD("cqg.rtd",,"StudyData",""&amp;$C223&amp;"","Bar","","Close","D","-1","ALL",,,"TRUE","T"))</f>
        <v>69.75</v>
      </c>
      <c r="G223" s="14" t="str">
        <f ca="1">IF($B223&gt;=$D$3,RTD("cqg.rtd", ,"ContractData", $C223, "T_SettlementTime",, "T"),"")</f>
        <v/>
      </c>
      <c r="H223" s="5" cm="1">
        <f t="array" aca="1" ref="H223" ca="1">IF($B223&gt;=$D$3,_xll.CQGContractData($C223,"T_Date","1","T"),RTD("cqg.rtd",,"StudyData",""&amp;$C223&amp;"","Bar","","Time","D","-1","ALL",,,"TRUE","T"))</f>
        <v>44868</v>
      </c>
      <c r="I223" s="6" t="str">
        <f ca="1">IF($B223&gt;=$D$3,RTD("cqg.rtd",,"StudyData",$C223,"Bar","","Close","ADC","-2","ALL",,,"TRUE","T"),"")</f>
        <v/>
      </c>
      <c r="J223" s="5" t="str">
        <f ca="1">IF($B223&gt;=$D$3,RTD("cqg.rtd", ,"ContractData", $C223, "Y_Date",, "T"),"")</f>
        <v/>
      </c>
      <c r="K223" s="1" t="str">
        <v/>
      </c>
      <c r="L223" s="1" t="str">
        <v/>
      </c>
      <c r="M223" t="b">
        <f t="shared" ca="1" si="12"/>
        <v>0</v>
      </c>
    </row>
    <row r="224" spans="1:13" x14ac:dyDescent="0.3">
      <c r="A224" s="3">
        <v>219</v>
      </c>
      <c r="B224" s="5">
        <f t="shared" si="10"/>
        <v>44873</v>
      </c>
      <c r="C224" s="16" t="str">
        <f t="shared" si="11"/>
        <v>CADD08X22</v>
      </c>
      <c r="D224" s="6" t="str">
        <f>RTD("cqg.rtd", ,"ContractData", ""&amp;C224&amp;"", "LongDescription",, "T")</f>
        <v>LME Copper, Nov 22</v>
      </c>
      <c r="E224" s="6" cm="1">
        <f t="array" aca="1" ref="E224" ca="1">IF($B224&gt;=$D$3,_xll.CQGContractData(""&amp;$C224&amp;"","T_Settlement","1","T"),RTD("cqg.rtd",,"StudyData",""&amp;$C224&amp;"","Bar","","Close","D","-1","ALL",,,"TRUE","T"))</f>
        <v>7597.22</v>
      </c>
      <c r="F224" s="3" cm="1">
        <f t="array" aca="1" ref="F224" ca="1">IF($B224&gt;=$D$3,_xll.CQGContractData(""&amp;$C224&amp;"","NetSettlement","1","T"),RTD("cqg.rtd",,"StudyData",""&amp;$C224&amp;"","Bar","","Close","D","-2","ALL",,,"TRUE","T")-RTD("cqg.rtd",,"StudyData",""&amp;$C224&amp;"","Bar","","Close","D","-1","ALL",,,"TRUE","T"))</f>
        <v>69.340000000000146</v>
      </c>
      <c r="G224" s="14" t="str">
        <f ca="1">IF($B224&gt;=$D$3,RTD("cqg.rtd", ,"ContractData", $C224, "T_SettlementTime",, "T"),"")</f>
        <v/>
      </c>
      <c r="H224" s="5" cm="1">
        <f t="array" aca="1" ref="H224" ca="1">IF($B224&gt;=$D$3,_xll.CQGContractData($C224,"T_Date","1","T"),RTD("cqg.rtd",,"StudyData",""&amp;$C224&amp;"","Bar","","Time","D","-1","ALL",,,"TRUE","T"))</f>
        <v>44868</v>
      </c>
      <c r="I224" s="6" t="str">
        <f ca="1">IF($B224&gt;=$D$3,RTD("cqg.rtd",,"StudyData",$C224,"Bar","","Close","ADC","-2","ALL",,,"TRUE","T"),"")</f>
        <v/>
      </c>
      <c r="J224" s="5" t="str">
        <f ca="1">IF($B224&gt;=$D$3,RTD("cqg.rtd", ,"ContractData", $C224, "Y_Date",, "T"),"")</f>
        <v/>
      </c>
      <c r="K224" s="1" t="str">
        <v/>
      </c>
      <c r="L224" s="1" t="str">
        <v/>
      </c>
      <c r="M224" t="b">
        <f t="shared" ca="1" si="12"/>
        <v>0</v>
      </c>
    </row>
    <row r="225" spans="1:13" x14ac:dyDescent="0.3">
      <c r="A225" s="3">
        <v>220</v>
      </c>
      <c r="B225" s="5">
        <f t="shared" si="10"/>
        <v>44874</v>
      </c>
      <c r="C225" s="16" t="str">
        <f t="shared" si="11"/>
        <v>CADD09X22</v>
      </c>
      <c r="D225" s="6" t="str">
        <f>RTD("cqg.rtd", ,"ContractData", ""&amp;C225&amp;"", "LongDescription",, "T")</f>
        <v>LME Copper, Nov 22</v>
      </c>
      <c r="E225" s="6" cm="1">
        <f t="array" aca="1" ref="E225" ca="1">IF($B225&gt;=$D$3,_xll.CQGContractData(""&amp;$C225&amp;"","T_Settlement","1","T"),RTD("cqg.rtd",,"StudyData",""&amp;$C225&amp;"","Bar","","Close","D","-1","ALL",,,"TRUE","T"))</f>
        <v>7924.75</v>
      </c>
      <c r="F225" s="3" cm="1">
        <f t="array" aca="1" ref="F225" ca="1">IF($B225&gt;=$D$3,_xll.CQGContractData(""&amp;$C225&amp;"","NetSettlement","1","T"),RTD("cqg.rtd",,"StudyData",""&amp;$C225&amp;"","Bar","","Close","D","-2","ALL",,,"TRUE","T")-RTD("cqg.rtd",,"StudyData",""&amp;$C225&amp;"","Bar","","Close","D","-1","ALL",,,"TRUE","T"))</f>
        <v>212.25</v>
      </c>
      <c r="G225" s="14" t="str">
        <f ca="1">IF($B225&gt;=$D$3,RTD("cqg.rtd", ,"ContractData", $C225, "T_SettlementTime",, "T"),"")</f>
        <v/>
      </c>
      <c r="H225" s="5" cm="1">
        <f t="array" aca="1" ref="H225" ca="1">IF($B225&gt;=$D$3,_xll.CQGContractData($C225,"T_Date","1","T"),RTD("cqg.rtd",,"StudyData",""&amp;$C225&amp;"","Bar","","Time","D","-1","ALL",,,"TRUE","T"))</f>
        <v>44872</v>
      </c>
      <c r="I225" s="6" t="str">
        <f ca="1">IF($B225&gt;=$D$3,RTD("cqg.rtd",,"StudyData",$C225,"Bar","","Close","ADC","-2","ALL",,,"TRUE","T"),"")</f>
        <v/>
      </c>
      <c r="J225" s="5" t="str">
        <f ca="1">IF($B225&gt;=$D$3,RTD("cqg.rtd", ,"ContractData", $C225, "Y_Date",, "T"),"")</f>
        <v/>
      </c>
      <c r="K225" s="1" t="str">
        <v/>
      </c>
      <c r="L225" s="1" t="str">
        <v/>
      </c>
      <c r="M225" t="b">
        <f t="shared" ca="1" si="12"/>
        <v>0</v>
      </c>
    </row>
    <row r="226" spans="1:13" x14ac:dyDescent="0.3">
      <c r="A226" s="3">
        <v>221</v>
      </c>
      <c r="B226" s="5">
        <f t="shared" si="10"/>
        <v>44875</v>
      </c>
      <c r="C226" s="16" t="str">
        <f t="shared" si="11"/>
        <v>CADD10X22</v>
      </c>
      <c r="D226" s="6" t="str">
        <f>RTD("cqg.rtd", ,"ContractData", ""&amp;C226&amp;"", "LongDescription",, "T")</f>
        <v>LME Copper, Nov 22</v>
      </c>
      <c r="E226" s="6" cm="1">
        <f t="array" aca="1" ref="E226" ca="1">IF($B226&gt;=$D$3,_xll.CQGContractData(""&amp;$C226&amp;"","T_Settlement","1","T"),RTD("cqg.rtd",,"StudyData",""&amp;$C226&amp;"","Bar","","Close","D","-1","ALL",,,"TRUE","T"))</f>
        <v>8127.5</v>
      </c>
      <c r="F226" s="3" cm="1">
        <f t="array" aca="1" ref="F226" ca="1">IF($B226&gt;=$D$3,_xll.CQGContractData(""&amp;$C226&amp;"","NetSettlement","1","T"),RTD("cqg.rtd",,"StudyData",""&amp;$C226&amp;"","Bar","","Close","D","-2","ALL",,,"TRUE","T")-RTD("cqg.rtd",,"StudyData",""&amp;$C226&amp;"","Bar","","Close","D","-1","ALL",,,"TRUE","T"))</f>
        <v>-201.60999999999967</v>
      </c>
      <c r="G226" s="14" t="str">
        <f ca="1">IF($B226&gt;=$D$3,RTD("cqg.rtd", ,"ContractData", $C226, "T_SettlementTime",, "T"),"")</f>
        <v/>
      </c>
      <c r="H226" s="5" cm="1">
        <f t="array" aca="1" ref="H226" ca="1">IF($B226&gt;=$D$3,_xll.CQGContractData($C226,"T_Date","1","T"),RTD("cqg.rtd",,"StudyData",""&amp;$C226&amp;"","Bar","","Time","D","-1","ALL",,,"TRUE","T"))</f>
        <v>44873</v>
      </c>
      <c r="I226" s="6" t="str">
        <f ca="1">IF($B226&gt;=$D$3,RTD("cqg.rtd",,"StudyData",$C226,"Bar","","Close","ADC","-2","ALL",,,"TRUE","T"),"")</f>
        <v/>
      </c>
      <c r="J226" s="5" t="str">
        <f ca="1">IF($B226&gt;=$D$3,RTD("cqg.rtd", ,"ContractData", $C226, "Y_Date",, "T"),"")</f>
        <v/>
      </c>
      <c r="K226" s="1" t="str">
        <v/>
      </c>
      <c r="L226" s="1" t="str">
        <v/>
      </c>
      <c r="M226" t="b">
        <f t="shared" ca="1" si="12"/>
        <v>0</v>
      </c>
    </row>
    <row r="227" spans="1:13" x14ac:dyDescent="0.3">
      <c r="A227" s="3">
        <v>222</v>
      </c>
      <c r="B227" s="5">
        <f t="shared" si="10"/>
        <v>44876</v>
      </c>
      <c r="C227" s="16" t="str">
        <f t="shared" si="11"/>
        <v>CADD11X22</v>
      </c>
      <c r="D227" s="6" t="str">
        <f>RTD("cqg.rtd", ,"ContractData", ""&amp;C227&amp;"", "LongDescription",, "T")</f>
        <v>LME Copper, Nov 22</v>
      </c>
      <c r="E227" s="6" t="str" cm="1">
        <f t="array" aca="1" ref="E227" ca="1">IF($B227&gt;=$D$3,_xll.CQGContractData(""&amp;$C227&amp;"","T_Settlement","1","T"),RTD("cqg.rtd",,"StudyData",""&amp;$C227&amp;"","Bar","","Close","D","-1","ALL",,,"TRUE","T"))</f>
        <v/>
      </c>
      <c r="F227" s="3" t="e" cm="1">
        <f t="array" aca="1" ref="F227" ca="1">IF($B227&gt;=$D$3,_xll.CQGContractData(""&amp;$C227&amp;"","NetSettlement","1","T"),RTD("cqg.rtd",,"StudyData",""&amp;$C227&amp;"","Bar","","Close","D","-2","ALL",,,"TRUE","T")-RTD("cqg.rtd",,"StudyData",""&amp;$C227&amp;"","Bar","","Close","D","-1","ALL",,,"TRUE","T"))</f>
        <v>#VALUE!</v>
      </c>
      <c r="G227" s="14" t="str">
        <f ca="1">IF($B227&gt;=$D$3,RTD("cqg.rtd", ,"ContractData", $C227, "T_SettlementTime",, "T"),"")</f>
        <v/>
      </c>
      <c r="H227" s="5" t="str" cm="1">
        <f t="array" aca="1" ref="H227" ca="1">IF($B227&gt;=$D$3,_xll.CQGContractData($C227,"T_Date","1","T"),RTD("cqg.rtd",,"StudyData",""&amp;$C227&amp;"","Bar","","Time","D","-1","ALL",,,"TRUE","T"))</f>
        <v/>
      </c>
      <c r="I227" s="6" t="str">
        <f ca="1">IF($B227&gt;=$D$3,RTD("cqg.rtd",,"StudyData",$C227,"Bar","","Close","ADC","-2","ALL",,,"TRUE","T"),"")</f>
        <v/>
      </c>
      <c r="J227" s="5" t="str">
        <f ca="1">IF($B227&gt;=$D$3,RTD("cqg.rtd", ,"ContractData", $C227, "Y_Date",, "T"),"")</f>
        <v/>
      </c>
      <c r="K227" s="1" t="str">
        <v/>
      </c>
      <c r="L227" s="1" t="str">
        <v/>
      </c>
      <c r="M227" t="b">
        <f t="shared" ca="1" si="12"/>
        <v>1</v>
      </c>
    </row>
    <row r="228" spans="1:13" x14ac:dyDescent="0.3">
      <c r="A228" s="3">
        <v>223</v>
      </c>
      <c r="B228" s="5">
        <f t="shared" si="10"/>
        <v>44879</v>
      </c>
      <c r="C228" s="16" t="str">
        <f t="shared" si="11"/>
        <v>CADD14X22</v>
      </c>
      <c r="D228" s="6" t="str">
        <f>RTD("cqg.rtd", ,"ContractData", ""&amp;C228&amp;"", "LongDescription",, "T")</f>
        <v>LME Copper, Nov 22</v>
      </c>
      <c r="E228" s="6" cm="1">
        <f t="array" aca="1" ref="E228" ca="1">IF($B228&gt;=$D$3,_xll.CQGContractData(""&amp;$C228&amp;"","T_Settlement","1","T"),RTD("cqg.rtd",,"StudyData",""&amp;$C228&amp;"","Bar","","Close","D","-1","ALL",,,"TRUE","T"))</f>
        <v>8282.5</v>
      </c>
      <c r="F228" s="3" cm="1">
        <f t="array" aca="1" ref="F228" ca="1">IF($B228&gt;=$D$3,_xll.CQGContractData(""&amp;$C228&amp;"","NetSettlement","1","T"),RTD("cqg.rtd",,"StudyData",""&amp;$C228&amp;"","Bar","","Close","D","-2","ALL",,,"TRUE","T")-RTD("cqg.rtd",,"StudyData",""&amp;$C228&amp;"","Bar","","Close","D","-1","ALL",,,"TRUE","T"))</f>
        <v>-168.25</v>
      </c>
      <c r="G228" s="14" t="str">
        <f ca="1">IF($B228&gt;=$D$3,RTD("cqg.rtd", ,"ContractData", $C228, "T_SettlementTime",, "T"),"")</f>
        <v/>
      </c>
      <c r="H228" s="5" cm="1">
        <f t="array" aca="1" ref="H228" ca="1">IF($B228&gt;=$D$3,_xll.CQGContractData($C228,"T_Date","1","T"),RTD("cqg.rtd",,"StudyData",""&amp;$C228&amp;"","Bar","","Time","D","-1","ALL",,,"TRUE","T"))</f>
        <v>44875</v>
      </c>
      <c r="I228" s="6" t="str">
        <f ca="1">IF($B228&gt;=$D$3,RTD("cqg.rtd",,"StudyData",$C228,"Bar","","Close","ADC","-2","ALL",,,"TRUE","T"),"")</f>
        <v/>
      </c>
      <c r="J228" s="5" t="str">
        <f ca="1">IF($B228&gt;=$D$3,RTD("cqg.rtd", ,"ContractData", $C228, "Y_Date",, "T"),"")</f>
        <v/>
      </c>
      <c r="K228" s="1" t="str">
        <v/>
      </c>
      <c r="L228" s="1" t="str">
        <v/>
      </c>
      <c r="M228" t="b">
        <f t="shared" ca="1" si="12"/>
        <v>0</v>
      </c>
    </row>
    <row r="229" spans="1:13" x14ac:dyDescent="0.3">
      <c r="A229" s="3">
        <v>224</v>
      </c>
      <c r="B229" s="5">
        <f t="shared" si="10"/>
        <v>44880</v>
      </c>
      <c r="C229" s="16" t="str">
        <f t="shared" si="11"/>
        <v>CADD15X22</v>
      </c>
      <c r="D229" s="6" t="str">
        <f>RTD("cqg.rtd", ,"ContractData", ""&amp;C229&amp;"", "LongDescription",, "T")</f>
        <v>LME Copper, Nov 22</v>
      </c>
      <c r="E229" s="6" cm="1">
        <f t="array" aca="1" ref="E229" ca="1">IF($B229&gt;=$D$3,_xll.CQGContractData(""&amp;$C229&amp;"","T_Settlement","1","T"),RTD("cqg.rtd",,"StudyData",""&amp;$C229&amp;"","Bar","","Close","D","-1","ALL",,,"TRUE","T"))</f>
        <v>8283</v>
      </c>
      <c r="F229" s="3" cm="1">
        <f t="array" aca="1" ref="F229" ca="1">IF($B229&gt;=$D$3,_xll.CQGContractData(""&amp;$C229&amp;"","NetSettlement","1","T"),RTD("cqg.rtd",,"StudyData",""&amp;$C229&amp;"","Bar","","Close","D","-2","ALL",,,"TRUE","T")-RTD("cqg.rtd",,"StudyData",""&amp;$C229&amp;"","Bar","","Close","D","-1","ALL",,,"TRUE","T"))</f>
        <v>-168.25</v>
      </c>
      <c r="G229" s="14" t="str">
        <f ca="1">IF($B229&gt;=$D$3,RTD("cqg.rtd", ,"ContractData", $C229, "T_SettlementTime",, "T"),"")</f>
        <v/>
      </c>
      <c r="H229" s="5" cm="1">
        <f t="array" aca="1" ref="H229" ca="1">IF($B229&gt;=$D$3,_xll.CQGContractData($C229,"T_Date","1","T"),RTD("cqg.rtd",,"StudyData",""&amp;$C229&amp;"","Bar","","Time","D","-1","ALL",,,"TRUE","T"))</f>
        <v>44875</v>
      </c>
      <c r="I229" s="6" t="str">
        <f ca="1">IF($B229&gt;=$D$3,RTD("cqg.rtd",,"StudyData",$C229,"Bar","","Close","ADC","-2","ALL",,,"TRUE","T"),"")</f>
        <v/>
      </c>
      <c r="J229" s="5" t="str">
        <f ca="1">IF($B229&gt;=$D$3,RTD("cqg.rtd", ,"ContractData", $C229, "Y_Date",, "T"),"")</f>
        <v/>
      </c>
      <c r="K229" s="1" t="str">
        <v/>
      </c>
      <c r="L229" s="1" t="str">
        <v/>
      </c>
      <c r="M229" t="b">
        <f t="shared" ca="1" si="12"/>
        <v>0</v>
      </c>
    </row>
    <row r="230" spans="1:13" x14ac:dyDescent="0.3">
      <c r="A230" s="3">
        <v>225</v>
      </c>
      <c r="B230" s="5">
        <f t="shared" si="10"/>
        <v>44881</v>
      </c>
      <c r="C230" s="16" t="str">
        <f t="shared" si="11"/>
        <v>CADD16X22</v>
      </c>
      <c r="D230" s="6" t="str">
        <f>RTD("cqg.rtd", ,"ContractData", ""&amp;C230&amp;"", "LongDescription",, "T")</f>
        <v>LME Copper, Nov 22</v>
      </c>
      <c r="E230" s="6" t="str" cm="1">
        <f t="array" aca="1" ref="E230" ca="1">IF($B230&gt;=$D$3,_xll.CQGContractData(""&amp;$C230&amp;"","T_Settlement","1","T"),RTD("cqg.rtd",,"StudyData",""&amp;$C230&amp;"","Bar","","Close","D","-1","ALL",,,"TRUE","T"))</f>
        <v/>
      </c>
      <c r="F230" s="3" t="e" cm="1">
        <f t="array" aca="1" ref="F230" ca="1">IF($B230&gt;=$D$3,_xll.CQGContractData(""&amp;$C230&amp;"","NetSettlement","1","T"),RTD("cqg.rtd",,"StudyData",""&amp;$C230&amp;"","Bar","","Close","D","-2","ALL",,,"TRUE","T")-RTD("cqg.rtd",,"StudyData",""&amp;$C230&amp;"","Bar","","Close","D","-1","ALL",,,"TRUE","T"))</f>
        <v>#VALUE!</v>
      </c>
      <c r="G230" s="14" t="str">
        <f ca="1">IF($B230&gt;=$D$3,RTD("cqg.rtd", ,"ContractData", $C230, "T_SettlementTime",, "T"),"")</f>
        <v/>
      </c>
      <c r="H230" s="5" cm="1">
        <f t="array" aca="1" ref="H230" ca="1">IF($B230&gt;=$D$3,_xll.CQGContractData($C230,"T_Date","1","T"),RTD("cqg.rtd",,"StudyData",""&amp;$C230&amp;"","Bar","","Time","D","-1","ALL",,,"TRUE","T"))</f>
        <v>44881</v>
      </c>
      <c r="I230" s="6" t="str">
        <f ca="1">IF($B230&gt;=$D$3,RTD("cqg.rtd",,"StudyData",$C230,"Bar","","Close","ADC","-2","ALL",,,"TRUE","T"),"")</f>
        <v/>
      </c>
      <c r="J230" s="5" t="str">
        <f ca="1">IF($B230&gt;=$D$3,RTD("cqg.rtd", ,"ContractData", $C230, "Y_Date",, "T"),"")</f>
        <v/>
      </c>
      <c r="K230" s="1">
        <v>44881</v>
      </c>
      <c r="L230" s="1" t="str">
        <v/>
      </c>
      <c r="M230" t="b">
        <f t="shared" ca="1" si="12"/>
        <v>1</v>
      </c>
    </row>
    <row r="231" spans="1:13" x14ac:dyDescent="0.3">
      <c r="A231" s="3">
        <v>226</v>
      </c>
      <c r="B231" s="5">
        <f t="shared" si="10"/>
        <v>44882</v>
      </c>
      <c r="C231" s="16" t="str">
        <f t="shared" si="11"/>
        <v>CADD17X22</v>
      </c>
      <c r="D231" s="6" t="str">
        <f>RTD("cqg.rtd", ,"ContractData", ""&amp;C231&amp;"", "LongDescription",, "T")</f>
        <v>LME Copper, Nov 22</v>
      </c>
      <c r="E231" s="6" cm="1">
        <f t="array" aca="1" ref="E231" ca="1">IF($B231&gt;=$D$3,_xll.CQGContractData(""&amp;$C231&amp;"","T_Settlement","1","T"),RTD("cqg.rtd",,"StudyData",""&amp;$C231&amp;"","Bar","","Close","D","-1","ALL",,,"TRUE","T"))</f>
        <v>8348.25</v>
      </c>
      <c r="F231" s="3" cm="1">
        <f t="array" aca="1" ref="F231" ca="1">IF($B231&gt;=$D$3,_xll.CQGContractData(""&amp;$C231&amp;"","NetSettlement","1","T"),RTD("cqg.rtd",,"StudyData",""&amp;$C231&amp;"","Bar","","Close","D","-2","ALL",,,"TRUE","T")-RTD("cqg.rtd",,"StudyData",""&amp;$C231&amp;"","Bar","","Close","D","-1","ALL",,,"TRUE","T"))</f>
        <v>8.25</v>
      </c>
      <c r="G231" s="14" t="str">
        <f ca="1">IF($B231&gt;=$D$3,RTD("cqg.rtd", ,"ContractData", $C231, "T_SettlementTime",, "T"),"")</f>
        <v/>
      </c>
      <c r="H231" s="5" cm="1">
        <f t="array" aca="1" ref="H231" ca="1">IF($B231&gt;=$D$3,_xll.CQGContractData($C231,"T_Date","1","T"),RTD("cqg.rtd",,"StudyData",""&amp;$C231&amp;"","Bar","","Time","D","-1","ALL",,,"TRUE","T"))</f>
        <v>44880</v>
      </c>
      <c r="I231" s="6" t="str">
        <f ca="1">IF($B231&gt;=$D$3,RTD("cqg.rtd",,"StudyData",$C231,"Bar","","Close","ADC","-2","ALL",,,"TRUE","T"),"")</f>
        <v/>
      </c>
      <c r="J231" s="5" t="str">
        <f ca="1">IF($B231&gt;=$D$3,RTD("cqg.rtd", ,"ContractData", $C231, "Y_Date",, "T"),"")</f>
        <v/>
      </c>
      <c r="K231" s="1" t="str">
        <v/>
      </c>
      <c r="L231" s="1" t="str">
        <v/>
      </c>
      <c r="M231" t="b">
        <f t="shared" ca="1" si="12"/>
        <v>0</v>
      </c>
    </row>
    <row r="232" spans="1:13" x14ac:dyDescent="0.3">
      <c r="A232" s="3">
        <v>227</v>
      </c>
      <c r="B232" s="5">
        <f t="shared" si="10"/>
        <v>44883</v>
      </c>
      <c r="C232" s="16" t="str">
        <f t="shared" si="11"/>
        <v>CADD18X22</v>
      </c>
      <c r="D232" s="6" t="str">
        <f>RTD("cqg.rtd", ,"ContractData", ""&amp;C232&amp;"", "LongDescription",, "T")</f>
        <v>LME Copper, Nov 22</v>
      </c>
      <c r="E232" s="6" cm="1">
        <f t="array" aca="1" ref="E232" ca="1">IF($B232&gt;=$D$3,_xll.CQGContractData(""&amp;$C232&amp;"","T_Settlement","1","T"),RTD("cqg.rtd",,"StudyData",""&amp;$C232&amp;"","Bar","","Close","D","-1","ALL",,,"TRUE","T"))</f>
        <v>8260.75</v>
      </c>
      <c r="F232" s="3" cm="1">
        <f t="array" aca="1" ref="F232" ca="1">IF($B232&gt;=$D$3,_xll.CQGContractData(""&amp;$C232&amp;"","NetSettlement","1","T"),RTD("cqg.rtd",,"StudyData",""&amp;$C232&amp;"","Bar","","Close","D","-2","ALL",,,"TRUE","T")-RTD("cqg.rtd",,"StudyData",""&amp;$C232&amp;"","Bar","","Close","D","-1","ALL",,,"TRUE","T"))</f>
        <v>88.75</v>
      </c>
      <c r="G232" s="14" t="str">
        <f ca="1">IF($B232&gt;=$D$3,RTD("cqg.rtd", ,"ContractData", $C232, "T_SettlementTime",, "T"),"")</f>
        <v/>
      </c>
      <c r="H232" s="5" cm="1">
        <f t="array" aca="1" ref="H232" ca="1">IF($B232&gt;=$D$3,_xll.CQGContractData($C232,"T_Date","1","T"),RTD("cqg.rtd",,"StudyData",""&amp;$C232&amp;"","Bar","","Time","D","-1","ALL",,,"TRUE","T"))</f>
        <v>44881</v>
      </c>
      <c r="I232" s="6" t="str">
        <f ca="1">IF($B232&gt;=$D$3,RTD("cqg.rtd",,"StudyData",$C232,"Bar","","Close","ADC","-2","ALL",,,"TRUE","T"),"")</f>
        <v/>
      </c>
      <c r="J232" s="5" t="str">
        <f ca="1">IF($B232&gt;=$D$3,RTD("cqg.rtd", ,"ContractData", $C232, "Y_Date",, "T"),"")</f>
        <v/>
      </c>
      <c r="K232" s="1" t="str">
        <v/>
      </c>
      <c r="L232" s="1" t="str">
        <v/>
      </c>
      <c r="M232" t="b">
        <f t="shared" ca="1" si="12"/>
        <v>0</v>
      </c>
    </row>
    <row r="233" spans="1:13" x14ac:dyDescent="0.3">
      <c r="A233" s="3">
        <v>228</v>
      </c>
      <c r="B233" s="5">
        <f t="shared" si="10"/>
        <v>44886</v>
      </c>
      <c r="C233" s="16" t="str">
        <f t="shared" si="11"/>
        <v>CADD21X22</v>
      </c>
      <c r="D233" s="6" t="str">
        <f>RTD("cqg.rtd", ,"ContractData", ""&amp;C233&amp;"", "LongDescription",, "T")</f>
        <v>LME Copper, Nov 22</v>
      </c>
      <c r="E233" s="6" cm="1">
        <f t="array" aca="1" ref="E233" ca="1">IF($B233&gt;=$D$3,_xll.CQGContractData(""&amp;$C233&amp;"","T_Settlement","1","T"),RTD("cqg.rtd",,"StudyData",""&amp;$C233&amp;"","Bar","","Close","D","-1","ALL",,,"TRUE","T"))</f>
        <v>8072.25</v>
      </c>
      <c r="F233" s="3" cm="1">
        <f t="array" aca="1" ref="F233" ca="1">IF($B233&gt;=$D$3,_xll.CQGContractData(""&amp;$C233&amp;"","NetSettlement","1","T"),RTD("cqg.rtd",,"StudyData",""&amp;$C233&amp;"","Bar","","Close","D","-2","ALL",,,"TRUE","T")-RTD("cqg.rtd",,"StudyData",""&amp;$C233&amp;"","Bar","","Close","D","-1","ALL",,,"TRUE","T"))</f>
        <v>191.75</v>
      </c>
      <c r="G233" s="14" t="str">
        <f ca="1">IF($B233&gt;=$D$3,RTD("cqg.rtd", ,"ContractData", $C233, "T_SettlementTime",, "T"),"")</f>
        <v/>
      </c>
      <c r="H233" s="5" cm="1">
        <f t="array" aca="1" ref="H233" ca="1">IF($B233&gt;=$D$3,_xll.CQGContractData($C233,"T_Date","1","T"),RTD("cqg.rtd",,"StudyData",""&amp;$C233&amp;"","Bar","","Time","D","-1","ALL",,,"TRUE","T"))</f>
        <v>44882</v>
      </c>
      <c r="I233" s="6" t="str">
        <f ca="1">IF($B233&gt;=$D$3,RTD("cqg.rtd",,"StudyData",$C233,"Bar","","Close","ADC","-2","ALL",,,"TRUE","T"),"")</f>
        <v/>
      </c>
      <c r="J233" s="5" t="str">
        <f ca="1">IF($B233&gt;=$D$3,RTD("cqg.rtd", ,"ContractData", $C233, "Y_Date",, "T"),"")</f>
        <v/>
      </c>
      <c r="K233" s="1" t="str">
        <v/>
      </c>
      <c r="L233" s="1" t="str">
        <v/>
      </c>
      <c r="M233" t="b">
        <f t="shared" ca="1" si="12"/>
        <v>0</v>
      </c>
    </row>
    <row r="234" spans="1:13" x14ac:dyDescent="0.3">
      <c r="A234" s="3">
        <v>229</v>
      </c>
      <c r="B234" s="5">
        <f t="shared" si="10"/>
        <v>44887</v>
      </c>
      <c r="C234" s="16" t="str">
        <f t="shared" si="11"/>
        <v>CADD22X22</v>
      </c>
      <c r="D234" s="6" t="str">
        <f>RTD("cqg.rtd", ,"ContractData", ""&amp;C234&amp;"", "LongDescription",, "T")</f>
        <v>LME Copper, Nov 22</v>
      </c>
      <c r="E234" s="6" cm="1">
        <f t="array" aca="1" ref="E234" ca="1">IF($B234&gt;=$D$3,_xll.CQGContractData(""&amp;$C234&amp;"","T_Settlement","1","T"),RTD("cqg.rtd",,"StudyData",""&amp;$C234&amp;"","Bar","","Close","D","-1","ALL",,,"TRUE","T"))</f>
        <v>8073.75</v>
      </c>
      <c r="F234" s="3" cm="1">
        <f t="array" aca="1" ref="F234" ca="1">IF($B234&gt;=$D$3,_xll.CQGContractData(""&amp;$C234&amp;"","NetSettlement","1","T"),RTD("cqg.rtd",,"StudyData",""&amp;$C234&amp;"","Bar","","Close","D","-2","ALL",,,"TRUE","T")-RTD("cqg.rtd",,"StudyData",""&amp;$C234&amp;"","Bar","","Close","D","-1","ALL",,,"TRUE","T"))</f>
        <v>191.05999999999949</v>
      </c>
      <c r="G234" s="14" t="str">
        <f ca="1">IF($B234&gt;=$D$3,RTD("cqg.rtd", ,"ContractData", $C234, "T_SettlementTime",, "T"),"")</f>
        <v/>
      </c>
      <c r="H234" s="5" cm="1">
        <f t="array" aca="1" ref="H234" ca="1">IF($B234&gt;=$D$3,_xll.CQGContractData($C234,"T_Date","1","T"),RTD("cqg.rtd",,"StudyData",""&amp;$C234&amp;"","Bar","","Time","D","-1","ALL",,,"TRUE","T"))</f>
        <v>44882</v>
      </c>
      <c r="I234" s="6" t="str">
        <f ca="1">IF($B234&gt;=$D$3,RTD("cqg.rtd",,"StudyData",$C234,"Bar","","Close","ADC","-2","ALL",,,"TRUE","T"),"")</f>
        <v/>
      </c>
      <c r="J234" s="5" t="str">
        <f ca="1">IF($B234&gt;=$D$3,RTD("cqg.rtd", ,"ContractData", $C234, "Y_Date",, "T"),"")</f>
        <v/>
      </c>
      <c r="K234" s="1" t="str">
        <v/>
      </c>
      <c r="L234" s="1" t="str">
        <v/>
      </c>
      <c r="M234" t="b">
        <f t="shared" ca="1" si="12"/>
        <v>0</v>
      </c>
    </row>
    <row r="235" spans="1:13" x14ac:dyDescent="0.3">
      <c r="A235" s="3">
        <v>230</v>
      </c>
      <c r="B235" s="5">
        <f t="shared" si="10"/>
        <v>44888</v>
      </c>
      <c r="C235" s="16" t="str">
        <f t="shared" si="11"/>
        <v>CADD23X22</v>
      </c>
      <c r="D235" s="6" t="str">
        <f>RTD("cqg.rtd", ,"ContractData", ""&amp;C235&amp;"", "LongDescription",, "T")</f>
        <v>LME Copper, Nov 22</v>
      </c>
      <c r="E235" s="6" cm="1">
        <f t="array" aca="1" ref="E235" ca="1">IF($B235&gt;=$D$3,_xll.CQGContractData(""&amp;$C235&amp;"","T_Settlement","1","T"),RTD("cqg.rtd",,"StudyData",""&amp;$C235&amp;"","Bar","","Close","D","-1","ALL",,,"TRUE","T"))</f>
        <v>7840.5</v>
      </c>
      <c r="F235" s="3" cm="1">
        <f t="array" aca="1" ref="F235" ca="1">IF($B235&gt;=$D$3,_xll.CQGContractData(""&amp;$C235&amp;"","NetSettlement","1","T"),RTD("cqg.rtd",,"StudyData",""&amp;$C235&amp;"","Bar","","Close","D","-2","ALL",,,"TRUE","T")-RTD("cqg.rtd",,"StudyData",""&amp;$C235&amp;"","Bar","","Close","D","-1","ALL",,,"TRUE","T"))</f>
        <v>203.25</v>
      </c>
      <c r="G235" s="14" t="str">
        <f ca="1">IF($B235&gt;=$D$3,RTD("cqg.rtd", ,"ContractData", $C235, "T_SettlementTime",, "T"),"")</f>
        <v/>
      </c>
      <c r="H235" s="5" cm="1">
        <f t="array" aca="1" ref="H235" ca="1">IF($B235&gt;=$D$3,_xll.CQGContractData($C235,"T_Date","1","T"),RTD("cqg.rtd",,"StudyData",""&amp;$C235&amp;"","Bar","","Time","D","-1","ALL",,,"TRUE","T"))</f>
        <v>44886</v>
      </c>
      <c r="I235" s="6" t="str">
        <f ca="1">IF($B235&gt;=$D$3,RTD("cqg.rtd",,"StudyData",$C235,"Bar","","Close","ADC","-2","ALL",,,"TRUE","T"),"")</f>
        <v/>
      </c>
      <c r="J235" s="5" t="str">
        <f ca="1">IF($B235&gt;=$D$3,RTD("cqg.rtd", ,"ContractData", $C235, "Y_Date",, "T"),"")</f>
        <v/>
      </c>
      <c r="K235" s="1" t="str">
        <v/>
      </c>
      <c r="L235" s="1" t="str">
        <v/>
      </c>
      <c r="M235" t="b">
        <f t="shared" ca="1" si="12"/>
        <v>0</v>
      </c>
    </row>
    <row r="236" spans="1:13" x14ac:dyDescent="0.3">
      <c r="A236" s="3">
        <v>231</v>
      </c>
      <c r="B236" s="5">
        <f t="shared" si="10"/>
        <v>44889</v>
      </c>
      <c r="C236" s="16" t="str">
        <f t="shared" si="11"/>
        <v>CADD24X22</v>
      </c>
      <c r="D236" s="6" t="str">
        <f>RTD("cqg.rtd", ,"ContractData", ""&amp;C236&amp;"", "LongDescription",, "T")</f>
        <v>LME Copper, Nov 22</v>
      </c>
      <c r="E236" s="6" t="str" cm="1">
        <f t="array" aca="1" ref="E236" ca="1">IF($B236&gt;=$D$3,_xll.CQGContractData(""&amp;$C236&amp;"","T_Settlement","1","T"),RTD("cqg.rtd",,"StudyData",""&amp;$C236&amp;"","Bar","","Close","D","-1","ALL",,,"TRUE","T"))</f>
        <v/>
      </c>
      <c r="F236" s="3" t="e" cm="1">
        <f t="array" aca="1" ref="F236" ca="1">IF($B236&gt;=$D$3,_xll.CQGContractData(""&amp;$C236&amp;"","NetSettlement","1","T"),RTD("cqg.rtd",,"StudyData",""&amp;$C236&amp;"","Bar","","Close","D","-2","ALL",,,"TRUE","T")-RTD("cqg.rtd",,"StudyData",""&amp;$C236&amp;"","Bar","","Close","D","-1","ALL",,,"TRUE","T"))</f>
        <v>#VALUE!</v>
      </c>
      <c r="G236" s="14" t="str">
        <f ca="1">IF($B236&gt;=$D$3,RTD("cqg.rtd", ,"ContractData", $C236, "T_SettlementTime",, "T"),"")</f>
        <v/>
      </c>
      <c r="H236" s="5" t="str" cm="1">
        <f t="array" aca="1" ref="H236" ca="1">IF($B236&gt;=$D$3,_xll.CQGContractData($C236,"T_Date","1","T"),RTD("cqg.rtd",,"StudyData",""&amp;$C236&amp;"","Bar","","Time","D","-1","ALL",,,"TRUE","T"))</f>
        <v/>
      </c>
      <c r="I236" s="6" t="str">
        <f ca="1">IF($B236&gt;=$D$3,RTD("cqg.rtd",,"StudyData",$C236,"Bar","","Close","ADC","-2","ALL",,,"TRUE","T"),"")</f>
        <v/>
      </c>
      <c r="J236" s="5" t="str">
        <f ca="1">IF($B236&gt;=$D$3,RTD("cqg.rtd", ,"ContractData", $C236, "Y_Date",, "T"),"")</f>
        <v/>
      </c>
      <c r="K236" s="1" t="str">
        <v/>
      </c>
      <c r="L236" s="1" t="str">
        <v/>
      </c>
      <c r="M236" t="b">
        <f t="shared" ca="1" si="12"/>
        <v>1</v>
      </c>
    </row>
    <row r="237" spans="1:13" x14ac:dyDescent="0.3">
      <c r="A237" s="3">
        <v>232</v>
      </c>
      <c r="B237" s="5">
        <f t="shared" si="10"/>
        <v>44890</v>
      </c>
      <c r="C237" s="16" t="str">
        <f t="shared" si="11"/>
        <v>CADD25X22</v>
      </c>
      <c r="D237" s="6" t="str">
        <f>RTD("cqg.rtd", ,"ContractData", ""&amp;C237&amp;"", "LongDescription",, "T")</f>
        <v>LME Copper, Nov 22</v>
      </c>
      <c r="E237" s="6" cm="1">
        <f t="array" aca="1" ref="E237" ca="1">IF($B237&gt;=$D$3,_xll.CQGContractData(""&amp;$C237&amp;"","T_Settlement","1","T"),RTD("cqg.rtd",,"StudyData",""&amp;$C237&amp;"","Bar","","Close","D","-1","ALL",,,"TRUE","T"))</f>
        <v>7962.25</v>
      </c>
      <c r="F237" s="3" cm="1">
        <f t="array" aca="1" ref="F237" ca="1">IF($B237&gt;=$D$3,_xll.CQGContractData(""&amp;$C237&amp;"","NetSettlement","1","T"),RTD("cqg.rtd",,"StudyData",""&amp;$C237&amp;"","Bar","","Close","D","-2","ALL",,,"TRUE","T")-RTD("cqg.rtd",,"StudyData",""&amp;$C237&amp;"","Bar","","Close","D","-1","ALL",,,"TRUE","T"))</f>
        <v>13</v>
      </c>
      <c r="G237" s="14" t="str">
        <f ca="1">IF($B237&gt;=$D$3,RTD("cqg.rtd", ,"ContractData", $C237, "T_SettlementTime",, "T"),"")</f>
        <v/>
      </c>
      <c r="H237" s="5" cm="1">
        <f t="array" aca="1" ref="H237" ca="1">IF($B237&gt;=$D$3,_xll.CQGContractData($C237,"T_Date","1","T"),RTD("cqg.rtd",,"StudyData",""&amp;$C237&amp;"","Bar","","Time","D","-1","ALL",,,"TRUE","T"))</f>
        <v>44888</v>
      </c>
      <c r="I237" s="6" t="str">
        <f ca="1">IF($B237&gt;=$D$3,RTD("cqg.rtd",,"StudyData",$C237,"Bar","","Close","ADC","-2","ALL",,,"TRUE","T"),"")</f>
        <v/>
      </c>
      <c r="J237" s="5" t="str">
        <f ca="1">IF($B237&gt;=$D$3,RTD("cqg.rtd", ,"ContractData", $C237, "Y_Date",, "T"),"")</f>
        <v/>
      </c>
      <c r="K237" s="1" t="str">
        <v/>
      </c>
      <c r="L237" s="1" t="str">
        <v/>
      </c>
      <c r="M237" t="b">
        <f t="shared" ca="1" si="12"/>
        <v>0</v>
      </c>
    </row>
    <row r="238" spans="1:13" x14ac:dyDescent="0.3">
      <c r="A238" s="3">
        <v>233</v>
      </c>
      <c r="B238" s="5">
        <f t="shared" si="10"/>
        <v>44893</v>
      </c>
      <c r="C238" s="16" t="str">
        <f t="shared" si="11"/>
        <v>CADD28X22</v>
      </c>
      <c r="D238" s="6" t="str">
        <f>RTD("cqg.rtd", ,"ContractData", ""&amp;C238&amp;"", "LongDescription",, "T")</f>
        <v>LME Copper, Nov 22</v>
      </c>
      <c r="E238" s="6" cm="1">
        <f t="array" aca="1" ref="E238" ca="1">IF($B238&gt;=$D$3,_xll.CQGContractData(""&amp;$C238&amp;"","T_Settlement","1","T"),RTD("cqg.rtd",,"StudyData",""&amp;$C238&amp;"","Bar","","Close","D","-1","ALL",,,"TRUE","T"))</f>
        <v>8003</v>
      </c>
      <c r="F238" s="3" cm="1">
        <f t="array" aca="1" ref="F238" ca="1">IF($B238&gt;=$D$3,_xll.CQGContractData(""&amp;$C238&amp;"","NetSettlement","1","T"),RTD("cqg.rtd",,"StudyData",""&amp;$C238&amp;"","Bar","","Close","D","-2","ALL",,,"TRUE","T")-RTD("cqg.rtd",,"StudyData",""&amp;$C238&amp;"","Bar","","Close","D","-1","ALL",,,"TRUE","T"))</f>
        <v>-36.25</v>
      </c>
      <c r="G238" s="14" t="str">
        <f ca="1">IF($B238&gt;=$D$3,RTD("cqg.rtd", ,"ContractData", $C238, "T_SettlementTime",, "T"),"")</f>
        <v/>
      </c>
      <c r="H238" s="5" cm="1">
        <f t="array" aca="1" ref="H238" ca="1">IF($B238&gt;=$D$3,_xll.CQGContractData($C238,"T_Date","1","T"),RTD("cqg.rtd",,"StudyData",""&amp;$C238&amp;"","Bar","","Time","D","-1","ALL",,,"TRUE","T"))</f>
        <v>44889</v>
      </c>
      <c r="I238" s="6" t="str">
        <f ca="1">IF($B238&gt;=$D$3,RTD("cqg.rtd",,"StudyData",$C238,"Bar","","Close","ADC","-2","ALL",,,"TRUE","T"),"")</f>
        <v/>
      </c>
      <c r="J238" s="5" t="str">
        <f ca="1">IF($B238&gt;=$D$3,RTD("cqg.rtd", ,"ContractData", $C238, "Y_Date",, "T"),"")</f>
        <v/>
      </c>
      <c r="K238" s="1" t="str">
        <v/>
      </c>
      <c r="L238" s="1" t="str">
        <v/>
      </c>
      <c r="M238" t="b">
        <f t="shared" ca="1" si="12"/>
        <v>0</v>
      </c>
    </row>
    <row r="239" spans="1:13" x14ac:dyDescent="0.3">
      <c r="A239" s="3">
        <v>234</v>
      </c>
      <c r="B239" s="5">
        <f t="shared" si="10"/>
        <v>44894</v>
      </c>
      <c r="C239" s="16" t="str">
        <f t="shared" si="11"/>
        <v>CADD29X22</v>
      </c>
      <c r="D239" s="6" t="str">
        <f>RTD("cqg.rtd", ,"ContractData", ""&amp;C239&amp;"", "LongDescription",, "T")</f>
        <v>LME Copper, Nov 22</v>
      </c>
      <c r="E239" s="6" cm="1">
        <f t="array" aca="1" ref="E239" ca="1">IF($B239&gt;=$D$3,_xll.CQGContractData(""&amp;$C239&amp;"","T_Settlement","1","T"),RTD("cqg.rtd",,"StudyData",""&amp;$C239&amp;"","Bar","","Close","D","-1","ALL",,,"TRUE","T"))</f>
        <v>8005</v>
      </c>
      <c r="F239" s="3" cm="1">
        <f t="array" aca="1" ref="F239" ca="1">IF($B239&gt;=$D$3,_xll.CQGContractData(""&amp;$C239&amp;"","NetSettlement","1","T"),RTD("cqg.rtd",,"StudyData",""&amp;$C239&amp;"","Bar","","Close","D","-2","ALL",,,"TRUE","T")-RTD("cqg.rtd",,"StudyData",""&amp;$C239&amp;"","Bar","","Close","D","-1","ALL",,,"TRUE","T"))</f>
        <v>-36.619999999999891</v>
      </c>
      <c r="G239" s="14" t="str">
        <f ca="1">IF($B239&gt;=$D$3,RTD("cqg.rtd", ,"ContractData", $C239, "T_SettlementTime",, "T"),"")</f>
        <v/>
      </c>
      <c r="H239" s="5" cm="1">
        <f t="array" aca="1" ref="H239" ca="1">IF($B239&gt;=$D$3,_xll.CQGContractData($C239,"T_Date","1","T"),RTD("cqg.rtd",,"StudyData",""&amp;$C239&amp;"","Bar","","Time","D","-1","ALL",,,"TRUE","T"))</f>
        <v>44889</v>
      </c>
      <c r="I239" s="6" t="str">
        <f ca="1">IF($B239&gt;=$D$3,RTD("cqg.rtd",,"StudyData",$C239,"Bar","","Close","ADC","-2","ALL",,,"TRUE","T"),"")</f>
        <v/>
      </c>
      <c r="J239" s="5" t="str">
        <f ca="1">IF($B239&gt;=$D$3,RTD("cqg.rtd", ,"ContractData", $C239, "Y_Date",, "T"),"")</f>
        <v/>
      </c>
      <c r="K239" s="1" t="str">
        <v/>
      </c>
      <c r="L239" s="1" t="str">
        <v/>
      </c>
      <c r="M239" t="b">
        <f t="shared" ca="1" si="12"/>
        <v>0</v>
      </c>
    </row>
    <row r="240" spans="1:13" x14ac:dyDescent="0.3">
      <c r="A240" s="3">
        <v>235</v>
      </c>
      <c r="B240" s="5">
        <f t="shared" si="10"/>
        <v>44895</v>
      </c>
      <c r="C240" s="16" t="str">
        <f t="shared" si="11"/>
        <v>CADD30X22</v>
      </c>
      <c r="D240" s="6" t="str">
        <f>RTD("cqg.rtd", ,"ContractData", ""&amp;C240&amp;"", "LongDescription",, "T")</f>
        <v>LME Copper, Nov 22</v>
      </c>
      <c r="E240" s="6" cm="1">
        <f t="array" aca="1" ref="E240" ca="1">IF($B240&gt;=$D$3,_xll.CQGContractData(""&amp;$C240&amp;"","T_Settlement","1","T"),RTD("cqg.rtd",,"StudyData",""&amp;$C240&amp;"","Bar","","Close","D","-1","ALL",,,"TRUE","T"))</f>
        <v>7935.25</v>
      </c>
      <c r="F240" s="3" cm="1">
        <f t="array" aca="1" ref="F240" ca="1">IF($B240&gt;=$D$3,_xll.CQGContractData(""&amp;$C240&amp;"","NetSettlement","1","T"),RTD("cqg.rtd",,"StudyData",""&amp;$C240&amp;"","Bar","","Close","D","-2","ALL",,,"TRUE","T")-RTD("cqg.rtd",,"StudyData",""&amp;$C240&amp;"","Bar","","Close","D","-1","ALL",,,"TRUE","T"))</f>
        <v>41.649999999999636</v>
      </c>
      <c r="G240" s="14" t="str">
        <f ca="1">IF($B240&gt;=$D$3,RTD("cqg.rtd", ,"ContractData", $C240, "T_SettlementTime",, "T"),"")</f>
        <v/>
      </c>
      <c r="H240" s="5" cm="1">
        <f t="array" aca="1" ref="H240" ca="1">IF($B240&gt;=$D$3,_xll.CQGContractData($C240,"T_Date","1","T"),RTD("cqg.rtd",,"StudyData",""&amp;$C240&amp;"","Bar","","Time","D","-1","ALL",,,"TRUE","T"))</f>
        <v>44893</v>
      </c>
      <c r="I240" s="6" t="str">
        <f ca="1">IF($B240&gt;=$D$3,RTD("cqg.rtd",,"StudyData",$C240,"Bar","","Close","ADC","-2","ALL",,,"TRUE","T"),"")</f>
        <v/>
      </c>
      <c r="J240" s="5" t="str">
        <f ca="1">IF($B240&gt;=$D$3,RTD("cqg.rtd", ,"ContractData", $C240, "Y_Date",, "T"),"")</f>
        <v/>
      </c>
      <c r="K240" s="1" t="str">
        <v/>
      </c>
      <c r="L240" s="1" t="str">
        <v/>
      </c>
      <c r="M240" t="b">
        <f t="shared" ca="1" si="12"/>
        <v>0</v>
      </c>
    </row>
    <row r="241" spans="1:13" x14ac:dyDescent="0.3">
      <c r="A241" s="3">
        <v>236</v>
      </c>
      <c r="B241" s="5">
        <f t="shared" si="10"/>
        <v>44896</v>
      </c>
      <c r="C241" s="16" t="str">
        <f t="shared" si="11"/>
        <v>CADD01Z22</v>
      </c>
      <c r="D241" s="6" t="str">
        <f>RTD("cqg.rtd", ,"ContractData", ""&amp;C241&amp;"", "LongDescription",, "T")</f>
        <v>LME Copper, Dec 22</v>
      </c>
      <c r="E241" s="6" cm="1">
        <f t="array" aca="1" ref="E241" ca="1">IF($B241&gt;=$D$3,_xll.CQGContractData(""&amp;$C241&amp;"","T_Settlement","1","T"),RTD("cqg.rtd",,"StudyData",""&amp;$C241&amp;"","Bar","","Close","D","-1","ALL",,,"TRUE","T"))</f>
        <v>8036</v>
      </c>
      <c r="F241" s="3" cm="1">
        <f t="array" aca="1" ref="F241" ca="1">IF($B241&gt;=$D$3,_xll.CQGContractData(""&amp;$C241&amp;"","NetSettlement","1","T"),RTD("cqg.rtd",,"StudyData",""&amp;$C241&amp;"","Bar","","Close","D","-2","ALL",,,"TRUE","T")-RTD("cqg.rtd",,"StudyData",""&amp;$C241&amp;"","Bar","","Close","D","-1","ALL",,,"TRUE","T"))</f>
        <v>-99.449999999999818</v>
      </c>
      <c r="G241" s="14" t="str">
        <f ca="1">IF($B241&gt;=$D$3,RTD("cqg.rtd", ,"ContractData", $C241, "T_SettlementTime",, "T"),"")</f>
        <v/>
      </c>
      <c r="H241" s="5" cm="1">
        <f t="array" aca="1" ref="H241" ca="1">IF($B241&gt;=$D$3,_xll.CQGContractData($C241,"T_Date","1","T"),RTD("cqg.rtd",,"StudyData",""&amp;$C241&amp;"","Bar","","Time","D","-1","ALL",,,"TRUE","T"))</f>
        <v>44894</v>
      </c>
      <c r="I241" s="6" t="str">
        <f ca="1">IF($B241&gt;=$D$3,RTD("cqg.rtd",,"StudyData",$C241,"Bar","","Close","ADC","-2","ALL",,,"TRUE","T"),"")</f>
        <v/>
      </c>
      <c r="J241" s="5" t="str">
        <f ca="1">IF($B241&gt;=$D$3,RTD("cqg.rtd", ,"ContractData", $C241, "Y_Date",, "T"),"")</f>
        <v/>
      </c>
      <c r="K241" s="1" t="str">
        <v/>
      </c>
      <c r="L241" s="1" t="str">
        <v/>
      </c>
      <c r="M241" t="b">
        <f t="shared" ca="1" si="12"/>
        <v>0</v>
      </c>
    </row>
    <row r="242" spans="1:13" x14ac:dyDescent="0.3">
      <c r="A242" s="3">
        <v>237</v>
      </c>
      <c r="B242" s="5">
        <f t="shared" si="10"/>
        <v>44897</v>
      </c>
      <c r="C242" s="16" t="str">
        <f t="shared" si="11"/>
        <v>CADD02Z22</v>
      </c>
      <c r="D242" s="6" t="str">
        <f>RTD("cqg.rtd", ,"ContractData", ""&amp;C242&amp;"", "LongDescription",, "T")</f>
        <v>LME Copper, Dec 22</v>
      </c>
      <c r="E242" s="6" cm="1">
        <f t="array" aca="1" ref="E242" ca="1">IF($B242&gt;=$D$3,_xll.CQGContractData(""&amp;$C242&amp;"","T_Settlement","1","T"),RTD("cqg.rtd",,"StudyData",""&amp;$C242&amp;"","Bar","","Close","D","-1","ALL",,,"TRUE","T"))</f>
        <v>8226.75</v>
      </c>
      <c r="F242" s="3" cm="1">
        <f t="array" aca="1" ref="F242" ca="1">IF($B242&gt;=$D$3,_xll.CQGContractData(""&amp;$C242&amp;"","NetSettlement","1","T"),RTD("cqg.rtd",,"StudyData",""&amp;$C242&amp;"","Bar","","Close","D","-2","ALL",,,"TRUE","T")-RTD("cqg.rtd",,"StudyData",""&amp;$C242&amp;"","Bar","","Close","D","-1","ALL",,,"TRUE","T"))</f>
        <v>-189.55000000000018</v>
      </c>
      <c r="G242" s="14" t="str">
        <f ca="1">IF($B242&gt;=$D$3,RTD("cqg.rtd", ,"ContractData", $C242, "T_SettlementTime",, "T"),"")</f>
        <v/>
      </c>
      <c r="H242" s="5" cm="1">
        <f t="array" aca="1" ref="H242" ca="1">IF($B242&gt;=$D$3,_xll.CQGContractData($C242,"T_Date","1","T"),RTD("cqg.rtd",,"StudyData",""&amp;$C242&amp;"","Bar","","Time","D","-1","ALL",,,"TRUE","T"))</f>
        <v>44895</v>
      </c>
      <c r="I242" s="6" t="str">
        <f ca="1">IF($B242&gt;=$D$3,RTD("cqg.rtd",,"StudyData",$C242,"Bar","","Close","ADC","-2","ALL",,,"TRUE","T"),"")</f>
        <v/>
      </c>
      <c r="J242" s="5" t="str">
        <f ca="1">IF($B242&gt;=$D$3,RTD("cqg.rtd", ,"ContractData", $C242, "Y_Date",, "T"),"")</f>
        <v/>
      </c>
      <c r="K242" s="1" t="str">
        <v/>
      </c>
      <c r="L242" s="1" t="str">
        <v/>
      </c>
      <c r="M242" t="b">
        <f t="shared" ca="1" si="12"/>
        <v>0</v>
      </c>
    </row>
    <row r="243" spans="1:13" x14ac:dyDescent="0.3">
      <c r="A243" s="3">
        <v>238</v>
      </c>
      <c r="B243" s="5">
        <f t="shared" si="10"/>
        <v>44900</v>
      </c>
      <c r="C243" s="16" t="str">
        <f t="shared" si="11"/>
        <v>CADD05Z22</v>
      </c>
      <c r="D243" s="6" t="str">
        <f>RTD("cqg.rtd", ,"ContractData", ""&amp;C243&amp;"", "LongDescription",, "T")</f>
        <v>LME Copper, Dec 22</v>
      </c>
      <c r="E243" s="6" cm="1">
        <f t="array" aca="1" ref="E243" ca="1">IF($B243&gt;=$D$3,_xll.CQGContractData(""&amp;$C243&amp;"","T_Settlement","1","T"),RTD("cqg.rtd",,"StudyData",""&amp;$C243&amp;"","Bar","","Close","D","-1","ALL",,,"TRUE","T"))</f>
        <v>8311.5</v>
      </c>
      <c r="F243" s="3" cm="1">
        <f t="array" aca="1" ref="F243" ca="1">IF($B243&gt;=$D$3,_xll.CQGContractData(""&amp;$C243&amp;"","NetSettlement","1","T"),RTD("cqg.rtd",,"StudyData",""&amp;$C243&amp;"","Bar","","Close","D","-2","ALL",,,"TRUE","T")-RTD("cqg.rtd",,"StudyData",""&amp;$C243&amp;"","Bar","","Close","D","-1","ALL",,,"TRUE","T"))</f>
        <v>-81.25</v>
      </c>
      <c r="G243" s="14" t="str">
        <f ca="1">IF($B243&gt;=$D$3,RTD("cqg.rtd", ,"ContractData", $C243, "T_SettlementTime",, "T"),"")</f>
        <v/>
      </c>
      <c r="H243" s="5" cm="1">
        <f t="array" aca="1" ref="H243" ca="1">IF($B243&gt;=$D$3,_xll.CQGContractData($C243,"T_Date","1","T"),RTD("cqg.rtd",,"StudyData",""&amp;$C243&amp;"","Bar","","Time","D","-1","ALL",,,"TRUE","T"))</f>
        <v>44896</v>
      </c>
      <c r="I243" s="6" t="str">
        <f ca="1">IF($B243&gt;=$D$3,RTD("cqg.rtd",,"StudyData",$C243,"Bar","","Close","ADC","-2","ALL",,,"TRUE","T"),"")</f>
        <v/>
      </c>
      <c r="J243" s="5" t="str">
        <f ca="1">IF($B243&gt;=$D$3,RTD("cqg.rtd", ,"ContractData", $C243, "Y_Date",, "T"),"")</f>
        <v/>
      </c>
      <c r="K243" s="1" t="str">
        <v/>
      </c>
      <c r="L243" s="1" t="str">
        <v/>
      </c>
      <c r="M243" t="b">
        <f t="shared" ca="1" si="12"/>
        <v>0</v>
      </c>
    </row>
    <row r="244" spans="1:13" x14ac:dyDescent="0.3">
      <c r="A244" s="3">
        <v>239</v>
      </c>
      <c r="B244" s="5">
        <f t="shared" si="10"/>
        <v>44901</v>
      </c>
      <c r="C244" s="16" t="str">
        <f t="shared" si="11"/>
        <v>CADD06Z22</v>
      </c>
      <c r="D244" s="6" t="str">
        <f>RTD("cqg.rtd", ,"ContractData", ""&amp;C244&amp;"", "LongDescription",, "T")</f>
        <v>LME Copper, Dec 22</v>
      </c>
      <c r="E244" s="6" cm="1">
        <f t="array" aca="1" ref="E244" ca="1">IF($B244&gt;=$D$3,_xll.CQGContractData(""&amp;$C244&amp;"","T_Settlement","1","T"),RTD("cqg.rtd",,"StudyData",""&amp;$C244&amp;"","Bar","","Close","D","-1","ALL",,,"TRUE","T"))</f>
        <v>8312.9</v>
      </c>
      <c r="F244" s="3" cm="1">
        <f t="array" aca="1" ref="F244" ca="1">IF($B244&gt;=$D$3,_xll.CQGContractData(""&amp;$C244&amp;"","NetSettlement","1","T"),RTD("cqg.rtd",,"StudyData",""&amp;$C244&amp;"","Bar","","Close","D","-2","ALL",,,"TRUE","T")-RTD("cqg.rtd",,"StudyData",""&amp;$C244&amp;"","Bar","","Close","D","-1","ALL",,,"TRUE","T"))</f>
        <v>-81.899999999999636</v>
      </c>
      <c r="G244" s="14" t="str">
        <f ca="1">IF($B244&gt;=$D$3,RTD("cqg.rtd", ,"ContractData", $C244, "T_SettlementTime",, "T"),"")</f>
        <v/>
      </c>
      <c r="H244" s="5" cm="1">
        <f t="array" aca="1" ref="H244" ca="1">IF($B244&gt;=$D$3,_xll.CQGContractData($C244,"T_Date","1","T"),RTD("cqg.rtd",,"StudyData",""&amp;$C244&amp;"","Bar","","Time","D","-1","ALL",,,"TRUE","T"))</f>
        <v>44896</v>
      </c>
      <c r="I244" s="6" t="str">
        <f ca="1">IF($B244&gt;=$D$3,RTD("cqg.rtd",,"StudyData",$C244,"Bar","","Close","ADC","-2","ALL",,,"TRUE","T"),"")</f>
        <v/>
      </c>
      <c r="J244" s="5" t="str">
        <f ca="1">IF($B244&gt;=$D$3,RTD("cqg.rtd", ,"ContractData", $C244, "Y_Date",, "T"),"")</f>
        <v/>
      </c>
      <c r="K244" s="1" t="str">
        <v/>
      </c>
      <c r="L244" s="1" t="str">
        <v/>
      </c>
      <c r="M244" t="b">
        <f t="shared" ca="1" si="12"/>
        <v>0</v>
      </c>
    </row>
    <row r="245" spans="1:13" x14ac:dyDescent="0.3">
      <c r="A245" s="3">
        <v>240</v>
      </c>
      <c r="B245" s="5">
        <f t="shared" si="10"/>
        <v>44902</v>
      </c>
      <c r="C245" s="16" t="str">
        <f t="shared" si="11"/>
        <v>CADD07Z22</v>
      </c>
      <c r="D245" s="6" t="str">
        <f>RTD("cqg.rtd", ,"ContractData", ""&amp;C245&amp;"", "LongDescription",, "T")</f>
        <v>LME Copper, Dec 22</v>
      </c>
      <c r="E245" s="6" cm="1">
        <f t="array" aca="1" ref="E245" ca="1">IF($B245&gt;=$D$3,_xll.CQGContractData(""&amp;$C245&amp;"","T_Settlement","1","T"),RTD("cqg.rtd",,"StudyData",""&amp;$C245&amp;"","Bar","","Close","D","-1","ALL",,,"TRUE","T"))</f>
        <v>8348.5</v>
      </c>
      <c r="F245" s="3" cm="1">
        <f t="array" aca="1" ref="F245" ca="1">IF($B245&gt;=$D$3,_xll.CQGContractData(""&amp;$C245&amp;"","NetSettlement","1","T"),RTD("cqg.rtd",,"StudyData",""&amp;$C245&amp;"","Bar","","Close","D","-2","ALL",,,"TRUE","T")-RTD("cqg.rtd",,"StudyData",""&amp;$C245&amp;"","Bar","","Close","D","-1","ALL",,,"TRUE","T"))</f>
        <v>85.25</v>
      </c>
      <c r="G245" s="14" t="str">
        <f ca="1">IF($B245&gt;=$D$3,RTD("cqg.rtd", ,"ContractData", $C245, "T_SettlementTime",, "T"),"")</f>
        <v/>
      </c>
      <c r="H245" s="5" cm="1">
        <f t="array" aca="1" ref="H245" ca="1">IF($B245&gt;=$D$3,_xll.CQGContractData($C245,"T_Date","1","T"),RTD("cqg.rtd",,"StudyData",""&amp;$C245&amp;"","Bar","","Time","D","-1","ALL",,,"TRUE","T"))</f>
        <v>44900</v>
      </c>
      <c r="I245" s="6" t="str">
        <f ca="1">IF($B245&gt;=$D$3,RTD("cqg.rtd",,"StudyData",$C245,"Bar","","Close","ADC","-2","ALL",,,"TRUE","T"),"")</f>
        <v/>
      </c>
      <c r="J245" s="5" t="str">
        <f ca="1">IF($B245&gt;=$D$3,RTD("cqg.rtd", ,"ContractData", $C245, "Y_Date",, "T"),"")</f>
        <v/>
      </c>
      <c r="K245" s="1" t="str">
        <v/>
      </c>
      <c r="L245" s="1" t="str">
        <v/>
      </c>
      <c r="M245" t="b">
        <f t="shared" ca="1" si="12"/>
        <v>0</v>
      </c>
    </row>
    <row r="246" spans="1:13" x14ac:dyDescent="0.3">
      <c r="A246" s="3">
        <v>241</v>
      </c>
      <c r="B246" s="5">
        <f t="shared" si="10"/>
        <v>44903</v>
      </c>
      <c r="C246" s="16" t="str">
        <f t="shared" si="11"/>
        <v>CADD08Z22</v>
      </c>
      <c r="D246" s="6" t="str">
        <f>RTD("cqg.rtd", ,"ContractData", ""&amp;C246&amp;"", "LongDescription",, "T")</f>
        <v>LME Copper, Dec 22</v>
      </c>
      <c r="E246" s="6" cm="1">
        <f t="array" aca="1" ref="E246" ca="1">IF($B246&gt;=$D$3,_xll.CQGContractData(""&amp;$C246&amp;"","T_Settlement","1","T"),RTD("cqg.rtd",,"StudyData",""&amp;$C246&amp;"","Bar","","Close","D","-1","ALL",,,"TRUE","T"))</f>
        <v>8384.75</v>
      </c>
      <c r="F246" s="3" cm="1">
        <f t="array" aca="1" ref="F246" ca="1">IF($B246&gt;=$D$3,_xll.CQGContractData(""&amp;$C246&amp;"","NetSettlement","1","T"),RTD("cqg.rtd",,"StudyData",""&amp;$C246&amp;"","Bar","","Close","D","-2","ALL",,,"TRUE","T")-RTD("cqg.rtd",,"StudyData",""&amp;$C246&amp;"","Bar","","Close","D","-1","ALL",,,"TRUE","T"))</f>
        <v>-34.649999999999636</v>
      </c>
      <c r="G246" s="14" t="str">
        <f ca="1">IF($B246&gt;=$D$3,RTD("cqg.rtd", ,"ContractData", $C246, "T_SettlementTime",, "T"),"")</f>
        <v/>
      </c>
      <c r="H246" s="5" cm="1">
        <f t="array" aca="1" ref="H246" ca="1">IF($B246&gt;=$D$3,_xll.CQGContractData($C246,"T_Date","1","T"),RTD("cqg.rtd",,"StudyData",""&amp;$C246&amp;"","Bar","","Time","D","-1","ALL",,,"TRUE","T"))</f>
        <v>44901</v>
      </c>
      <c r="I246" s="6" t="str">
        <f ca="1">IF($B246&gt;=$D$3,RTD("cqg.rtd",,"StudyData",$C246,"Bar","","Close","ADC","-2","ALL",,,"TRUE","T"),"")</f>
        <v/>
      </c>
      <c r="J246" s="5" t="str">
        <f ca="1">IF($B246&gt;=$D$3,RTD("cqg.rtd", ,"ContractData", $C246, "Y_Date",, "T"),"")</f>
        <v/>
      </c>
      <c r="K246" s="1" t="str">
        <v/>
      </c>
      <c r="L246" s="1" t="str">
        <v/>
      </c>
      <c r="M246" t="b">
        <f t="shared" ca="1" si="12"/>
        <v>0</v>
      </c>
    </row>
    <row r="247" spans="1:13" x14ac:dyDescent="0.3">
      <c r="A247" s="3">
        <v>242</v>
      </c>
      <c r="B247" s="5">
        <f t="shared" si="10"/>
        <v>44904</v>
      </c>
      <c r="C247" s="16" t="str">
        <f t="shared" si="11"/>
        <v>CADD09Z22</v>
      </c>
      <c r="D247" s="6" t="str">
        <f>RTD("cqg.rtd", ,"ContractData", ""&amp;C247&amp;"", "LongDescription",, "T")</f>
        <v>LME Copper, Dec 22</v>
      </c>
      <c r="E247" s="6" cm="1">
        <f t="array" aca="1" ref="E247" ca="1">IF($B247&gt;=$D$3,_xll.CQGContractData(""&amp;$C247&amp;"","T_Settlement","1","T"),RTD("cqg.rtd",,"StudyData",""&amp;$C247&amp;"","Bar","","Close","D","-1","ALL",,,"TRUE","T"))</f>
        <v>8430</v>
      </c>
      <c r="F247" s="3" cm="1">
        <f t="array" aca="1" ref="F247" ca="1">IF($B247&gt;=$D$3,_xll.CQGContractData(""&amp;$C247&amp;"","NetSettlement","1","T"),RTD("cqg.rtd",,"StudyData",""&amp;$C247&amp;"","Bar","","Close","D","-2","ALL",,,"TRUE","T")-RTD("cqg.rtd",,"StudyData",""&amp;$C247&amp;"","Bar","","Close","D","-1","ALL",,,"TRUE","T"))</f>
        <v>-43.770000000000437</v>
      </c>
      <c r="G247" s="14" t="str">
        <f ca="1">IF($B247&gt;=$D$3,RTD("cqg.rtd", ,"ContractData", $C247, "T_SettlementTime",, "T"),"")</f>
        <v/>
      </c>
      <c r="H247" s="5" cm="1">
        <f t="array" aca="1" ref="H247" ca="1">IF($B247&gt;=$D$3,_xll.CQGContractData($C247,"T_Date","1","T"),RTD("cqg.rtd",,"StudyData",""&amp;$C247&amp;"","Bar","","Time","D","-1","ALL",,,"TRUE","T"))</f>
        <v>44902</v>
      </c>
      <c r="I247" s="6" t="str">
        <f ca="1">IF($B247&gt;=$D$3,RTD("cqg.rtd",,"StudyData",$C247,"Bar","","Close","ADC","-2","ALL",,,"TRUE","T"),"")</f>
        <v/>
      </c>
      <c r="J247" s="5" t="str">
        <f ca="1">IF($B247&gt;=$D$3,RTD("cqg.rtd", ,"ContractData", $C247, "Y_Date",, "T"),"")</f>
        <v/>
      </c>
      <c r="K247" s="1" t="str">
        <v/>
      </c>
      <c r="L247" s="1" t="str">
        <v/>
      </c>
      <c r="M247" t="b">
        <f t="shared" ca="1" si="12"/>
        <v>0</v>
      </c>
    </row>
    <row r="248" spans="1:13" x14ac:dyDescent="0.3">
      <c r="A248" s="3">
        <v>243</v>
      </c>
      <c r="B248" s="5">
        <f t="shared" si="10"/>
        <v>44907</v>
      </c>
      <c r="C248" s="16" t="str">
        <f t="shared" si="11"/>
        <v>CADD12Z22</v>
      </c>
      <c r="D248" s="6" t="str">
        <f>RTD("cqg.rtd", ,"ContractData", ""&amp;C248&amp;"", "LongDescription",, "T")</f>
        <v>LME Copper, Dec 22</v>
      </c>
      <c r="E248" s="6" cm="1">
        <f t="array" aca="1" ref="E248" ca="1">IF($B248&gt;=$D$3,_xll.CQGContractData(""&amp;$C248&amp;"","T_Settlement","1","T"),RTD("cqg.rtd",,"StudyData",""&amp;$C248&amp;"","Bar","","Close","D","-1","ALL",,,"TRUE","T"))</f>
        <v>8524.75</v>
      </c>
      <c r="F248" s="3" cm="1">
        <f t="array" aca="1" ref="F248" ca="1">IF($B248&gt;=$D$3,_xll.CQGContractData(""&amp;$C248&amp;"","NetSettlement","1","T"),RTD("cqg.rtd",,"StudyData",""&amp;$C248&amp;"","Bar","","Close","D","-2","ALL",,,"TRUE","T")-RTD("cqg.rtd",,"StudyData",""&amp;$C248&amp;"","Bar","","Close","D","-1","ALL",,,"TRUE","T"))</f>
        <v>-92</v>
      </c>
      <c r="G248" s="14" t="str">
        <f ca="1">IF($B248&gt;=$D$3,RTD("cqg.rtd", ,"ContractData", $C248, "T_SettlementTime",, "T"),"")</f>
        <v/>
      </c>
      <c r="H248" s="5" cm="1">
        <f t="array" aca="1" ref="H248" ca="1">IF($B248&gt;=$D$3,_xll.CQGContractData($C248,"T_Date","1","T"),RTD("cqg.rtd",,"StudyData",""&amp;$C248&amp;"","Bar","","Time","D","-1","ALL",,,"TRUE","T"))</f>
        <v>44903</v>
      </c>
      <c r="I248" s="6" t="str">
        <f ca="1">IF($B248&gt;=$D$3,RTD("cqg.rtd",,"StudyData",$C248,"Bar","","Close","ADC","-2","ALL",,,"TRUE","T"),"")</f>
        <v/>
      </c>
      <c r="J248" s="5" t="str">
        <f ca="1">IF($B248&gt;=$D$3,RTD("cqg.rtd", ,"ContractData", $C248, "Y_Date",, "T"),"")</f>
        <v/>
      </c>
      <c r="K248" s="1" t="str">
        <v/>
      </c>
      <c r="L248" s="1" t="str">
        <v/>
      </c>
      <c r="M248" t="b">
        <f t="shared" ca="1" si="12"/>
        <v>0</v>
      </c>
    </row>
    <row r="249" spans="1:13" x14ac:dyDescent="0.3">
      <c r="A249" s="3">
        <v>244</v>
      </c>
      <c r="B249" s="5">
        <f t="shared" si="10"/>
        <v>44908</v>
      </c>
      <c r="C249" s="16" t="str">
        <f t="shared" si="11"/>
        <v>CADD13Z22</v>
      </c>
      <c r="D249" s="6" t="str">
        <f>RTD("cqg.rtd", ,"ContractData", ""&amp;C249&amp;"", "LongDescription",, "T")</f>
        <v>LME Copper, Dec 22</v>
      </c>
      <c r="E249" s="6" cm="1">
        <f t="array" aca="1" ref="E249" ca="1">IF($B249&gt;=$D$3,_xll.CQGContractData(""&amp;$C249&amp;"","T_Settlement","1","T"),RTD("cqg.rtd",,"StudyData",""&amp;$C249&amp;"","Bar","","Close","D","-1","ALL",,,"TRUE","T"))</f>
        <v>8525.5</v>
      </c>
      <c r="F249" s="3" cm="1">
        <f t="array" aca="1" ref="F249" ca="1">IF($B249&gt;=$D$3,_xll.CQGContractData(""&amp;$C249&amp;"","NetSettlement","1","T"),RTD("cqg.rtd",,"StudyData",""&amp;$C249&amp;"","Bar","","Close","D","-2","ALL",,,"TRUE","T")-RTD("cqg.rtd",,"StudyData",""&amp;$C249&amp;"","Bar","","Close","D","-1","ALL",,,"TRUE","T"))</f>
        <v>-92.440000000000509</v>
      </c>
      <c r="G249" s="14" t="str">
        <f ca="1">IF($B249&gt;=$D$3,RTD("cqg.rtd", ,"ContractData", $C249, "T_SettlementTime",, "T"),"")</f>
        <v/>
      </c>
      <c r="H249" s="5" cm="1">
        <f t="array" aca="1" ref="H249" ca="1">IF($B249&gt;=$D$3,_xll.CQGContractData($C249,"T_Date","1","T"),RTD("cqg.rtd",,"StudyData",""&amp;$C249&amp;"","Bar","","Time","D","-1","ALL",,,"TRUE","T"))</f>
        <v>44903</v>
      </c>
      <c r="I249" s="6" t="str">
        <f ca="1">IF($B249&gt;=$D$3,RTD("cqg.rtd",,"StudyData",$C249,"Bar","","Close","ADC","-2","ALL",,,"TRUE","T"),"")</f>
        <v/>
      </c>
      <c r="J249" s="5" t="str">
        <f ca="1">IF($B249&gt;=$D$3,RTD("cqg.rtd", ,"ContractData", $C249, "Y_Date",, "T"),"")</f>
        <v/>
      </c>
      <c r="K249" s="1" t="str">
        <v/>
      </c>
      <c r="L249" s="1" t="str">
        <v/>
      </c>
      <c r="M249" t="b">
        <f t="shared" ca="1" si="12"/>
        <v>0</v>
      </c>
    </row>
    <row r="250" spans="1:13" x14ac:dyDescent="0.3">
      <c r="A250" s="3">
        <v>245</v>
      </c>
      <c r="B250" s="5">
        <f t="shared" si="10"/>
        <v>44909</v>
      </c>
      <c r="C250" s="16" t="str">
        <f t="shared" si="11"/>
        <v>CADD14Z22</v>
      </c>
      <c r="D250" s="6" t="str">
        <f>RTD("cqg.rtd", ,"ContractData", ""&amp;C250&amp;"", "LongDescription",, "T")</f>
        <v>LME Copper, Dec 22</v>
      </c>
      <c r="E250" s="6" cm="1">
        <f t="array" aca="1" ref="E250" ca="1">IF($B250&gt;=$D$3,_xll.CQGContractData(""&amp;$C250&amp;"","T_Settlement","1","T"),RTD("cqg.rtd",,"StudyData",""&amp;$C250&amp;"","Bar","","Close","D","-1","ALL",,,"TRUE","T"))</f>
        <v>8329.25</v>
      </c>
      <c r="F250" s="3" cm="1">
        <f t="array" aca="1" ref="F250" ca="1">IF($B250&gt;=$D$3,_xll.CQGContractData(""&amp;$C250&amp;"","NetSettlement","1","T"),RTD("cqg.rtd",,"StudyData",""&amp;$C250&amp;"","Bar","","Close","D","-2","ALL",,,"TRUE","T")-RTD("cqg.rtd",,"StudyData",""&amp;$C250&amp;"","Bar","","Close","D","-1","ALL",,,"TRUE","T"))</f>
        <v>179.25</v>
      </c>
      <c r="G250" s="14" t="str">
        <f ca="1">IF($B250&gt;=$D$3,RTD("cqg.rtd", ,"ContractData", $C250, "T_SettlementTime",, "T"),"")</f>
        <v/>
      </c>
      <c r="H250" s="5" cm="1">
        <f t="array" aca="1" ref="H250" ca="1">IF($B250&gt;=$D$3,_xll.CQGContractData($C250,"T_Date","1","T"),RTD("cqg.rtd",,"StudyData",""&amp;$C250&amp;"","Bar","","Time","D","-1","ALL",,,"TRUE","T"))</f>
        <v>44907</v>
      </c>
      <c r="I250" s="6" t="str">
        <f ca="1">IF($B250&gt;=$D$3,RTD("cqg.rtd",,"StudyData",$C250,"Bar","","Close","ADC","-2","ALL",,,"TRUE","T"),"")</f>
        <v/>
      </c>
      <c r="J250" s="5" t="str">
        <f ca="1">IF($B250&gt;=$D$3,RTD("cqg.rtd", ,"ContractData", $C250, "Y_Date",, "T"),"")</f>
        <v/>
      </c>
      <c r="K250" s="1" t="str">
        <v/>
      </c>
      <c r="L250" s="1" t="str">
        <v/>
      </c>
      <c r="M250" t="b">
        <f t="shared" ca="1" si="12"/>
        <v>0</v>
      </c>
    </row>
    <row r="251" spans="1:13" x14ac:dyDescent="0.3">
      <c r="A251" s="3">
        <v>246</v>
      </c>
      <c r="B251" s="5">
        <f t="shared" si="10"/>
        <v>44910</v>
      </c>
      <c r="C251" s="16" t="str">
        <f t="shared" si="11"/>
        <v>CADD15Z22</v>
      </c>
      <c r="D251" s="6" t="str">
        <f>RTD("cqg.rtd", ,"ContractData", ""&amp;C251&amp;"", "LongDescription",, "T")</f>
        <v>LME Copper, Dec 22</v>
      </c>
      <c r="E251" s="6" cm="1">
        <f t="array" aca="1" ref="E251" ca="1">IF($B251&gt;=$D$3,_xll.CQGContractData(""&amp;$C251&amp;"","T_Settlement","1","T"),RTD("cqg.rtd",,"StudyData",""&amp;$C251&amp;"","Bar","","Close","D","-1","ALL",,,"TRUE","T"))</f>
        <v>8449.25</v>
      </c>
      <c r="F251" s="3" cm="1">
        <f t="array" aca="1" ref="F251" ca="1">IF($B251&gt;=$D$3,_xll.CQGContractData(""&amp;$C251&amp;"","NetSettlement","1","T"),RTD("cqg.rtd",,"StudyData",""&amp;$C251&amp;"","Bar","","Close","D","-2","ALL",,,"TRUE","T")-RTD("cqg.rtd",,"StudyData",""&amp;$C251&amp;"","Bar","","Close","D","-1","ALL",,,"TRUE","T"))</f>
        <v>-118.32999999999993</v>
      </c>
      <c r="G251" s="14" t="str">
        <f ca="1">IF($B251&gt;=$D$3,RTD("cqg.rtd", ,"ContractData", $C251, "T_SettlementTime",, "T"),"")</f>
        <v/>
      </c>
      <c r="H251" s="5" cm="1">
        <f t="array" aca="1" ref="H251" ca="1">IF($B251&gt;=$D$3,_xll.CQGContractData($C251,"T_Date","1","T"),RTD("cqg.rtd",,"StudyData",""&amp;$C251&amp;"","Bar","","Time","D","-1","ALL",,,"TRUE","T"))</f>
        <v>44908</v>
      </c>
      <c r="I251" s="6" t="str">
        <f ca="1">IF($B251&gt;=$D$3,RTD("cqg.rtd",,"StudyData",$C251,"Bar","","Close","ADC","-2","ALL",,,"TRUE","T"),"")</f>
        <v/>
      </c>
      <c r="J251" s="5" t="str">
        <f ca="1">IF($B251&gt;=$D$3,RTD("cqg.rtd", ,"ContractData", $C251, "Y_Date",, "T"),"")</f>
        <v/>
      </c>
      <c r="K251" s="1" t="str">
        <v/>
      </c>
      <c r="L251" s="1" t="str">
        <v/>
      </c>
      <c r="M251" t="b">
        <f t="shared" ca="1" si="12"/>
        <v>0</v>
      </c>
    </row>
    <row r="252" spans="1:13" x14ac:dyDescent="0.3">
      <c r="A252" s="3">
        <v>247</v>
      </c>
      <c r="B252" s="5">
        <f t="shared" si="10"/>
        <v>44911</v>
      </c>
      <c r="C252" s="16" t="str">
        <f t="shared" si="11"/>
        <v>CADD16Z22</v>
      </c>
      <c r="D252" s="6" t="str">
        <f>RTD("cqg.rtd", ,"ContractData", ""&amp;C252&amp;"", "LongDescription",, "T")</f>
        <v>LME Copper, Dec 22</v>
      </c>
      <c r="E252" s="6" cm="1">
        <f t="array" aca="1" ref="E252" ca="1">IF($B252&gt;=$D$3,_xll.CQGContractData(""&amp;$C252&amp;"","T_Settlement","1","T"),RTD("cqg.rtd",,"StudyData",""&amp;$C252&amp;"","Bar","","Close","D","-1","ALL",,,"TRUE","T"))</f>
        <v>8478.25</v>
      </c>
      <c r="F252" s="3" cm="1">
        <f t="array" aca="1" ref="F252" ca="1">IF($B252&gt;=$D$3,_xll.CQGContractData(""&amp;$C252&amp;"","NetSettlement","1","T"),RTD("cqg.rtd",,"StudyData",""&amp;$C252&amp;"","Bar","","Close","D","-2","ALL",,,"TRUE","T")-RTD("cqg.rtd",,"StudyData",""&amp;$C252&amp;"","Bar","","Close","D","-1","ALL",,,"TRUE","T"))</f>
        <v>-27.340000000000146</v>
      </c>
      <c r="G252" s="14" t="str">
        <f ca="1">IF($B252&gt;=$D$3,RTD("cqg.rtd", ,"ContractData", $C252, "T_SettlementTime",, "T"),"")</f>
        <v/>
      </c>
      <c r="H252" s="5" cm="1">
        <f t="array" aca="1" ref="H252" ca="1">IF($B252&gt;=$D$3,_xll.CQGContractData($C252,"T_Date","1","T"),RTD("cqg.rtd",,"StudyData",""&amp;$C252&amp;"","Bar","","Time","D","-1","ALL",,,"TRUE","T"))</f>
        <v>44909</v>
      </c>
      <c r="I252" s="6" t="str">
        <f ca="1">IF($B252&gt;=$D$3,RTD("cqg.rtd",,"StudyData",$C252,"Bar","","Close","ADC","-2","ALL",,,"TRUE","T"),"")</f>
        <v/>
      </c>
      <c r="J252" s="5" t="str">
        <f ca="1">IF($B252&gt;=$D$3,RTD("cqg.rtd", ,"ContractData", $C252, "Y_Date",, "T"),"")</f>
        <v/>
      </c>
      <c r="K252" s="1" t="str">
        <v/>
      </c>
      <c r="L252" s="1" t="str">
        <v/>
      </c>
      <c r="M252" t="b">
        <f t="shared" ca="1" si="12"/>
        <v>0</v>
      </c>
    </row>
    <row r="253" spans="1:13" x14ac:dyDescent="0.3">
      <c r="A253" s="3">
        <v>248</v>
      </c>
      <c r="B253" s="5">
        <f t="shared" si="10"/>
        <v>44914</v>
      </c>
      <c r="C253" s="16" t="str">
        <f t="shared" si="11"/>
        <v>CADD19Z22</v>
      </c>
      <c r="D253" s="6" t="str">
        <f>RTD("cqg.rtd", ,"ContractData", ""&amp;C253&amp;"", "LongDescription",, "T")</f>
        <v>LME Copper, Dec 22</v>
      </c>
      <c r="E253" s="6" cm="1">
        <f t="array" aca="1" ref="E253" ca="1">IF($B253&gt;=$D$3,_xll.CQGContractData(""&amp;$C253&amp;"","T_Settlement","1","T"),RTD("cqg.rtd",,"StudyData",""&amp;$C253&amp;"","Bar","","Close","D","-1","ALL",,,"TRUE","T"))</f>
        <v>8253</v>
      </c>
      <c r="F253" s="3" cm="1">
        <f t="array" aca="1" ref="F253" ca="1">IF($B253&gt;=$D$3,_xll.CQGContractData(""&amp;$C253&amp;"","NetSettlement","1","T"),RTD("cqg.rtd",,"StudyData",""&amp;$C253&amp;"","Bar","","Close","D","-2","ALL",,,"TRUE","T")-RTD("cqg.rtd",,"StudyData",""&amp;$C253&amp;"","Bar","","Close","D","-1","ALL",,,"TRUE","T"))</f>
        <v>230.5</v>
      </c>
      <c r="G253" s="14" t="str">
        <f ca="1">IF($B253&gt;=$D$3,RTD("cqg.rtd", ,"ContractData", $C253, "T_SettlementTime",, "T"),"")</f>
        <v/>
      </c>
      <c r="H253" s="5" cm="1">
        <f t="array" aca="1" ref="H253" ca="1">IF($B253&gt;=$D$3,_xll.CQGContractData($C253,"T_Date","1","T"),RTD("cqg.rtd",,"StudyData",""&amp;$C253&amp;"","Bar","","Time","D","-1","ALL",,,"TRUE","T"))</f>
        <v>44910</v>
      </c>
      <c r="I253" s="6" t="str">
        <f ca="1">IF($B253&gt;=$D$3,RTD("cqg.rtd",,"StudyData",$C253,"Bar","","Close","ADC","-2","ALL",,,"TRUE","T"),"")</f>
        <v/>
      </c>
      <c r="J253" s="5" t="str">
        <f ca="1">IF($B253&gt;=$D$3,RTD("cqg.rtd", ,"ContractData", $C253, "Y_Date",, "T"),"")</f>
        <v/>
      </c>
      <c r="K253" s="1" t="str">
        <v/>
      </c>
      <c r="L253" s="1" t="str">
        <v/>
      </c>
      <c r="M253" t="b">
        <f t="shared" ca="1" si="12"/>
        <v>0</v>
      </c>
    </row>
    <row r="254" spans="1:13" x14ac:dyDescent="0.3">
      <c r="A254" s="3">
        <v>249</v>
      </c>
      <c r="B254" s="5">
        <f t="shared" si="10"/>
        <v>44915</v>
      </c>
      <c r="C254" s="16" t="str">
        <f t="shared" si="11"/>
        <v>CADD20Z22</v>
      </c>
      <c r="D254" s="6" t="str">
        <f>RTD("cqg.rtd", ,"ContractData", ""&amp;C254&amp;"", "LongDescription",, "T")</f>
        <v>LME Copper, Dec 22</v>
      </c>
      <c r="E254" s="6" cm="1">
        <f t="array" aca="1" ref="E254" ca="1">IF($B254&gt;=$D$3,_xll.CQGContractData(""&amp;$C254&amp;"","T_Settlement","1","T"),RTD("cqg.rtd",,"StudyData",""&amp;$C254&amp;"","Bar","","Close","D","-1","ALL",,,"TRUE","T"))</f>
        <v>8255</v>
      </c>
      <c r="F254" s="3" cm="1">
        <f t="array" aca="1" ref="F254" ca="1">IF($B254&gt;=$D$3,_xll.CQGContractData(""&amp;$C254&amp;"","NetSettlement","1","T"),RTD("cqg.rtd",,"StudyData",""&amp;$C254&amp;"","Bar","","Close","D","-2","ALL",,,"TRUE","T")-RTD("cqg.rtd",,"StudyData",""&amp;$C254&amp;"","Bar","","Close","D","-1","ALL",,,"TRUE","T"))</f>
        <v>231.25</v>
      </c>
      <c r="G254" s="14" t="str">
        <f ca="1">IF($B254&gt;=$D$3,RTD("cqg.rtd", ,"ContractData", $C254, "T_SettlementTime",, "T"),"")</f>
        <v/>
      </c>
      <c r="H254" s="5" cm="1">
        <f t="array" aca="1" ref="H254" ca="1">IF($B254&gt;=$D$3,_xll.CQGContractData($C254,"T_Date","1","T"),RTD("cqg.rtd",,"StudyData",""&amp;$C254&amp;"","Bar","","Time","D","-1","ALL",,,"TRUE","T"))</f>
        <v>44910</v>
      </c>
      <c r="I254" s="6" t="str">
        <f ca="1">IF($B254&gt;=$D$3,RTD("cqg.rtd",,"StudyData",$C254,"Bar","","Close","ADC","-2","ALL",,,"TRUE","T"),"")</f>
        <v/>
      </c>
      <c r="J254" s="5" t="str">
        <f ca="1">IF($B254&gt;=$D$3,RTD("cqg.rtd", ,"ContractData", $C254, "Y_Date",, "T"),"")</f>
        <v/>
      </c>
      <c r="K254" s="1" t="str">
        <v/>
      </c>
      <c r="L254" s="1" t="str">
        <v/>
      </c>
      <c r="M254" t="b">
        <f t="shared" ca="1" si="12"/>
        <v>0</v>
      </c>
    </row>
    <row r="255" spans="1:13" x14ac:dyDescent="0.3">
      <c r="A255" s="3">
        <v>250</v>
      </c>
      <c r="B255" s="5">
        <f t="shared" si="10"/>
        <v>44916</v>
      </c>
      <c r="C255" s="16" t="str">
        <f t="shared" si="11"/>
        <v>CADD21Z22</v>
      </c>
      <c r="D255" s="6" t="str">
        <f>RTD("cqg.rtd", ,"ContractData", ""&amp;C255&amp;"", "LongDescription",, "T")</f>
        <v>LME Copper, Dec 22</v>
      </c>
      <c r="E255" s="6" cm="1">
        <f t="array" aca="1" ref="E255" ca="1">IF($B255&gt;=$D$3,_xll.CQGContractData(""&amp;$C255&amp;"","T_Settlement","1","T"),RTD("cqg.rtd",,"StudyData",""&amp;$C255&amp;"","Bar","","Close","D","-1","ALL",,,"TRUE","T"))</f>
        <v>8303.25</v>
      </c>
      <c r="F255" s="3" cm="1">
        <f t="array" aca="1" ref="F255" ca="1">IF($B255&gt;=$D$3,_xll.CQGContractData(""&amp;$C255&amp;"","NetSettlement","1","T"),RTD("cqg.rtd",,"StudyData",""&amp;$C255&amp;"","Bar","","Close","D","-2","ALL",,,"TRUE","T")-RTD("cqg.rtd",,"StudyData",""&amp;$C255&amp;"","Bar","","Close","D","-1","ALL",,,"TRUE","T"))</f>
        <v>-68</v>
      </c>
      <c r="G255" s="14" t="str">
        <f ca="1">IF($B255&gt;=$D$3,RTD("cqg.rtd", ,"ContractData", $C255, "T_SettlementTime",, "T"),"")</f>
        <v/>
      </c>
      <c r="H255" s="5" cm="1">
        <f t="array" aca="1" ref="H255" ca="1">IF($B255&gt;=$D$3,_xll.CQGContractData($C255,"T_Date","1","T"),RTD("cqg.rtd",,"StudyData",""&amp;$C255&amp;"","Bar","","Time","D","-1","ALL",,,"TRUE","T"))</f>
        <v>44914</v>
      </c>
      <c r="I255" s="6" t="str">
        <f ca="1">IF($B255&gt;=$D$3,RTD("cqg.rtd",,"StudyData",$C255,"Bar","","Close","ADC","-2","ALL",,,"TRUE","T"),"")</f>
        <v/>
      </c>
      <c r="J255" s="5" t="str">
        <f ca="1">IF($B255&gt;=$D$3,RTD("cqg.rtd", ,"ContractData", $C255, "Y_Date",, "T"),"")</f>
        <v/>
      </c>
      <c r="K255" s="1">
        <v>44916</v>
      </c>
      <c r="L255" s="1" t="str">
        <v/>
      </c>
      <c r="M255" t="b">
        <f t="shared" ca="1" si="12"/>
        <v>0</v>
      </c>
    </row>
    <row r="256" spans="1:13" x14ac:dyDescent="0.3">
      <c r="A256" s="3">
        <v>251</v>
      </c>
      <c r="B256" s="5">
        <f t="shared" si="10"/>
        <v>44917</v>
      </c>
      <c r="C256" s="16" t="str">
        <f t="shared" si="11"/>
        <v>CADD22Z22</v>
      </c>
      <c r="D256" s="6" t="str">
        <f>RTD("cqg.rtd", ,"ContractData", ""&amp;C256&amp;"", "LongDescription",, "T")</f>
        <v>LME Copper, Dec 22</v>
      </c>
      <c r="E256" s="6" cm="1">
        <f t="array" aca="1" ref="E256" ca="1">IF($B256&gt;=$D$3,_xll.CQGContractData(""&amp;$C256&amp;"","T_Settlement","1","T"),RTD("cqg.rtd",,"StudyData",""&amp;$C256&amp;"","Bar","","Close","D","-1","ALL",,,"TRUE","T"))</f>
        <v>8333.75</v>
      </c>
      <c r="F256" s="3" cm="1">
        <f t="array" aca="1" ref="F256" ca="1">IF($B256&gt;=$D$3,_xll.CQGContractData(""&amp;$C256&amp;"","NetSettlement","1","T"),RTD("cqg.rtd",,"StudyData",""&amp;$C256&amp;"","Bar","","Close","D","-2","ALL",,,"TRUE","T")-RTD("cqg.rtd",,"StudyData",""&amp;$C256&amp;"","Bar","","Close","D","-1","ALL",,,"TRUE","T"))</f>
        <v>-30.5</v>
      </c>
      <c r="G256" s="14" t="str">
        <f ca="1">IF($B256&gt;=$D$3,RTD("cqg.rtd", ,"ContractData", $C256, "T_SettlementTime",, "T"),"")</f>
        <v/>
      </c>
      <c r="H256" s="5" cm="1">
        <f t="array" aca="1" ref="H256" ca="1">IF($B256&gt;=$D$3,_xll.CQGContractData($C256,"T_Date","1","T"),RTD("cqg.rtd",,"StudyData",""&amp;$C256&amp;"","Bar","","Time","D","-1","ALL",,,"TRUE","T"))</f>
        <v>44915</v>
      </c>
      <c r="I256" s="6" t="str">
        <f ca="1">IF($B256&gt;=$D$3,RTD("cqg.rtd",,"StudyData",$C256,"Bar","","Close","ADC","-2","ALL",,,"TRUE","T"),"")</f>
        <v/>
      </c>
      <c r="J256" s="5" t="str">
        <f ca="1">IF($B256&gt;=$D$3,RTD("cqg.rtd", ,"ContractData", $C256, "Y_Date",, "T"),"")</f>
        <v/>
      </c>
      <c r="K256" s="1" t="str">
        <v/>
      </c>
      <c r="L256" s="1" t="str">
        <v/>
      </c>
      <c r="M256" t="b">
        <f t="shared" ca="1" si="12"/>
        <v>0</v>
      </c>
    </row>
    <row r="257" spans="1:13" x14ac:dyDescent="0.3">
      <c r="A257" s="3">
        <v>252</v>
      </c>
      <c r="B257" s="5">
        <f t="shared" si="10"/>
        <v>44918</v>
      </c>
      <c r="C257" s="16" t="str">
        <f t="shared" si="11"/>
        <v>CADD23Z22</v>
      </c>
      <c r="D257" s="6" t="str">
        <f>RTD("cqg.rtd", ,"ContractData", ""&amp;C257&amp;"", "LongDescription",, "T")</f>
        <v>LME Copper, Dec 22</v>
      </c>
      <c r="E257" s="6" cm="1">
        <f t="array" aca="1" ref="E257" ca="1">IF($B257&gt;=$D$3,_xll.CQGContractData(""&amp;$C257&amp;"","T_Settlement","1","T"),RTD("cqg.rtd",,"StudyData",""&amp;$C257&amp;"","Bar","","Close","D","-1","ALL",,,"TRUE","T"))</f>
        <v>8369.5</v>
      </c>
      <c r="F257" s="3" cm="1">
        <f t="array" aca="1" ref="F257" ca="1">IF($B257&gt;=$D$3,_xll.CQGContractData(""&amp;$C257&amp;"","NetSettlement","1","T"),RTD("cqg.rtd",,"StudyData",""&amp;$C257&amp;"","Bar","","Close","D","-2","ALL",,,"TRUE","T")-RTD("cqg.rtd",,"StudyData",""&amp;$C257&amp;"","Bar","","Close","D","-1","ALL",,,"TRUE","T"))</f>
        <v>-34.3700000000008</v>
      </c>
      <c r="G257" s="14" t="str">
        <f ca="1">IF($B257&gt;=$D$3,RTD("cqg.rtd", ,"ContractData", $C257, "T_SettlementTime",, "T"),"")</f>
        <v/>
      </c>
      <c r="H257" s="5" cm="1">
        <f t="array" aca="1" ref="H257" ca="1">IF($B257&gt;=$D$3,_xll.CQGContractData($C257,"T_Date","1","T"),RTD("cqg.rtd",,"StudyData",""&amp;$C257&amp;"","Bar","","Time","D","-1","ALL",,,"TRUE","T"))</f>
        <v>44916</v>
      </c>
      <c r="I257" s="6" t="str">
        <f ca="1">IF($B257&gt;=$D$3,RTD("cqg.rtd",,"StudyData",$C257,"Bar","","Close","ADC","-2","ALL",,,"TRUE","T"),"")</f>
        <v/>
      </c>
      <c r="J257" s="5" t="str">
        <f ca="1">IF($B257&gt;=$D$3,RTD("cqg.rtd", ,"ContractData", $C257, "Y_Date",, "T"),"")</f>
        <v/>
      </c>
      <c r="K257" s="1" t="str">
        <v/>
      </c>
      <c r="L257" s="1" t="str">
        <v/>
      </c>
      <c r="M257" t="b">
        <f t="shared" ca="1" si="12"/>
        <v>0</v>
      </c>
    </row>
    <row r="258" spans="1:13" x14ac:dyDescent="0.3">
      <c r="A258" s="3">
        <v>253</v>
      </c>
      <c r="B258" s="5">
        <f t="shared" si="10"/>
        <v>44921</v>
      </c>
      <c r="C258" s="16" t="str">
        <f t="shared" si="11"/>
        <v>CADD26Z22</v>
      </c>
      <c r="D258" s="6" t="str">
        <f>RTD("cqg.rtd", ,"ContractData", ""&amp;C258&amp;"", "LongDescription",, "T")</f>
        <v>LME Copper, Dec 22</v>
      </c>
      <c r="E258" s="6" t="str" cm="1">
        <f t="array" aca="1" ref="E258" ca="1">IF($B258&gt;=$D$3,_xll.CQGContractData(""&amp;$C258&amp;"","T_Settlement","1","T"),RTD("cqg.rtd",,"StudyData",""&amp;$C258&amp;"","Bar","","Close","D","-1","ALL",,,"TRUE","T"))</f>
        <v/>
      </c>
      <c r="F258" s="3" t="e" cm="1">
        <f t="array" aca="1" ref="F258" ca="1">IF($B258&gt;=$D$3,_xll.CQGContractData(""&amp;$C258&amp;"","NetSettlement","1","T"),RTD("cqg.rtd",,"StudyData",""&amp;$C258&amp;"","Bar","","Close","D","-2","ALL",,,"TRUE","T")-RTD("cqg.rtd",,"StudyData",""&amp;$C258&amp;"","Bar","","Close","D","-1","ALL",,,"TRUE","T"))</f>
        <v>#VALUE!</v>
      </c>
      <c r="G258" s="14" t="str">
        <f ca="1">IF($B258&gt;=$D$3,RTD("cqg.rtd", ,"ContractData", $C258, "T_SettlementTime",, "T"),"")</f>
        <v/>
      </c>
      <c r="H258" s="5" t="str" cm="1">
        <f t="array" aca="1" ref="H258" ca="1">IF($B258&gt;=$D$3,_xll.CQGContractData($C258,"T_Date","1","T"),RTD("cqg.rtd",,"StudyData",""&amp;$C258&amp;"","Bar","","Time","D","-1","ALL",,,"TRUE","T"))</f>
        <v/>
      </c>
      <c r="I258" s="6" t="str">
        <f ca="1">IF($B258&gt;=$D$3,RTD("cqg.rtd",,"StudyData",$C258,"Bar","","Close","ADC","-2","ALL",,,"TRUE","T"),"")</f>
        <v/>
      </c>
      <c r="J258" s="5" t="str">
        <f ca="1">IF($B258&gt;=$D$3,RTD("cqg.rtd", ,"ContractData", $C258, "Y_Date",, "T"),"")</f>
        <v/>
      </c>
      <c r="K258" s="1" t="str">
        <v/>
      </c>
      <c r="L258" s="1" t="str">
        <v/>
      </c>
      <c r="M258" t="b">
        <f t="shared" ca="1" si="12"/>
        <v>1</v>
      </c>
    </row>
    <row r="259" spans="1:13" x14ac:dyDescent="0.3">
      <c r="A259" s="3">
        <v>254</v>
      </c>
      <c r="B259" s="5">
        <f t="shared" si="10"/>
        <v>44922</v>
      </c>
      <c r="C259" s="16" t="str">
        <f t="shared" si="11"/>
        <v>CADD27Z22</v>
      </c>
      <c r="D259" s="6" t="str">
        <f>RTD("cqg.rtd", ,"ContractData", ""&amp;C259&amp;"", "LongDescription",, "T")</f>
        <v>LME Copper, Dec 22</v>
      </c>
      <c r="E259" s="6" t="str" cm="1">
        <f t="array" aca="1" ref="E259" ca="1">IF($B259&gt;=$D$3,_xll.CQGContractData(""&amp;$C259&amp;"","T_Settlement","1","T"),RTD("cqg.rtd",,"StudyData",""&amp;$C259&amp;"","Bar","","Close","D","-1","ALL",,,"TRUE","T"))</f>
        <v/>
      </c>
      <c r="F259" s="3" t="e" cm="1">
        <f t="array" aca="1" ref="F259" ca="1">IF($B259&gt;=$D$3,_xll.CQGContractData(""&amp;$C259&amp;"","NetSettlement","1","T"),RTD("cqg.rtd",,"StudyData",""&amp;$C259&amp;"","Bar","","Close","D","-2","ALL",,,"TRUE","T")-RTD("cqg.rtd",,"StudyData",""&amp;$C259&amp;"","Bar","","Close","D","-1","ALL",,,"TRUE","T"))</f>
        <v>#VALUE!</v>
      </c>
      <c r="G259" s="14" t="str">
        <f ca="1">IF($B259&gt;=$D$3,RTD("cqg.rtd", ,"ContractData", $C259, "T_SettlementTime",, "T"),"")</f>
        <v/>
      </c>
      <c r="H259" s="5" t="str" cm="1">
        <f t="array" aca="1" ref="H259" ca="1">IF($B259&gt;=$D$3,_xll.CQGContractData($C259,"T_Date","1","T"),RTD("cqg.rtd",,"StudyData",""&amp;$C259&amp;"","Bar","","Time","D","-1","ALL",,,"TRUE","T"))</f>
        <v/>
      </c>
      <c r="I259" s="6" t="str">
        <f ca="1">IF($B259&gt;=$D$3,RTD("cqg.rtd",,"StudyData",$C259,"Bar","","Close","ADC","-2","ALL",,,"TRUE","T"),"")</f>
        <v/>
      </c>
      <c r="J259" s="5" t="str">
        <f ca="1">IF($B259&gt;=$D$3,RTD("cqg.rtd", ,"ContractData", $C259, "Y_Date",, "T"),"")</f>
        <v/>
      </c>
      <c r="K259" s="1" t="str">
        <v/>
      </c>
      <c r="L259" s="1" t="str">
        <v/>
      </c>
      <c r="M259" t="b">
        <f t="shared" ca="1" si="12"/>
        <v>1</v>
      </c>
    </row>
    <row r="260" spans="1:13" x14ac:dyDescent="0.3">
      <c r="A260" s="3">
        <v>255</v>
      </c>
      <c r="B260" s="5">
        <f t="shared" si="10"/>
        <v>44923</v>
      </c>
      <c r="C260" s="16" t="str">
        <f t="shared" si="11"/>
        <v>CADD28Z22</v>
      </c>
      <c r="D260" s="6" t="str">
        <f>RTD("cqg.rtd", ,"ContractData", ""&amp;C260&amp;"", "LongDescription",, "T")</f>
        <v>LME Copper, Dec 22</v>
      </c>
      <c r="E260" s="6" cm="1">
        <f t="array" aca="1" ref="E260" ca="1">IF($B260&gt;=$D$3,_xll.CQGContractData(""&amp;$C260&amp;"","T_Settlement","1","T"),RTD("cqg.rtd",,"StudyData",""&amp;$C260&amp;"","Bar","","Close","D","-1","ALL",,,"TRUE","T"))</f>
        <v>8290.5</v>
      </c>
      <c r="F260" s="3" cm="1">
        <f t="array" aca="1" ref="F260" ca="1">IF($B260&gt;=$D$3,_xll.CQGContractData(""&amp;$C260&amp;"","NetSettlement","1","T"),RTD("cqg.rtd",,"StudyData",""&amp;$C260&amp;"","Bar","","Close","D","-2","ALL",,,"TRUE","T")-RTD("cqg.rtd",,"StudyData",""&amp;$C260&amp;"","Bar","","Close","D","-1","ALL",,,"TRUE","T"))</f>
        <v>87.5</v>
      </c>
      <c r="G260" s="14" t="str">
        <f ca="1">IF($B260&gt;=$D$3,RTD("cqg.rtd", ,"ContractData", $C260, "T_SettlementTime",, "T"),"")</f>
        <v/>
      </c>
      <c r="H260" s="5" cm="1">
        <f t="array" aca="1" ref="H260" ca="1">IF($B260&gt;=$D$3,_xll.CQGContractData($C260,"T_Date","1","T"),RTD("cqg.rtd",,"StudyData",""&amp;$C260&amp;"","Bar","","Time","D","-1","ALL",,,"TRUE","T"))</f>
        <v>44917</v>
      </c>
      <c r="I260" s="6" t="str">
        <f ca="1">IF($B260&gt;=$D$3,RTD("cqg.rtd",,"StudyData",$C260,"Bar","","Close","ADC","-2","ALL",,,"TRUE","T"),"")</f>
        <v/>
      </c>
      <c r="J260" s="5" t="str">
        <f ca="1">IF($B260&gt;=$D$3,RTD("cqg.rtd", ,"ContractData", $C260, "Y_Date",, "T"),"")</f>
        <v/>
      </c>
      <c r="K260" s="1" t="str">
        <v/>
      </c>
      <c r="L260" s="1" t="str">
        <v/>
      </c>
      <c r="M260" t="b">
        <f t="shared" ca="1" si="12"/>
        <v>0</v>
      </c>
    </row>
    <row r="261" spans="1:13" x14ac:dyDescent="0.3">
      <c r="A261" s="3">
        <v>256</v>
      </c>
      <c r="B261" s="5">
        <f t="shared" ref="B261:B324" si="13">WORKDAY($C$2,$A261)</f>
        <v>44924</v>
      </c>
      <c r="C261" s="16" t="str">
        <f t="shared" ref="C261:C324" si="14">CONCATENATE($E$2,IF(DAY($B261)&lt;10,CONCATENATE("0",DAY($B261)),DAY($B261)),IF(MONTH($B261)=1,"F",IF(MONTH($B261)=2,"G",IF(MONTH($B261)=3,"H",IF(MONTH($B261)=4,"J",IF(MONTH($B261)=5,"K",IF(MONTH($B261)=6,"M",IF(MONTH($B261)=7,"N",IF(MONTH($B261)=8,"Q",IF(MONTH($B261)=9,"U",IF(MONTH($B261)=10,"V",IF(MONTH($B261)=11,"X",IF(MONTH($B261)=12,"Z","INVALID MONTH")))))))))))),RIGHT(YEAR($B261),2))</f>
        <v>CADD29Z22</v>
      </c>
      <c r="D261" s="6" t="str">
        <f>RTD("cqg.rtd", ,"ContractData", ""&amp;C261&amp;"", "LongDescription",, "T")</f>
        <v>LME Copper, Dec 22</v>
      </c>
      <c r="E261" s="6" cm="1">
        <f t="array" aca="1" ref="E261" ca="1">IF($B261&gt;=$D$3,_xll.CQGContractData(""&amp;$C261&amp;"","T_Settlement","1","T"),RTD("cqg.rtd",,"StudyData",""&amp;$C261&amp;"","Bar","","Close","D","-1","ALL",,,"TRUE","T"))</f>
        <v>8291.86</v>
      </c>
      <c r="F261" s="3" cm="1">
        <f t="array" aca="1" ref="F261" ca="1">IF($B261&gt;=$D$3,_xll.CQGContractData(""&amp;$C261&amp;"","NetSettlement","1","T"),RTD("cqg.rtd",,"StudyData",""&amp;$C261&amp;"","Bar","","Close","D","-2","ALL",,,"TRUE","T")-RTD("cqg.rtd",,"StudyData",""&amp;$C261&amp;"","Bar","","Close","D","-1","ALL",,,"TRUE","T"))</f>
        <v>87.199999999998909</v>
      </c>
      <c r="G261" s="14" t="str">
        <f ca="1">IF($B261&gt;=$D$3,RTD("cqg.rtd", ,"ContractData", $C261, "T_SettlementTime",, "T"),"")</f>
        <v/>
      </c>
      <c r="H261" s="5" cm="1">
        <f t="array" aca="1" ref="H261" ca="1">IF($B261&gt;=$D$3,_xll.CQGContractData($C261,"T_Date","1","T"),RTD("cqg.rtd",,"StudyData",""&amp;$C261&amp;"","Bar","","Time","D","-1","ALL",,,"TRUE","T"))</f>
        <v>44917</v>
      </c>
      <c r="I261" s="6" t="str">
        <f ca="1">IF($B261&gt;=$D$3,RTD("cqg.rtd",,"StudyData",$C261,"Bar","","Close","ADC","-2","ALL",,,"TRUE","T"),"")</f>
        <v/>
      </c>
      <c r="J261" s="5" t="str">
        <f ca="1">IF($B261&gt;=$D$3,RTD("cqg.rtd", ,"ContractData", $C261, "Y_Date",, "T"),"")</f>
        <v/>
      </c>
      <c r="K261" s="1" t="str">
        <v/>
      </c>
      <c r="L261" s="1" t="str">
        <v/>
      </c>
      <c r="M261" t="b">
        <f t="shared" ca="1" si="12"/>
        <v>0</v>
      </c>
    </row>
    <row r="262" spans="1:13" x14ac:dyDescent="0.3">
      <c r="A262" s="3">
        <v>257</v>
      </c>
      <c r="B262" s="5">
        <f t="shared" si="13"/>
        <v>44925</v>
      </c>
      <c r="C262" s="16" t="str">
        <f t="shared" si="14"/>
        <v>CADD30Z22</v>
      </c>
      <c r="D262" s="6" t="str">
        <f>RTD("cqg.rtd", ,"ContractData", ""&amp;C262&amp;"", "LongDescription",, "T")</f>
        <v>LME Copper, Dec 22</v>
      </c>
      <c r="E262" s="6" cm="1">
        <f t="array" aca="1" ref="E262" ca="1">IF($B262&gt;=$D$3,_xll.CQGContractData(""&amp;$C262&amp;"","T_Settlement","1","T"),RTD("cqg.rtd",,"StudyData",""&amp;$C262&amp;"","Bar","","Close","D","-1","ALL",,,"TRUE","T"))</f>
        <v>8426</v>
      </c>
      <c r="F262" s="3" cm="1">
        <f t="array" aca="1" ref="F262" ca="1">IF($B262&gt;=$D$3,_xll.CQGContractData(""&amp;$C262&amp;"","NetSettlement","1","T"),RTD("cqg.rtd",,"StudyData",""&amp;$C262&amp;"","Bar","","Close","D","-2","ALL",,,"TRUE","T")-RTD("cqg.rtd",,"StudyData",""&amp;$C262&amp;"","Bar","","Close","D","-1","ALL",,,"TRUE","T"))</f>
        <v>-96.649999999999636</v>
      </c>
      <c r="G262" s="14" t="str">
        <f ca="1">IF($B262&gt;=$D$3,RTD("cqg.rtd", ,"ContractData", $C262, "T_SettlementTime",, "T"),"")</f>
        <v/>
      </c>
      <c r="H262" s="5" cm="1">
        <f t="array" aca="1" ref="H262" ca="1">IF($B262&gt;=$D$3,_xll.CQGContractData($C262,"T_Date","1","T"),RTD("cqg.rtd",,"StudyData",""&amp;$C262&amp;"","Bar","","Time","D","-1","ALL",,,"TRUE","T"))</f>
        <v>44923</v>
      </c>
      <c r="I262" s="6" t="str">
        <f ca="1">IF($B262&gt;=$D$3,RTD("cqg.rtd",,"StudyData",$C262,"Bar","","Close","ADC","-2","ALL",,,"TRUE","T"),"")</f>
        <v/>
      </c>
      <c r="J262" s="5" t="str">
        <f ca="1">IF($B262&gt;=$D$3,RTD("cqg.rtd", ,"ContractData", $C262, "Y_Date",, "T"),"")</f>
        <v/>
      </c>
      <c r="K262" s="1" t="str">
        <v/>
      </c>
      <c r="L262" s="1" t="str">
        <v/>
      </c>
      <c r="M262" t="b">
        <f t="shared" ca="1" si="12"/>
        <v>0</v>
      </c>
    </row>
    <row r="263" spans="1:13" x14ac:dyDescent="0.3">
      <c r="A263" s="3">
        <v>258</v>
      </c>
      <c r="B263" s="5">
        <f t="shared" si="13"/>
        <v>44928</v>
      </c>
      <c r="C263" s="16" t="str">
        <f t="shared" si="14"/>
        <v>CADD02F23</v>
      </c>
      <c r="D263" s="6" t="str">
        <f>RTD("cqg.rtd", ,"ContractData", ""&amp;C263&amp;"", "LongDescription",, "T")</f>
        <v>LME Copper, Jan 23</v>
      </c>
      <c r="E263" s="6" t="str" cm="1">
        <f t="array" aca="1" ref="E263" ca="1">IF($B263&gt;=$D$3,_xll.CQGContractData(""&amp;$C263&amp;"","T_Settlement","1","T"),RTD("cqg.rtd",,"StudyData",""&amp;$C263&amp;"","Bar","","Close","D","-1","ALL",,,"TRUE","T"))</f>
        <v/>
      </c>
      <c r="F263" s="3" t="e" cm="1">
        <f t="array" aca="1" ref="F263" ca="1">IF($B263&gt;=$D$3,_xll.CQGContractData(""&amp;$C263&amp;"","NetSettlement","1","T"),RTD("cqg.rtd",,"StudyData",""&amp;$C263&amp;"","Bar","","Close","D","-2","ALL",,,"TRUE","T")-RTD("cqg.rtd",,"StudyData",""&amp;$C263&amp;"","Bar","","Close","D","-1","ALL",,,"TRUE","T"))</f>
        <v>#VALUE!</v>
      </c>
      <c r="G263" s="14" t="str">
        <f ca="1">IF($B263&gt;=$D$3,RTD("cqg.rtd", ,"ContractData", $C263, "T_SettlementTime",, "T"),"")</f>
        <v/>
      </c>
      <c r="H263" s="5" t="str" cm="1">
        <f t="array" aca="1" ref="H263" ca="1">IF($B263&gt;=$D$3,_xll.CQGContractData($C263,"T_Date","1","T"),RTD("cqg.rtd",,"StudyData",""&amp;$C263&amp;"","Bar","","Time","D","-1","ALL",,,"TRUE","T"))</f>
        <v/>
      </c>
      <c r="I263" s="6" t="str">
        <f ca="1">IF($B263&gt;=$D$3,RTD("cqg.rtd",,"StudyData",$C263,"Bar","","Close","ADC","-2","ALL",,,"TRUE","T"),"")</f>
        <v/>
      </c>
      <c r="J263" s="5" t="str">
        <f ca="1">IF($B263&gt;=$D$3,RTD("cqg.rtd", ,"ContractData", $C263, "Y_Date",, "T"),"")</f>
        <v/>
      </c>
      <c r="K263" s="1" t="str">
        <v/>
      </c>
      <c r="L263" s="1" t="str">
        <v/>
      </c>
      <c r="M263" t="b">
        <f t="shared" ca="1" si="12"/>
        <v>1</v>
      </c>
    </row>
    <row r="264" spans="1:13" x14ac:dyDescent="0.3">
      <c r="A264" s="3">
        <v>259</v>
      </c>
      <c r="B264" s="5">
        <f t="shared" si="13"/>
        <v>44929</v>
      </c>
      <c r="C264" s="16" t="str">
        <f t="shared" si="14"/>
        <v>CADD03F23</v>
      </c>
      <c r="D264" s="6" t="str">
        <f>RTD("cqg.rtd", ,"ContractData", ""&amp;C264&amp;"", "LongDescription",, "T")</f>
        <v>LME Copper, Jan 23</v>
      </c>
      <c r="E264" s="6" cm="1">
        <f t="array" aca="1" ref="E264" ca="1">IF($B264&gt;=$D$3,_xll.CQGContractData(""&amp;$C264&amp;"","T_Settlement","1","T"),RTD("cqg.rtd",,"StudyData",""&amp;$C264&amp;"","Bar","","Close","D","-1","ALL",,,"TRUE","T"))</f>
        <v>8409.5</v>
      </c>
      <c r="F264" s="3" cm="1">
        <f t="array" aca="1" ref="F264" ca="1">IF($B264&gt;=$D$3,_xll.CQGContractData(""&amp;$C264&amp;"","NetSettlement","1","T"),RTD("cqg.rtd",,"StudyData",""&amp;$C264&amp;"","Bar","","Close","D","-2","ALL",,,"TRUE","T")-RTD("cqg.rtd",,"StudyData",""&amp;$C264&amp;"","Bar","","Close","D","-1","ALL",,,"TRUE","T"))</f>
        <v>24.5</v>
      </c>
      <c r="G264" s="14" t="str">
        <f ca="1">IF($B264&gt;=$D$3,RTD("cqg.rtd", ,"ContractData", $C264, "T_SettlementTime",, "T"),"")</f>
        <v/>
      </c>
      <c r="H264" s="5" cm="1">
        <f t="array" aca="1" ref="H264" ca="1">IF($B264&gt;=$D$3,_xll.CQGContractData($C264,"T_Date","1","T"),RTD("cqg.rtd",,"StudyData",""&amp;$C264&amp;"","Bar","","Time","D","-1","ALL",,,"TRUE","T"))</f>
        <v>44924</v>
      </c>
      <c r="I264" s="6" t="str">
        <f ca="1">IF($B264&gt;=$D$3,RTD("cqg.rtd",,"StudyData",$C264,"Bar","","Close","ADC","-2","ALL",,,"TRUE","T"),"")</f>
        <v/>
      </c>
      <c r="J264" s="5" t="str">
        <f ca="1">IF($B264&gt;=$D$3,RTD("cqg.rtd", ,"ContractData", $C264, "Y_Date",, "T"),"")</f>
        <v/>
      </c>
      <c r="K264" s="1" t="str">
        <v/>
      </c>
      <c r="L264" s="1" t="str">
        <v/>
      </c>
      <c r="M264" t="b">
        <f t="shared" ca="1" si="12"/>
        <v>0</v>
      </c>
    </row>
    <row r="265" spans="1:13" x14ac:dyDescent="0.3">
      <c r="A265" s="3">
        <v>260</v>
      </c>
      <c r="B265" s="5">
        <f t="shared" si="13"/>
        <v>44930</v>
      </c>
      <c r="C265" s="16" t="str">
        <f t="shared" si="14"/>
        <v>CADD04F23</v>
      </c>
      <c r="D265" s="6" t="str">
        <f>RTD("cqg.rtd", ,"ContractData", ""&amp;C265&amp;"", "LongDescription",, "T")</f>
        <v>LME Copper, Jan 23</v>
      </c>
      <c r="E265" s="6" cm="1">
        <f t="array" aca="1" ref="E265" ca="1">IF($B265&gt;=$D$3,_xll.CQGContractData(""&amp;$C265&amp;"","T_Settlement","1","T"),RTD("cqg.rtd",,"StudyData",""&amp;$C265&amp;"","Bar","","Close","D","-1","ALL",,,"TRUE","T"))</f>
        <v>8411.25</v>
      </c>
      <c r="F265" s="3" cm="1">
        <f t="array" aca="1" ref="F265" ca="1">IF($B265&gt;=$D$3,_xll.CQGContractData(""&amp;$C265&amp;"","NetSettlement","1","T"),RTD("cqg.rtd",,"StudyData",""&amp;$C265&amp;"","Bar","","Close","D","-2","ALL",,,"TRUE","T")-RTD("cqg.rtd",,"StudyData",""&amp;$C265&amp;"","Bar","","Close","D","-1","ALL",,,"TRUE","T"))</f>
        <v>24.25</v>
      </c>
      <c r="G265" s="14" t="str">
        <f ca="1">IF($B265&gt;=$D$3,RTD("cqg.rtd", ,"ContractData", $C265, "T_SettlementTime",, "T"),"")</f>
        <v/>
      </c>
      <c r="H265" s="5" cm="1">
        <f t="array" aca="1" ref="H265" ca="1">IF($B265&gt;=$D$3,_xll.CQGContractData($C265,"T_Date","1","T"),RTD("cqg.rtd",,"StudyData",""&amp;$C265&amp;"","Bar","","Time","D","-1","ALL",,,"TRUE","T"))</f>
        <v>44924</v>
      </c>
      <c r="I265" s="6" t="str">
        <f ca="1">IF($B265&gt;=$D$3,RTD("cqg.rtd",,"StudyData",$C265,"Bar","","Close","ADC","-2","ALL",,,"TRUE","T"),"")</f>
        <v/>
      </c>
      <c r="J265" s="5" t="str">
        <f ca="1">IF($B265&gt;=$D$3,RTD("cqg.rtd", ,"ContractData", $C265, "Y_Date",, "T"),"")</f>
        <v/>
      </c>
      <c r="K265" s="1" t="str">
        <v/>
      </c>
      <c r="L265" s="1" t="str">
        <v/>
      </c>
      <c r="M265" t="b">
        <f t="shared" ca="1" si="12"/>
        <v>0</v>
      </c>
    </row>
    <row r="266" spans="1:13" x14ac:dyDescent="0.3">
      <c r="A266" s="3">
        <v>261</v>
      </c>
      <c r="B266" s="5">
        <f t="shared" si="13"/>
        <v>44931</v>
      </c>
      <c r="C266" s="16" t="str">
        <f t="shared" si="14"/>
        <v>CADD05F23</v>
      </c>
      <c r="D266" s="6" t="str">
        <f>RTD("cqg.rtd", ,"ContractData", ""&amp;C266&amp;"", "LongDescription",, "T")</f>
        <v>LME Copper, Jan 23</v>
      </c>
      <c r="E266" s="6" cm="1">
        <f t="array" aca="1" ref="E266" ca="1">IF($B266&gt;=$D$3,_xll.CQGContractData(""&amp;$C266&amp;"","T_Settlement","1","T"),RTD("cqg.rtd",,"StudyData",""&amp;$C266&amp;"","Bar","","Close","D","-1","ALL",,,"TRUE","T"))</f>
        <v>8307</v>
      </c>
      <c r="F266" s="3" cm="1">
        <f t="array" aca="1" ref="F266" ca="1">IF($B266&gt;=$D$3,_xll.CQGContractData(""&amp;$C266&amp;"","NetSettlement","1","T"),RTD("cqg.rtd",,"StudyData",""&amp;$C266&amp;"","Bar","","Close","D","-2","ALL",,,"TRUE","T")-RTD("cqg.rtd",,"StudyData",""&amp;$C266&amp;"","Bar","","Close","D","-1","ALL",,,"TRUE","T"))</f>
        <v>58.510000000000218</v>
      </c>
      <c r="G266" s="14" t="str">
        <f ca="1">IF($B266&gt;=$D$3,RTD("cqg.rtd", ,"ContractData", $C266, "T_SettlementTime",, "T"),"")</f>
        <v/>
      </c>
      <c r="H266" s="5" cm="1">
        <f t="array" aca="1" ref="H266" ca="1">IF($B266&gt;=$D$3,_xll.CQGContractData($C266,"T_Date","1","T"),RTD("cqg.rtd",,"StudyData",""&amp;$C266&amp;"","Bar","","Time","D","-1","ALL",,,"TRUE","T"))</f>
        <v>44929</v>
      </c>
      <c r="I266" s="6" t="str">
        <f ca="1">IF($B266&gt;=$D$3,RTD("cqg.rtd",,"StudyData",$C266,"Bar","","Close","ADC","-2","ALL",,,"TRUE","T"),"")</f>
        <v/>
      </c>
      <c r="J266" s="5" t="str">
        <f ca="1">IF($B266&gt;=$D$3,RTD("cqg.rtd", ,"ContractData", $C266, "Y_Date",, "T"),"")</f>
        <v/>
      </c>
      <c r="K266" s="1" t="str">
        <v/>
      </c>
      <c r="L266" s="1" t="str">
        <v/>
      </c>
      <c r="M266" t="b">
        <f t="shared" ca="1" si="12"/>
        <v>0</v>
      </c>
    </row>
    <row r="267" spans="1:13" x14ac:dyDescent="0.3">
      <c r="A267" s="3">
        <v>262</v>
      </c>
      <c r="B267" s="5">
        <f t="shared" si="13"/>
        <v>44932</v>
      </c>
      <c r="C267" s="16" t="str">
        <f t="shared" si="14"/>
        <v>CADD06F23</v>
      </c>
      <c r="D267" s="6" t="str">
        <f>RTD("cqg.rtd", ,"ContractData", ""&amp;C267&amp;"", "LongDescription",, "T")</f>
        <v>LME Copper, Jan 23</v>
      </c>
      <c r="E267" s="6" cm="1">
        <f t="array" aca="1" ref="E267" ca="1">IF($B267&gt;=$D$3,_xll.CQGContractData(""&amp;$C267&amp;"","T_Settlement","1","T"),RTD("cqg.rtd",,"StudyData",""&amp;$C267&amp;"","Bar","","Close","D","-1","ALL",,,"TRUE","T"))</f>
        <v>8236</v>
      </c>
      <c r="F267" s="3" cm="1">
        <f t="array" aca="1" ref="F267" ca="1">IF($B267&gt;=$D$3,_xll.CQGContractData(""&amp;$C267&amp;"","NetSettlement","1","T"),RTD("cqg.rtd",,"StudyData",""&amp;$C267&amp;"","Bar","","Close","D","-2","ALL",,,"TRUE","T")-RTD("cqg.rtd",,"StudyData",""&amp;$C267&amp;"","Bar","","Close","D","-1","ALL",,,"TRUE","T"))</f>
        <v>72.5</v>
      </c>
      <c r="G267" s="14" t="str">
        <f ca="1">IF($B267&gt;=$D$3,RTD("cqg.rtd", ,"ContractData", $C267, "T_SettlementTime",, "T"),"")</f>
        <v/>
      </c>
      <c r="H267" s="5" cm="1">
        <f t="array" aca="1" ref="H267" ca="1">IF($B267&gt;=$D$3,_xll.CQGContractData($C267,"T_Date","1","T"),RTD("cqg.rtd",,"StudyData",""&amp;$C267&amp;"","Bar","","Time","D","-1","ALL",,,"TRUE","T"))</f>
        <v>44930</v>
      </c>
      <c r="I267" s="6" t="str">
        <f ca="1">IF($B267&gt;=$D$3,RTD("cqg.rtd",,"StudyData",$C267,"Bar","","Close","ADC","-2","ALL",,,"TRUE","T"),"")</f>
        <v/>
      </c>
      <c r="J267" s="5" t="str">
        <f ca="1">IF($B267&gt;=$D$3,RTD("cqg.rtd", ,"ContractData", $C267, "Y_Date",, "T"),"")</f>
        <v/>
      </c>
      <c r="K267" s="1" t="str">
        <v/>
      </c>
      <c r="L267" s="1" t="str">
        <v/>
      </c>
      <c r="M267" t="b">
        <f t="shared" ca="1" si="12"/>
        <v>0</v>
      </c>
    </row>
    <row r="268" spans="1:13" x14ac:dyDescent="0.3">
      <c r="A268" s="3">
        <v>263</v>
      </c>
      <c r="B268" s="5">
        <f t="shared" si="13"/>
        <v>44935</v>
      </c>
      <c r="C268" s="16" t="str">
        <f t="shared" si="14"/>
        <v>CADD09F23</v>
      </c>
      <c r="D268" s="6" t="str">
        <f>RTD("cqg.rtd", ,"ContractData", ""&amp;C268&amp;"", "LongDescription",, "T")</f>
        <v>LME Copper, Jan 23</v>
      </c>
      <c r="E268" s="6" cm="1">
        <f t="array" aca="1" ref="E268" ca="1">IF($B268&gt;=$D$3,_xll.CQGContractData(""&amp;$C268&amp;"","T_Settlement","1","T"),RTD("cqg.rtd",,"StudyData",""&amp;$C268&amp;"","Bar","","Close","D","-1","ALL",,,"TRUE","T"))</f>
        <v>8361.5</v>
      </c>
      <c r="F268" s="3" cm="1">
        <f t="array" aca="1" ref="F268" ca="1">IF($B268&gt;=$D$3,_xll.CQGContractData(""&amp;$C268&amp;"","NetSettlement","1","T"),RTD("cqg.rtd",,"StudyData",""&amp;$C268&amp;"","Bar","","Close","D","-2","ALL",,,"TRUE","T")-RTD("cqg.rtd",,"StudyData",""&amp;$C268&amp;"","Bar","","Close","D","-1","ALL",,,"TRUE","T"))</f>
        <v>-122.69000000000051</v>
      </c>
      <c r="G268" s="14" t="str">
        <f ca="1">IF($B268&gt;=$D$3,RTD("cqg.rtd", ,"ContractData", $C268, "T_SettlementTime",, "T"),"")</f>
        <v/>
      </c>
      <c r="H268" s="5" cm="1">
        <f t="array" aca="1" ref="H268" ca="1">IF($B268&gt;=$D$3,_xll.CQGContractData($C268,"T_Date","1","T"),RTD("cqg.rtd",,"StudyData",""&amp;$C268&amp;"","Bar","","Time","D","-1","ALL",,,"TRUE","T"))</f>
        <v>44931</v>
      </c>
      <c r="I268" s="6" t="str">
        <f ca="1">IF($B268&gt;=$D$3,RTD("cqg.rtd",,"StudyData",$C268,"Bar","","Close","ADC","-2","ALL",,,"TRUE","T"),"")</f>
        <v/>
      </c>
      <c r="J268" s="5" t="str">
        <f ca="1">IF($B268&gt;=$D$3,RTD("cqg.rtd", ,"ContractData", $C268, "Y_Date",, "T"),"")</f>
        <v/>
      </c>
      <c r="K268" s="1" t="str">
        <v/>
      </c>
      <c r="L268" s="1" t="str">
        <v/>
      </c>
      <c r="M268" t="b">
        <f t="shared" ca="1" si="12"/>
        <v>0</v>
      </c>
    </row>
    <row r="269" spans="1:13" x14ac:dyDescent="0.3">
      <c r="A269" s="3">
        <v>264</v>
      </c>
      <c r="B269" s="5">
        <f t="shared" si="13"/>
        <v>44936</v>
      </c>
      <c r="C269" s="16" t="str">
        <f t="shared" si="14"/>
        <v>CADD10F23</v>
      </c>
      <c r="D269" s="6" t="str">
        <f>RTD("cqg.rtd", ,"ContractData", ""&amp;C269&amp;"", "LongDescription",, "T")</f>
        <v>LME Copper, Jan 23</v>
      </c>
      <c r="E269" s="6" cm="1">
        <f t="array" aca="1" ref="E269" ca="1">IF($B269&gt;=$D$3,_xll.CQGContractData(""&amp;$C269&amp;"","T_Settlement","1","T"),RTD("cqg.rtd",,"StudyData",""&amp;$C269&amp;"","Bar","","Close","D","-1","ALL",,,"TRUE","T"))</f>
        <v>8363</v>
      </c>
      <c r="F269" s="3" cm="1">
        <f t="array" aca="1" ref="F269" ca="1">IF($B269&gt;=$D$3,_xll.CQGContractData(""&amp;$C269&amp;"","NetSettlement","1","T"),RTD("cqg.rtd",,"StudyData",""&amp;$C269&amp;"","Bar","","Close","D","-2","ALL",,,"TRUE","T")-RTD("cqg.rtd",,"StudyData",""&amp;$C269&amp;"","Bar","","Close","D","-1","ALL",,,"TRUE","T"))</f>
        <v>-123.25</v>
      </c>
      <c r="G269" s="14" t="str">
        <f ca="1">IF($B269&gt;=$D$3,RTD("cqg.rtd", ,"ContractData", $C269, "T_SettlementTime",, "T"),"")</f>
        <v/>
      </c>
      <c r="H269" s="5" cm="1">
        <f t="array" aca="1" ref="H269" ca="1">IF($B269&gt;=$D$3,_xll.CQGContractData($C269,"T_Date","1","T"),RTD("cqg.rtd",,"StudyData",""&amp;$C269&amp;"","Bar","","Time","D","-1","ALL",,,"TRUE","T"))</f>
        <v>44931</v>
      </c>
      <c r="I269" s="6" t="str">
        <f ca="1">IF($B269&gt;=$D$3,RTD("cqg.rtd",,"StudyData",$C269,"Bar","","Close","ADC","-2","ALL",,,"TRUE","T"),"")</f>
        <v/>
      </c>
      <c r="J269" s="5" t="str">
        <f ca="1">IF($B269&gt;=$D$3,RTD("cqg.rtd", ,"ContractData", $C269, "Y_Date",, "T"),"")</f>
        <v/>
      </c>
      <c r="K269" s="1" t="str">
        <v/>
      </c>
      <c r="L269" s="1" t="str">
        <v/>
      </c>
      <c r="M269" t="b">
        <f t="shared" ca="1" si="12"/>
        <v>0</v>
      </c>
    </row>
    <row r="270" spans="1:13" x14ac:dyDescent="0.3">
      <c r="A270" s="3">
        <v>265</v>
      </c>
      <c r="B270" s="5">
        <f t="shared" si="13"/>
        <v>44937</v>
      </c>
      <c r="C270" s="16" t="str">
        <f t="shared" si="14"/>
        <v>CADD11F23</v>
      </c>
      <c r="D270" s="6" t="str">
        <f>RTD("cqg.rtd", ,"ContractData", ""&amp;C270&amp;"", "LongDescription",, "T")</f>
        <v>LME Copper, Jan 23</v>
      </c>
      <c r="E270" s="6" cm="1">
        <f t="array" aca="1" ref="E270" ca="1">IF($B270&gt;=$D$3,_xll.CQGContractData(""&amp;$C270&amp;"","T_Settlement","1","T"),RTD("cqg.rtd",,"StudyData",""&amp;$C270&amp;"","Bar","","Close","D","-1","ALL",,,"TRUE","T"))</f>
        <v>8833</v>
      </c>
      <c r="F270" s="3" cm="1">
        <f t="array" aca="1" ref="F270" ca="1">IF($B270&gt;=$D$3,_xll.CQGContractData(""&amp;$C270&amp;"","NetSettlement","1","T"),RTD("cqg.rtd",,"StudyData",""&amp;$C270&amp;"","Bar","","Close","D","-2","ALL",,,"TRUE","T")-RTD("cqg.rtd",,"StudyData",""&amp;$C270&amp;"","Bar","","Close","D","-1","ALL",,,"TRUE","T"))</f>
        <v>-261.60000000000036</v>
      </c>
      <c r="G270" s="14" t="str">
        <f ca="1">IF($B270&gt;=$D$3,RTD("cqg.rtd", ,"ContractData", $C270, "T_SettlementTime",, "T"),"")</f>
        <v/>
      </c>
      <c r="H270" s="5" cm="1">
        <f t="array" aca="1" ref="H270" ca="1">IF($B270&gt;=$D$3,_xll.CQGContractData($C270,"T_Date","1","T"),RTD("cqg.rtd",,"StudyData",""&amp;$C270&amp;"","Bar","","Time","D","-1","ALL",,,"TRUE","T"))</f>
        <v>44935</v>
      </c>
      <c r="I270" s="6" t="str">
        <f ca="1">IF($B270&gt;=$D$3,RTD("cqg.rtd",,"StudyData",$C270,"Bar","","Close","ADC","-2","ALL",,,"TRUE","T"),"")</f>
        <v/>
      </c>
      <c r="J270" s="5" t="str">
        <f ca="1">IF($B270&gt;=$D$3,RTD("cqg.rtd", ,"ContractData", $C270, "Y_Date",, "T"),"")</f>
        <v/>
      </c>
      <c r="K270" s="1" t="str">
        <v/>
      </c>
      <c r="L270" s="1" t="str">
        <v/>
      </c>
      <c r="M270" t="b">
        <f t="shared" ca="1" si="12"/>
        <v>0</v>
      </c>
    </row>
    <row r="271" spans="1:13" x14ac:dyDescent="0.3">
      <c r="A271" s="3">
        <v>266</v>
      </c>
      <c r="B271" s="5">
        <f t="shared" si="13"/>
        <v>44938</v>
      </c>
      <c r="C271" s="16" t="str">
        <f t="shared" si="14"/>
        <v>CADD12F23</v>
      </c>
      <c r="D271" s="6" t="str">
        <f>RTD("cqg.rtd", ,"ContractData", ""&amp;C271&amp;"", "LongDescription",, "T")</f>
        <v>LME Copper, Jan 23</v>
      </c>
      <c r="E271" s="6" cm="1">
        <f t="array" aca="1" ref="E271" ca="1">IF($B271&gt;=$D$3,_xll.CQGContractData(""&amp;$C271&amp;"","T_Settlement","1","T"),RTD("cqg.rtd",,"StudyData",""&amp;$C271&amp;"","Bar","","Close","D","-1","ALL",,,"TRUE","T"))</f>
        <v>8890.5</v>
      </c>
      <c r="F271" s="3" cm="1">
        <f t="array" aca="1" ref="F271" ca="1">IF($B271&gt;=$D$3,_xll.CQGContractData(""&amp;$C271&amp;"","NetSettlement","1","T"),RTD("cqg.rtd",,"StudyData",""&amp;$C271&amp;"","Bar","","Close","D","-2","ALL",,,"TRUE","T")-RTD("cqg.rtd",,"StudyData",""&amp;$C271&amp;"","Bar","","Close","D","-1","ALL",,,"TRUE","T"))</f>
        <v>-55.899999999999636</v>
      </c>
      <c r="G271" s="14" t="str">
        <f ca="1">IF($B271&gt;=$D$3,RTD("cqg.rtd", ,"ContractData", $C271, "T_SettlementTime",, "T"),"")</f>
        <v/>
      </c>
      <c r="H271" s="5" cm="1">
        <f t="array" aca="1" ref="H271" ca="1">IF($B271&gt;=$D$3,_xll.CQGContractData($C271,"T_Date","1","T"),RTD("cqg.rtd",,"StudyData",""&amp;$C271&amp;"","Bar","","Time","D","-1","ALL",,,"TRUE","T"))</f>
        <v>44936</v>
      </c>
      <c r="I271" s="6" t="str">
        <f ca="1">IF($B271&gt;=$D$3,RTD("cqg.rtd",,"StudyData",$C271,"Bar","","Close","ADC","-2","ALL",,,"TRUE","T"),"")</f>
        <v/>
      </c>
      <c r="J271" s="5" t="str">
        <f ca="1">IF($B271&gt;=$D$3,RTD("cqg.rtd", ,"ContractData", $C271, "Y_Date",, "T"),"")</f>
        <v/>
      </c>
      <c r="K271" s="1" t="str">
        <v/>
      </c>
      <c r="L271" s="1" t="str">
        <v/>
      </c>
      <c r="M271" t="b">
        <f t="shared" ca="1" si="12"/>
        <v>0</v>
      </c>
    </row>
    <row r="272" spans="1:13" x14ac:dyDescent="0.3">
      <c r="A272" s="3">
        <v>267</v>
      </c>
      <c r="B272" s="5">
        <f t="shared" si="13"/>
        <v>44939</v>
      </c>
      <c r="C272" s="16" t="str">
        <f t="shared" si="14"/>
        <v>CADD13F23</v>
      </c>
      <c r="D272" s="6" t="str">
        <f>RTD("cqg.rtd", ,"ContractData", ""&amp;C272&amp;"", "LongDescription",, "T")</f>
        <v>LME Copper, Jan 23</v>
      </c>
      <c r="E272" s="6" cm="1">
        <f t="array" aca="1" ref="E272" ca="1">IF($B272&gt;=$D$3,_xll.CQGContractData(""&amp;$C272&amp;"","T_Settlement","1","T"),RTD("cqg.rtd",,"StudyData",""&amp;$C272&amp;"","Bar","","Close","D","-1","ALL",,,"TRUE","T"))</f>
        <v>9107.5</v>
      </c>
      <c r="F272" s="3" cm="1">
        <f t="array" aca="1" ref="F272" ca="1">IF($B272&gt;=$D$3,_xll.CQGContractData(""&amp;$C272&amp;"","NetSettlement","1","T"),RTD("cqg.rtd",,"StudyData",""&amp;$C272&amp;"","Bar","","Close","D","-2","ALL",,,"TRUE","T")-RTD("cqg.rtd",,"StudyData",""&amp;$C272&amp;"","Bar","","Close","D","-1","ALL",,,"TRUE","T"))</f>
        <v>-215.5</v>
      </c>
      <c r="G272" s="14" t="str">
        <f ca="1">IF($B272&gt;=$D$3,RTD("cqg.rtd", ,"ContractData", $C272, "T_SettlementTime",, "T"),"")</f>
        <v/>
      </c>
      <c r="H272" s="5" cm="1">
        <f t="array" aca="1" ref="H272" ca="1">IF($B272&gt;=$D$3,_xll.CQGContractData($C272,"T_Date","1","T"),RTD("cqg.rtd",,"StudyData",""&amp;$C272&amp;"","Bar","","Time","D","-1","ALL",,,"TRUE","T"))</f>
        <v>44937</v>
      </c>
      <c r="I272" s="6" t="str">
        <f ca="1">IF($B272&gt;=$D$3,RTD("cqg.rtd",,"StudyData",$C272,"Bar","","Close","ADC","-2","ALL",,,"TRUE","T"),"")</f>
        <v/>
      </c>
      <c r="J272" s="5" t="str">
        <f ca="1">IF($B272&gt;=$D$3,RTD("cqg.rtd", ,"ContractData", $C272, "Y_Date",, "T"),"")</f>
        <v/>
      </c>
      <c r="K272" s="1" t="str">
        <v/>
      </c>
      <c r="L272" s="1" t="str">
        <v/>
      </c>
      <c r="M272" t="b">
        <f t="shared" ca="1" si="12"/>
        <v>0</v>
      </c>
    </row>
    <row r="273" spans="1:13" x14ac:dyDescent="0.3">
      <c r="A273" s="3">
        <v>268</v>
      </c>
      <c r="B273" s="5">
        <f t="shared" si="13"/>
        <v>44942</v>
      </c>
      <c r="C273" s="16" t="str">
        <f t="shared" si="14"/>
        <v>CADD16F23</v>
      </c>
      <c r="D273" s="6" t="str">
        <f>RTD("cqg.rtd", ,"ContractData", ""&amp;C273&amp;"", "LongDescription",, "T")</f>
        <v>LME Copper, Jan 23</v>
      </c>
      <c r="E273" s="6" t="str" cm="1">
        <f t="array" aca="1" ref="E273" ca="1">IF($B273&gt;=$D$3,_xll.CQGContractData(""&amp;$C273&amp;"","T_Settlement","1","T"),RTD("cqg.rtd",,"StudyData",""&amp;$C273&amp;"","Bar","","Close","D","-1","ALL",,,"TRUE","T"))</f>
        <v/>
      </c>
      <c r="F273" s="3" t="e" cm="1">
        <f t="array" aca="1" ref="F273" ca="1">IF($B273&gt;=$D$3,_xll.CQGContractData(""&amp;$C273&amp;"","NetSettlement","1","T"),RTD("cqg.rtd",,"StudyData",""&amp;$C273&amp;"","Bar","","Close","D","-2","ALL",,,"TRUE","T")-RTD("cqg.rtd",,"StudyData",""&amp;$C273&amp;"","Bar","","Close","D","-1","ALL",,,"TRUE","T"))</f>
        <v>#VALUE!</v>
      </c>
      <c r="G273" s="14" t="str">
        <f ca="1">IF($B273&gt;=$D$3,RTD("cqg.rtd", ,"ContractData", $C273, "T_SettlementTime",, "T"),"")</f>
        <v/>
      </c>
      <c r="H273" s="5" t="str" cm="1">
        <f t="array" aca="1" ref="H273" ca="1">IF($B273&gt;=$D$3,_xll.CQGContractData($C273,"T_Date","1","T"),RTD("cqg.rtd",,"StudyData",""&amp;$C273&amp;"","Bar","","Time","D","-1","ALL",,,"TRUE","T"))</f>
        <v/>
      </c>
      <c r="I273" s="6" t="str">
        <f ca="1">IF($B273&gt;=$D$3,RTD("cqg.rtd",,"StudyData",$C273,"Bar","","Close","ADC","-2","ALL",,,"TRUE","T"),"")</f>
        <v/>
      </c>
      <c r="J273" s="5" t="str">
        <f ca="1">IF($B273&gt;=$D$3,RTD("cqg.rtd", ,"ContractData", $C273, "Y_Date",, "T"),"")</f>
        <v/>
      </c>
      <c r="K273" s="1" t="str">
        <v/>
      </c>
      <c r="L273" s="1" t="str">
        <v/>
      </c>
      <c r="M273" t="b">
        <f t="shared" ca="1" si="12"/>
        <v>1</v>
      </c>
    </row>
    <row r="274" spans="1:13" x14ac:dyDescent="0.3">
      <c r="A274" s="3">
        <v>269</v>
      </c>
      <c r="B274" s="5">
        <f t="shared" si="13"/>
        <v>44943</v>
      </c>
      <c r="C274" s="16" t="str">
        <f t="shared" si="14"/>
        <v>CADD17F23</v>
      </c>
      <c r="D274" s="6" t="str">
        <f>RTD("cqg.rtd", ,"ContractData", ""&amp;C274&amp;"", "LongDescription",, "T")</f>
        <v>LME Copper, Jan 23</v>
      </c>
      <c r="E274" s="6" cm="1">
        <f t="array" aca="1" ref="E274" ca="1">IF($B274&gt;=$D$3,_xll.CQGContractData(""&amp;$C274&amp;"","T_Settlement","1","T"),RTD("cqg.rtd",,"StudyData",""&amp;$C274&amp;"","Bar","","Close","D","-1","ALL",,,"TRUE","T"))</f>
        <v>9169.0499999999993</v>
      </c>
      <c r="F274" s="3" cm="1">
        <f t="array" aca="1" ref="F274" ca="1">IF($B274&gt;=$D$3,_xll.CQGContractData(""&amp;$C274&amp;"","NetSettlement","1","T"),RTD("cqg.rtd",,"StudyData",""&amp;$C274&amp;"","Bar","","Close","D","-2","ALL",,,"TRUE","T")-RTD("cqg.rtd",,"StudyData",""&amp;$C274&amp;"","Bar","","Close","D","-1","ALL",,,"TRUE","T"))</f>
        <v>-54.549999999999272</v>
      </c>
      <c r="G274" s="14" t="str">
        <f ca="1">IF($B274&gt;=$D$3,RTD("cqg.rtd", ,"ContractData", $C274, "T_SettlementTime",, "T"),"")</f>
        <v/>
      </c>
      <c r="H274" s="5" cm="1">
        <f t="array" aca="1" ref="H274" ca="1">IF($B274&gt;=$D$3,_xll.CQGContractData($C274,"T_Date","1","T"),RTD("cqg.rtd",,"StudyData",""&amp;$C274&amp;"","Bar","","Time","D","-1","ALL",,,"TRUE","T"))</f>
        <v>44938</v>
      </c>
      <c r="I274" s="6" t="str">
        <f ca="1">IF($B274&gt;=$D$3,RTD("cqg.rtd",,"StudyData",$C274,"Bar","","Close","ADC","-2","ALL",,,"TRUE","T"),"")</f>
        <v/>
      </c>
      <c r="J274" s="5" t="str">
        <f ca="1">IF($B274&gt;=$D$3,RTD("cqg.rtd", ,"ContractData", $C274, "Y_Date",, "T"),"")</f>
        <v/>
      </c>
      <c r="K274" s="1" t="str">
        <v/>
      </c>
      <c r="L274" s="1" t="str">
        <v/>
      </c>
      <c r="M274" t="b">
        <f t="shared" ref="M274:M337" ca="1" si="15">ISERROR(F274)</f>
        <v>0</v>
      </c>
    </row>
    <row r="275" spans="1:13" x14ac:dyDescent="0.3">
      <c r="A275" s="3">
        <v>270</v>
      </c>
      <c r="B275" s="5">
        <f t="shared" si="13"/>
        <v>44944</v>
      </c>
      <c r="C275" s="16" t="str">
        <f t="shared" si="14"/>
        <v>CADD18F23</v>
      </c>
      <c r="D275" s="6" t="str">
        <f>RTD("cqg.rtd", ,"ContractData", ""&amp;C275&amp;"", "LongDescription",, "T")</f>
        <v>LME Copper, Jan 23</v>
      </c>
      <c r="E275" s="6" cm="1">
        <f t="array" aca="1" ref="E275" ca="1">IF($B275&gt;=$D$3,_xll.CQGContractData(""&amp;$C275&amp;"","T_Settlement","1","T"),RTD("cqg.rtd",,"StudyData",""&amp;$C275&amp;"","Bar","","Close","D","-1","ALL",,,"TRUE","T"))</f>
        <v>9088.19</v>
      </c>
      <c r="F275" s="3" cm="1">
        <f t="array" aca="1" ref="F275" ca="1">IF($B275&gt;=$D$3,_xll.CQGContractData(""&amp;$C275&amp;"","NetSettlement","1","T"),RTD("cqg.rtd",,"StudyData",""&amp;$C275&amp;"","Bar","","Close","D","-2","ALL",,,"TRUE","T")-RTD("cqg.rtd",,"StudyData",""&amp;$C275&amp;"","Bar","","Close","D","-1","ALL",,,"TRUE","T"))</f>
        <v>81.809999999999491</v>
      </c>
      <c r="G275" s="14" t="str">
        <f ca="1">IF($B275&gt;=$D$3,RTD("cqg.rtd", ,"ContractData", $C275, "T_SettlementTime",, "T"),"")</f>
        <v/>
      </c>
      <c r="H275" s="5" cm="1">
        <f t="array" aca="1" ref="H275" ca="1">IF($B275&gt;=$D$3,_xll.CQGContractData($C275,"T_Date","1","T"),RTD("cqg.rtd",,"StudyData",""&amp;$C275&amp;"","Bar","","Time","D","-1","ALL",,,"TRUE","T"))</f>
        <v>44942</v>
      </c>
      <c r="I275" s="6" t="str">
        <f ca="1">IF($B275&gt;=$D$3,RTD("cqg.rtd",,"StudyData",$C275,"Bar","","Close","ADC","-2","ALL",,,"TRUE","T"),"")</f>
        <v/>
      </c>
      <c r="J275" s="5" t="str">
        <f ca="1">IF($B275&gt;=$D$3,RTD("cqg.rtd", ,"ContractData", $C275, "Y_Date",, "T"),"")</f>
        <v/>
      </c>
      <c r="K275" s="1">
        <v>44944</v>
      </c>
      <c r="L275" s="1" t="str">
        <v/>
      </c>
      <c r="M275" t="b">
        <f t="shared" ca="1" si="15"/>
        <v>0</v>
      </c>
    </row>
    <row r="276" spans="1:13" x14ac:dyDescent="0.3">
      <c r="A276" s="3">
        <v>271</v>
      </c>
      <c r="B276" s="5">
        <f t="shared" si="13"/>
        <v>44945</v>
      </c>
      <c r="C276" s="16" t="str">
        <f t="shared" si="14"/>
        <v>CADD19F23</v>
      </c>
      <c r="D276" s="6" t="str">
        <f>RTD("cqg.rtd", ,"ContractData", ""&amp;C276&amp;"", "LongDescription",, "T")</f>
        <v>LME Copper, Jan 23</v>
      </c>
      <c r="E276" s="6" cm="1">
        <f t="array" aca="1" ref="E276" ca="1">IF($B276&gt;=$D$3,_xll.CQGContractData(""&amp;$C276&amp;"","T_Settlement","1","T"),RTD("cqg.rtd",,"StudyData",""&amp;$C276&amp;"","Bar","","Close","D","-1","ALL",,,"TRUE","T"))</f>
        <v>9282.99</v>
      </c>
      <c r="F276" s="3" cm="1">
        <f t="array" aca="1" ref="F276" ca="1">IF($B276&gt;=$D$3,_xll.CQGContractData(""&amp;$C276&amp;"","NetSettlement","1","T"),RTD("cqg.rtd",,"StudyData",""&amp;$C276&amp;"","Bar","","Close","D","-2","ALL",,,"TRUE","T")-RTD("cqg.rtd",,"StudyData",""&amp;$C276&amp;"","Bar","","Close","D","-1","ALL",,,"TRUE","T"))</f>
        <v>-193.42000000000007</v>
      </c>
      <c r="G276" s="14" t="str">
        <f ca="1">IF($B276&gt;=$D$3,RTD("cqg.rtd", ,"ContractData", $C276, "T_SettlementTime",, "T"),"")</f>
        <v/>
      </c>
      <c r="H276" s="5" cm="1">
        <f t="array" aca="1" ref="H276" ca="1">IF($B276&gt;=$D$3,_xll.CQGContractData($C276,"T_Date","1","T"),RTD("cqg.rtd",,"StudyData",""&amp;$C276&amp;"","Bar","","Time","D","-1","ALL",,,"TRUE","T"))</f>
        <v>44943</v>
      </c>
      <c r="I276" s="6" t="str">
        <f ca="1">IF($B276&gt;=$D$3,RTD("cqg.rtd",,"StudyData",$C276,"Bar","","Close","ADC","-2","ALL",,,"TRUE","T"),"")</f>
        <v/>
      </c>
      <c r="J276" s="5" t="str">
        <f ca="1">IF($B276&gt;=$D$3,RTD("cqg.rtd", ,"ContractData", $C276, "Y_Date",, "T"),"")</f>
        <v/>
      </c>
      <c r="K276" s="1" t="str">
        <v/>
      </c>
      <c r="L276" s="1" t="str">
        <v/>
      </c>
      <c r="M276" t="b">
        <f t="shared" ca="1" si="15"/>
        <v>0</v>
      </c>
    </row>
    <row r="277" spans="1:13" x14ac:dyDescent="0.3">
      <c r="A277" s="3">
        <v>272</v>
      </c>
      <c r="B277" s="5">
        <f t="shared" si="13"/>
        <v>44946</v>
      </c>
      <c r="C277" s="16" t="str">
        <f t="shared" si="14"/>
        <v>CADD20F23</v>
      </c>
      <c r="D277" s="6" t="str">
        <f>RTD("cqg.rtd", ,"ContractData", ""&amp;C277&amp;"", "LongDescription",, "T")</f>
        <v>LME Copper, Jan 23</v>
      </c>
      <c r="E277" s="6" cm="1">
        <f t="array" aca="1" ref="E277" ca="1">IF($B277&gt;=$D$3,_xll.CQGContractData(""&amp;$C277&amp;"","T_Settlement","1","T"),RTD("cqg.rtd",,"StudyData",""&amp;$C277&amp;"","Bar","","Close","D","-1","ALL",,,"TRUE","T"))</f>
        <v>9326</v>
      </c>
      <c r="F277" s="3" cm="1">
        <f t="array" aca="1" ref="F277" ca="1">IF($B277&gt;=$D$3,_xll.CQGContractData(""&amp;$C277&amp;"","NetSettlement","1","T"),RTD("cqg.rtd",,"StudyData",""&amp;$C277&amp;"","Bar","","Close","D","-2","ALL",,,"TRUE","T")-RTD("cqg.rtd",,"StudyData",""&amp;$C277&amp;"","Bar","","Close","D","-1","ALL",,,"TRUE","T"))</f>
        <v>-41.809999999999491</v>
      </c>
      <c r="G277" s="14" t="str">
        <f ca="1">IF($B277&gt;=$D$3,RTD("cqg.rtd", ,"ContractData", $C277, "T_SettlementTime",, "T"),"")</f>
        <v/>
      </c>
      <c r="H277" s="5" cm="1">
        <f t="array" aca="1" ref="H277" ca="1">IF($B277&gt;=$D$3,_xll.CQGContractData($C277,"T_Date","1","T"),RTD("cqg.rtd",,"StudyData",""&amp;$C277&amp;"","Bar","","Time","D","-1","ALL",,,"TRUE","T"))</f>
        <v>44944</v>
      </c>
      <c r="I277" s="6" t="str">
        <f ca="1">IF($B277&gt;=$D$3,RTD("cqg.rtd",,"StudyData",$C277,"Bar","","Close","ADC","-2","ALL",,,"TRUE","T"),"")</f>
        <v/>
      </c>
      <c r="J277" s="5" t="str">
        <f ca="1">IF($B277&gt;=$D$3,RTD("cqg.rtd", ,"ContractData", $C277, "Y_Date",, "T"),"")</f>
        <v/>
      </c>
      <c r="K277" s="1" t="str">
        <v/>
      </c>
      <c r="L277" s="1" t="str">
        <v/>
      </c>
      <c r="M277" t="b">
        <f t="shared" ca="1" si="15"/>
        <v>0</v>
      </c>
    </row>
    <row r="278" spans="1:13" x14ac:dyDescent="0.3">
      <c r="A278" s="3">
        <v>273</v>
      </c>
      <c r="B278" s="5">
        <f t="shared" si="13"/>
        <v>44949</v>
      </c>
      <c r="C278" s="16" t="str">
        <f t="shared" si="14"/>
        <v>CADD23F23</v>
      </c>
      <c r="D278" s="6" t="str">
        <f>RTD("cqg.rtd", ,"ContractData", ""&amp;C278&amp;"", "LongDescription",, "T")</f>
        <v>LME Copper, Jan 23</v>
      </c>
      <c r="E278" s="6" cm="1">
        <f t="array" aca="1" ref="E278" ca="1">IF($B278&gt;=$D$3,_xll.CQGContractData(""&amp;$C278&amp;"","T_Settlement","1","T"),RTD("cqg.rtd",,"StudyData",""&amp;$C278&amp;"","Bar","","Close","D","-1","ALL",,,"TRUE","T"))</f>
        <v>9301</v>
      </c>
      <c r="F278" s="3" cm="1">
        <f t="array" aca="1" ref="F278" ca="1">IF($B278&gt;=$D$3,_xll.CQGContractData(""&amp;$C278&amp;"","NetSettlement","1","T"),RTD("cqg.rtd",,"StudyData",""&amp;$C278&amp;"","Bar","","Close","D","-2","ALL",,,"TRUE","T")-RTD("cqg.rtd",,"StudyData",""&amp;$C278&amp;"","Bar","","Close","D","-1","ALL",,,"TRUE","T"))</f>
        <v>28.549999999999272</v>
      </c>
      <c r="G278" s="14" t="str">
        <f ca="1">IF($B278&gt;=$D$3,RTD("cqg.rtd", ,"ContractData", $C278, "T_SettlementTime",, "T"),"")</f>
        <v/>
      </c>
      <c r="H278" s="5" cm="1">
        <f t="array" aca="1" ref="H278" ca="1">IF($B278&gt;=$D$3,_xll.CQGContractData($C278,"T_Date","1","T"),RTD("cqg.rtd",,"StudyData",""&amp;$C278&amp;"","Bar","","Time","D","-1","ALL",,,"TRUE","T"))</f>
        <v>44945</v>
      </c>
      <c r="I278" s="6" t="str">
        <f ca="1">IF($B278&gt;=$D$3,RTD("cqg.rtd",,"StudyData",$C278,"Bar","","Close","ADC","-2","ALL",,,"TRUE","T"),"")</f>
        <v/>
      </c>
      <c r="J278" s="5" t="str">
        <f ca="1">IF($B278&gt;=$D$3,RTD("cqg.rtd", ,"ContractData", $C278, "Y_Date",, "T"),"")</f>
        <v/>
      </c>
      <c r="K278" s="1" t="str">
        <v/>
      </c>
      <c r="L278" s="1" t="str">
        <v/>
      </c>
      <c r="M278" t="b">
        <f t="shared" ca="1" si="15"/>
        <v>0</v>
      </c>
    </row>
    <row r="279" spans="1:13" x14ac:dyDescent="0.3">
      <c r="A279" s="3">
        <v>274</v>
      </c>
      <c r="B279" s="5">
        <f t="shared" si="13"/>
        <v>44950</v>
      </c>
      <c r="C279" s="16" t="str">
        <f t="shared" si="14"/>
        <v>CADD24F23</v>
      </c>
      <c r="D279" s="6" t="str">
        <f>RTD("cqg.rtd", ,"ContractData", ""&amp;C279&amp;"", "LongDescription",, "T")</f>
        <v>LME Copper, Jan 23</v>
      </c>
      <c r="E279" s="6" cm="1">
        <f t="array" aca="1" ref="E279" ca="1">IF($B279&gt;=$D$3,_xll.CQGContractData(""&amp;$C279&amp;"","T_Settlement","1","T"),RTD("cqg.rtd",,"StudyData",""&amp;$C279&amp;"","Bar","","Close","D","-1","ALL",,,"TRUE","T"))</f>
        <v>9302.25</v>
      </c>
      <c r="F279" s="3" cm="1">
        <f t="array" aca="1" ref="F279" ca="1">IF($B279&gt;=$D$3,_xll.CQGContractData(""&amp;$C279&amp;"","NetSettlement","1","T"),RTD("cqg.rtd",,"StudyData",""&amp;$C279&amp;"","Bar","","Close","D","-2","ALL",,,"TRUE","T")-RTD("cqg.rtd",,"StudyData",""&amp;$C279&amp;"","Bar","","Close","D","-1","ALL",,,"TRUE","T"))</f>
        <v>28.299999999999272</v>
      </c>
      <c r="G279" s="14" t="str">
        <f ca="1">IF($B279&gt;=$D$3,RTD("cqg.rtd", ,"ContractData", $C279, "T_SettlementTime",, "T"),"")</f>
        <v/>
      </c>
      <c r="H279" s="5" cm="1">
        <f t="array" aca="1" ref="H279" ca="1">IF($B279&gt;=$D$3,_xll.CQGContractData($C279,"T_Date","1","T"),RTD("cqg.rtd",,"StudyData",""&amp;$C279&amp;"","Bar","","Time","D","-1","ALL",,,"TRUE","T"))</f>
        <v>44945</v>
      </c>
      <c r="I279" s="6" t="str">
        <f ca="1">IF($B279&gt;=$D$3,RTD("cqg.rtd",,"StudyData",$C279,"Bar","","Close","ADC","-2","ALL",,,"TRUE","T"),"")</f>
        <v/>
      </c>
      <c r="J279" s="5" t="str">
        <f ca="1">IF($B279&gt;=$D$3,RTD("cqg.rtd", ,"ContractData", $C279, "Y_Date",, "T"),"")</f>
        <v/>
      </c>
      <c r="K279" s="1" t="str">
        <v/>
      </c>
      <c r="L279" s="1" t="str">
        <v/>
      </c>
      <c r="M279" t="b">
        <f t="shared" ca="1" si="15"/>
        <v>0</v>
      </c>
    </row>
    <row r="280" spans="1:13" x14ac:dyDescent="0.3">
      <c r="A280" s="3">
        <v>275</v>
      </c>
      <c r="B280" s="5">
        <f t="shared" si="13"/>
        <v>44951</v>
      </c>
      <c r="C280" s="16" t="str">
        <f t="shared" si="14"/>
        <v>CADD25F23</v>
      </c>
      <c r="D280" s="6" t="str">
        <f>RTD("cqg.rtd", ,"ContractData", ""&amp;C280&amp;"", "LongDescription",, "T")</f>
        <v>LME Copper, Jan 23</v>
      </c>
      <c r="E280" s="6" t="str" cm="1">
        <f t="array" aca="1" ref="E280" ca="1">IF($B280&gt;=$D$3,_xll.CQGContractData(""&amp;$C280&amp;"","T_Settlement","1","T"),RTD("cqg.rtd",,"StudyData",""&amp;$C280&amp;"","Bar","","Close","D","-1","ALL",,,"TRUE","T"))</f>
        <v/>
      </c>
      <c r="F280" s="3" t="e" cm="1">
        <f t="array" aca="1" ref="F280" ca="1">IF($B280&gt;=$D$3,_xll.CQGContractData(""&amp;$C280&amp;"","NetSettlement","1","T"),RTD("cqg.rtd",,"StudyData",""&amp;$C280&amp;"","Bar","","Close","D","-2","ALL",,,"TRUE","T")-RTD("cqg.rtd",,"StudyData",""&amp;$C280&amp;"","Bar","","Close","D","-1","ALL",,,"TRUE","T"))</f>
        <v>#VALUE!</v>
      </c>
      <c r="G280" s="14" t="str">
        <f ca="1">IF($B280&gt;=$D$3,RTD("cqg.rtd", ,"ContractData", $C280, "T_SettlementTime",, "T"),"")</f>
        <v/>
      </c>
      <c r="H280" s="5" cm="1">
        <f t="array" aca="1" ref="H280" ca="1">IF($B280&gt;=$D$3,_xll.CQGContractData($C280,"T_Date","1","T"),RTD("cqg.rtd",,"StudyData",""&amp;$C280&amp;"","Bar","","Time","D","-1","ALL",,,"TRUE","T"))</f>
        <v>44951</v>
      </c>
      <c r="I280" s="6" t="str">
        <f ca="1">IF($B280&gt;=$D$3,RTD("cqg.rtd",,"StudyData",$C280,"Bar","","Close","ADC","-2","ALL",,,"TRUE","T"),"")</f>
        <v/>
      </c>
      <c r="J280" s="5" t="str">
        <f ca="1">IF($B280&gt;=$D$3,RTD("cqg.rtd", ,"ContractData", $C280, "Y_Date",, "T"),"")</f>
        <v/>
      </c>
      <c r="K280" s="1" t="str">
        <v/>
      </c>
      <c r="L280" s="1" t="str">
        <v/>
      </c>
      <c r="M280" t="b">
        <f t="shared" ca="1" si="15"/>
        <v>1</v>
      </c>
    </row>
    <row r="281" spans="1:13" x14ac:dyDescent="0.3">
      <c r="A281" s="3">
        <v>276</v>
      </c>
      <c r="B281" s="5">
        <f t="shared" si="13"/>
        <v>44952</v>
      </c>
      <c r="C281" s="16" t="str">
        <f t="shared" si="14"/>
        <v>CADD26F23</v>
      </c>
      <c r="D281" s="6" t="str">
        <f>RTD("cqg.rtd", ,"ContractData", ""&amp;C281&amp;"", "LongDescription",, "T")</f>
        <v>LME Copper, Jan 23</v>
      </c>
      <c r="E281" s="6" t="str" cm="1">
        <f t="array" aca="1" ref="E281" ca="1">IF($B281&gt;=$D$3,_xll.CQGContractData(""&amp;$C281&amp;"","T_Settlement","1","T"),RTD("cqg.rtd",,"StudyData",""&amp;$C281&amp;"","Bar","","Close","D","-1","ALL",,,"TRUE","T"))</f>
        <v/>
      </c>
      <c r="F281" s="3" t="str" cm="1">
        <f t="array" aca="1" ref="F281" ca="1">IF($B281&gt;=$D$3,_xll.CQGContractData(""&amp;$C281&amp;"","NetSettlement","1","T"),RTD("cqg.rtd",,"StudyData",""&amp;$C281&amp;"","Bar","","Close","D","-2","ALL",,,"TRUE","T")-RTD("cqg.rtd",,"StudyData",""&amp;$C281&amp;"","Bar","","Close","D","-1","ALL",,,"TRUE","T"))</f>
        <v/>
      </c>
      <c r="G281" s="14" t="str">
        <f ca="1">IF($B281&gt;=$D$3,RTD("cqg.rtd", ,"ContractData", $C281, "T_SettlementTime",, "T"),"")</f>
        <v/>
      </c>
      <c r="H281" s="5" cm="1">
        <f t="array" aca="1" ref="H281" ca="1">IF($B281&gt;=$D$3,_xll.CQGContractData($C281,"T_Date","1","T"),RTD("cqg.rtd",,"StudyData",""&amp;$C281&amp;"","Bar","","Time","D","-1","ALL",,,"TRUE","T"))</f>
        <v>44952</v>
      </c>
      <c r="I281" s="6">
        <f ca="1">IF($B281&gt;=$D$3,RTD("cqg.rtd",,"StudyData",$C281,"Bar","","Close","ADC","-2","ALL",,,"TRUE","T"),"")</f>
        <v>9291.01</v>
      </c>
      <c r="J281" s="5">
        <f ca="1">IF($B281&gt;=$D$3,RTD("cqg.rtd", ,"ContractData", $C281, "Y_Date",, "T"),"")</f>
        <v>44951</v>
      </c>
      <c r="K281" s="1" t="str">
        <v/>
      </c>
      <c r="L281" s="1" t="str">
        <v/>
      </c>
      <c r="M281" t="b">
        <f t="shared" ca="1" si="15"/>
        <v>0</v>
      </c>
    </row>
    <row r="282" spans="1:13" x14ac:dyDescent="0.3">
      <c r="A282" s="3">
        <v>277</v>
      </c>
      <c r="B282" s="5">
        <f t="shared" si="13"/>
        <v>44953</v>
      </c>
      <c r="C282" s="16" t="str">
        <f t="shared" si="14"/>
        <v>CADD27F23</v>
      </c>
      <c r="D282" s="6" t="str">
        <f>RTD("cqg.rtd", ,"ContractData", ""&amp;C282&amp;"", "LongDescription",, "T")</f>
        <v>LME Copper, Jan 23</v>
      </c>
      <c r="E282" s="6" t="str" cm="1">
        <f t="array" aca="1" ref="E282" ca="1">IF($B282&gt;=$D$3,_xll.CQGContractData(""&amp;$C282&amp;"","T_Settlement","1","T"),RTD("cqg.rtd",,"StudyData",""&amp;$C282&amp;"","Bar","","Close","D","-1","ALL",,,"TRUE","T"))</f>
        <v/>
      </c>
      <c r="F282" s="3" t="str" cm="1">
        <f t="array" aca="1" ref="F282" ca="1">IF($B282&gt;=$D$3,_xll.CQGContractData(""&amp;$C282&amp;"","NetSettlement","1","T"),RTD("cqg.rtd",,"StudyData",""&amp;$C282&amp;"","Bar","","Close","D","-2","ALL",,,"TRUE","T")-RTD("cqg.rtd",,"StudyData",""&amp;$C282&amp;"","Bar","","Close","D","-1","ALL",,,"TRUE","T"))</f>
        <v/>
      </c>
      <c r="G282" s="14" t="str">
        <f ca="1">IF($B282&gt;=$D$3,RTD("cqg.rtd", ,"ContractData", $C282, "T_SettlementTime",, "T"),"")</f>
        <v/>
      </c>
      <c r="H282" s="5" cm="1">
        <f t="array" aca="1" ref="H282" ca="1">IF($B282&gt;=$D$3,_xll.CQGContractData($C282,"T_Date","1","T"),RTD("cqg.rtd",,"StudyData",""&amp;$C282&amp;"","Bar","","Time","D","-1","ALL",,,"TRUE","T"))</f>
        <v>44952</v>
      </c>
      <c r="I282" s="6">
        <f ca="1">IF($B282&gt;=$D$3,RTD("cqg.rtd",,"StudyData",$C282,"Bar","","Close","ADC","-2","ALL",,,"TRUE","T"),"")</f>
        <v>9292.51</v>
      </c>
      <c r="J282" s="5">
        <f ca="1">IF($B282&gt;=$D$3,RTD("cqg.rtd", ,"ContractData", $C282, "Y_Date",, "T"),"")</f>
        <v>44951</v>
      </c>
      <c r="K282" s="1" t="str">
        <v/>
      </c>
      <c r="L282" s="1" t="str">
        <v/>
      </c>
      <c r="M282" t="b">
        <f t="shared" ca="1" si="15"/>
        <v>0</v>
      </c>
    </row>
    <row r="283" spans="1:13" x14ac:dyDescent="0.3">
      <c r="A283" s="3">
        <v>278</v>
      </c>
      <c r="B283" s="5">
        <f t="shared" si="13"/>
        <v>44956</v>
      </c>
      <c r="C283" s="16" t="str">
        <f t="shared" si="14"/>
        <v>CADD30F23</v>
      </c>
      <c r="D283" s="6" t="str">
        <f>RTD("cqg.rtd", ,"ContractData", ""&amp;C283&amp;"", "LongDescription",, "T")</f>
        <v>LME Copper, Jan 23</v>
      </c>
      <c r="E283" s="6" cm="1">
        <f t="array" aca="1" ref="E283" ca="1">IF($B283&gt;=$D$3,_xll.CQGContractData(""&amp;$C283&amp;"","T_Settlement","1","T"),RTD("cqg.rtd",,"StudyData",""&amp;$C283&amp;"","Bar","","Close","D","-1","ALL",,,"TRUE","T"))</f>
        <v>9306.5</v>
      </c>
      <c r="F283" s="3" cm="1">
        <f t="array" aca="1" ref="F283" ca="1">IF($B283&gt;=$D$3,_xll.CQGContractData(""&amp;$C283&amp;"","NetSettlement","1","T"),RTD("cqg.rtd",,"StudyData",""&amp;$C283&amp;"","Bar","","Close","D","-2","ALL",,,"TRUE","T")-RTD("cqg.rtd",,"StudyData",""&amp;$C283&amp;"","Bar","","Close","D","-1","ALL",,,"TRUE","T"))</f>
        <v>13.5</v>
      </c>
      <c r="G283" s="14">
        <f ca="1">IF($B283&gt;=$D$3,RTD("cqg.rtd", ,"ContractData", $C283, "T_SettlementTime",, "T"),"")</f>
        <v>0.45833333333333331</v>
      </c>
      <c r="H283" s="5" cm="1">
        <f t="array" aca="1" ref="H283" ca="1">IF($B283&gt;=$D$3,_xll.CQGContractData($C283,"T_Date","1","T"),RTD("cqg.rtd",,"StudyData",""&amp;$C283&amp;"","Bar","","Time","D","-1","ALL",,,"TRUE","T"))</f>
        <v>44952</v>
      </c>
      <c r="I283" s="6">
        <f ca="1">IF($B283&gt;=$D$3,RTD("cqg.rtd",,"StudyData",$C283,"Bar","","Close","ADC","-2","ALL",,,"TRUE","T"),"")</f>
        <v>9314</v>
      </c>
      <c r="J283" s="5">
        <f ca="1">IF($B283&gt;=$D$3,RTD("cqg.rtd", ,"ContractData", $C283, "Y_Date",, "T"),"")</f>
        <v>44951</v>
      </c>
      <c r="K283" s="1" t="str">
        <v/>
      </c>
      <c r="L283" s="1" t="str">
        <v/>
      </c>
      <c r="M283" t="b">
        <f t="shared" ca="1" si="15"/>
        <v>0</v>
      </c>
    </row>
    <row r="284" spans="1:13" x14ac:dyDescent="0.3">
      <c r="A284" s="3">
        <v>279</v>
      </c>
      <c r="B284" s="5">
        <f t="shared" si="13"/>
        <v>44957</v>
      </c>
      <c r="C284" s="16" t="str">
        <f t="shared" si="14"/>
        <v>CADD31F23</v>
      </c>
      <c r="D284" s="6" t="str">
        <f>RTD("cqg.rtd", ,"ContractData", ""&amp;C284&amp;"", "LongDescription",, "T")</f>
        <v>LME Copper, Jan 23</v>
      </c>
      <c r="E284" s="6" cm="1">
        <f t="array" aca="1" ref="E284" ca="1">IF($B284&gt;=$D$3,_xll.CQGContractData(""&amp;$C284&amp;"","T_Settlement","1","T"),RTD("cqg.rtd",,"StudyData",""&amp;$C284&amp;"","Bar","","Close","D","-1","ALL",,,"TRUE","T"))</f>
        <v>9308.2000000000007</v>
      </c>
      <c r="F284" s="3" cm="1">
        <f t="array" aca="1" ref="F284" ca="1">IF($B284&gt;=$D$3,_xll.CQGContractData(""&amp;$C284&amp;"","NetSettlement","1","T"),RTD("cqg.rtd",,"StudyData",""&amp;$C284&amp;"","Bar","","Close","D","-2","ALL",,,"TRUE","T")-RTD("cqg.rtd",,"StudyData",""&amp;$C284&amp;"","Bar","","Close","D","-1","ALL",,,"TRUE","T"))</f>
        <v>14.030000000000001</v>
      </c>
      <c r="G284" s="14">
        <f ca="1">IF($B284&gt;=$D$3,RTD("cqg.rtd", ,"ContractData", $C284, "T_SettlementTime",, "T"),"")</f>
        <v>0.45833333333333331</v>
      </c>
      <c r="H284" s="5" cm="1">
        <f t="array" aca="1" ref="H284" ca="1">IF($B284&gt;=$D$3,_xll.CQGContractData($C284,"T_Date","1","T"),RTD("cqg.rtd",,"StudyData",""&amp;$C284&amp;"","Bar","","Time","D","-1","ALL",,,"TRUE","T"))</f>
        <v>44952</v>
      </c>
      <c r="I284" s="6">
        <f ca="1">IF($B284&gt;=$D$3,RTD("cqg.rtd",,"StudyData",$C284,"Bar","","Close","ADC","-2","ALL",,,"TRUE","T"),"")</f>
        <v>9294.75</v>
      </c>
      <c r="J284" s="5">
        <f ca="1">IF($B284&gt;=$D$3,RTD("cqg.rtd", ,"ContractData", $C284, "Y_Date",, "T"),"")</f>
        <v>44951</v>
      </c>
      <c r="K284" s="1" t="str">
        <v/>
      </c>
      <c r="L284" s="1" t="str">
        <v/>
      </c>
      <c r="M284" t="b">
        <f t="shared" ca="1" si="15"/>
        <v>0</v>
      </c>
    </row>
    <row r="285" spans="1:13" x14ac:dyDescent="0.3">
      <c r="A285" s="3">
        <v>280</v>
      </c>
      <c r="B285" s="5">
        <f t="shared" si="13"/>
        <v>44958</v>
      </c>
      <c r="C285" s="16" t="str">
        <f t="shared" si="14"/>
        <v>CADD01G23</v>
      </c>
      <c r="D285" s="6" t="str">
        <f>RTD("cqg.rtd", ,"ContractData", ""&amp;C285&amp;"", "LongDescription",, "T")</f>
        <v>LME Copper, Feb 23</v>
      </c>
      <c r="E285" s="6" cm="1">
        <f t="array" aca="1" ref="E285" ca="1">IF($B285&gt;=$D$3,_xll.CQGContractData(""&amp;$C285&amp;"","T_Settlement","1","T"),RTD("cqg.rtd",,"StudyData",""&amp;$C285&amp;"","Bar","","Close","D","-1","ALL",,,"TRUE","T"))</f>
        <v>9309.9699999999993</v>
      </c>
      <c r="F285" s="3" cm="1">
        <f t="array" aca="1" ref="F285" ca="1">IF($B285&gt;=$D$3,_xll.CQGContractData(""&amp;$C285&amp;"","NetSettlement","1","T"),RTD("cqg.rtd",,"StudyData",""&amp;$C285&amp;"","Bar","","Close","D","-2","ALL",,,"TRUE","T")-RTD("cqg.rtd",,"StudyData",""&amp;$C285&amp;"","Bar","","Close","D","-1","ALL",,,"TRUE","T"))</f>
        <v>14.64</v>
      </c>
      <c r="G285" s="14">
        <f ca="1">IF($B285&gt;=$D$3,RTD("cqg.rtd", ,"ContractData", $C285, "T_SettlementTime",, "T"),"")</f>
        <v>0.45833333333333331</v>
      </c>
      <c r="H285" s="5" cm="1">
        <f t="array" aca="1" ref="H285" ca="1">IF($B285&gt;=$D$3,_xll.CQGContractData($C285,"T_Date","1","T"),RTD("cqg.rtd",,"StudyData",""&amp;$C285&amp;"","Bar","","Time","D","-1","ALL",,,"TRUE","T"))</f>
        <v>44952</v>
      </c>
      <c r="I285" s="6">
        <f ca="1">IF($B285&gt;=$D$3,RTD("cqg.rtd",,"StudyData",$C285,"Bar","","Close","ADC","-2","ALL",,,"TRUE","T"),"")</f>
        <v>9310.8799999999992</v>
      </c>
      <c r="J285" s="5">
        <f ca="1">IF($B285&gt;=$D$3,RTD("cqg.rtd", ,"ContractData", $C285, "Y_Date",, "T"),"")</f>
        <v>44951</v>
      </c>
      <c r="K285" s="1" t="str">
        <v/>
      </c>
      <c r="L285" s="1" t="str">
        <v/>
      </c>
      <c r="M285" t="b">
        <f t="shared" ca="1" si="15"/>
        <v>0</v>
      </c>
    </row>
    <row r="286" spans="1:13" x14ac:dyDescent="0.3">
      <c r="A286" s="3">
        <v>281</v>
      </c>
      <c r="B286" s="5">
        <f t="shared" si="13"/>
        <v>44959</v>
      </c>
      <c r="C286" s="16" t="str">
        <f t="shared" si="14"/>
        <v>CADD02G23</v>
      </c>
      <c r="D286" s="6" t="str">
        <f>RTD("cqg.rtd", ,"ContractData", ""&amp;C286&amp;"", "LongDescription",, "T")</f>
        <v>LME Copper, Feb 23</v>
      </c>
      <c r="E286" s="6" cm="1">
        <f t="array" aca="1" ref="E286" ca="1">IF($B286&gt;=$D$3,_xll.CQGContractData(""&amp;$C286&amp;"","T_Settlement","1","T"),RTD("cqg.rtd",,"StudyData",""&amp;$C286&amp;"","Bar","","Close","D","-1","ALL",,,"TRUE","T"))</f>
        <v>9311.73</v>
      </c>
      <c r="F286" s="3" cm="1">
        <f t="array" aca="1" ref="F286" ca="1">IF($B286&gt;=$D$3,_xll.CQGContractData(""&amp;$C286&amp;"","NetSettlement","1","T"),RTD("cqg.rtd",,"StudyData",""&amp;$C286&amp;"","Bar","","Close","D","-2","ALL",,,"TRUE","T")-RTD("cqg.rtd",,"StudyData",""&amp;$C286&amp;"","Bar","","Close","D","-1","ALL",,,"TRUE","T"))</f>
        <v>15.23</v>
      </c>
      <c r="G286" s="14">
        <f ca="1">IF($B286&gt;=$D$3,RTD("cqg.rtd", ,"ContractData", $C286, "T_SettlementTime",, "T"),"")</f>
        <v>0.45833333333333331</v>
      </c>
      <c r="H286" s="5" cm="1">
        <f t="array" aca="1" ref="H286" ca="1">IF($B286&gt;=$D$3,_xll.CQGContractData($C286,"T_Date","1","T"),RTD("cqg.rtd",,"StudyData",""&amp;$C286&amp;"","Bar","","Time","D","-1","ALL",,,"TRUE","T"))</f>
        <v>44952</v>
      </c>
      <c r="I286" s="6">
        <f ca="1">IF($B286&gt;=$D$3,RTD("cqg.rtd",,"StudyData",$C286,"Bar","","Close","ADC","-2","ALL",,,"TRUE","T"),"")</f>
        <v>9311.06</v>
      </c>
      <c r="J286" s="5">
        <f ca="1">IF($B286&gt;=$D$3,RTD("cqg.rtd", ,"ContractData", $C286, "Y_Date",, "T"),"")</f>
        <v>44951</v>
      </c>
      <c r="K286" s="1" t="str">
        <v/>
      </c>
      <c r="L286" s="1" t="str">
        <v/>
      </c>
      <c r="M286" t="b">
        <f t="shared" ca="1" si="15"/>
        <v>0</v>
      </c>
    </row>
    <row r="287" spans="1:13" x14ac:dyDescent="0.3">
      <c r="A287" s="3">
        <v>282</v>
      </c>
      <c r="B287" s="5">
        <f t="shared" si="13"/>
        <v>44960</v>
      </c>
      <c r="C287" s="16" t="str">
        <f t="shared" si="14"/>
        <v>CADD03G23</v>
      </c>
      <c r="D287" s="6" t="str">
        <f>RTD("cqg.rtd", ,"ContractData", ""&amp;C287&amp;"", "LongDescription",, "T")</f>
        <v>LME Copper, Feb 23</v>
      </c>
      <c r="E287" s="6" cm="1">
        <f t="array" aca="1" ref="E287" ca="1">IF($B287&gt;=$D$3,_xll.CQGContractData(""&amp;$C287&amp;"","T_Settlement","1","T"),RTD("cqg.rtd",,"StudyData",""&amp;$C287&amp;"","Bar","","Close","D","-1","ALL",,,"TRUE","T"))</f>
        <v>9313.5</v>
      </c>
      <c r="F287" s="3" cm="1">
        <f t="array" aca="1" ref="F287" ca="1">IF($B287&gt;=$D$3,_xll.CQGContractData(""&amp;$C287&amp;"","NetSettlement","1","T"),RTD("cqg.rtd",,"StudyData",""&amp;$C287&amp;"","Bar","","Close","D","-2","ALL",,,"TRUE","T")-RTD("cqg.rtd",,"StudyData",""&amp;$C287&amp;"","Bar","","Close","D","-1","ALL",,,"TRUE","T"))</f>
        <v>15.75</v>
      </c>
      <c r="G287" s="14">
        <f ca="1">IF($B287&gt;=$D$3,RTD("cqg.rtd", ,"ContractData", $C287, "T_SettlementTime",, "T"),"")</f>
        <v>0.45833333333333331</v>
      </c>
      <c r="H287" s="5" cm="1">
        <f t="array" aca="1" ref="H287" ca="1">IF($B287&gt;=$D$3,_xll.CQGContractData($C287,"T_Date","1","T"),RTD("cqg.rtd",,"StudyData",""&amp;$C287&amp;"","Bar","","Time","D","-1","ALL",,,"TRUE","T"))</f>
        <v>44952</v>
      </c>
      <c r="I287" s="6">
        <f ca="1">IF($B287&gt;=$D$3,RTD("cqg.rtd",,"StudyData",$C287,"Bar","","Close","ADC","-2","ALL",,,"TRUE","T"),"")</f>
        <v>9315.25</v>
      </c>
      <c r="J287" s="5">
        <f ca="1">IF($B287&gt;=$D$3,RTD("cqg.rtd", ,"ContractData", $C287, "Y_Date",, "T"),"")</f>
        <v>44951</v>
      </c>
      <c r="K287" s="1" t="str">
        <v/>
      </c>
      <c r="L287" s="1" t="str">
        <v/>
      </c>
      <c r="M287" t="b">
        <f t="shared" ca="1" si="15"/>
        <v>0</v>
      </c>
    </row>
    <row r="288" spans="1:13" x14ac:dyDescent="0.3">
      <c r="A288" s="3">
        <v>283</v>
      </c>
      <c r="B288" s="5">
        <f t="shared" si="13"/>
        <v>44963</v>
      </c>
      <c r="C288" s="16" t="str">
        <f t="shared" si="14"/>
        <v>CADD06G23</v>
      </c>
      <c r="D288" s="6" t="str">
        <f>RTD("cqg.rtd", ,"ContractData", ""&amp;C288&amp;"", "LongDescription",, "T")</f>
        <v>LME Copper, Feb 23</v>
      </c>
      <c r="E288" s="6" cm="1">
        <f t="array" aca="1" ref="E288" ca="1">IF($B288&gt;=$D$3,_xll.CQGContractData(""&amp;$C288&amp;"","T_Settlement","1","T"),RTD("cqg.rtd",,"StudyData",""&amp;$C288&amp;"","Bar","","Close","D","-1","ALL",,,"TRUE","T"))</f>
        <v>9316.5</v>
      </c>
      <c r="F288" s="3" cm="1">
        <f t="array" aca="1" ref="F288" ca="1">IF($B288&gt;=$D$3,_xll.CQGContractData(""&amp;$C288&amp;"","NetSettlement","1","T"),RTD("cqg.rtd",,"StudyData",""&amp;$C288&amp;"","Bar","","Close","D","-2","ALL",,,"TRUE","T")-RTD("cqg.rtd",,"StudyData",""&amp;$C288&amp;"","Bar","","Close","D","-1","ALL",,,"TRUE","T"))</f>
        <v>15</v>
      </c>
      <c r="G288" s="14">
        <f ca="1">IF($B288&gt;=$D$3,RTD("cqg.rtd", ,"ContractData", $C288, "T_SettlementTime",, "T"),"")</f>
        <v>0.45833333333333331</v>
      </c>
      <c r="H288" s="5" cm="1">
        <f t="array" aca="1" ref="H288" ca="1">IF($B288&gt;=$D$3,_xll.CQGContractData($C288,"T_Date","1","T"),RTD("cqg.rtd",,"StudyData",""&amp;$C288&amp;"","Bar","","Time","D","-1","ALL",,,"TRUE","T"))</f>
        <v>44952</v>
      </c>
      <c r="I288" s="6">
        <f ca="1">IF($B288&gt;=$D$3,RTD("cqg.rtd",,"StudyData",$C288,"Bar","","Close","ADC","-2","ALL",,,"TRUE","T"),"")</f>
        <v>9315.75</v>
      </c>
      <c r="J288" s="5">
        <f ca="1">IF($B288&gt;=$D$3,RTD("cqg.rtd", ,"ContractData", $C288, "Y_Date",, "T"),"")</f>
        <v>44951</v>
      </c>
      <c r="K288" s="1" t="str">
        <v/>
      </c>
      <c r="L288" s="1" t="str">
        <v/>
      </c>
      <c r="M288" t="b">
        <f t="shared" ca="1" si="15"/>
        <v>0</v>
      </c>
    </row>
    <row r="289" spans="1:13" x14ac:dyDescent="0.3">
      <c r="A289" s="3">
        <v>284</v>
      </c>
      <c r="B289" s="5">
        <f t="shared" si="13"/>
        <v>44964</v>
      </c>
      <c r="C289" s="16" t="str">
        <f t="shared" si="14"/>
        <v>CADD07G23</v>
      </c>
      <c r="D289" s="6" t="str">
        <f>RTD("cqg.rtd", ,"ContractData", ""&amp;C289&amp;"", "LongDescription",, "T")</f>
        <v>LME Copper, Feb 23</v>
      </c>
      <c r="E289" s="6" cm="1">
        <f t="array" aca="1" ref="E289" ca="1">IF($B289&gt;=$D$3,_xll.CQGContractData(""&amp;$C289&amp;"","T_Settlement","1","T"),RTD("cqg.rtd",,"StudyData",""&amp;$C289&amp;"","Bar","","Close","D","-1","ALL",,,"TRUE","T"))</f>
        <v>9317.5</v>
      </c>
      <c r="F289" s="3" cm="1">
        <f t="array" aca="1" ref="F289" ca="1">IF($B289&gt;=$D$3,_xll.CQGContractData(""&amp;$C289&amp;"","NetSettlement","1","T"),RTD("cqg.rtd",,"StudyData",""&amp;$C289&amp;"","Bar","","Close","D","-2","ALL",,,"TRUE","T")-RTD("cqg.rtd",,"StudyData",""&amp;$C289&amp;"","Bar","","Close","D","-1","ALL",,,"TRUE","T"))</f>
        <v>14.75</v>
      </c>
      <c r="G289" s="14">
        <f ca="1">IF($B289&gt;=$D$3,RTD("cqg.rtd", ,"ContractData", $C289, "T_SettlementTime",, "T"),"")</f>
        <v>0.45833333333333331</v>
      </c>
      <c r="H289" s="5" cm="1">
        <f t="array" aca="1" ref="H289" ca="1">IF($B289&gt;=$D$3,_xll.CQGContractData($C289,"T_Date","1","T"),RTD("cqg.rtd",,"StudyData",""&amp;$C289&amp;"","Bar","","Time","D","-1","ALL",,,"TRUE","T"))</f>
        <v>44952</v>
      </c>
      <c r="I289" s="6">
        <f ca="1">IF($B289&gt;=$D$3,RTD("cqg.rtd",,"StudyData",$C289,"Bar","","Close","ADC","-2","ALL",,,"TRUE","T"),"")</f>
        <v>9311.94</v>
      </c>
      <c r="J289" s="5">
        <f ca="1">IF($B289&gt;=$D$3,RTD("cqg.rtd", ,"ContractData", $C289, "Y_Date",, "T"),"")</f>
        <v>44951</v>
      </c>
      <c r="K289" s="1" t="str">
        <v/>
      </c>
      <c r="L289" s="1" t="str">
        <v/>
      </c>
      <c r="M289" t="b">
        <f t="shared" ca="1" si="15"/>
        <v>0</v>
      </c>
    </row>
    <row r="290" spans="1:13" x14ac:dyDescent="0.3">
      <c r="A290" s="3">
        <v>285</v>
      </c>
      <c r="B290" s="5">
        <f t="shared" si="13"/>
        <v>44965</v>
      </c>
      <c r="C290" s="16" t="str">
        <f t="shared" si="14"/>
        <v>CADD08G23</v>
      </c>
      <c r="D290" s="6" t="str">
        <f>RTD("cqg.rtd", ,"ContractData", ""&amp;C290&amp;"", "LongDescription",, "T")</f>
        <v>LME Copper, Feb 23</v>
      </c>
      <c r="E290" s="6" cm="1">
        <f t="array" aca="1" ref="E290" ca="1">IF($B290&gt;=$D$3,_xll.CQGContractData(""&amp;$C290&amp;"","T_Settlement","1","T"),RTD("cqg.rtd",,"StudyData",""&amp;$C290&amp;"","Bar","","Close","D","-1","ALL",,,"TRUE","T"))</f>
        <v>9318.5</v>
      </c>
      <c r="F290" s="3" cm="1">
        <f t="array" aca="1" ref="F290" ca="1">IF($B290&gt;=$D$3,_xll.CQGContractData(""&amp;$C290&amp;"","NetSettlement","1","T"),RTD("cqg.rtd",,"StudyData",""&amp;$C290&amp;"","Bar","","Close","D","-2","ALL",,,"TRUE","T")-RTD("cqg.rtd",,"StudyData",""&amp;$C290&amp;"","Bar","","Close","D","-1","ALL",,,"TRUE","T"))</f>
        <v>14.5</v>
      </c>
      <c r="G290" s="14">
        <f ca="1">IF($B290&gt;=$D$3,RTD("cqg.rtd", ,"ContractData", $C290, "T_SettlementTime",, "T"),"")</f>
        <v>0.45833333333333331</v>
      </c>
      <c r="H290" s="5" cm="1">
        <f t="array" aca="1" ref="H290" ca="1">IF($B290&gt;=$D$3,_xll.CQGContractData($C290,"T_Date","1","T"),RTD("cqg.rtd",,"StudyData",""&amp;$C290&amp;"","Bar","","Time","D","-1","ALL",,,"TRUE","T"))</f>
        <v>44952</v>
      </c>
      <c r="I290" s="6">
        <f ca="1">IF($B290&gt;=$D$3,RTD("cqg.rtd",,"StudyData",$C290,"Bar","","Close","ADC","-2","ALL",,,"TRUE","T"),"")</f>
        <v>9312.1200000000008</v>
      </c>
      <c r="J290" s="5">
        <f ca="1">IF($B290&gt;=$D$3,RTD("cqg.rtd", ,"ContractData", $C290, "Y_Date",, "T"),"")</f>
        <v>44951</v>
      </c>
      <c r="K290" s="1" t="str">
        <v/>
      </c>
      <c r="L290" s="1" t="str">
        <v/>
      </c>
      <c r="M290" t="b">
        <f t="shared" ca="1" si="15"/>
        <v>0</v>
      </c>
    </row>
    <row r="291" spans="1:13" x14ac:dyDescent="0.3">
      <c r="A291" s="3">
        <v>286</v>
      </c>
      <c r="B291" s="5">
        <f t="shared" si="13"/>
        <v>44966</v>
      </c>
      <c r="C291" s="16" t="str">
        <f t="shared" si="14"/>
        <v>CADD09G23</v>
      </c>
      <c r="D291" s="6" t="str">
        <f>RTD("cqg.rtd", ,"ContractData", ""&amp;C291&amp;"", "LongDescription",, "T")</f>
        <v>LME Copper, Feb 23</v>
      </c>
      <c r="E291" s="6" cm="1">
        <f t="array" aca="1" ref="E291" ca="1">IF($B291&gt;=$D$3,_xll.CQGContractData(""&amp;$C291&amp;"","T_Settlement","1","T"),RTD("cqg.rtd",,"StudyData",""&amp;$C291&amp;"","Bar","","Close","D","-1","ALL",,,"TRUE","T"))</f>
        <v>9319.5</v>
      </c>
      <c r="F291" s="3" cm="1">
        <f t="array" aca="1" ref="F291" ca="1">IF($B291&gt;=$D$3,_xll.CQGContractData(""&amp;$C291&amp;"","NetSettlement","1","T"),RTD("cqg.rtd",,"StudyData",""&amp;$C291&amp;"","Bar","","Close","D","-2","ALL",,,"TRUE","T")-RTD("cqg.rtd",,"StudyData",""&amp;$C291&amp;"","Bar","","Close","D","-1","ALL",,,"TRUE","T"))</f>
        <v>14.25</v>
      </c>
      <c r="G291" s="14">
        <f ca="1">IF($B291&gt;=$D$3,RTD("cqg.rtd", ,"ContractData", $C291, "T_SettlementTime",, "T"),"")</f>
        <v>0.45833333333333331</v>
      </c>
      <c r="H291" s="5" cm="1">
        <f t="array" aca="1" ref="H291" ca="1">IF($B291&gt;=$D$3,_xll.CQGContractData($C291,"T_Date","1","T"),RTD("cqg.rtd",,"StudyData",""&amp;$C291&amp;"","Bar","","Time","D","-1","ALL",,,"TRUE","T"))</f>
        <v>44952</v>
      </c>
      <c r="I291" s="6">
        <f ca="1">IF($B291&gt;=$D$3,RTD("cqg.rtd",,"StudyData",$C291,"Bar","","Close","ADC","-2","ALL",,,"TRUE","T"),"")</f>
        <v>9312.2900000000009</v>
      </c>
      <c r="J291" s="5">
        <f ca="1">IF($B291&gt;=$D$3,RTD("cqg.rtd", ,"ContractData", $C291, "Y_Date",, "T"),"")</f>
        <v>44951</v>
      </c>
      <c r="K291" s="1" t="str">
        <v/>
      </c>
      <c r="L291" s="1" t="str">
        <v/>
      </c>
      <c r="M291" t="b">
        <f t="shared" ca="1" si="15"/>
        <v>0</v>
      </c>
    </row>
    <row r="292" spans="1:13" x14ac:dyDescent="0.3">
      <c r="A292" s="3">
        <v>287</v>
      </c>
      <c r="B292" s="5">
        <f t="shared" si="13"/>
        <v>44967</v>
      </c>
      <c r="C292" s="16" t="str">
        <f t="shared" si="14"/>
        <v>CADD10G23</v>
      </c>
      <c r="D292" s="6" t="str">
        <f>RTD("cqg.rtd", ,"ContractData", ""&amp;C292&amp;"", "LongDescription",, "T")</f>
        <v>LME Copper, Feb 23</v>
      </c>
      <c r="E292" s="6" cm="1">
        <f t="array" aca="1" ref="E292" ca="1">IF($B292&gt;=$D$3,_xll.CQGContractData(""&amp;$C292&amp;"","T_Settlement","1","T"),RTD("cqg.rtd",,"StudyData",""&amp;$C292&amp;"","Bar","","Close","D","-1","ALL",,,"TRUE","T"))</f>
        <v>9320.5</v>
      </c>
      <c r="F292" s="3" cm="1">
        <f t="array" aca="1" ref="F292" ca="1">IF($B292&gt;=$D$3,_xll.CQGContractData(""&amp;$C292&amp;"","NetSettlement","1","T"),RTD("cqg.rtd",,"StudyData",""&amp;$C292&amp;"","Bar","","Close","D","-2","ALL",,,"TRUE","T")-RTD("cqg.rtd",,"StudyData",""&amp;$C292&amp;"","Bar","","Close","D","-1","ALL",,,"TRUE","T"))</f>
        <v>14</v>
      </c>
      <c r="G292" s="14">
        <f ca="1">IF($B292&gt;=$D$3,RTD("cqg.rtd", ,"ContractData", $C292, "T_SettlementTime",, "T"),"")</f>
        <v>0.45833333333333331</v>
      </c>
      <c r="H292" s="5" cm="1">
        <f t="array" aca="1" ref="H292" ca="1">IF($B292&gt;=$D$3,_xll.CQGContractData($C292,"T_Date","1","T"),RTD("cqg.rtd",,"StudyData",""&amp;$C292&amp;"","Bar","","Time","D","-1","ALL",,,"TRUE","T"))</f>
        <v>44952</v>
      </c>
      <c r="I292" s="6">
        <f ca="1">IF($B292&gt;=$D$3,RTD("cqg.rtd",,"StudyData",$C292,"Bar","","Close","ADC","-2","ALL",,,"TRUE","T"),"")</f>
        <v>9306</v>
      </c>
      <c r="J292" s="5">
        <f ca="1">IF($B292&gt;=$D$3,RTD("cqg.rtd", ,"ContractData", $C292, "Y_Date",, "T"),"")</f>
        <v>44951</v>
      </c>
      <c r="K292" s="1" t="str">
        <v/>
      </c>
      <c r="L292" s="1" t="str">
        <v/>
      </c>
      <c r="M292" t="b">
        <f t="shared" ca="1" si="15"/>
        <v>0</v>
      </c>
    </row>
    <row r="293" spans="1:13" x14ac:dyDescent="0.3">
      <c r="A293" s="3">
        <v>288</v>
      </c>
      <c r="B293" s="5">
        <f t="shared" si="13"/>
        <v>44970</v>
      </c>
      <c r="C293" s="16" t="str">
        <f t="shared" si="14"/>
        <v>CADD13G23</v>
      </c>
      <c r="D293" s="6" t="str">
        <f>RTD("cqg.rtd", ,"ContractData", ""&amp;C293&amp;"", "LongDescription",, "T")</f>
        <v>LME Copper, Feb 23</v>
      </c>
      <c r="E293" s="6" cm="1">
        <f t="array" aca="1" ref="E293" ca="1">IF($B293&gt;=$D$3,_xll.CQGContractData(""&amp;$C293&amp;"","T_Settlement","1","T"),RTD("cqg.rtd",,"StudyData",""&amp;$C293&amp;"","Bar","","Close","D","-1","ALL",,,"TRUE","T"))</f>
        <v>9320.5</v>
      </c>
      <c r="F293" s="3" cm="1">
        <f t="array" aca="1" ref="F293" ca="1">IF($B293&gt;=$D$3,_xll.CQGContractData(""&amp;$C293&amp;"","NetSettlement","1","T"),RTD("cqg.rtd",,"StudyData",""&amp;$C293&amp;"","Bar","","Close","D","-2","ALL",,,"TRUE","T")-RTD("cqg.rtd",,"StudyData",""&amp;$C293&amp;"","Bar","","Close","D","-1","ALL",,,"TRUE","T"))</f>
        <v>14</v>
      </c>
      <c r="G293" s="14">
        <f ca="1">IF($B293&gt;=$D$3,RTD("cqg.rtd", ,"ContractData", $C293, "T_SettlementTime",, "T"),"")</f>
        <v>0.45833333333333331</v>
      </c>
      <c r="H293" s="5" cm="1">
        <f t="array" aca="1" ref="H293" ca="1">IF($B293&gt;=$D$3,_xll.CQGContractData($C293,"T_Date","1","T"),RTD("cqg.rtd",,"StudyData",""&amp;$C293&amp;"","Bar","","Time","D","-1","ALL",,,"TRUE","T"))</f>
        <v>44952</v>
      </c>
      <c r="I293" s="6">
        <f ca="1">IF($B293&gt;=$D$3,RTD("cqg.rtd",,"StudyData",$C293,"Bar","","Close","ADC","-2","ALL",,,"TRUE","T"),"")</f>
        <v>9315</v>
      </c>
      <c r="J293" s="5">
        <f ca="1">IF($B293&gt;=$D$3,RTD("cqg.rtd", ,"ContractData", $C293, "Y_Date",, "T"),"")</f>
        <v>44951</v>
      </c>
      <c r="K293" s="1" t="str">
        <v/>
      </c>
      <c r="L293" s="1" t="str">
        <v/>
      </c>
      <c r="M293" t="b">
        <f t="shared" ca="1" si="15"/>
        <v>0</v>
      </c>
    </row>
    <row r="294" spans="1:13" x14ac:dyDescent="0.3">
      <c r="A294" s="3">
        <v>289</v>
      </c>
      <c r="B294" s="5">
        <f t="shared" si="13"/>
        <v>44971</v>
      </c>
      <c r="C294" s="16" t="str">
        <f t="shared" si="14"/>
        <v>CADD14G23</v>
      </c>
      <c r="D294" s="6" t="str">
        <f>RTD("cqg.rtd", ,"ContractData", ""&amp;C294&amp;"", "LongDescription",, "T")</f>
        <v>LME Copper, Feb 23</v>
      </c>
      <c r="E294" s="6" cm="1">
        <f t="array" aca="1" ref="E294" ca="1">IF($B294&gt;=$D$3,_xll.CQGContractData(""&amp;$C294&amp;"","T_Settlement","1","T"),RTD("cqg.rtd",,"StudyData",""&amp;$C294&amp;"","Bar","","Close","D","-1","ALL",,,"TRUE","T"))</f>
        <v>9320.5</v>
      </c>
      <c r="F294" s="3" cm="1">
        <f t="array" aca="1" ref="F294" ca="1">IF($B294&gt;=$D$3,_xll.CQGContractData(""&amp;$C294&amp;"","NetSettlement","1","T"),RTD("cqg.rtd",,"StudyData",""&amp;$C294&amp;"","Bar","","Close","D","-2","ALL",,,"TRUE","T")-RTD("cqg.rtd",,"StudyData",""&amp;$C294&amp;"","Bar","","Close","D","-1","ALL",,,"TRUE","T"))</f>
        <v>14</v>
      </c>
      <c r="G294" s="14">
        <f ca="1">IF($B294&gt;=$D$3,RTD("cqg.rtd", ,"ContractData", $C294, "T_SettlementTime",, "T"),"")</f>
        <v>0.45833333333333331</v>
      </c>
      <c r="H294" s="5" cm="1">
        <f t="array" aca="1" ref="H294" ca="1">IF($B294&gt;=$D$3,_xll.CQGContractData($C294,"T_Date","1","T"),RTD("cqg.rtd",,"StudyData",""&amp;$C294&amp;"","Bar","","Time","D","-1","ALL",,,"TRUE","T"))</f>
        <v>44952</v>
      </c>
      <c r="I294" s="6">
        <f ca="1">IF($B294&gt;=$D$3,RTD("cqg.rtd",,"StudyData",$C294,"Bar","","Close","ADC","-2","ALL",,,"TRUE","T"),"")</f>
        <v>9312.25</v>
      </c>
      <c r="J294" s="5">
        <f ca="1">IF($B294&gt;=$D$3,RTD("cqg.rtd", ,"ContractData", $C294, "Y_Date",, "T"),"")</f>
        <v>44951</v>
      </c>
      <c r="K294" s="1" t="str">
        <v/>
      </c>
      <c r="L294" s="1" t="str">
        <v/>
      </c>
      <c r="M294" t="b">
        <f t="shared" ca="1" si="15"/>
        <v>0</v>
      </c>
    </row>
    <row r="295" spans="1:13" x14ac:dyDescent="0.3">
      <c r="A295" s="3">
        <v>290</v>
      </c>
      <c r="B295" s="5">
        <f t="shared" si="13"/>
        <v>44972</v>
      </c>
      <c r="C295" s="16" t="str">
        <f t="shared" si="14"/>
        <v>CADD15G23</v>
      </c>
      <c r="D295" s="6" t="str">
        <f>RTD("cqg.rtd", ,"ContractData", ""&amp;C295&amp;"", "LongDescription",, "T")</f>
        <v>LME Copper, Feb 23</v>
      </c>
      <c r="E295" s="6" cm="1">
        <f t="array" aca="1" ref="E295" ca="1">IF($B295&gt;=$D$3,_xll.CQGContractData(""&amp;$C295&amp;"","T_Settlement","1","T"),RTD("cqg.rtd",,"StudyData",""&amp;$C295&amp;"","Bar","","Close","D","-1","ALL",,,"TRUE","T"))</f>
        <v>9320.5</v>
      </c>
      <c r="F295" s="3" cm="1">
        <f t="array" aca="1" ref="F295" ca="1">IF($B295&gt;=$D$3,_xll.CQGContractData(""&amp;$C295&amp;"","NetSettlement","1","T"),RTD("cqg.rtd",,"StudyData",""&amp;$C295&amp;"","Bar","","Close","D","-2","ALL",,,"TRUE","T")-RTD("cqg.rtd",,"StudyData",""&amp;$C295&amp;"","Bar","","Close","D","-1","ALL",,,"TRUE","T"))</f>
        <v>16</v>
      </c>
      <c r="G295" s="14">
        <f ca="1">IF($B295&gt;=$D$3,RTD("cqg.rtd", ,"ContractData", $C295, "T_SettlementTime",, "T"),"")</f>
        <v>0.45833333333333331</v>
      </c>
      <c r="H295" s="5" cm="1">
        <f t="array" aca="1" ref="H295" ca="1">IF($B295&gt;=$D$3,_xll.CQGContractData($C295,"T_Date","1","T"),RTD("cqg.rtd",,"StudyData",""&amp;$C295&amp;"","Bar","","Time","D","-1","ALL",,,"TRUE","T"))</f>
        <v>44952</v>
      </c>
      <c r="I295" s="6">
        <f ca="1">IF($B295&gt;=$D$3,RTD("cqg.rtd",,"StudyData",$C295,"Bar","","Close","ADC","-2","ALL",,,"TRUE","T"),"")</f>
        <v>9311.5</v>
      </c>
      <c r="J295" s="5">
        <f ca="1">IF($B295&gt;=$D$3,RTD("cqg.rtd", ,"ContractData", $C295, "Y_Date",, "T"),"")</f>
        <v>44951</v>
      </c>
      <c r="K295" s="1">
        <v>44972</v>
      </c>
      <c r="L295" s="1" t="str">
        <v/>
      </c>
      <c r="M295" t="b">
        <f t="shared" ca="1" si="15"/>
        <v>0</v>
      </c>
    </row>
    <row r="296" spans="1:13" x14ac:dyDescent="0.3">
      <c r="A296" s="3">
        <v>291</v>
      </c>
      <c r="B296" s="5">
        <f t="shared" si="13"/>
        <v>44973</v>
      </c>
      <c r="C296" s="16" t="str">
        <f t="shared" si="14"/>
        <v>CADD16G23</v>
      </c>
      <c r="D296" s="6" t="str">
        <f>RTD("cqg.rtd", ,"ContractData", ""&amp;C296&amp;"", "LongDescription",, "T")</f>
        <v>LME Copper, Feb 23</v>
      </c>
      <c r="E296" s="6" cm="1">
        <f t="array" aca="1" ref="E296" ca="1">IF($B296&gt;=$D$3,_xll.CQGContractData(""&amp;$C296&amp;"","T_Settlement","1","T"),RTD("cqg.rtd",,"StudyData",""&amp;$C296&amp;"","Bar","","Close","D","-1","ALL",,,"TRUE","T"))</f>
        <v>9320.75</v>
      </c>
      <c r="F296" s="3" cm="1">
        <f t="array" aca="1" ref="F296" ca="1">IF($B296&gt;=$D$3,_xll.CQGContractData(""&amp;$C296&amp;"","NetSettlement","1","T"),RTD("cqg.rtd",,"StudyData",""&amp;$C296&amp;"","Bar","","Close","D","-2","ALL",,,"TRUE","T")-RTD("cqg.rtd",,"StudyData",""&amp;$C296&amp;"","Bar","","Close","D","-1","ALL",,,"TRUE","T"))</f>
        <v>16</v>
      </c>
      <c r="G296" s="14">
        <f ca="1">IF($B296&gt;=$D$3,RTD("cqg.rtd", ,"ContractData", $C296, "T_SettlementTime",, "T"),"")</f>
        <v>0.45833333333333331</v>
      </c>
      <c r="H296" s="5" cm="1">
        <f t="array" aca="1" ref="H296" ca="1">IF($B296&gt;=$D$3,_xll.CQGContractData($C296,"T_Date","1","T"),RTD("cqg.rtd",,"StudyData",""&amp;$C296&amp;"","Bar","","Time","D","-1","ALL",,,"TRUE","T"))</f>
        <v>44952</v>
      </c>
      <c r="I296" s="6">
        <f ca="1">IF($B296&gt;=$D$3,RTD("cqg.rtd",,"StudyData",$C296,"Bar","","Close","ADC","-2","ALL",,,"TRUE","T"),"")</f>
        <v>9311.5</v>
      </c>
      <c r="J296" s="5">
        <f ca="1">IF($B296&gt;=$D$3,RTD("cqg.rtd", ,"ContractData", $C296, "Y_Date",, "T"),"")</f>
        <v>44951</v>
      </c>
      <c r="K296" s="1" t="str">
        <v/>
      </c>
      <c r="L296" s="1" t="str">
        <v/>
      </c>
      <c r="M296" t="b">
        <f t="shared" ca="1" si="15"/>
        <v>0</v>
      </c>
    </row>
    <row r="297" spans="1:13" x14ac:dyDescent="0.3">
      <c r="A297" s="3">
        <v>292</v>
      </c>
      <c r="B297" s="5">
        <f t="shared" si="13"/>
        <v>44974</v>
      </c>
      <c r="C297" s="16" t="str">
        <f t="shared" si="14"/>
        <v>CADD17G23</v>
      </c>
      <c r="D297" s="6" t="str">
        <f>RTD("cqg.rtd", ,"ContractData", ""&amp;C297&amp;"", "LongDescription",, "T")</f>
        <v>LME Copper, Feb 23</v>
      </c>
      <c r="E297" s="6" cm="1">
        <f t="array" aca="1" ref="E297" ca="1">IF($B297&gt;=$D$3,_xll.CQGContractData(""&amp;$C297&amp;"","T_Settlement","1","T"),RTD("cqg.rtd",,"StudyData",""&amp;$C297&amp;"","Bar","","Close","D","-1","ALL",,,"TRUE","T"))</f>
        <v>9321</v>
      </c>
      <c r="F297" s="3" cm="1">
        <f t="array" aca="1" ref="F297" ca="1">IF($B297&gt;=$D$3,_xll.CQGContractData(""&amp;$C297&amp;"","NetSettlement","1","T"),RTD("cqg.rtd",,"StudyData",""&amp;$C297&amp;"","Bar","","Close","D","-2","ALL",,,"TRUE","T")-RTD("cqg.rtd",,"StudyData",""&amp;$C297&amp;"","Bar","","Close","D","-1","ALL",,,"TRUE","T"))</f>
        <v>16</v>
      </c>
      <c r="G297" s="14">
        <f ca="1">IF($B297&gt;=$D$3,RTD("cqg.rtd", ,"ContractData", $C297, "T_SettlementTime",, "T"),"")</f>
        <v>0.45833333333333331</v>
      </c>
      <c r="H297" s="5" cm="1">
        <f t="array" aca="1" ref="H297" ca="1">IF($B297&gt;=$D$3,_xll.CQGContractData($C297,"T_Date","1","T"),RTD("cqg.rtd",,"StudyData",""&amp;$C297&amp;"","Bar","","Time","D","-1","ALL",,,"TRUE","T"))</f>
        <v>44952</v>
      </c>
      <c r="I297" s="6">
        <f ca="1">IF($B297&gt;=$D$3,RTD("cqg.rtd",,"StudyData",$C297,"Bar","","Close","ADC","-2","ALL",,,"TRUE","T"),"")</f>
        <v>9318</v>
      </c>
      <c r="J297" s="5">
        <f ca="1">IF($B297&gt;=$D$3,RTD("cqg.rtd", ,"ContractData", $C297, "Y_Date",, "T"),"")</f>
        <v>44951</v>
      </c>
      <c r="K297" s="1" t="str">
        <v/>
      </c>
      <c r="L297" s="1" t="str">
        <v/>
      </c>
      <c r="M297" t="b">
        <f t="shared" ca="1" si="15"/>
        <v>0</v>
      </c>
    </row>
    <row r="298" spans="1:13" x14ac:dyDescent="0.3">
      <c r="A298" s="3">
        <v>293</v>
      </c>
      <c r="B298" s="5">
        <f t="shared" si="13"/>
        <v>44977</v>
      </c>
      <c r="C298" s="16" t="str">
        <f t="shared" si="14"/>
        <v>CADD20G23</v>
      </c>
      <c r="D298" s="6" t="str">
        <f>RTD("cqg.rtd", ,"ContractData", ""&amp;C298&amp;"", "LongDescription",, "T")</f>
        <v>LME Copper, Feb 23</v>
      </c>
      <c r="E298" s="6" t="str" cm="1">
        <f t="array" aca="1" ref="E298" ca="1">IF($B298&gt;=$D$3,_xll.CQGContractData(""&amp;$C298&amp;"","T_Settlement","1","T"),RTD("cqg.rtd",,"StudyData",""&amp;$C298&amp;"","Bar","","Close","D","-1","ALL",,,"TRUE","T"))</f>
        <v/>
      </c>
      <c r="F298" s="3" t="str" cm="1">
        <f t="array" aca="1" ref="F298" ca="1">IF($B298&gt;=$D$3,_xll.CQGContractData(""&amp;$C298&amp;"","NetSettlement","1","T"),RTD("cqg.rtd",,"StudyData",""&amp;$C298&amp;"","Bar","","Close","D","-2","ALL",,,"TRUE","T")-RTD("cqg.rtd",,"StudyData",""&amp;$C298&amp;"","Bar","","Close","D","-1","ALL",,,"TRUE","T"))</f>
        <v/>
      </c>
      <c r="G298" s="14" t="str">
        <f ca="1">IF($B298&gt;=$D$3,RTD("cqg.rtd", ,"ContractData", $C298, "T_SettlementTime",, "T"),"")</f>
        <v/>
      </c>
      <c r="H298" s="5" cm="1">
        <f t="array" aca="1" ref="H298" ca="1">IF($B298&gt;=$D$3,_xll.CQGContractData($C298,"T_Date","1","T"),RTD("cqg.rtd",,"StudyData",""&amp;$C298&amp;"","Bar","","Time","D","-1","ALL",,,"TRUE","T"))</f>
        <v>44952</v>
      </c>
      <c r="I298" s="6">
        <f ca="1">IF($B298&gt;=$D$3,RTD("cqg.rtd",,"StudyData",$C298,"Bar","","Close","ADC","-2","ALL",,,"TRUE","T"),"")</f>
        <v>9314.25</v>
      </c>
      <c r="J298" s="5">
        <f ca="1">IF($B298&gt;=$D$3,RTD("cqg.rtd", ,"ContractData", $C298, "Y_Date",, "T"),"")</f>
        <v>44951</v>
      </c>
      <c r="K298" s="1" t="str">
        <v/>
      </c>
      <c r="L298" s="1" t="str">
        <v/>
      </c>
      <c r="M298" t="b">
        <f t="shared" ca="1" si="15"/>
        <v>0</v>
      </c>
    </row>
    <row r="299" spans="1:13" x14ac:dyDescent="0.3">
      <c r="A299" s="3">
        <v>294</v>
      </c>
      <c r="B299" s="5">
        <f t="shared" si="13"/>
        <v>44978</v>
      </c>
      <c r="C299" s="16" t="str">
        <f t="shared" si="14"/>
        <v>CADD21G23</v>
      </c>
      <c r="D299" s="6" t="str">
        <f>RTD("cqg.rtd", ,"ContractData", ""&amp;C299&amp;"", "LongDescription",, "T")</f>
        <v>LME Copper, Feb 23</v>
      </c>
      <c r="E299" s="6" cm="1">
        <f t="array" aca="1" ref="E299" ca="1">IF($B299&gt;=$D$3,_xll.CQGContractData(""&amp;$C299&amp;"","T_Settlement","1","T"),RTD("cqg.rtd",,"StudyData",""&amp;$C299&amp;"","Bar","","Close","D","-1","ALL",,,"TRUE","T"))</f>
        <v>9323.14</v>
      </c>
      <c r="F299" s="3" cm="1">
        <f t="array" aca="1" ref="F299" ca="1">IF($B299&gt;=$D$3,_xll.CQGContractData(""&amp;$C299&amp;"","NetSettlement","1","T"),RTD("cqg.rtd",,"StudyData",""&amp;$C299&amp;"","Bar","","Close","D","-2","ALL",,,"TRUE","T")-RTD("cqg.rtd",,"StudyData",""&amp;$C299&amp;"","Bar","","Close","D","-1","ALL",,,"TRUE","T"))</f>
        <v>16.14</v>
      </c>
      <c r="G299" s="14">
        <f ca="1">IF($B299&gt;=$D$3,RTD("cqg.rtd", ,"ContractData", $C299, "T_SettlementTime",, "T"),"")</f>
        <v>0.45833333333333331</v>
      </c>
      <c r="H299" s="5" cm="1">
        <f t="array" aca="1" ref="H299" ca="1">IF($B299&gt;=$D$3,_xll.CQGContractData($C299,"T_Date","1","T"),RTD("cqg.rtd",,"StudyData",""&amp;$C299&amp;"","Bar","","Time","D","-1","ALL",,,"TRUE","T"))</f>
        <v>44952</v>
      </c>
      <c r="I299" s="6">
        <f ca="1">IF($B299&gt;=$D$3,RTD("cqg.rtd",,"StudyData",$C299,"Bar","","Close","ADC","-2","ALL",,,"TRUE","T"),"")</f>
        <v>9311.86</v>
      </c>
      <c r="J299" s="5">
        <f ca="1">IF($B299&gt;=$D$3,RTD("cqg.rtd", ,"ContractData", $C299, "Y_Date",, "T"),"")</f>
        <v>44951</v>
      </c>
      <c r="K299" s="1" t="str">
        <v/>
      </c>
      <c r="L299" s="1" t="str">
        <v/>
      </c>
      <c r="M299" t="b">
        <f t="shared" ca="1" si="15"/>
        <v>0</v>
      </c>
    </row>
    <row r="300" spans="1:13" x14ac:dyDescent="0.3">
      <c r="A300" s="3">
        <v>295</v>
      </c>
      <c r="B300" s="5">
        <f t="shared" si="13"/>
        <v>44979</v>
      </c>
      <c r="C300" s="16" t="str">
        <f t="shared" si="14"/>
        <v>CADD22G23</v>
      </c>
      <c r="D300" s="6" t="str">
        <f>RTD("cqg.rtd", ,"ContractData", ""&amp;C300&amp;"", "LongDescription",, "T")</f>
        <v>LME Copper, Feb 23</v>
      </c>
      <c r="E300" s="6" cm="1">
        <f t="array" aca="1" ref="E300" ca="1">IF($B300&gt;=$D$3,_xll.CQGContractData(""&amp;$C300&amp;"","T_Settlement","1","T"),RTD("cqg.rtd",,"StudyData",""&amp;$C300&amp;"","Bar","","Close","D","-1","ALL",,,"TRUE","T"))</f>
        <v>9323.68</v>
      </c>
      <c r="F300" s="3" cm="1">
        <f t="array" aca="1" ref="F300" ca="1">IF($B300&gt;=$D$3,_xll.CQGContractData(""&amp;$C300&amp;"","NetSettlement","1","T"),RTD("cqg.rtd",,"StudyData",""&amp;$C300&amp;"","Bar","","Close","D","-2","ALL",,,"TRUE","T")-RTD("cqg.rtd",,"StudyData",""&amp;$C300&amp;"","Bar","","Close","D","-1","ALL",,,"TRUE","T"))</f>
        <v>16.18</v>
      </c>
      <c r="G300" s="14">
        <f ca="1">IF($B300&gt;=$D$3,RTD("cqg.rtd", ,"ContractData", $C300, "T_SettlementTime",, "T"),"")</f>
        <v>0.45833333333333331</v>
      </c>
      <c r="H300" s="5" cm="1">
        <f t="array" aca="1" ref="H300" ca="1">IF($B300&gt;=$D$3,_xll.CQGContractData($C300,"T_Date","1","T"),RTD("cqg.rtd",,"StudyData",""&amp;$C300&amp;"","Bar","","Time","D","-1","ALL",,,"TRUE","T"))</f>
        <v>44952</v>
      </c>
      <c r="I300" s="6">
        <f ca="1">IF($B300&gt;=$D$3,RTD("cqg.rtd",,"StudyData",$C300,"Bar","","Close","ADC","-2","ALL",,,"TRUE","T"),"")</f>
        <v>9311.93</v>
      </c>
      <c r="J300" s="5">
        <f ca="1">IF($B300&gt;=$D$3,RTD("cqg.rtd", ,"ContractData", $C300, "Y_Date",, "T"),"")</f>
        <v>44951</v>
      </c>
      <c r="K300" s="1" t="str">
        <v/>
      </c>
      <c r="L300" s="1" t="str">
        <v/>
      </c>
      <c r="M300" t="b">
        <f t="shared" ca="1" si="15"/>
        <v>0</v>
      </c>
    </row>
    <row r="301" spans="1:13" x14ac:dyDescent="0.3">
      <c r="A301" s="3">
        <v>296</v>
      </c>
      <c r="B301" s="5">
        <f t="shared" si="13"/>
        <v>44980</v>
      </c>
      <c r="C301" s="16" t="str">
        <f t="shared" si="14"/>
        <v>CADD23G23</v>
      </c>
      <c r="D301" s="6" t="str">
        <f>RTD("cqg.rtd", ,"ContractData", ""&amp;C301&amp;"", "LongDescription",, "T")</f>
        <v>LME Copper, Feb 23</v>
      </c>
      <c r="E301" s="6" cm="1">
        <f t="array" aca="1" ref="E301" ca="1">IF($B301&gt;=$D$3,_xll.CQGContractData(""&amp;$C301&amp;"","T_Settlement","1","T"),RTD("cqg.rtd",,"StudyData",""&amp;$C301&amp;"","Bar","","Close","D","-1","ALL",,,"TRUE","T"))</f>
        <v>9324.2100000000009</v>
      </c>
      <c r="F301" s="3" cm="1">
        <f t="array" aca="1" ref="F301" ca="1">IF($B301&gt;=$D$3,_xll.CQGContractData(""&amp;$C301&amp;"","NetSettlement","1","T"),RTD("cqg.rtd",,"StudyData",""&amp;$C301&amp;"","Bar","","Close","D","-2","ALL",,,"TRUE","T")-RTD("cqg.rtd",,"StudyData",""&amp;$C301&amp;"","Bar","","Close","D","-1","ALL",,,"TRUE","T"))</f>
        <v>16.21</v>
      </c>
      <c r="G301" s="14">
        <f ca="1">IF($B301&gt;=$D$3,RTD("cqg.rtd", ,"ContractData", $C301, "T_SettlementTime",, "T"),"")</f>
        <v>0.45833333333333331</v>
      </c>
      <c r="H301" s="5" cm="1">
        <f t="array" aca="1" ref="H301" ca="1">IF($B301&gt;=$D$3,_xll.CQGContractData($C301,"T_Date","1","T"),RTD("cqg.rtd",,"StudyData",""&amp;$C301&amp;"","Bar","","Time","D","-1","ALL",,,"TRUE","T"))</f>
        <v>44952</v>
      </c>
      <c r="I301" s="6">
        <f ca="1">IF($B301&gt;=$D$3,RTD("cqg.rtd",,"StudyData",$C301,"Bar","","Close","ADC","-2","ALL",,,"TRUE","T"),"")</f>
        <v>9312</v>
      </c>
      <c r="J301" s="5">
        <f ca="1">IF($B301&gt;=$D$3,RTD("cqg.rtd", ,"ContractData", $C301, "Y_Date",, "T"),"")</f>
        <v>44951</v>
      </c>
      <c r="K301" s="1" t="str">
        <v/>
      </c>
      <c r="L301" s="1" t="str">
        <v/>
      </c>
      <c r="M301" t="b">
        <f t="shared" ca="1" si="15"/>
        <v>0</v>
      </c>
    </row>
    <row r="302" spans="1:13" x14ac:dyDescent="0.3">
      <c r="A302" s="3">
        <v>297</v>
      </c>
      <c r="B302" s="5">
        <f t="shared" si="13"/>
        <v>44981</v>
      </c>
      <c r="C302" s="16" t="str">
        <f t="shared" si="14"/>
        <v>CADD24G23</v>
      </c>
      <c r="D302" s="6" t="str">
        <f>RTD("cqg.rtd", ,"ContractData", ""&amp;C302&amp;"", "LongDescription",, "T")</f>
        <v>LME Copper, Feb 23</v>
      </c>
      <c r="E302" s="6" cm="1">
        <f t="array" aca="1" ref="E302" ca="1">IF($B302&gt;=$D$3,_xll.CQGContractData(""&amp;$C302&amp;"","T_Settlement","1","T"),RTD("cqg.rtd",,"StudyData",""&amp;$C302&amp;"","Bar","","Close","D","-1","ALL",,,"TRUE","T"))</f>
        <v>9324.75</v>
      </c>
      <c r="F302" s="3" cm="1">
        <f t="array" aca="1" ref="F302" ca="1">IF($B302&gt;=$D$3,_xll.CQGContractData(""&amp;$C302&amp;"","NetSettlement","1","T"),RTD("cqg.rtd",,"StudyData",""&amp;$C302&amp;"","Bar","","Close","D","-2","ALL",,,"TRUE","T")-RTD("cqg.rtd",,"StudyData",""&amp;$C302&amp;"","Bar","","Close","D","-1","ALL",,,"TRUE","T"))</f>
        <v>16.25</v>
      </c>
      <c r="G302" s="14">
        <f ca="1">IF($B302&gt;=$D$3,RTD("cqg.rtd", ,"ContractData", $C302, "T_SettlementTime",, "T"),"")</f>
        <v>0.45833333333333331</v>
      </c>
      <c r="H302" s="5" cm="1">
        <f t="array" aca="1" ref="H302" ca="1">IF($B302&gt;=$D$3,_xll.CQGContractData($C302,"T_Date","1","T"),RTD("cqg.rtd",,"StudyData",""&amp;$C302&amp;"","Bar","","Time","D","-1","ALL",,,"TRUE","T"))</f>
        <v>44952</v>
      </c>
      <c r="I302" s="6">
        <f ca="1">IF($B302&gt;=$D$3,RTD("cqg.rtd",,"StudyData",$C302,"Bar","","Close","ADC","-2","ALL",,,"TRUE","T"),"")</f>
        <v>9314.5</v>
      </c>
      <c r="J302" s="5">
        <f ca="1">IF($B302&gt;=$D$3,RTD("cqg.rtd", ,"ContractData", $C302, "Y_Date",, "T"),"")</f>
        <v>44951</v>
      </c>
      <c r="K302" s="1" t="str">
        <v/>
      </c>
      <c r="L302" s="1" t="str">
        <v/>
      </c>
      <c r="M302" t="b">
        <f t="shared" ca="1" si="15"/>
        <v>0</v>
      </c>
    </row>
    <row r="303" spans="1:13" x14ac:dyDescent="0.3">
      <c r="A303" s="3">
        <v>298</v>
      </c>
      <c r="B303" s="5">
        <f t="shared" si="13"/>
        <v>44984</v>
      </c>
      <c r="C303" s="16" t="str">
        <f t="shared" si="14"/>
        <v>CADD27G23</v>
      </c>
      <c r="D303" s="6" t="str">
        <f>RTD("cqg.rtd", ,"ContractData", ""&amp;C303&amp;"", "LongDescription",, "T")</f>
        <v>LME Copper, Feb 23</v>
      </c>
      <c r="E303" s="6" cm="1">
        <f t="array" aca="1" ref="E303" ca="1">IF($B303&gt;=$D$3,_xll.CQGContractData(""&amp;$C303&amp;"","T_Settlement","1","T"),RTD("cqg.rtd",,"StudyData",""&amp;$C303&amp;"","Bar","","Close","D","-1","ALL",,,"TRUE","T"))</f>
        <v>9325.65</v>
      </c>
      <c r="F303" s="3" cm="1">
        <f t="array" aca="1" ref="F303" ca="1">IF($B303&gt;=$D$3,_xll.CQGContractData(""&amp;$C303&amp;"","NetSettlement","1","T"),RTD("cqg.rtd",,"StudyData",""&amp;$C303&amp;"","Bar","","Close","D","-2","ALL",,,"TRUE","T")-RTD("cqg.rtd",,"StudyData",""&amp;$C303&amp;"","Bar","","Close","D","-1","ALL",,,"TRUE","T"))</f>
        <v>16.399999999999999</v>
      </c>
      <c r="G303" s="14">
        <f ca="1">IF($B303&gt;=$D$3,RTD("cqg.rtd", ,"ContractData", $C303, "T_SettlementTime",, "T"),"")</f>
        <v>0.45833333333333331</v>
      </c>
      <c r="H303" s="5" cm="1">
        <f t="array" aca="1" ref="H303" ca="1">IF($B303&gt;=$D$3,_xll.CQGContractData($C303,"T_Date","1","T"),RTD("cqg.rtd",,"StudyData",""&amp;$C303&amp;"","Bar","","Time","D","-1","ALL",,,"TRUE","T"))</f>
        <v>44952</v>
      </c>
      <c r="I303" s="6">
        <f ca="1">IF($B303&gt;=$D$3,RTD("cqg.rtd",,"StudyData",$C303,"Bar","","Close","ADC","-2","ALL",,,"TRUE","T"),"")</f>
        <v>9292.51</v>
      </c>
      <c r="J303" s="5">
        <f ca="1">IF($B303&gt;=$D$3,RTD("cqg.rtd", ,"ContractData", $C303, "Y_Date",, "T"),"")</f>
        <v>44951</v>
      </c>
      <c r="K303" s="1" t="str">
        <v/>
      </c>
      <c r="L303" s="1" t="str">
        <v/>
      </c>
      <c r="M303" t="b">
        <f t="shared" ca="1" si="15"/>
        <v>0</v>
      </c>
    </row>
    <row r="304" spans="1:13" x14ac:dyDescent="0.3">
      <c r="A304" s="3">
        <v>299</v>
      </c>
      <c r="B304" s="5">
        <f t="shared" si="13"/>
        <v>44985</v>
      </c>
      <c r="C304" s="16" t="str">
        <f t="shared" si="14"/>
        <v>CADD28G23</v>
      </c>
      <c r="D304" s="6" t="str">
        <f>RTD("cqg.rtd", ,"ContractData", ""&amp;C304&amp;"", "LongDescription",, "T")</f>
        <v>LME Copper, Feb 23</v>
      </c>
      <c r="E304" s="6" cm="1">
        <f t="array" aca="1" ref="E304" ca="1">IF($B304&gt;=$D$3,_xll.CQGContractData(""&amp;$C304&amp;"","T_Settlement","1","T"),RTD("cqg.rtd",,"StudyData",""&amp;$C304&amp;"","Bar","","Close","D","-1","ALL",,,"TRUE","T"))</f>
        <v>9325.9500000000007</v>
      </c>
      <c r="F304" s="3" cm="1">
        <f t="array" aca="1" ref="F304" ca="1">IF($B304&gt;=$D$3,_xll.CQGContractData(""&amp;$C304&amp;"","NetSettlement","1","T"),RTD("cqg.rtd",,"StudyData",""&amp;$C304&amp;"","Bar","","Close","D","-2","ALL",,,"TRUE","T")-RTD("cqg.rtd",,"StudyData",""&amp;$C304&amp;"","Bar","","Close","D","-1","ALL",,,"TRUE","T"))</f>
        <v>16.45</v>
      </c>
      <c r="G304" s="14">
        <f ca="1">IF($B304&gt;=$D$3,RTD("cqg.rtd", ,"ContractData", $C304, "T_SettlementTime",, "T"),"")</f>
        <v>0.45833333333333331</v>
      </c>
      <c r="H304" s="5" cm="1">
        <f t="array" aca="1" ref="H304" ca="1">IF($B304&gt;=$D$3,_xll.CQGContractData($C304,"T_Date","1","T"),RTD("cqg.rtd",,"StudyData",""&amp;$C304&amp;"","Bar","","Time","D","-1","ALL",,,"TRUE","T"))</f>
        <v>44952</v>
      </c>
      <c r="I304" s="6">
        <f ca="1">IF($B304&gt;=$D$3,RTD("cqg.rtd",,"StudyData",$C304,"Bar","","Close","ADC","-2","ALL",,,"TRUE","T"),"")</f>
        <v>9313.8799999999992</v>
      </c>
      <c r="J304" s="5">
        <f ca="1">IF($B304&gt;=$D$3,RTD("cqg.rtd", ,"ContractData", $C304, "Y_Date",, "T"),"")</f>
        <v>44951</v>
      </c>
      <c r="K304" s="1" t="str">
        <v/>
      </c>
      <c r="L304" s="1" t="str">
        <v/>
      </c>
      <c r="M304" t="b">
        <f t="shared" ca="1" si="15"/>
        <v>0</v>
      </c>
    </row>
    <row r="305" spans="1:13" x14ac:dyDescent="0.3">
      <c r="A305" s="3">
        <v>300</v>
      </c>
      <c r="B305" s="5">
        <f t="shared" si="13"/>
        <v>44986</v>
      </c>
      <c r="C305" s="16" t="str">
        <f t="shared" si="14"/>
        <v>CADD01H23</v>
      </c>
      <c r="D305" s="6" t="str">
        <f>RTD("cqg.rtd", ,"ContractData", ""&amp;C305&amp;"", "LongDescription",, "T")</f>
        <v>LME Copper, Mar 23</v>
      </c>
      <c r="E305" s="6" cm="1">
        <f t="array" aca="1" ref="E305" ca="1">IF($B305&gt;=$D$3,_xll.CQGContractData(""&amp;$C305&amp;"","T_Settlement","1","T"),RTD("cqg.rtd",,"StudyData",""&amp;$C305&amp;"","Bar","","Close","D","-1","ALL",,,"TRUE","T"))</f>
        <v>9326.25</v>
      </c>
      <c r="F305" s="3" cm="1">
        <f t="array" aca="1" ref="F305" ca="1">IF($B305&gt;=$D$3,_xll.CQGContractData(""&amp;$C305&amp;"","NetSettlement","1","T"),RTD("cqg.rtd",,"StudyData",""&amp;$C305&amp;"","Bar","","Close","D","-2","ALL",,,"TRUE","T")-RTD("cqg.rtd",,"StudyData",""&amp;$C305&amp;"","Bar","","Close","D","-1","ALL",,,"TRUE","T"))</f>
        <v>16.5</v>
      </c>
      <c r="G305" s="14">
        <f ca="1">IF($B305&gt;=$D$3,RTD("cqg.rtd", ,"ContractData", $C305, "T_SettlementTime",, "T"),"")</f>
        <v>0.45833333333333331</v>
      </c>
      <c r="H305" s="5" cm="1">
        <f t="array" aca="1" ref="H305" ca="1">IF($B305&gt;=$D$3,_xll.CQGContractData($C305,"T_Date","1","T"),RTD("cqg.rtd",,"StudyData",""&amp;$C305&amp;"","Bar","","Time","D","-1","ALL",,,"TRUE","T"))</f>
        <v>44952</v>
      </c>
      <c r="I305" s="6">
        <f ca="1">IF($B305&gt;=$D$3,RTD("cqg.rtd",,"StudyData",$C305,"Bar","","Close","ADC","-2","ALL",,,"TRUE","T"),"")</f>
        <v>9310.8799999999992</v>
      </c>
      <c r="J305" s="5">
        <f ca="1">IF($B305&gt;=$D$3,RTD("cqg.rtd", ,"ContractData", $C305, "Y_Date",, "T"),"")</f>
        <v>44951</v>
      </c>
      <c r="K305" s="1" t="str">
        <v/>
      </c>
      <c r="L305" s="1" t="str">
        <v/>
      </c>
      <c r="M305" t="b">
        <f t="shared" ca="1" si="15"/>
        <v>0</v>
      </c>
    </row>
    <row r="306" spans="1:13" x14ac:dyDescent="0.3">
      <c r="A306" s="3">
        <v>301</v>
      </c>
      <c r="B306" s="5">
        <f t="shared" si="13"/>
        <v>44987</v>
      </c>
      <c r="C306" s="16" t="str">
        <f t="shared" si="14"/>
        <v>CADD02H23</v>
      </c>
      <c r="D306" s="6" t="str">
        <f>RTD("cqg.rtd", ,"ContractData", ""&amp;C306&amp;"", "LongDescription",, "T")</f>
        <v>LME Copper, Mar 23</v>
      </c>
      <c r="E306" s="6" cm="1">
        <f t="array" aca="1" ref="E306" ca="1">IF($B306&gt;=$D$3,_xll.CQGContractData(""&amp;$C306&amp;"","T_Settlement","1","T"),RTD("cqg.rtd",,"StudyData",""&amp;$C306&amp;"","Bar","","Close","D","-1","ALL",,,"TRUE","T"))</f>
        <v>9326.44</v>
      </c>
      <c r="F306" s="3" cm="1">
        <f t="array" aca="1" ref="F306" ca="1">IF($B306&gt;=$D$3,_xll.CQGContractData(""&amp;$C306&amp;"","NetSettlement","1","T"),RTD("cqg.rtd",,"StudyData",""&amp;$C306&amp;"","Bar","","Close","D","-2","ALL",,,"TRUE","T")-RTD("cqg.rtd",,"StudyData",""&amp;$C306&amp;"","Bar","","Close","D","-1","ALL",,,"TRUE","T"))</f>
        <v>16.52</v>
      </c>
      <c r="G306" s="14">
        <f ca="1">IF($B306&gt;=$D$3,RTD("cqg.rtd", ,"ContractData", $C306, "T_SettlementTime",, "T"),"")</f>
        <v>0.45833333333333331</v>
      </c>
      <c r="H306" s="5" cm="1">
        <f t="array" aca="1" ref="H306" ca="1">IF($B306&gt;=$D$3,_xll.CQGContractData($C306,"T_Date","1","T"),RTD("cqg.rtd",,"StudyData",""&amp;$C306&amp;"","Bar","","Time","D","-1","ALL",,,"TRUE","T"))</f>
        <v>44952</v>
      </c>
      <c r="I306" s="6">
        <f ca="1">IF($B306&gt;=$D$3,RTD("cqg.rtd",,"StudyData",$C306,"Bar","","Close","ADC","-2","ALL",,,"TRUE","T"),"")</f>
        <v>9311.06</v>
      </c>
      <c r="J306" s="5">
        <f ca="1">IF($B306&gt;=$D$3,RTD("cqg.rtd", ,"ContractData", $C306, "Y_Date",, "T"),"")</f>
        <v>44951</v>
      </c>
      <c r="K306" s="1" t="str">
        <v/>
      </c>
      <c r="L306" s="1" t="str">
        <v/>
      </c>
      <c r="M306" t="b">
        <f t="shared" ca="1" si="15"/>
        <v>0</v>
      </c>
    </row>
    <row r="307" spans="1:13" x14ac:dyDescent="0.3">
      <c r="A307" s="3">
        <v>302</v>
      </c>
      <c r="B307" s="5">
        <f t="shared" si="13"/>
        <v>44988</v>
      </c>
      <c r="C307" s="16" t="str">
        <f t="shared" si="14"/>
        <v>CADD03H23</v>
      </c>
      <c r="D307" s="6" t="str">
        <f>RTD("cqg.rtd", ,"ContractData", ""&amp;C307&amp;"", "LongDescription",, "T")</f>
        <v>LME Copper, Mar 23</v>
      </c>
      <c r="E307" s="6" cm="1">
        <f t="array" aca="1" ref="E307" ca="1">IF($B307&gt;=$D$3,_xll.CQGContractData(""&amp;$C307&amp;"","T_Settlement","1","T"),RTD("cqg.rtd",,"StudyData",""&amp;$C307&amp;"","Bar","","Close","D","-1","ALL",,,"TRUE","T"))</f>
        <v>9326.630000000001</v>
      </c>
      <c r="F307" s="3" cm="1">
        <f t="array" aca="1" ref="F307" ca="1">IF($B307&gt;=$D$3,_xll.CQGContractData(""&amp;$C307&amp;"","NetSettlement","1","T"),RTD("cqg.rtd",,"StudyData",""&amp;$C307&amp;"","Bar","","Close","D","-2","ALL",,,"TRUE","T")-RTD("cqg.rtd",,"StudyData",""&amp;$C307&amp;"","Bar","","Close","D","-1","ALL",,,"TRUE","T"))</f>
        <v>16.55</v>
      </c>
      <c r="G307" s="14">
        <f ca="1">IF($B307&gt;=$D$3,RTD("cqg.rtd", ,"ContractData", $C307, "T_SettlementTime",, "T"),"")</f>
        <v>0.45833333333333331</v>
      </c>
      <c r="H307" s="5" cm="1">
        <f t="array" aca="1" ref="H307" ca="1">IF($B307&gt;=$D$3,_xll.CQGContractData($C307,"T_Date","1","T"),RTD("cqg.rtd",,"StudyData",""&amp;$C307&amp;"","Bar","","Time","D","-1","ALL",,,"TRUE","T"))</f>
        <v>44952</v>
      </c>
      <c r="I307" s="6">
        <f ca="1">IF($B307&gt;=$D$3,RTD("cqg.rtd",,"StudyData",$C307,"Bar","","Close","ADC","-2","ALL",,,"TRUE","T"),"")</f>
        <v>9315.25</v>
      </c>
      <c r="J307" s="5">
        <f ca="1">IF($B307&gt;=$D$3,RTD("cqg.rtd", ,"ContractData", $C307, "Y_Date",, "T"),"")</f>
        <v>44951</v>
      </c>
      <c r="K307" s="1" t="str">
        <v/>
      </c>
      <c r="L307" s="1" t="str">
        <v/>
      </c>
      <c r="M307" t="b">
        <f t="shared" ca="1" si="15"/>
        <v>0</v>
      </c>
    </row>
    <row r="308" spans="1:13" x14ac:dyDescent="0.3">
      <c r="A308" s="3">
        <v>303</v>
      </c>
      <c r="B308" s="5">
        <f t="shared" si="13"/>
        <v>44991</v>
      </c>
      <c r="C308" s="16" t="str">
        <f t="shared" si="14"/>
        <v>CADD06H23</v>
      </c>
      <c r="D308" s="6" t="str">
        <f>RTD("cqg.rtd", ,"ContractData", ""&amp;C308&amp;"", "LongDescription",, "T")</f>
        <v>LME Copper, Mar 23</v>
      </c>
      <c r="E308" s="6" cm="1">
        <f t="array" aca="1" ref="E308" ca="1">IF($B308&gt;=$D$3,_xll.CQGContractData(""&amp;$C308&amp;"","T_Settlement","1","T"),RTD("cqg.rtd",,"StudyData",""&amp;$C308&amp;"","Bar","","Close","D","-1","ALL",,,"TRUE","T"))</f>
        <v>9327.19</v>
      </c>
      <c r="F308" s="3" cm="1">
        <f t="array" aca="1" ref="F308" ca="1">IF($B308&gt;=$D$3,_xll.CQGContractData(""&amp;$C308&amp;"","NetSettlement","1","T"),RTD("cqg.rtd",,"StudyData",""&amp;$C308&amp;"","Bar","","Close","D","-2","ALL",,,"TRUE","T")-RTD("cqg.rtd",,"StudyData",""&amp;$C308&amp;"","Bar","","Close","D","-1","ALL",,,"TRUE","T"))</f>
        <v>16.61</v>
      </c>
      <c r="G308" s="14">
        <f ca="1">IF($B308&gt;=$D$3,RTD("cqg.rtd", ,"ContractData", $C308, "T_SettlementTime",, "T"),"")</f>
        <v>0.45833333333333331</v>
      </c>
      <c r="H308" s="5" cm="1">
        <f t="array" aca="1" ref="H308" ca="1">IF($B308&gt;=$D$3,_xll.CQGContractData($C308,"T_Date","1","T"),RTD("cqg.rtd",,"StudyData",""&amp;$C308&amp;"","Bar","","Time","D","-1","ALL",,,"TRUE","T"))</f>
        <v>44952</v>
      </c>
      <c r="I308" s="6">
        <f ca="1">IF($B308&gt;=$D$3,RTD("cqg.rtd",,"StudyData",$C308,"Bar","","Close","ADC","-2","ALL",,,"TRUE","T"),"")</f>
        <v>9315.75</v>
      </c>
      <c r="J308" s="5">
        <f ca="1">IF($B308&gt;=$D$3,RTD("cqg.rtd", ,"ContractData", $C308, "Y_Date",, "T"),"")</f>
        <v>44951</v>
      </c>
      <c r="K308" s="1" t="str">
        <v/>
      </c>
      <c r="L308" s="1" t="str">
        <v/>
      </c>
      <c r="M308" t="b">
        <f t="shared" ca="1" si="15"/>
        <v>0</v>
      </c>
    </row>
    <row r="309" spans="1:13" x14ac:dyDescent="0.3">
      <c r="A309" s="3">
        <v>304</v>
      </c>
      <c r="B309" s="5">
        <f t="shared" si="13"/>
        <v>44992</v>
      </c>
      <c r="C309" s="16" t="str">
        <f t="shared" si="14"/>
        <v>CADD07H23</v>
      </c>
      <c r="D309" s="6" t="str">
        <f>RTD("cqg.rtd", ,"ContractData", ""&amp;C309&amp;"", "LongDescription",, "T")</f>
        <v>LME Copper, Mar 23</v>
      </c>
      <c r="E309" s="6" cm="1">
        <f t="array" aca="1" ref="E309" ca="1">IF($B309&gt;=$D$3,_xll.CQGContractData(""&amp;$C309&amp;"","T_Settlement","1","T"),RTD("cqg.rtd",,"StudyData",""&amp;$C309&amp;"","Bar","","Close","D","-1","ALL",,,"TRUE","T"))</f>
        <v>9327.380000000001</v>
      </c>
      <c r="F309" s="3" cm="1">
        <f t="array" aca="1" ref="F309" ca="1">IF($B309&gt;=$D$3,_xll.CQGContractData(""&amp;$C309&amp;"","NetSettlement","1","T"),RTD("cqg.rtd",,"StudyData",""&amp;$C309&amp;"","Bar","","Close","D","-2","ALL",,,"TRUE","T")-RTD("cqg.rtd",,"StudyData",""&amp;$C309&amp;"","Bar","","Close","D","-1","ALL",,,"TRUE","T"))</f>
        <v>16.63</v>
      </c>
      <c r="G309" s="14">
        <f ca="1">IF($B309&gt;=$D$3,RTD("cqg.rtd", ,"ContractData", $C309, "T_SettlementTime",, "T"),"")</f>
        <v>0.45833333333333331</v>
      </c>
      <c r="H309" s="5" cm="1">
        <f t="array" aca="1" ref="H309" ca="1">IF($B309&gt;=$D$3,_xll.CQGContractData($C309,"T_Date","1","T"),RTD("cqg.rtd",,"StudyData",""&amp;$C309&amp;"","Bar","","Time","D","-1","ALL",,,"TRUE","T"))</f>
        <v>44952</v>
      </c>
      <c r="I309" s="6">
        <f ca="1">IF($B309&gt;=$D$3,RTD("cqg.rtd",,"StudyData",$C309,"Bar","","Close","ADC","-2","ALL",,,"TRUE","T"),"")</f>
        <v>9311.94</v>
      </c>
      <c r="J309" s="5">
        <f ca="1">IF($B309&gt;=$D$3,RTD("cqg.rtd", ,"ContractData", $C309, "Y_Date",, "T"),"")</f>
        <v>44951</v>
      </c>
      <c r="K309" s="1" t="str">
        <v/>
      </c>
      <c r="L309" s="1" t="str">
        <v/>
      </c>
      <c r="M309" t="b">
        <f t="shared" ca="1" si="15"/>
        <v>0</v>
      </c>
    </row>
    <row r="310" spans="1:13" x14ac:dyDescent="0.3">
      <c r="A310" s="3">
        <v>305</v>
      </c>
      <c r="B310" s="5">
        <f t="shared" si="13"/>
        <v>44993</v>
      </c>
      <c r="C310" s="16" t="str">
        <f t="shared" si="14"/>
        <v>CADD08H23</v>
      </c>
      <c r="D310" s="6" t="str">
        <f>RTD("cqg.rtd", ,"ContractData", ""&amp;C310&amp;"", "LongDescription",, "T")</f>
        <v>LME Copper, Mar 23</v>
      </c>
      <c r="E310" s="6" cm="1">
        <f t="array" aca="1" ref="E310" ca="1">IF($B310&gt;=$D$3,_xll.CQGContractData(""&amp;$C310&amp;"","T_Settlement","1","T"),RTD("cqg.rtd",,"StudyData",""&amp;$C310&amp;"","Bar","","Close","D","-1","ALL",,,"TRUE","T"))</f>
        <v>9327.56</v>
      </c>
      <c r="F310" s="3" cm="1">
        <f t="array" aca="1" ref="F310" ca="1">IF($B310&gt;=$D$3,_xll.CQGContractData(""&amp;$C310&amp;"","NetSettlement","1","T"),RTD("cqg.rtd",,"StudyData",""&amp;$C310&amp;"","Bar","","Close","D","-2","ALL",,,"TRUE","T")-RTD("cqg.rtd",,"StudyData",""&amp;$C310&amp;"","Bar","","Close","D","-1","ALL",,,"TRUE","T"))</f>
        <v>16.64</v>
      </c>
      <c r="G310" s="14">
        <f ca="1">IF($B310&gt;=$D$3,RTD("cqg.rtd", ,"ContractData", $C310, "T_SettlementTime",, "T"),"")</f>
        <v>0.45833333333333331</v>
      </c>
      <c r="H310" s="5" cm="1">
        <f t="array" aca="1" ref="H310" ca="1">IF($B310&gt;=$D$3,_xll.CQGContractData($C310,"T_Date","1","T"),RTD("cqg.rtd",,"StudyData",""&amp;$C310&amp;"","Bar","","Time","D","-1","ALL",,,"TRUE","T"))</f>
        <v>44952</v>
      </c>
      <c r="I310" s="6">
        <f ca="1">IF($B310&gt;=$D$3,RTD("cqg.rtd",,"StudyData",$C310,"Bar","","Close","ADC","-2","ALL",,,"TRUE","T"),"")</f>
        <v>9312.1200000000008</v>
      </c>
      <c r="J310" s="5">
        <f ca="1">IF($B310&gt;=$D$3,RTD("cqg.rtd", ,"ContractData", $C310, "Y_Date",, "T"),"")</f>
        <v>44951</v>
      </c>
      <c r="K310" s="1" t="str">
        <v/>
      </c>
      <c r="L310" s="1" t="str">
        <v/>
      </c>
      <c r="M310" t="b">
        <f t="shared" ca="1" si="15"/>
        <v>0</v>
      </c>
    </row>
    <row r="311" spans="1:13" x14ac:dyDescent="0.3">
      <c r="A311" s="3">
        <v>306</v>
      </c>
      <c r="B311" s="5">
        <f t="shared" si="13"/>
        <v>44994</v>
      </c>
      <c r="C311" s="16" t="str">
        <f t="shared" si="14"/>
        <v>CADD09H23</v>
      </c>
      <c r="D311" s="6" t="str">
        <f>RTD("cqg.rtd", ,"ContractData", ""&amp;C311&amp;"", "LongDescription",, "T")</f>
        <v>LME Copper, Mar 23</v>
      </c>
      <c r="E311" s="6" cm="1">
        <f t="array" aca="1" ref="E311" ca="1">IF($B311&gt;=$D$3,_xll.CQGContractData(""&amp;$C311&amp;"","T_Settlement","1","T"),RTD("cqg.rtd",,"StudyData",""&amp;$C311&amp;"","Bar","","Close","D","-1","ALL",,,"TRUE","T"))</f>
        <v>9327.75</v>
      </c>
      <c r="F311" s="3" cm="1">
        <f t="array" aca="1" ref="F311" ca="1">IF($B311&gt;=$D$3,_xll.CQGContractData(""&amp;$C311&amp;"","NetSettlement","1","T"),RTD("cqg.rtd",,"StudyData",""&amp;$C311&amp;"","Bar","","Close","D","-2","ALL",,,"TRUE","T")-RTD("cqg.rtd",,"StudyData",""&amp;$C311&amp;"","Bar","","Close","D","-1","ALL",,,"TRUE","T"))</f>
        <v>16.670000000000002</v>
      </c>
      <c r="G311" s="14">
        <f ca="1">IF($B311&gt;=$D$3,RTD("cqg.rtd", ,"ContractData", $C311, "T_SettlementTime",, "T"),"")</f>
        <v>0.45833333333333331</v>
      </c>
      <c r="H311" s="5" cm="1">
        <f t="array" aca="1" ref="H311" ca="1">IF($B311&gt;=$D$3,_xll.CQGContractData($C311,"T_Date","1","T"),RTD("cqg.rtd",,"StudyData",""&amp;$C311&amp;"","Bar","","Time","D","-1","ALL",,,"TRUE","T"))</f>
        <v>44952</v>
      </c>
      <c r="I311" s="6">
        <f ca="1">IF($B311&gt;=$D$3,RTD("cqg.rtd",,"StudyData",$C311,"Bar","","Close","ADC","-2","ALL",,,"TRUE","T"),"")</f>
        <v>9312.2900000000009</v>
      </c>
      <c r="J311" s="5">
        <f ca="1">IF($B311&gt;=$D$3,RTD("cqg.rtd", ,"ContractData", $C311, "Y_Date",, "T"),"")</f>
        <v>44951</v>
      </c>
      <c r="K311" s="1" t="str">
        <v/>
      </c>
      <c r="L311" s="1" t="str">
        <v/>
      </c>
      <c r="M311" t="b">
        <f t="shared" ca="1" si="15"/>
        <v>0</v>
      </c>
    </row>
    <row r="312" spans="1:13" x14ac:dyDescent="0.3">
      <c r="A312" s="3">
        <v>307</v>
      </c>
      <c r="B312" s="5">
        <f t="shared" si="13"/>
        <v>44995</v>
      </c>
      <c r="C312" s="16" t="str">
        <f t="shared" si="14"/>
        <v>CADD10H23</v>
      </c>
      <c r="D312" s="6" t="str">
        <f>RTD("cqg.rtd", ,"ContractData", ""&amp;C312&amp;"", "LongDescription",, "T")</f>
        <v>LME Copper, Mar 23</v>
      </c>
      <c r="E312" s="6" cm="1">
        <f t="array" aca="1" ref="E312" ca="1">IF($B312&gt;=$D$3,_xll.CQGContractData(""&amp;$C312&amp;"","T_Settlement","1","T"),RTD("cqg.rtd",,"StudyData",""&amp;$C312&amp;"","Bar","","Close","D","-1","ALL",,,"TRUE","T"))</f>
        <v>9327.94</v>
      </c>
      <c r="F312" s="3" cm="1">
        <f t="array" aca="1" ref="F312" ca="1">IF($B312&gt;=$D$3,_xll.CQGContractData(""&amp;$C312&amp;"","NetSettlement","1","T"),RTD("cqg.rtd",,"StudyData",""&amp;$C312&amp;"","Bar","","Close","D","-2","ALL",,,"TRUE","T")-RTD("cqg.rtd",,"StudyData",""&amp;$C312&amp;"","Bar","","Close","D","-1","ALL",,,"TRUE","T"))</f>
        <v>16.690000000000001</v>
      </c>
      <c r="G312" s="14">
        <f ca="1">IF($B312&gt;=$D$3,RTD("cqg.rtd", ,"ContractData", $C312, "T_SettlementTime",, "T"),"")</f>
        <v>0.45833333333333331</v>
      </c>
      <c r="H312" s="5" cm="1">
        <f t="array" aca="1" ref="H312" ca="1">IF($B312&gt;=$D$3,_xll.CQGContractData($C312,"T_Date","1","T"),RTD("cqg.rtd",,"StudyData",""&amp;$C312&amp;"","Bar","","Time","D","-1","ALL",,,"TRUE","T"))</f>
        <v>44952</v>
      </c>
      <c r="I312" s="6">
        <f ca="1">IF($B312&gt;=$D$3,RTD("cqg.rtd",,"StudyData",$C312,"Bar","","Close","ADC","-2","ALL",,,"TRUE","T"),"")</f>
        <v>9306</v>
      </c>
      <c r="J312" s="5">
        <f ca="1">IF($B312&gt;=$D$3,RTD("cqg.rtd", ,"ContractData", $C312, "Y_Date",, "T"),"")</f>
        <v>44951</v>
      </c>
      <c r="K312" s="1" t="str">
        <v/>
      </c>
      <c r="L312" s="1" t="str">
        <v/>
      </c>
      <c r="M312" t="b">
        <f t="shared" ca="1" si="15"/>
        <v>0</v>
      </c>
    </row>
    <row r="313" spans="1:13" x14ac:dyDescent="0.3">
      <c r="A313" s="3">
        <v>308</v>
      </c>
      <c r="B313" s="5">
        <f t="shared" si="13"/>
        <v>44998</v>
      </c>
      <c r="C313" s="16" t="str">
        <f t="shared" si="14"/>
        <v>CADD13H23</v>
      </c>
      <c r="D313" s="6" t="str">
        <f>RTD("cqg.rtd", ,"ContractData", ""&amp;C313&amp;"", "LongDescription",, "T")</f>
        <v>LME Copper, Mar 23</v>
      </c>
      <c r="E313" s="6" cm="1">
        <f t="array" aca="1" ref="E313" ca="1">IF($B313&gt;=$D$3,_xll.CQGContractData(""&amp;$C313&amp;"","T_Settlement","1","T"),RTD("cqg.rtd",,"StudyData",""&amp;$C313&amp;"","Bar","","Close","D","-1","ALL",,,"TRUE","T"))</f>
        <v>9328.5</v>
      </c>
      <c r="F313" s="3" cm="1">
        <f t="array" aca="1" ref="F313" ca="1">IF($B313&gt;=$D$3,_xll.CQGContractData(""&amp;$C313&amp;"","NetSettlement","1","T"),RTD("cqg.rtd",,"StudyData",""&amp;$C313&amp;"","Bar","","Close","D","-2","ALL",,,"TRUE","T")-RTD("cqg.rtd",,"StudyData",""&amp;$C313&amp;"","Bar","","Close","D","-1","ALL",,,"TRUE","T"))</f>
        <v>16.75</v>
      </c>
      <c r="G313" s="14">
        <f ca="1">IF($B313&gt;=$D$3,RTD("cqg.rtd", ,"ContractData", $C313, "T_SettlementTime",, "T"),"")</f>
        <v>0.45833333333333331</v>
      </c>
      <c r="H313" s="5" cm="1">
        <f t="array" aca="1" ref="H313" ca="1">IF($B313&gt;=$D$3,_xll.CQGContractData($C313,"T_Date","1","T"),RTD("cqg.rtd",,"StudyData",""&amp;$C313&amp;"","Bar","","Time","D","-1","ALL",,,"TRUE","T"))</f>
        <v>44952</v>
      </c>
      <c r="I313" s="6">
        <f ca="1">IF($B313&gt;=$D$3,RTD("cqg.rtd",,"StudyData",$C313,"Bar","","Close","ADC","-2","ALL",,,"TRUE","T"),"")</f>
        <v>9315</v>
      </c>
      <c r="J313" s="5">
        <f ca="1">IF($B313&gt;=$D$3,RTD("cqg.rtd", ,"ContractData", $C313, "Y_Date",, "T"),"")</f>
        <v>44951</v>
      </c>
      <c r="K313" s="1" t="str">
        <v/>
      </c>
      <c r="L313" s="1" t="str">
        <v/>
      </c>
      <c r="M313" t="b">
        <f t="shared" ca="1" si="15"/>
        <v>0</v>
      </c>
    </row>
    <row r="314" spans="1:13" x14ac:dyDescent="0.3">
      <c r="A314" s="3">
        <v>309</v>
      </c>
      <c r="B314" s="5">
        <f t="shared" si="13"/>
        <v>44999</v>
      </c>
      <c r="C314" s="16" t="str">
        <f t="shared" si="14"/>
        <v>CADD14H23</v>
      </c>
      <c r="D314" s="6" t="str">
        <f>RTD("cqg.rtd", ,"ContractData", ""&amp;C314&amp;"", "LongDescription",, "T")</f>
        <v>LME Copper, Mar 23</v>
      </c>
      <c r="E314" s="6" cm="1">
        <f t="array" aca="1" ref="E314" ca="1">IF($B314&gt;=$D$3,_xll.CQGContractData(""&amp;$C314&amp;"","T_Settlement","1","T"),RTD("cqg.rtd",,"StudyData",""&amp;$C314&amp;"","Bar","","Close","D","-1","ALL",,,"TRUE","T"))</f>
        <v>9327.75</v>
      </c>
      <c r="F314" s="3" cm="1">
        <f t="array" aca="1" ref="F314" ca="1">IF($B314&gt;=$D$3,_xll.CQGContractData(""&amp;$C314&amp;"","NetSettlement","1","T"),RTD("cqg.rtd",,"StudyData",""&amp;$C314&amp;"","Bar","","Close","D","-2","ALL",,,"TRUE","T")-RTD("cqg.rtd",,"StudyData",""&amp;$C314&amp;"","Bar","","Close","D","-1","ALL",,,"TRUE","T"))</f>
        <v>16.75</v>
      </c>
      <c r="G314" s="14">
        <f ca="1">IF($B314&gt;=$D$3,RTD("cqg.rtd", ,"ContractData", $C314, "T_SettlementTime",, "T"),"")</f>
        <v>0.45833333333333331</v>
      </c>
      <c r="H314" s="5" cm="1">
        <f t="array" aca="1" ref="H314" ca="1">IF($B314&gt;=$D$3,_xll.CQGContractData($C314,"T_Date","1","T"),RTD("cqg.rtd",,"StudyData",""&amp;$C314&amp;"","Bar","","Time","D","-1","ALL",,,"TRUE","T"))</f>
        <v>44952</v>
      </c>
      <c r="I314" s="6">
        <f ca="1">IF($B314&gt;=$D$3,RTD("cqg.rtd",,"StudyData",$C314,"Bar","","Close","ADC","-2","ALL",,,"TRUE","T"),"")</f>
        <v>9312.25</v>
      </c>
      <c r="J314" s="5">
        <f ca="1">IF($B314&gt;=$D$3,RTD("cqg.rtd", ,"ContractData", $C314, "Y_Date",, "T"),"")</f>
        <v>44951</v>
      </c>
      <c r="K314" s="1" t="str">
        <v/>
      </c>
      <c r="L314" s="1" t="str">
        <v/>
      </c>
      <c r="M314" t="b">
        <f t="shared" ca="1" si="15"/>
        <v>0</v>
      </c>
    </row>
    <row r="315" spans="1:13" x14ac:dyDescent="0.3">
      <c r="A315" s="3">
        <v>310</v>
      </c>
      <c r="B315" s="5">
        <f t="shared" si="13"/>
        <v>45000</v>
      </c>
      <c r="C315" s="16" t="str">
        <f t="shared" si="14"/>
        <v>CADD15H23</v>
      </c>
      <c r="D315" s="6" t="str">
        <f>RTD("cqg.rtd", ,"ContractData", ""&amp;C315&amp;"", "LongDescription",, "T")</f>
        <v>LME Copper, Mar 23</v>
      </c>
      <c r="E315" s="6" cm="1">
        <f t="array" aca="1" ref="E315" ca="1">IF($B315&gt;=$D$3,_xll.CQGContractData(""&amp;$C315&amp;"","T_Settlement","1","T"),RTD("cqg.rtd",,"StudyData",""&amp;$C315&amp;"","Bar","","Close","D","-1","ALL",,,"TRUE","T"))</f>
        <v>9327</v>
      </c>
      <c r="F315" s="3" cm="1">
        <f t="array" aca="1" ref="F315" ca="1">IF($B315&gt;=$D$3,_xll.CQGContractData(""&amp;$C315&amp;"","NetSettlement","1","T"),RTD("cqg.rtd",,"StudyData",""&amp;$C315&amp;"","Bar","","Close","D","-2","ALL",,,"TRUE","T")-RTD("cqg.rtd",,"StudyData",""&amp;$C315&amp;"","Bar","","Close","D","-1","ALL",,,"TRUE","T"))</f>
        <v>16.75</v>
      </c>
      <c r="G315" s="14">
        <f ca="1">IF($B315&gt;=$D$3,RTD("cqg.rtd", ,"ContractData", $C315, "T_SettlementTime",, "T"),"")</f>
        <v>0.45833333333333331</v>
      </c>
      <c r="H315" s="5" cm="1">
        <f t="array" aca="1" ref="H315" ca="1">IF($B315&gt;=$D$3,_xll.CQGContractData($C315,"T_Date","1","T"),RTD("cqg.rtd",,"StudyData",""&amp;$C315&amp;"","Bar","","Time","D","-1","ALL",,,"TRUE","T"))</f>
        <v>44952</v>
      </c>
      <c r="I315" s="6">
        <f ca="1">IF($B315&gt;=$D$3,RTD("cqg.rtd",,"StudyData",$C315,"Bar","","Close","ADC","-2","ALL",,,"TRUE","T"),"")</f>
        <v>9311.5</v>
      </c>
      <c r="J315" s="5">
        <f ca="1">IF($B315&gt;=$D$3,RTD("cqg.rtd", ,"ContractData", $C315, "Y_Date",, "T"),"")</f>
        <v>44951</v>
      </c>
      <c r="K315" s="1">
        <v>45000</v>
      </c>
      <c r="L315" s="1" t="str">
        <v/>
      </c>
      <c r="M315" t="b">
        <f t="shared" ca="1" si="15"/>
        <v>0</v>
      </c>
    </row>
    <row r="316" spans="1:13" x14ac:dyDescent="0.3">
      <c r="A316" s="3">
        <v>311</v>
      </c>
      <c r="B316" s="5">
        <f t="shared" si="13"/>
        <v>45001</v>
      </c>
      <c r="C316" s="16" t="str">
        <f t="shared" si="14"/>
        <v>CADD16H23</v>
      </c>
      <c r="D316" s="6" t="str">
        <f>RTD("cqg.rtd", ,"ContractData", ""&amp;C316&amp;"", "LongDescription",, "T")</f>
        <v>LME Copper, Mar 23</v>
      </c>
      <c r="E316" s="6" cm="1">
        <f t="array" aca="1" ref="E316" ca="1">IF($B316&gt;=$D$3,_xll.CQGContractData(""&amp;$C316&amp;"","T_Settlement","1","T"),RTD("cqg.rtd",,"StudyData",""&amp;$C316&amp;"","Bar","","Close","D","-1","ALL",,,"TRUE","T"))</f>
        <v>9327</v>
      </c>
      <c r="F316" s="3" cm="1">
        <f t="array" aca="1" ref="F316" ca="1">IF($B316&gt;=$D$3,_xll.CQGContractData(""&amp;$C316&amp;"","NetSettlement","1","T"),RTD("cqg.rtd",,"StudyData",""&amp;$C316&amp;"","Bar","","Close","D","-2","ALL",,,"TRUE","T")-RTD("cqg.rtd",,"StudyData",""&amp;$C316&amp;"","Bar","","Close","D","-1","ALL",,,"TRUE","T"))</f>
        <v>16.75</v>
      </c>
      <c r="G316" s="14">
        <f ca="1">IF($B316&gt;=$D$3,RTD("cqg.rtd", ,"ContractData", $C316, "T_SettlementTime",, "T"),"")</f>
        <v>0.45833333333333331</v>
      </c>
      <c r="H316" s="5" cm="1">
        <f t="array" aca="1" ref="H316" ca="1">IF($B316&gt;=$D$3,_xll.CQGContractData($C316,"T_Date","1","T"),RTD("cqg.rtd",,"StudyData",""&amp;$C316&amp;"","Bar","","Time","D","-1","ALL",,,"TRUE","T"))</f>
        <v>44952</v>
      </c>
      <c r="I316" s="6">
        <f ca="1">IF($B316&gt;=$D$3,RTD("cqg.rtd",,"StudyData",$C316,"Bar","","Close","ADC","-2","ALL",,,"TRUE","T"),"")</f>
        <v>9311.5</v>
      </c>
      <c r="J316" s="5">
        <f ca="1">IF($B316&gt;=$D$3,RTD("cqg.rtd", ,"ContractData", $C316, "Y_Date",, "T"),"")</f>
        <v>44951</v>
      </c>
      <c r="K316" s="1" t="str">
        <v/>
      </c>
      <c r="L316" s="1" t="str">
        <v/>
      </c>
      <c r="M316" t="b">
        <f t="shared" ca="1" si="15"/>
        <v>0</v>
      </c>
    </row>
    <row r="317" spans="1:13" x14ac:dyDescent="0.3">
      <c r="A317" s="3">
        <v>312</v>
      </c>
      <c r="B317" s="5">
        <f t="shared" si="13"/>
        <v>45002</v>
      </c>
      <c r="C317" s="16" t="str">
        <f t="shared" si="14"/>
        <v>CADD17H23</v>
      </c>
      <c r="D317" s="6" t="str">
        <f>RTD("cqg.rtd", ,"ContractData", ""&amp;C317&amp;"", "LongDescription",, "T")</f>
        <v>LME Copper, Mar 23</v>
      </c>
      <c r="E317" s="6" cm="1">
        <f t="array" aca="1" ref="E317" ca="1">IF($B317&gt;=$D$3,_xll.CQGContractData(""&amp;$C317&amp;"","T_Settlement","1","T"),RTD("cqg.rtd",,"StudyData",""&amp;$C317&amp;"","Bar","","Close","D","-1","ALL",,,"TRUE","T"))</f>
        <v>9327.14</v>
      </c>
      <c r="F317" s="3" cm="1">
        <f t="array" aca="1" ref="F317" ca="1">IF($B317&gt;=$D$3,_xll.CQGContractData(""&amp;$C317&amp;"","NetSettlement","1","T"),RTD("cqg.rtd",,"StudyData",""&amp;$C317&amp;"","Bar","","Close","D","-2","ALL",,,"TRUE","T")-RTD("cqg.rtd",,"StudyData",""&amp;$C317&amp;"","Bar","","Close","D","-1","ALL",,,"TRUE","T"))</f>
        <v>16.75</v>
      </c>
      <c r="G317" s="14">
        <f ca="1">IF($B317&gt;=$D$3,RTD("cqg.rtd", ,"ContractData", $C317, "T_SettlementTime",, "T"),"")</f>
        <v>0.45833333333333331</v>
      </c>
      <c r="H317" s="5" cm="1">
        <f t="array" aca="1" ref="H317" ca="1">IF($B317&gt;=$D$3,_xll.CQGContractData($C317,"T_Date","1","T"),RTD("cqg.rtd",,"StudyData",""&amp;$C317&amp;"","Bar","","Time","D","-1","ALL",,,"TRUE","T"))</f>
        <v>44952</v>
      </c>
      <c r="I317" s="6">
        <f ca="1">IF($B317&gt;=$D$3,RTD("cqg.rtd",,"StudyData",$C317,"Bar","","Close","ADC","-2","ALL",,,"TRUE","T"),"")</f>
        <v>9318</v>
      </c>
      <c r="J317" s="5">
        <f ca="1">IF($B317&gt;=$D$3,RTD("cqg.rtd", ,"ContractData", $C317, "Y_Date",, "T"),"")</f>
        <v>44951</v>
      </c>
      <c r="K317" s="1" t="str">
        <v/>
      </c>
      <c r="L317" s="1" t="str">
        <v/>
      </c>
      <c r="M317" t="b">
        <f t="shared" ca="1" si="15"/>
        <v>0</v>
      </c>
    </row>
    <row r="318" spans="1:13" x14ac:dyDescent="0.3">
      <c r="A318" s="3">
        <v>313</v>
      </c>
      <c r="B318" s="5">
        <f t="shared" si="13"/>
        <v>45005</v>
      </c>
      <c r="C318" s="16" t="str">
        <f t="shared" si="14"/>
        <v>CADD20H23</v>
      </c>
      <c r="D318" s="6" t="str">
        <f>RTD("cqg.rtd", ,"ContractData", ""&amp;C318&amp;"", "LongDescription",, "T")</f>
        <v>LME Copper, Mar 23</v>
      </c>
      <c r="E318" s="6" cm="1">
        <f t="array" aca="1" ref="E318" ca="1">IF($B318&gt;=$D$3,_xll.CQGContractData(""&amp;$C318&amp;"","T_Settlement","1","T"),RTD("cqg.rtd",,"StudyData",""&amp;$C318&amp;"","Bar","","Close","D","-1","ALL",,,"TRUE","T"))</f>
        <v>9327.57</v>
      </c>
      <c r="F318" s="3" cm="1">
        <f t="array" aca="1" ref="F318" ca="1">IF($B318&gt;=$D$3,_xll.CQGContractData(""&amp;$C318&amp;"","NetSettlement","1","T"),RTD("cqg.rtd",,"StudyData",""&amp;$C318&amp;"","Bar","","Close","D","-2","ALL",,,"TRUE","T")-RTD("cqg.rtd",,"StudyData",""&amp;$C318&amp;"","Bar","","Close","D","-1","ALL",,,"TRUE","T"))</f>
        <v>16.75</v>
      </c>
      <c r="G318" s="14">
        <f ca="1">IF($B318&gt;=$D$3,RTD("cqg.rtd", ,"ContractData", $C318, "T_SettlementTime",, "T"),"")</f>
        <v>0.45833333333333331</v>
      </c>
      <c r="H318" s="5" cm="1">
        <f t="array" aca="1" ref="H318" ca="1">IF($B318&gt;=$D$3,_xll.CQGContractData($C318,"T_Date","1","T"),RTD("cqg.rtd",,"StudyData",""&amp;$C318&amp;"","Bar","","Time","D","-1","ALL",,,"TRUE","T"))</f>
        <v>44952</v>
      </c>
      <c r="I318" s="6">
        <f ca="1">IF($B318&gt;=$D$3,RTD("cqg.rtd",,"StudyData",$C318,"Bar","","Close","ADC","-2","ALL",,,"TRUE","T"),"")</f>
        <v>9314.25</v>
      </c>
      <c r="J318" s="5">
        <f ca="1">IF($B318&gt;=$D$3,RTD("cqg.rtd", ,"ContractData", $C318, "Y_Date",, "T"),"")</f>
        <v>44951</v>
      </c>
      <c r="K318" s="1" t="str">
        <v/>
      </c>
      <c r="L318" s="1" t="str">
        <v/>
      </c>
      <c r="M318" t="b">
        <f t="shared" ca="1" si="15"/>
        <v>0</v>
      </c>
    </row>
    <row r="319" spans="1:13" x14ac:dyDescent="0.3">
      <c r="A319" s="3">
        <v>314</v>
      </c>
      <c r="B319" s="5">
        <f t="shared" si="13"/>
        <v>45006</v>
      </c>
      <c r="C319" s="16" t="str">
        <f t="shared" si="14"/>
        <v>CADD21H23</v>
      </c>
      <c r="D319" s="6" t="str">
        <f>RTD("cqg.rtd", ,"ContractData", ""&amp;C319&amp;"", "LongDescription",, "T")</f>
        <v>LME Copper, Mar 23</v>
      </c>
      <c r="E319" s="6" cm="1">
        <f t="array" aca="1" ref="E319" ca="1">IF($B319&gt;=$D$3,_xll.CQGContractData(""&amp;$C319&amp;"","T_Settlement","1","T"),RTD("cqg.rtd",,"StudyData",""&amp;$C319&amp;"","Bar","","Close","D","-1","ALL",,,"TRUE","T"))</f>
        <v>9327.7100000000009</v>
      </c>
      <c r="F319" s="3" cm="1">
        <f t="array" aca="1" ref="F319" ca="1">IF($B319&gt;=$D$3,_xll.CQGContractData(""&amp;$C319&amp;"","NetSettlement","1","T"),RTD("cqg.rtd",,"StudyData",""&amp;$C319&amp;"","Bar","","Close","D","-2","ALL",,,"TRUE","T")-RTD("cqg.rtd",,"StudyData",""&amp;$C319&amp;"","Bar","","Close","D","-1","ALL",,,"TRUE","T"))</f>
        <v>16.75</v>
      </c>
      <c r="G319" s="14">
        <f ca="1">IF($B319&gt;=$D$3,RTD("cqg.rtd", ,"ContractData", $C319, "T_SettlementTime",, "T"),"")</f>
        <v>0.45833333333333331</v>
      </c>
      <c r="H319" s="5" cm="1">
        <f t="array" aca="1" ref="H319" ca="1">IF($B319&gt;=$D$3,_xll.CQGContractData($C319,"T_Date","1","T"),RTD("cqg.rtd",,"StudyData",""&amp;$C319&amp;"","Bar","","Time","D","-1","ALL",,,"TRUE","T"))</f>
        <v>44952</v>
      </c>
      <c r="I319" s="6">
        <f ca="1">IF($B319&gt;=$D$3,RTD("cqg.rtd",,"StudyData",$C319,"Bar","","Close","ADC","-2","ALL",,,"TRUE","T"),"")</f>
        <v>9311.86</v>
      </c>
      <c r="J319" s="5">
        <f ca="1">IF($B319&gt;=$D$3,RTD("cqg.rtd", ,"ContractData", $C319, "Y_Date",, "T"),"")</f>
        <v>44951</v>
      </c>
      <c r="K319" s="1" t="str">
        <v/>
      </c>
      <c r="L319" s="1" t="str">
        <v/>
      </c>
      <c r="M319" t="b">
        <f t="shared" ca="1" si="15"/>
        <v>0</v>
      </c>
    </row>
    <row r="320" spans="1:13" x14ac:dyDescent="0.3">
      <c r="A320" s="3">
        <v>315</v>
      </c>
      <c r="B320" s="5">
        <f t="shared" si="13"/>
        <v>45007</v>
      </c>
      <c r="C320" s="16" t="str">
        <f t="shared" si="14"/>
        <v>CADD22H23</v>
      </c>
      <c r="D320" s="6" t="str">
        <f>RTD("cqg.rtd", ,"ContractData", ""&amp;C320&amp;"", "LongDescription",, "T")</f>
        <v>LME Copper, Mar 23</v>
      </c>
      <c r="E320" s="6" cm="1">
        <f t="array" aca="1" ref="E320" ca="1">IF($B320&gt;=$D$3,_xll.CQGContractData(""&amp;$C320&amp;"","T_Settlement","1","T"),RTD("cqg.rtd",,"StudyData",""&amp;$C320&amp;"","Bar","","Close","D","-1","ALL",,,"TRUE","T"))</f>
        <v>9327.86</v>
      </c>
      <c r="F320" s="3" cm="1">
        <f t="array" aca="1" ref="F320" ca="1">IF($B320&gt;=$D$3,_xll.CQGContractData(""&amp;$C320&amp;"","NetSettlement","1","T"),RTD("cqg.rtd",,"StudyData",""&amp;$C320&amp;"","Bar","","Close","D","-2","ALL",,,"TRUE","T")-RTD("cqg.rtd",,"StudyData",""&amp;$C320&amp;"","Bar","","Close","D","-1","ALL",,,"TRUE","T"))</f>
        <v>16.75</v>
      </c>
      <c r="G320" s="14">
        <f ca="1">IF($B320&gt;=$D$3,RTD("cqg.rtd", ,"ContractData", $C320, "T_SettlementTime",, "T"),"")</f>
        <v>0.45833333333333331</v>
      </c>
      <c r="H320" s="5" cm="1">
        <f t="array" aca="1" ref="H320" ca="1">IF($B320&gt;=$D$3,_xll.CQGContractData($C320,"T_Date","1","T"),RTD("cqg.rtd",,"StudyData",""&amp;$C320&amp;"","Bar","","Time","D","-1","ALL",,,"TRUE","T"))</f>
        <v>44952</v>
      </c>
      <c r="I320" s="6">
        <f ca="1">IF($B320&gt;=$D$3,RTD("cqg.rtd",,"StudyData",$C320,"Bar","","Close","ADC","-2","ALL",,,"TRUE","T"),"")</f>
        <v>9311.93</v>
      </c>
      <c r="J320" s="5">
        <f ca="1">IF($B320&gt;=$D$3,RTD("cqg.rtd", ,"ContractData", $C320, "Y_Date",, "T"),"")</f>
        <v>44951</v>
      </c>
      <c r="K320" s="1" t="str">
        <v/>
      </c>
      <c r="L320" s="1" t="str">
        <v/>
      </c>
      <c r="M320" t="b">
        <f t="shared" ca="1" si="15"/>
        <v>0</v>
      </c>
    </row>
    <row r="321" spans="1:13" x14ac:dyDescent="0.3">
      <c r="A321" s="3">
        <v>316</v>
      </c>
      <c r="B321" s="5">
        <f t="shared" si="13"/>
        <v>45008</v>
      </c>
      <c r="C321" s="16" t="str">
        <f t="shared" si="14"/>
        <v>CADD23H23</v>
      </c>
      <c r="D321" s="6" t="str">
        <f>RTD("cqg.rtd", ,"ContractData", ""&amp;C321&amp;"", "LongDescription",, "T")</f>
        <v>LME Copper, Mar 23</v>
      </c>
      <c r="E321" s="6" cm="1">
        <f t="array" aca="1" ref="E321" ca="1">IF($B321&gt;=$D$3,_xll.CQGContractData(""&amp;$C321&amp;"","T_Settlement","1","T"),RTD("cqg.rtd",,"StudyData",""&amp;$C321&amp;"","Bar","","Close","D","-1","ALL",,,"TRUE","T"))</f>
        <v>9328</v>
      </c>
      <c r="F321" s="3" cm="1">
        <f t="array" aca="1" ref="F321" ca="1">IF($B321&gt;=$D$3,_xll.CQGContractData(""&amp;$C321&amp;"","NetSettlement","1","T"),RTD("cqg.rtd",,"StudyData",""&amp;$C321&amp;"","Bar","","Close","D","-2","ALL",,,"TRUE","T")-RTD("cqg.rtd",,"StudyData",""&amp;$C321&amp;"","Bar","","Close","D","-1","ALL",,,"TRUE","T"))</f>
        <v>16.75</v>
      </c>
      <c r="G321" s="14">
        <f ca="1">IF($B321&gt;=$D$3,RTD("cqg.rtd", ,"ContractData", $C321, "T_SettlementTime",, "T"),"")</f>
        <v>0.45833333333333331</v>
      </c>
      <c r="H321" s="5" cm="1">
        <f t="array" aca="1" ref="H321" ca="1">IF($B321&gt;=$D$3,_xll.CQGContractData($C321,"T_Date","1","T"),RTD("cqg.rtd",,"StudyData",""&amp;$C321&amp;"","Bar","","Time","D","-1","ALL",,,"TRUE","T"))</f>
        <v>44952</v>
      </c>
      <c r="I321" s="6">
        <f ca="1">IF($B321&gt;=$D$3,RTD("cqg.rtd",,"StudyData",$C321,"Bar","","Close","ADC","-2","ALL",,,"TRUE","T"),"")</f>
        <v>9312</v>
      </c>
      <c r="J321" s="5">
        <f ca="1">IF($B321&gt;=$D$3,RTD("cqg.rtd", ,"ContractData", $C321, "Y_Date",, "T"),"")</f>
        <v>44951</v>
      </c>
      <c r="K321" s="1" t="str">
        <v/>
      </c>
      <c r="L321" s="1" t="str">
        <v/>
      </c>
      <c r="M321" t="b">
        <f t="shared" ca="1" si="15"/>
        <v>0</v>
      </c>
    </row>
    <row r="322" spans="1:13" x14ac:dyDescent="0.3">
      <c r="A322" s="3">
        <v>317</v>
      </c>
      <c r="B322" s="5">
        <f t="shared" si="13"/>
        <v>45009</v>
      </c>
      <c r="C322" s="16" t="str">
        <f t="shared" si="14"/>
        <v>CADD24H23</v>
      </c>
      <c r="D322" s="6" t="str">
        <f>RTD("cqg.rtd", ,"ContractData", ""&amp;C322&amp;"", "LongDescription",, "T")</f>
        <v>LME Copper, Mar 23</v>
      </c>
      <c r="E322" s="6" cm="1">
        <f t="array" aca="1" ref="E322" ca="1">IF($B322&gt;=$D$3,_xll.CQGContractData(""&amp;$C322&amp;"","T_Settlement","1","T"),RTD("cqg.rtd",,"StudyData",""&amp;$C322&amp;"","Bar","","Close","D","-1","ALL",,,"TRUE","T"))</f>
        <v>9328.2900000000009</v>
      </c>
      <c r="F322" s="3" cm="1">
        <f t="array" aca="1" ref="F322" ca="1">IF($B322&gt;=$D$3,_xll.CQGContractData(""&amp;$C322&amp;"","NetSettlement","1","T"),RTD("cqg.rtd",,"StudyData",""&amp;$C322&amp;"","Bar","","Close","D","-2","ALL",,,"TRUE","T")-RTD("cqg.rtd",,"StudyData",""&amp;$C322&amp;"","Bar","","Close","D","-1","ALL",,,"TRUE","T"))</f>
        <v>16.66</v>
      </c>
      <c r="G322" s="14">
        <f ca="1">IF($B322&gt;=$D$3,RTD("cqg.rtd", ,"ContractData", $C322, "T_SettlementTime",, "T"),"")</f>
        <v>0.45833333333333331</v>
      </c>
      <c r="H322" s="5" cm="1">
        <f t="array" aca="1" ref="H322" ca="1">IF($B322&gt;=$D$3,_xll.CQGContractData($C322,"T_Date","1","T"),RTD("cqg.rtd",,"StudyData",""&amp;$C322&amp;"","Bar","","Time","D","-1","ALL",,,"TRUE","T"))</f>
        <v>44952</v>
      </c>
      <c r="I322" s="6">
        <f ca="1">IF($B322&gt;=$D$3,RTD("cqg.rtd",,"StudyData",$C322,"Bar","","Close","ADC","-2","ALL",,,"TRUE","T"),"")</f>
        <v>9314.5</v>
      </c>
      <c r="J322" s="5">
        <f ca="1">IF($B322&gt;=$D$3,RTD("cqg.rtd", ,"ContractData", $C322, "Y_Date",, "T"),"")</f>
        <v>44951</v>
      </c>
      <c r="K322" s="1" t="str">
        <v/>
      </c>
      <c r="L322" s="1" t="str">
        <v/>
      </c>
      <c r="M322" t="b">
        <f t="shared" ca="1" si="15"/>
        <v>0</v>
      </c>
    </row>
    <row r="323" spans="1:13" x14ac:dyDescent="0.3">
      <c r="A323" s="3">
        <v>318</v>
      </c>
      <c r="B323" s="5">
        <f t="shared" si="13"/>
        <v>45012</v>
      </c>
      <c r="C323" s="16" t="str">
        <f t="shared" si="14"/>
        <v>CADD27H23</v>
      </c>
      <c r="D323" s="6" t="str">
        <f>RTD("cqg.rtd", ,"ContractData", ""&amp;C323&amp;"", "LongDescription",, "T")</f>
        <v>LME Copper, Mar 23</v>
      </c>
      <c r="E323" s="6" cm="1">
        <f t="array" aca="1" ref="E323" ca="1">IF($B323&gt;=$D$3,_xll.CQGContractData(""&amp;$C323&amp;"","T_Settlement","1","T"),RTD("cqg.rtd",,"StudyData",""&amp;$C323&amp;"","Bar","","Close","D","-1","ALL",,,"TRUE","T"))</f>
        <v>9329.17</v>
      </c>
      <c r="F323" s="3" cm="1">
        <f t="array" aca="1" ref="F323" ca="1">IF($B323&gt;=$D$3,_xll.CQGContractData(""&amp;$C323&amp;"","NetSettlement","1","T"),RTD("cqg.rtd",,"StudyData",""&amp;$C323&amp;"","Bar","","Close","D","-2","ALL",,,"TRUE","T")-RTD("cqg.rtd",,"StudyData",""&amp;$C323&amp;"","Bar","","Close","D","-1","ALL",,,"TRUE","T"))</f>
        <v>16.420000000000002</v>
      </c>
      <c r="G323" s="14">
        <f ca="1">IF($B323&gt;=$D$3,RTD("cqg.rtd", ,"ContractData", $C323, "T_SettlementTime",, "T"),"")</f>
        <v>0.45833333333333331</v>
      </c>
      <c r="H323" s="5" cm="1">
        <f t="array" aca="1" ref="H323" ca="1">IF($B323&gt;=$D$3,_xll.CQGContractData($C323,"T_Date","1","T"),RTD("cqg.rtd",,"StudyData",""&amp;$C323&amp;"","Bar","","Time","D","-1","ALL",,,"TRUE","T"))</f>
        <v>44952</v>
      </c>
      <c r="I323" s="6">
        <f ca="1">IF($B323&gt;=$D$3,RTD("cqg.rtd",,"StudyData",$C323,"Bar","","Close","ADC","-2","ALL",,,"TRUE","T"),"")</f>
        <v>9292.51</v>
      </c>
      <c r="J323" s="5">
        <f ca="1">IF($B323&gt;=$D$3,RTD("cqg.rtd", ,"ContractData", $C323, "Y_Date",, "T"),"")</f>
        <v>44951</v>
      </c>
      <c r="K323" s="1" t="str">
        <v/>
      </c>
      <c r="L323" s="1" t="str">
        <v/>
      </c>
      <c r="M323" t="b">
        <f t="shared" ca="1" si="15"/>
        <v>0</v>
      </c>
    </row>
    <row r="324" spans="1:13" x14ac:dyDescent="0.3">
      <c r="A324" s="3">
        <v>319</v>
      </c>
      <c r="B324" s="5">
        <f t="shared" si="13"/>
        <v>45013</v>
      </c>
      <c r="C324" s="16" t="str">
        <f t="shared" si="14"/>
        <v>CADD28H23</v>
      </c>
      <c r="D324" s="6" t="str">
        <f>RTD("cqg.rtd", ,"ContractData", ""&amp;C324&amp;"", "LongDescription",, "T")</f>
        <v>LME Copper, Mar 23</v>
      </c>
      <c r="E324" s="6" cm="1">
        <f t="array" aca="1" ref="E324" ca="1">IF($B324&gt;=$D$3,_xll.CQGContractData(""&amp;$C324&amp;"","T_Settlement","1","T"),RTD("cqg.rtd",,"StudyData",""&amp;$C324&amp;"","Bar","","Close","D","-1","ALL",,,"TRUE","T"))</f>
        <v>9329.4600000000009</v>
      </c>
      <c r="F324" s="3" cm="1">
        <f t="array" aca="1" ref="F324" ca="1">IF($B324&gt;=$D$3,_xll.CQGContractData(""&amp;$C324&amp;"","NetSettlement","1","T"),RTD("cqg.rtd",,"StudyData",""&amp;$C324&amp;"","Bar","","Close","D","-2","ALL",,,"TRUE","T")-RTD("cqg.rtd",,"StudyData",""&amp;$C324&amp;"","Bar","","Close","D","-1","ALL",,,"TRUE","T"))</f>
        <v>16.330000000000002</v>
      </c>
      <c r="G324" s="14">
        <f ca="1">IF($B324&gt;=$D$3,RTD("cqg.rtd", ,"ContractData", $C324, "T_SettlementTime",, "T"),"")</f>
        <v>0.45833333333333331</v>
      </c>
      <c r="H324" s="5" cm="1">
        <f t="array" aca="1" ref="H324" ca="1">IF($B324&gt;=$D$3,_xll.CQGContractData($C324,"T_Date","1","T"),RTD("cqg.rtd",,"StudyData",""&amp;$C324&amp;"","Bar","","Time","D","-1","ALL",,,"TRUE","T"))</f>
        <v>44952</v>
      </c>
      <c r="I324" s="6">
        <f ca="1">IF($B324&gt;=$D$3,RTD("cqg.rtd",,"StudyData",$C324,"Bar","","Close","ADC","-2","ALL",,,"TRUE","T"),"")</f>
        <v>9313.8799999999992</v>
      </c>
      <c r="J324" s="5">
        <f ca="1">IF($B324&gt;=$D$3,RTD("cqg.rtd", ,"ContractData", $C324, "Y_Date",, "T"),"")</f>
        <v>44951</v>
      </c>
      <c r="K324" s="1" t="str">
        <v/>
      </c>
      <c r="L324" s="1" t="str">
        <v/>
      </c>
      <c r="M324" t="b">
        <f t="shared" ca="1" si="15"/>
        <v>0</v>
      </c>
    </row>
    <row r="325" spans="1:13" x14ac:dyDescent="0.3">
      <c r="A325" s="3">
        <v>320</v>
      </c>
      <c r="B325" s="5">
        <f t="shared" ref="B325:B388" si="16">WORKDAY($C$2,$A325)</f>
        <v>45014</v>
      </c>
      <c r="C325" s="16" t="str">
        <f t="shared" ref="C325:C388" si="17">CONCATENATE($E$2,IF(DAY($B325)&lt;10,CONCATENATE("0",DAY($B325)),DAY($B325)),IF(MONTH($B325)=1,"F",IF(MONTH($B325)=2,"G",IF(MONTH($B325)=3,"H",IF(MONTH($B325)=4,"J",IF(MONTH($B325)=5,"K",IF(MONTH($B325)=6,"M",IF(MONTH($B325)=7,"N",IF(MONTH($B325)=8,"Q",IF(MONTH($B325)=9,"U",IF(MONTH($B325)=10,"V",IF(MONTH($B325)=11,"X",IF(MONTH($B325)=12,"Z","INVALID MONTH")))))))))))),RIGHT(YEAR($B325),2))</f>
        <v>CADD29H23</v>
      </c>
      <c r="D325" s="6" t="str">
        <f>RTD("cqg.rtd", ,"ContractData", ""&amp;C325&amp;"", "LongDescription",, "T")</f>
        <v>LME Copper, Mar 23</v>
      </c>
      <c r="E325" s="6" cm="1">
        <f t="array" aca="1" ref="E325" ca="1">IF($B325&gt;=$D$3,_xll.CQGContractData(""&amp;$C325&amp;"","T_Settlement","1","T"),RTD("cqg.rtd",,"StudyData",""&amp;$C325&amp;"","Bar","","Close","D","-1","ALL",,,"TRUE","T"))</f>
        <v>9329.75</v>
      </c>
      <c r="F325" s="3" cm="1">
        <f t="array" aca="1" ref="F325" ca="1">IF($B325&gt;=$D$3,_xll.CQGContractData(""&amp;$C325&amp;"","NetSettlement","1","T"),RTD("cqg.rtd",,"StudyData",""&amp;$C325&amp;"","Bar","","Close","D","-2","ALL",,,"TRUE","T")-RTD("cqg.rtd",,"StudyData",""&amp;$C325&amp;"","Bar","","Close","D","-1","ALL",,,"TRUE","T"))</f>
        <v>16.25</v>
      </c>
      <c r="G325" s="14">
        <f ca="1">IF($B325&gt;=$D$3,RTD("cqg.rtd", ,"ContractData", $C325, "T_SettlementTime",, "T"),"")</f>
        <v>0.45833333333333331</v>
      </c>
      <c r="H325" s="5" cm="1">
        <f t="array" aca="1" ref="H325" ca="1">IF($B325&gt;=$D$3,_xll.CQGContractData($C325,"T_Date","1","T"),RTD("cqg.rtd",,"StudyData",""&amp;$C325&amp;"","Bar","","Time","D","-1","ALL",,,"TRUE","T"))</f>
        <v>44952</v>
      </c>
      <c r="I325" s="6">
        <f ca="1">IF($B325&gt;=$D$3,RTD("cqg.rtd",,"StudyData",$C325,"Bar","","Close","ADC","-2","ALL",,,"TRUE","T"),"")</f>
        <v>9314.25</v>
      </c>
      <c r="J325" s="5">
        <f ca="1">IF($B325&gt;=$D$3,RTD("cqg.rtd", ,"ContractData", $C325, "Y_Date",, "T"),"")</f>
        <v>44951</v>
      </c>
      <c r="K325" s="1" t="str">
        <v/>
      </c>
      <c r="L325" s="1" t="str">
        <v/>
      </c>
      <c r="M325" t="b">
        <f t="shared" ca="1" si="15"/>
        <v>0</v>
      </c>
    </row>
    <row r="326" spans="1:13" x14ac:dyDescent="0.3">
      <c r="A326" s="3">
        <v>321</v>
      </c>
      <c r="B326" s="5">
        <f t="shared" si="16"/>
        <v>45015</v>
      </c>
      <c r="C326" s="16" t="str">
        <f t="shared" si="17"/>
        <v>CADD30H23</v>
      </c>
      <c r="D326" s="6" t="str">
        <f>RTD("cqg.rtd", ,"ContractData", ""&amp;C326&amp;"", "LongDescription",, "T")</f>
        <v>LME Copper, Mar 23</v>
      </c>
      <c r="E326" s="6" cm="1">
        <f t="array" aca="1" ref="E326" ca="1">IF($B326&gt;=$D$3,_xll.CQGContractData(""&amp;$C326&amp;"","T_Settlement","1","T"),RTD("cqg.rtd",,"StudyData",""&amp;$C326&amp;"","Bar","","Close","D","-1","ALL",,,"TRUE","T"))</f>
        <v>9329.75</v>
      </c>
      <c r="F326" s="3" cm="1">
        <f t="array" aca="1" ref="F326" ca="1">IF($B326&gt;=$D$3,_xll.CQGContractData(""&amp;$C326&amp;"","NetSettlement","1","T"),RTD("cqg.rtd",,"StudyData",""&amp;$C326&amp;"","Bar","","Close","D","-2","ALL",,,"TRUE","T")-RTD("cqg.rtd",,"StudyData",""&amp;$C326&amp;"","Bar","","Close","D","-1","ALL",,,"TRUE","T"))</f>
        <v>16.25</v>
      </c>
      <c r="G326" s="14">
        <f ca="1">IF($B326&gt;=$D$3,RTD("cqg.rtd", ,"ContractData", $C326, "T_SettlementTime",, "T"),"")</f>
        <v>0.45833333333333331</v>
      </c>
      <c r="H326" s="5" cm="1">
        <f t="array" aca="1" ref="H326" ca="1">IF($B326&gt;=$D$3,_xll.CQGContractData($C326,"T_Date","1","T"),RTD("cqg.rtd",,"StudyData",""&amp;$C326&amp;"","Bar","","Time","D","-1","ALL",,,"TRUE","T"))</f>
        <v>44952</v>
      </c>
      <c r="I326" s="6">
        <f ca="1">IF($B326&gt;=$D$3,RTD("cqg.rtd",,"StudyData",$C326,"Bar","","Close","ADC","-2","ALL",,,"TRUE","T"),"")</f>
        <v>9314</v>
      </c>
      <c r="J326" s="5">
        <f ca="1">IF($B326&gt;=$D$3,RTD("cqg.rtd", ,"ContractData", $C326, "Y_Date",, "T"),"")</f>
        <v>44951</v>
      </c>
      <c r="K326" s="1" t="str">
        <v/>
      </c>
      <c r="L326" s="1" t="str">
        <v/>
      </c>
      <c r="M326" t="b">
        <f t="shared" ca="1" si="15"/>
        <v>0</v>
      </c>
    </row>
    <row r="327" spans="1:13" x14ac:dyDescent="0.3">
      <c r="A327" s="3">
        <v>322</v>
      </c>
      <c r="B327" s="5">
        <f t="shared" si="16"/>
        <v>45016</v>
      </c>
      <c r="C327" s="16" t="str">
        <f t="shared" si="17"/>
        <v>CADD31H23</v>
      </c>
      <c r="D327" s="6" t="str">
        <f>RTD("cqg.rtd", ,"ContractData", ""&amp;C327&amp;"", "LongDescription",, "T")</f>
        <v>LME Copper, Mar 23</v>
      </c>
      <c r="E327" s="6" cm="1">
        <f t="array" aca="1" ref="E327" ca="1">IF($B327&gt;=$D$3,_xll.CQGContractData(""&amp;$C327&amp;"","T_Settlement","1","T"),RTD("cqg.rtd",,"StudyData",""&amp;$C327&amp;"","Bar","","Close","D","-1","ALL",,,"TRUE","T"))</f>
        <v>9330.06</v>
      </c>
      <c r="F327" s="3" cm="1">
        <f t="array" aca="1" ref="F327" ca="1">IF($B327&gt;=$D$3,_xll.CQGContractData(""&amp;$C327&amp;"","NetSettlement","1","T"),RTD("cqg.rtd",,"StudyData",""&amp;$C327&amp;"","Bar","","Close","D","-2","ALL",,,"TRUE","T")-RTD("cqg.rtd",,"StudyData",""&amp;$C327&amp;"","Bar","","Close","D","-1","ALL",,,"TRUE","T"))</f>
        <v>16.18</v>
      </c>
      <c r="G327" s="14">
        <f ca="1">IF($B327&gt;=$D$3,RTD("cqg.rtd", ,"ContractData", $C327, "T_SettlementTime",, "T"),"")</f>
        <v>0.45833333333333331</v>
      </c>
      <c r="H327" s="5" cm="1">
        <f t="array" aca="1" ref="H327" ca="1">IF($B327&gt;=$D$3,_xll.CQGContractData($C327,"T_Date","1","T"),RTD("cqg.rtd",,"StudyData",""&amp;$C327&amp;"","Bar","","Time","D","-1","ALL",,,"TRUE","T"))</f>
        <v>44952</v>
      </c>
      <c r="I327" s="6">
        <f ca="1">IF($B327&gt;=$D$3,RTD("cqg.rtd",,"StudyData",$C327,"Bar","","Close","ADC","-2","ALL",,,"TRUE","T"),"")</f>
        <v>9294.75</v>
      </c>
      <c r="J327" s="5">
        <f ca="1">IF($B327&gt;=$D$3,RTD("cqg.rtd", ,"ContractData", $C327, "Y_Date",, "T"),"")</f>
        <v>44951</v>
      </c>
      <c r="K327" s="1" t="str">
        <v/>
      </c>
      <c r="L327" s="1" t="str">
        <v/>
      </c>
      <c r="M327" t="b">
        <f t="shared" ca="1" si="15"/>
        <v>0</v>
      </c>
    </row>
    <row r="328" spans="1:13" x14ac:dyDescent="0.3">
      <c r="A328" s="3">
        <v>323</v>
      </c>
      <c r="B328" s="5">
        <f t="shared" si="16"/>
        <v>45019</v>
      </c>
      <c r="C328" s="16" t="str">
        <f t="shared" si="17"/>
        <v>CADD03J23</v>
      </c>
      <c r="D328" s="6" t="str">
        <f>RTD("cqg.rtd", ,"ContractData", ""&amp;C328&amp;"", "LongDescription",, "T")</f>
        <v>LME Copper, Apr 23</v>
      </c>
      <c r="E328" s="6" cm="1">
        <f t="array" aca="1" ref="E328" ca="1">IF($B328&gt;=$D$3,_xll.CQGContractData(""&amp;$C328&amp;"","T_Settlement","1","T"),RTD("cqg.rtd",,"StudyData",""&amp;$C328&amp;"","Bar","","Close","D","-1","ALL",,,"TRUE","T"))</f>
        <v>9331</v>
      </c>
      <c r="F328" s="3" cm="1">
        <f t="array" aca="1" ref="F328" ca="1">IF($B328&gt;=$D$3,_xll.CQGContractData(""&amp;$C328&amp;"","NetSettlement","1","T"),RTD("cqg.rtd",,"StudyData",""&amp;$C328&amp;"","Bar","","Close","D","-2","ALL",,,"TRUE","T")-RTD("cqg.rtd",,"StudyData",""&amp;$C328&amp;"","Bar","","Close","D","-1","ALL",,,"TRUE","T"))</f>
        <v>16</v>
      </c>
      <c r="G328" s="14">
        <f ca="1">IF($B328&gt;=$D$3,RTD("cqg.rtd", ,"ContractData", $C328, "T_SettlementTime",, "T"),"")</f>
        <v>0.45833333333333331</v>
      </c>
      <c r="H328" s="5" cm="1">
        <f t="array" aca="1" ref="H328" ca="1">IF($B328&gt;=$D$3,_xll.CQGContractData($C328,"T_Date","1","T"),RTD("cqg.rtd",,"StudyData",""&amp;$C328&amp;"","Bar","","Time","D","-1","ALL",,,"TRUE","T"))</f>
        <v>44952</v>
      </c>
      <c r="I328" s="6">
        <f ca="1">IF($B328&gt;=$D$3,RTD("cqg.rtd",,"StudyData",$C328,"Bar","","Close","ADC","-2","ALL",,,"TRUE","T"),"")</f>
        <v>9315.25</v>
      </c>
      <c r="J328" s="5">
        <f ca="1">IF($B328&gt;=$D$3,RTD("cqg.rtd", ,"ContractData", $C328, "Y_Date",, "T"),"")</f>
        <v>44951</v>
      </c>
      <c r="K328" s="1" t="str">
        <v/>
      </c>
      <c r="L328" s="1" t="str">
        <v/>
      </c>
      <c r="M328" t="b">
        <f t="shared" ca="1" si="15"/>
        <v>0</v>
      </c>
    </row>
    <row r="329" spans="1:13" x14ac:dyDescent="0.3">
      <c r="A329" s="3">
        <v>324</v>
      </c>
      <c r="B329" s="5">
        <f t="shared" si="16"/>
        <v>45020</v>
      </c>
      <c r="C329" s="16" t="str">
        <f t="shared" si="17"/>
        <v>CADD04J23</v>
      </c>
      <c r="D329" s="6" t="str">
        <f>RTD("cqg.rtd", ,"ContractData", ""&amp;C329&amp;"", "LongDescription",, "T")</f>
        <v>LME Copper, Apr 23</v>
      </c>
      <c r="E329" s="6" cm="1">
        <f t="array" aca="1" ref="E329" ca="1">IF($B329&gt;=$D$3,_xll.CQGContractData(""&amp;$C329&amp;"","T_Settlement","1","T"),RTD("cqg.rtd",,"StudyData",""&amp;$C329&amp;"","Bar","","Close","D","-1","ALL",,,"TRUE","T"))</f>
        <v>9331.17</v>
      </c>
      <c r="F329" s="3" cm="1">
        <f t="array" aca="1" ref="F329" ca="1">IF($B329&gt;=$D$3,_xll.CQGContractData(""&amp;$C329&amp;"","NetSettlement","1","T"),RTD("cqg.rtd",,"StudyData",""&amp;$C329&amp;"","Bar","","Close","D","-2","ALL",,,"TRUE","T")-RTD("cqg.rtd",,"StudyData",""&amp;$C329&amp;"","Bar","","Close","D","-1","ALL",,,"TRUE","T"))</f>
        <v>16</v>
      </c>
      <c r="G329" s="14">
        <f ca="1">IF($B329&gt;=$D$3,RTD("cqg.rtd", ,"ContractData", $C329, "T_SettlementTime",, "T"),"")</f>
        <v>0.45833333333333331</v>
      </c>
      <c r="H329" s="5" cm="1">
        <f t="array" aca="1" ref="H329" ca="1">IF($B329&gt;=$D$3,_xll.CQGContractData($C329,"T_Date","1","T"),RTD("cqg.rtd",,"StudyData",""&amp;$C329&amp;"","Bar","","Time","D","-1","ALL",,,"TRUE","T"))</f>
        <v>44952</v>
      </c>
      <c r="I329" s="6">
        <f ca="1">IF($B329&gt;=$D$3,RTD("cqg.rtd",,"StudyData",$C329,"Bar","","Close","ADC","-2","ALL",,,"TRUE","T"),"")</f>
        <v>9315.42</v>
      </c>
      <c r="J329" s="5">
        <f ca="1">IF($B329&gt;=$D$3,RTD("cqg.rtd", ,"ContractData", $C329, "Y_Date",, "T"),"")</f>
        <v>44951</v>
      </c>
      <c r="K329" s="1" t="str">
        <v/>
      </c>
      <c r="L329" s="1" t="str">
        <v/>
      </c>
      <c r="M329" t="b">
        <f t="shared" ca="1" si="15"/>
        <v>0</v>
      </c>
    </row>
    <row r="330" spans="1:13" x14ac:dyDescent="0.3">
      <c r="A330" s="3">
        <v>325</v>
      </c>
      <c r="B330" s="5">
        <f t="shared" si="16"/>
        <v>45021</v>
      </c>
      <c r="C330" s="16" t="str">
        <f t="shared" si="17"/>
        <v>CADD05J23</v>
      </c>
      <c r="D330" s="6" t="str">
        <f>RTD("cqg.rtd", ,"ContractData", ""&amp;C330&amp;"", "LongDescription",, "T")</f>
        <v>LME Copper, Apr 23</v>
      </c>
      <c r="E330" s="6" cm="1">
        <f t="array" aca="1" ref="E330" ca="1">IF($B330&gt;=$D$3,_xll.CQGContractData(""&amp;$C330&amp;"","T_Settlement","1","T"),RTD("cqg.rtd",,"StudyData",""&amp;$C330&amp;"","Bar","","Close","D","-1","ALL",,,"TRUE","T"))</f>
        <v>9331.33</v>
      </c>
      <c r="F330" s="3" cm="1">
        <f t="array" aca="1" ref="F330" ca="1">IF($B330&gt;=$D$3,_xll.CQGContractData(""&amp;$C330&amp;"","NetSettlement","1","T"),RTD("cqg.rtd",,"StudyData",""&amp;$C330&amp;"","Bar","","Close","D","-2","ALL",,,"TRUE","T")-RTD("cqg.rtd",,"StudyData",""&amp;$C330&amp;"","Bar","","Close","D","-1","ALL",,,"TRUE","T"))</f>
        <v>16</v>
      </c>
      <c r="G330" s="14">
        <f ca="1">IF($B330&gt;=$D$3,RTD("cqg.rtd", ,"ContractData", $C330, "T_SettlementTime",, "T"),"")</f>
        <v>0.45833333333333331</v>
      </c>
      <c r="H330" s="5" cm="1">
        <f t="array" aca="1" ref="H330" ca="1">IF($B330&gt;=$D$3,_xll.CQGContractData($C330,"T_Date","1","T"),RTD("cqg.rtd",,"StudyData",""&amp;$C330&amp;"","Bar","","Time","D","-1","ALL",,,"TRUE","T"))</f>
        <v>44952</v>
      </c>
      <c r="I330" s="6">
        <f ca="1">IF($B330&gt;=$D$3,RTD("cqg.rtd",,"StudyData",$C330,"Bar","","Close","ADC","-2","ALL",,,"TRUE","T"),"")</f>
        <v>9315.58</v>
      </c>
      <c r="J330" s="5">
        <f ca="1">IF($B330&gt;=$D$3,RTD("cqg.rtd", ,"ContractData", $C330, "Y_Date",, "T"),"")</f>
        <v>44951</v>
      </c>
      <c r="K330" s="1" t="str">
        <v/>
      </c>
      <c r="L330" s="1" t="str">
        <v/>
      </c>
      <c r="M330" t="b">
        <f t="shared" ca="1" si="15"/>
        <v>0</v>
      </c>
    </row>
    <row r="331" spans="1:13" x14ac:dyDescent="0.3">
      <c r="A331" s="3">
        <v>326</v>
      </c>
      <c r="B331" s="5">
        <f t="shared" si="16"/>
        <v>45022</v>
      </c>
      <c r="C331" s="16" t="str">
        <f t="shared" si="17"/>
        <v>CADD06J23</v>
      </c>
      <c r="D331" s="6" t="str">
        <f>RTD("cqg.rtd", ,"ContractData", ""&amp;C331&amp;"", "LongDescription",, "T")</f>
        <v>LME Copper, Apr 23</v>
      </c>
      <c r="E331" s="6" cm="1">
        <f t="array" aca="1" ref="E331" ca="1">IF($B331&gt;=$D$3,_xll.CQGContractData(""&amp;$C331&amp;"","T_Settlement","1","T"),RTD("cqg.rtd",,"StudyData",""&amp;$C331&amp;"","Bar","","Close","D","-1","ALL",,,"TRUE","T"))</f>
        <v>9331.5</v>
      </c>
      <c r="F331" s="3" cm="1">
        <f t="array" aca="1" ref="F331" ca="1">IF($B331&gt;=$D$3,_xll.CQGContractData(""&amp;$C331&amp;"","NetSettlement","1","T"),RTD("cqg.rtd",,"StudyData",""&amp;$C331&amp;"","Bar","","Close","D","-2","ALL",,,"TRUE","T")-RTD("cqg.rtd",,"StudyData",""&amp;$C331&amp;"","Bar","","Close","D","-1","ALL",,,"TRUE","T"))</f>
        <v>16</v>
      </c>
      <c r="G331" s="14">
        <f ca="1">IF($B331&gt;=$D$3,RTD("cqg.rtd", ,"ContractData", $C331, "T_SettlementTime",, "T"),"")</f>
        <v>0.45833333333333331</v>
      </c>
      <c r="H331" s="5" cm="1">
        <f t="array" aca="1" ref="H331" ca="1">IF($B331&gt;=$D$3,_xll.CQGContractData($C331,"T_Date","1","T"),RTD("cqg.rtd",,"StudyData",""&amp;$C331&amp;"","Bar","","Time","D","-1","ALL",,,"TRUE","T"))</f>
        <v>44952</v>
      </c>
      <c r="I331" s="6">
        <f ca="1">IF($B331&gt;=$D$3,RTD("cqg.rtd",,"StudyData",$C331,"Bar","","Close","ADC","-2","ALL",,,"TRUE","T"),"")</f>
        <v>9315.75</v>
      </c>
      <c r="J331" s="5">
        <f ca="1">IF($B331&gt;=$D$3,RTD("cqg.rtd", ,"ContractData", $C331, "Y_Date",, "T"),"")</f>
        <v>44951</v>
      </c>
      <c r="K331" s="1" t="str">
        <v/>
      </c>
      <c r="L331" s="1" t="str">
        <v/>
      </c>
      <c r="M331" t="b">
        <f t="shared" ca="1" si="15"/>
        <v>0</v>
      </c>
    </row>
    <row r="332" spans="1:13" x14ac:dyDescent="0.3">
      <c r="A332" s="3">
        <v>327</v>
      </c>
      <c r="B332" s="5">
        <f t="shared" si="16"/>
        <v>45023</v>
      </c>
      <c r="C332" s="16" t="str">
        <f t="shared" si="17"/>
        <v>CADD07J23</v>
      </c>
      <c r="D332" s="6" t="str">
        <f>RTD("cqg.rtd", ,"ContractData", ""&amp;C332&amp;"", "LongDescription",, "T")</f>
        <v>LME Copper, Apr 23</v>
      </c>
      <c r="E332" s="6" t="str" cm="1">
        <f t="array" aca="1" ref="E332" ca="1">IF($B332&gt;=$D$3,_xll.CQGContractData(""&amp;$C332&amp;"","T_Settlement","1","T"),RTD("cqg.rtd",,"StudyData",""&amp;$C332&amp;"","Bar","","Close","D","-1","ALL",,,"TRUE","T"))</f>
        <v/>
      </c>
      <c r="F332" s="3" t="str" cm="1">
        <f t="array" aca="1" ref="F332" ca="1">IF($B332&gt;=$D$3,_xll.CQGContractData(""&amp;$C332&amp;"","NetSettlement","1","T"),RTD("cqg.rtd",,"StudyData",""&amp;$C332&amp;"","Bar","","Close","D","-2","ALL",,,"TRUE","T")-RTD("cqg.rtd",,"StudyData",""&amp;$C332&amp;"","Bar","","Close","D","-1","ALL",,,"TRUE","T"))</f>
        <v/>
      </c>
      <c r="G332" s="14" t="str">
        <f ca="1">IF($B332&gt;=$D$3,RTD("cqg.rtd", ,"ContractData", $C332, "T_SettlementTime",, "T"),"")</f>
        <v/>
      </c>
      <c r="H332" s="5" cm="1">
        <f t="array" aca="1" ref="H332" ca="1">IF($B332&gt;=$D$3,_xll.CQGContractData($C332,"T_Date","1","T"),RTD("cqg.rtd",,"StudyData",""&amp;$C332&amp;"","Bar","","Time","D","-1","ALL",,,"TRUE","T"))</f>
        <v>44952</v>
      </c>
      <c r="I332" s="6">
        <f ca="1">IF($B332&gt;=$D$3,RTD("cqg.rtd",,"StudyData",$C332,"Bar","","Close","ADC","-2","ALL",,,"TRUE","T"),"")</f>
        <v>9311.94</v>
      </c>
      <c r="J332" s="5">
        <f ca="1">IF($B332&gt;=$D$3,RTD("cqg.rtd", ,"ContractData", $C332, "Y_Date",, "T"),"")</f>
        <v>44951</v>
      </c>
      <c r="K332" s="1" t="str">
        <v/>
      </c>
      <c r="L332" s="1" t="str">
        <v/>
      </c>
      <c r="M332" t="b">
        <f t="shared" ca="1" si="15"/>
        <v>0</v>
      </c>
    </row>
    <row r="333" spans="1:13" x14ac:dyDescent="0.3">
      <c r="A333" s="3">
        <v>328</v>
      </c>
      <c r="B333" s="5">
        <f t="shared" si="16"/>
        <v>45026</v>
      </c>
      <c r="C333" s="16" t="str">
        <f t="shared" si="17"/>
        <v>CADD10J23</v>
      </c>
      <c r="D333" s="6" t="str">
        <f>RTD("cqg.rtd", ,"ContractData", ""&amp;C333&amp;"", "LongDescription",, "T")</f>
        <v>LME Copper, Apr 23</v>
      </c>
      <c r="E333" s="6" t="str" cm="1">
        <f t="array" aca="1" ref="E333" ca="1">IF($B333&gt;=$D$3,_xll.CQGContractData(""&amp;$C333&amp;"","T_Settlement","1","T"),RTD("cqg.rtd",,"StudyData",""&amp;$C333&amp;"","Bar","","Close","D","-1","ALL",,,"TRUE","T"))</f>
        <v/>
      </c>
      <c r="F333" s="3" t="str" cm="1">
        <f t="array" aca="1" ref="F333" ca="1">IF($B333&gt;=$D$3,_xll.CQGContractData(""&amp;$C333&amp;"","NetSettlement","1","T"),RTD("cqg.rtd",,"StudyData",""&amp;$C333&amp;"","Bar","","Close","D","-2","ALL",,,"TRUE","T")-RTD("cqg.rtd",,"StudyData",""&amp;$C333&amp;"","Bar","","Close","D","-1","ALL",,,"TRUE","T"))</f>
        <v/>
      </c>
      <c r="G333" s="14" t="str">
        <f ca="1">IF($B333&gt;=$D$3,RTD("cqg.rtd", ,"ContractData", $C333, "T_SettlementTime",, "T"),"")</f>
        <v/>
      </c>
      <c r="H333" s="5" cm="1">
        <f t="array" aca="1" ref="H333" ca="1">IF($B333&gt;=$D$3,_xll.CQGContractData($C333,"T_Date","1","T"),RTD("cqg.rtd",,"StudyData",""&amp;$C333&amp;"","Bar","","Time","D","-1","ALL",,,"TRUE","T"))</f>
        <v>44952</v>
      </c>
      <c r="I333" s="6">
        <f ca="1">IF($B333&gt;=$D$3,RTD("cqg.rtd",,"StudyData",$C333,"Bar","","Close","ADC","-2","ALL",,,"TRUE","T"),"")</f>
        <v>9306</v>
      </c>
      <c r="J333" s="5">
        <f ca="1">IF($B333&gt;=$D$3,RTD("cqg.rtd", ,"ContractData", $C333, "Y_Date",, "T"),"")</f>
        <v>44951</v>
      </c>
      <c r="K333" s="1" t="str">
        <v/>
      </c>
      <c r="L333" s="1" t="str">
        <v/>
      </c>
      <c r="M333" t="b">
        <f t="shared" ca="1" si="15"/>
        <v>0</v>
      </c>
    </row>
    <row r="334" spans="1:13" x14ac:dyDescent="0.3">
      <c r="A334" s="3">
        <v>329</v>
      </c>
      <c r="B334" s="5">
        <f t="shared" si="16"/>
        <v>45027</v>
      </c>
      <c r="C334" s="16" t="str">
        <f t="shared" si="17"/>
        <v>CADD11J23</v>
      </c>
      <c r="D334" s="6" t="str">
        <f>RTD("cqg.rtd", ,"ContractData", ""&amp;C334&amp;"", "LongDescription",, "T")</f>
        <v>LME Copper, Apr 23</v>
      </c>
      <c r="E334" s="6" cm="1">
        <f t="array" aca="1" ref="E334" ca="1">IF($B334&gt;=$D$3,_xll.CQGContractData(""&amp;$C334&amp;"","T_Settlement","1","T"),RTD("cqg.rtd",,"StudyData",""&amp;$C334&amp;"","Bar","","Close","D","-1","ALL",,,"TRUE","T"))</f>
        <v>9331.25</v>
      </c>
      <c r="F334" s="3" cm="1">
        <f t="array" aca="1" ref="F334" ca="1">IF($B334&gt;=$D$3,_xll.CQGContractData(""&amp;$C334&amp;"","NetSettlement","1","T"),RTD("cqg.rtd",,"StudyData",""&amp;$C334&amp;"","Bar","","Close","D","-2","ALL",,,"TRUE","T")-RTD("cqg.rtd",,"StudyData",""&amp;$C334&amp;"","Bar","","Close","D","-1","ALL",,,"TRUE","T"))</f>
        <v>15.92</v>
      </c>
      <c r="G334" s="14">
        <f ca="1">IF($B334&gt;=$D$3,RTD("cqg.rtd", ,"ContractData", $C334, "T_SettlementTime",, "T"),"")</f>
        <v>0.45833333333333331</v>
      </c>
      <c r="H334" s="5" cm="1">
        <f t="array" aca="1" ref="H334" ca="1">IF($B334&gt;=$D$3,_xll.CQGContractData($C334,"T_Date","1","T"),RTD("cqg.rtd",,"StudyData",""&amp;$C334&amp;"","Bar","","Time","D","-1","ALL",,,"TRUE","T"))</f>
        <v>44952</v>
      </c>
      <c r="I334" s="6">
        <f ca="1">IF($B334&gt;=$D$3,RTD("cqg.rtd",,"StudyData",$C334,"Bar","","Close","ADC","-2","ALL",,,"TRUE","T"),"")</f>
        <v>9315.5</v>
      </c>
      <c r="J334" s="5">
        <f ca="1">IF($B334&gt;=$D$3,RTD("cqg.rtd", ,"ContractData", $C334, "Y_Date",, "T"),"")</f>
        <v>44951</v>
      </c>
      <c r="K334" s="1" t="str">
        <v/>
      </c>
      <c r="L334" s="1" t="str">
        <v/>
      </c>
      <c r="M334" t="b">
        <f t="shared" ca="1" si="15"/>
        <v>0</v>
      </c>
    </row>
    <row r="335" spans="1:13" x14ac:dyDescent="0.3">
      <c r="A335" s="3">
        <v>330</v>
      </c>
      <c r="B335" s="5">
        <f t="shared" si="16"/>
        <v>45028</v>
      </c>
      <c r="C335" s="16" t="str">
        <f t="shared" si="17"/>
        <v>CADD12J23</v>
      </c>
      <c r="D335" s="6" t="str">
        <f>RTD("cqg.rtd", ,"ContractData", ""&amp;C335&amp;"", "LongDescription",, "T")</f>
        <v>LME Copper, Apr 23</v>
      </c>
      <c r="E335" s="6" cm="1">
        <f t="array" aca="1" ref="E335" ca="1">IF($B335&gt;=$D$3,_xll.CQGContractData(""&amp;$C335&amp;"","T_Settlement","1","T"),RTD("cqg.rtd",,"StudyData",""&amp;$C335&amp;"","Bar","","Close","D","-1","ALL",,,"TRUE","T"))</f>
        <v>9331</v>
      </c>
      <c r="F335" s="3" cm="1">
        <f t="array" aca="1" ref="F335" ca="1">IF($B335&gt;=$D$3,_xll.CQGContractData(""&amp;$C335&amp;"","NetSettlement","1","T"),RTD("cqg.rtd",,"StudyData",""&amp;$C335&amp;"","Bar","","Close","D","-2","ALL",,,"TRUE","T")-RTD("cqg.rtd",,"StudyData",""&amp;$C335&amp;"","Bar","","Close","D","-1","ALL",,,"TRUE","T"))</f>
        <v>15.83</v>
      </c>
      <c r="G335" s="14">
        <f ca="1">IF($B335&gt;=$D$3,RTD("cqg.rtd", ,"ContractData", $C335, "T_SettlementTime",, "T"),"")</f>
        <v>0.45833333333333331</v>
      </c>
      <c r="H335" s="5" cm="1">
        <f t="array" aca="1" ref="H335" ca="1">IF($B335&gt;=$D$3,_xll.CQGContractData($C335,"T_Date","1","T"),RTD("cqg.rtd",,"StudyData",""&amp;$C335&amp;"","Bar","","Time","D","-1","ALL",,,"TRUE","T"))</f>
        <v>44952</v>
      </c>
      <c r="I335" s="6">
        <f ca="1">IF($B335&gt;=$D$3,RTD("cqg.rtd",,"StudyData",$C335,"Bar","","Close","ADC","-2","ALL",,,"TRUE","T"),"")</f>
        <v>9315.25</v>
      </c>
      <c r="J335" s="5">
        <f ca="1">IF($B335&gt;=$D$3,RTD("cqg.rtd", ,"ContractData", $C335, "Y_Date",, "T"),"")</f>
        <v>44951</v>
      </c>
      <c r="K335" s="1" t="str">
        <v/>
      </c>
      <c r="L335" s="1" t="str">
        <v/>
      </c>
      <c r="M335" t="b">
        <f t="shared" ca="1" si="15"/>
        <v>0</v>
      </c>
    </row>
    <row r="336" spans="1:13" x14ac:dyDescent="0.3">
      <c r="A336" s="3">
        <v>331</v>
      </c>
      <c r="B336" s="5">
        <f t="shared" si="16"/>
        <v>45029</v>
      </c>
      <c r="C336" s="16" t="str">
        <f t="shared" si="17"/>
        <v>CADD13J23</v>
      </c>
      <c r="D336" s="6" t="str">
        <f>RTD("cqg.rtd", ,"ContractData", ""&amp;C336&amp;"", "LongDescription",, "T")</f>
        <v>LME Copper, Apr 23</v>
      </c>
      <c r="E336" s="6" cm="1">
        <f t="array" aca="1" ref="E336" ca="1">IF($B336&gt;=$D$3,_xll.CQGContractData(""&amp;$C336&amp;"","T_Settlement","1","T"),RTD("cqg.rtd",,"StudyData",""&amp;$C336&amp;"","Bar","","Close","D","-1","ALL",,,"TRUE","T"))</f>
        <v>9330.75</v>
      </c>
      <c r="F336" s="3" cm="1">
        <f t="array" aca="1" ref="F336" ca="1">IF($B336&gt;=$D$3,_xll.CQGContractData(""&amp;$C336&amp;"","NetSettlement","1","T"),RTD("cqg.rtd",,"StudyData",""&amp;$C336&amp;"","Bar","","Close","D","-2","ALL",,,"TRUE","T")-RTD("cqg.rtd",,"StudyData",""&amp;$C336&amp;"","Bar","","Close","D","-1","ALL",,,"TRUE","T"))</f>
        <v>15.75</v>
      </c>
      <c r="G336" s="14">
        <f ca="1">IF($B336&gt;=$D$3,RTD("cqg.rtd", ,"ContractData", $C336, "T_SettlementTime",, "T"),"")</f>
        <v>0.45833333333333331</v>
      </c>
      <c r="H336" s="5" cm="1">
        <f t="array" aca="1" ref="H336" ca="1">IF($B336&gt;=$D$3,_xll.CQGContractData($C336,"T_Date","1","T"),RTD("cqg.rtd",,"StudyData",""&amp;$C336&amp;"","Bar","","Time","D","-1","ALL",,,"TRUE","T"))</f>
        <v>44952</v>
      </c>
      <c r="I336" s="6">
        <f ca="1">IF($B336&gt;=$D$3,RTD("cqg.rtd",,"StudyData",$C336,"Bar","","Close","ADC","-2","ALL",,,"TRUE","T"),"")</f>
        <v>9315</v>
      </c>
      <c r="J336" s="5">
        <f ca="1">IF($B336&gt;=$D$3,RTD("cqg.rtd", ,"ContractData", $C336, "Y_Date",, "T"),"")</f>
        <v>44951</v>
      </c>
      <c r="K336" s="1" t="str">
        <v/>
      </c>
      <c r="L336" s="1" t="str">
        <v/>
      </c>
      <c r="M336" t="b">
        <f t="shared" ca="1" si="15"/>
        <v>0</v>
      </c>
    </row>
    <row r="337" spans="1:13" x14ac:dyDescent="0.3">
      <c r="A337" s="3">
        <v>332</v>
      </c>
      <c r="B337" s="5">
        <f t="shared" si="16"/>
        <v>45030</v>
      </c>
      <c r="C337" s="16" t="str">
        <f t="shared" si="17"/>
        <v>CADD14J23</v>
      </c>
      <c r="D337" s="6" t="str">
        <f>RTD("cqg.rtd", ,"ContractData", ""&amp;C337&amp;"", "LongDescription",, "T")</f>
        <v>LME Copper, Apr 23</v>
      </c>
      <c r="E337" s="6" cm="1">
        <f t="array" aca="1" ref="E337" ca="1">IF($B337&gt;=$D$3,_xll.CQGContractData(""&amp;$C337&amp;"","T_Settlement","1","T"),RTD("cqg.rtd",,"StudyData",""&amp;$C337&amp;"","Bar","","Close","D","-1","ALL",,,"TRUE","T"))</f>
        <v>9330.880000000001</v>
      </c>
      <c r="F337" s="3" cm="1">
        <f t="array" aca="1" ref="F337" ca="1">IF($B337&gt;=$D$3,_xll.CQGContractData(""&amp;$C337&amp;"","NetSettlement","1","T"),RTD("cqg.rtd",,"StudyData",""&amp;$C337&amp;"","Bar","","Close","D","-2","ALL",,,"TRUE","T")-RTD("cqg.rtd",,"StudyData",""&amp;$C337&amp;"","Bar","","Close","D","-1","ALL",,,"TRUE","T"))</f>
        <v>15.75</v>
      </c>
      <c r="G337" s="14">
        <f ca="1">IF($B337&gt;=$D$3,RTD("cqg.rtd", ,"ContractData", $C337, "T_SettlementTime",, "T"),"")</f>
        <v>0.45833333333333331</v>
      </c>
      <c r="H337" s="5" cm="1">
        <f t="array" aca="1" ref="H337" ca="1">IF($B337&gt;=$D$3,_xll.CQGContractData($C337,"T_Date","1","T"),RTD("cqg.rtd",,"StudyData",""&amp;$C337&amp;"","Bar","","Time","D","-1","ALL",,,"TRUE","T"))</f>
        <v>44952</v>
      </c>
      <c r="I337" s="6">
        <f ca="1">IF($B337&gt;=$D$3,RTD("cqg.rtd",,"StudyData",$C337,"Bar","","Close","ADC","-2","ALL",,,"TRUE","T"),"")</f>
        <v>9312.25</v>
      </c>
      <c r="J337" s="5">
        <f ca="1">IF($B337&gt;=$D$3,RTD("cqg.rtd", ,"ContractData", $C337, "Y_Date",, "T"),"")</f>
        <v>44951</v>
      </c>
      <c r="K337" s="1" t="str">
        <v/>
      </c>
      <c r="L337" s="1" t="str">
        <v/>
      </c>
      <c r="M337" t="b">
        <f t="shared" ca="1" si="15"/>
        <v>0</v>
      </c>
    </row>
    <row r="338" spans="1:13" x14ac:dyDescent="0.3">
      <c r="A338" s="3">
        <v>333</v>
      </c>
      <c r="B338" s="5">
        <f t="shared" si="16"/>
        <v>45033</v>
      </c>
      <c r="C338" s="16" t="str">
        <f t="shared" si="17"/>
        <v>CADD17J23</v>
      </c>
      <c r="D338" s="6" t="str">
        <f>RTD("cqg.rtd", ,"ContractData", ""&amp;C338&amp;"", "LongDescription",, "T")</f>
        <v>LME Copper, Apr 23</v>
      </c>
      <c r="E338" s="6" cm="1">
        <f t="array" aca="1" ref="E338" ca="1">IF($B338&gt;=$D$3,_xll.CQGContractData(""&amp;$C338&amp;"","T_Settlement","1","T"),RTD("cqg.rtd",,"StudyData",""&amp;$C338&amp;"","Bar","","Close","D","-1","ALL",,,"TRUE","T"))</f>
        <v>9331.25</v>
      </c>
      <c r="F338" s="3" cm="1">
        <f t="array" aca="1" ref="F338" ca="1">IF($B338&gt;=$D$3,_xll.CQGContractData(""&amp;$C338&amp;"","NetSettlement","1","T"),RTD("cqg.rtd",,"StudyData",""&amp;$C338&amp;"","Bar","","Close","D","-2","ALL",,,"TRUE","T")-RTD("cqg.rtd",,"StudyData",""&amp;$C338&amp;"","Bar","","Close","D","-1","ALL",,,"TRUE","T"))</f>
        <v>15.75</v>
      </c>
      <c r="G338" s="14">
        <f ca="1">IF($B338&gt;=$D$3,RTD("cqg.rtd", ,"ContractData", $C338, "T_SettlementTime",, "T"),"")</f>
        <v>0.45833333333333331</v>
      </c>
      <c r="H338" s="5" cm="1">
        <f t="array" aca="1" ref="H338" ca="1">IF($B338&gt;=$D$3,_xll.CQGContractData($C338,"T_Date","1","T"),RTD("cqg.rtd",,"StudyData",""&amp;$C338&amp;"","Bar","","Time","D","-1","ALL",,,"TRUE","T"))</f>
        <v>44952</v>
      </c>
      <c r="I338" s="6">
        <f ca="1">IF($B338&gt;=$D$3,RTD("cqg.rtd",,"StudyData",$C338,"Bar","","Close","ADC","-2","ALL",,,"TRUE","T"),"")</f>
        <v>9318</v>
      </c>
      <c r="J338" s="5">
        <f ca="1">IF($B338&gt;=$D$3,RTD("cqg.rtd", ,"ContractData", $C338, "Y_Date",, "T"),"")</f>
        <v>44951</v>
      </c>
      <c r="K338" s="1" t="str">
        <v/>
      </c>
      <c r="L338" s="1" t="str">
        <v/>
      </c>
      <c r="M338" t="b">
        <f t="shared" ref="M338:M401" ca="1" si="18">ISERROR(F338)</f>
        <v>0</v>
      </c>
    </row>
    <row r="339" spans="1:13" x14ac:dyDescent="0.3">
      <c r="A339" s="3">
        <v>334</v>
      </c>
      <c r="B339" s="5">
        <f t="shared" si="16"/>
        <v>45034</v>
      </c>
      <c r="C339" s="16" t="str">
        <f t="shared" si="17"/>
        <v>CADD18J23</v>
      </c>
      <c r="D339" s="6" t="str">
        <f>RTD("cqg.rtd", ,"ContractData", ""&amp;C339&amp;"", "LongDescription",, "T")</f>
        <v>LME Copper, Apr 23</v>
      </c>
      <c r="E339" s="6" cm="1">
        <f t="array" aca="1" ref="E339" ca="1">IF($B339&gt;=$D$3,_xll.CQGContractData(""&amp;$C339&amp;"","T_Settlement","1","T"),RTD("cqg.rtd",,"StudyData",""&amp;$C339&amp;"","Bar","","Close","D","-1","ALL",,,"TRUE","T"))</f>
        <v>9329.75</v>
      </c>
      <c r="F339" s="3" cm="1">
        <f t="array" aca="1" ref="F339" ca="1">IF($B339&gt;=$D$3,_xll.CQGContractData(""&amp;$C339&amp;"","NetSettlement","1","T"),RTD("cqg.rtd",,"StudyData",""&amp;$C339&amp;"","Bar","","Close","D","-2","ALL",,,"TRUE","T")-RTD("cqg.rtd",,"StudyData",""&amp;$C339&amp;"","Bar","","Close","D","-1","ALL",,,"TRUE","T"))</f>
        <v>15.25</v>
      </c>
      <c r="G339" s="14">
        <f ca="1">IF($B339&gt;=$D$3,RTD("cqg.rtd", ,"ContractData", $C339, "T_SettlementTime",, "T"),"")</f>
        <v>0.45833333333333331</v>
      </c>
      <c r="H339" s="5" cm="1">
        <f t="array" aca="1" ref="H339" ca="1">IF($B339&gt;=$D$3,_xll.CQGContractData($C339,"T_Date","1","T"),RTD("cqg.rtd",,"StudyData",""&amp;$C339&amp;"","Bar","","Time","D","-1","ALL",,,"TRUE","T"))</f>
        <v>44952</v>
      </c>
      <c r="I339" s="6">
        <f ca="1">IF($B339&gt;=$D$3,RTD("cqg.rtd",,"StudyData",$C339,"Bar","","Close","ADC","-2","ALL",,,"TRUE","T"),"")</f>
        <v>9314.75</v>
      </c>
      <c r="J339" s="5">
        <f ca="1">IF($B339&gt;=$D$3,RTD("cqg.rtd", ,"ContractData", $C339, "Y_Date",, "T"),"")</f>
        <v>44951</v>
      </c>
      <c r="K339" s="1" t="str">
        <v/>
      </c>
      <c r="L339" s="1" t="str">
        <v/>
      </c>
      <c r="M339" t="b">
        <f t="shared" ca="1" si="18"/>
        <v>0</v>
      </c>
    </row>
    <row r="340" spans="1:13" x14ac:dyDescent="0.3">
      <c r="A340" s="3">
        <v>335</v>
      </c>
      <c r="B340" s="5">
        <f t="shared" si="16"/>
        <v>45035</v>
      </c>
      <c r="C340" s="16" t="str">
        <f t="shared" si="17"/>
        <v>CADD19J23</v>
      </c>
      <c r="D340" s="6" t="str">
        <f>RTD("cqg.rtd", ,"ContractData", ""&amp;C340&amp;"", "LongDescription",, "T")</f>
        <v>LME Copper, Apr 23</v>
      </c>
      <c r="E340" s="6" cm="1">
        <f t="array" aca="1" ref="E340" ca="1">IF($B340&gt;=$D$3,_xll.CQGContractData(""&amp;$C340&amp;"","T_Settlement","1","T"),RTD("cqg.rtd",,"StudyData",""&amp;$C340&amp;"","Bar","","Close","D","-1","ALL",,,"TRUE","T"))</f>
        <v>9329</v>
      </c>
      <c r="F340" s="3" cm="1">
        <f t="array" aca="1" ref="F340" ca="1">IF($B340&gt;=$D$3,_xll.CQGContractData(""&amp;$C340&amp;"","NetSettlement","1","T"),RTD("cqg.rtd",,"StudyData",""&amp;$C340&amp;"","Bar","","Close","D","-2","ALL",,,"TRUE","T")-RTD("cqg.rtd",,"StudyData",""&amp;$C340&amp;"","Bar","","Close","D","-1","ALL",,,"TRUE","T"))</f>
        <v>14.75</v>
      </c>
      <c r="G340" s="14">
        <f ca="1">IF($B340&gt;=$D$3,RTD("cqg.rtd", ,"ContractData", $C340, "T_SettlementTime",, "T"),"")</f>
        <v>0.45833333333333331</v>
      </c>
      <c r="H340" s="5" cm="1">
        <f t="array" aca="1" ref="H340" ca="1">IF($B340&gt;=$D$3,_xll.CQGContractData($C340,"T_Date","1","T"),RTD("cqg.rtd",,"StudyData",""&amp;$C340&amp;"","Bar","","Time","D","-1","ALL",,,"TRUE","T"))</f>
        <v>44952</v>
      </c>
      <c r="I340" s="6">
        <f ca="1">IF($B340&gt;=$D$3,RTD("cqg.rtd",,"StudyData",$C340,"Bar","","Close","ADC","-2","ALL",,,"TRUE","T"),"")</f>
        <v>9314.5</v>
      </c>
      <c r="J340" s="5">
        <f ca="1">IF($B340&gt;=$D$3,RTD("cqg.rtd", ,"ContractData", $C340, "Y_Date",, "T"),"")</f>
        <v>44951</v>
      </c>
      <c r="K340" s="1">
        <v>45035</v>
      </c>
      <c r="L340" s="1" t="str">
        <v/>
      </c>
      <c r="M340" t="b">
        <f t="shared" ca="1" si="18"/>
        <v>0</v>
      </c>
    </row>
    <row r="341" spans="1:13" x14ac:dyDescent="0.3">
      <c r="A341" s="3">
        <v>336</v>
      </c>
      <c r="B341" s="5">
        <f t="shared" si="16"/>
        <v>45036</v>
      </c>
      <c r="C341" s="16" t="str">
        <f t="shared" si="17"/>
        <v>CADD20J23</v>
      </c>
      <c r="D341" s="6" t="str">
        <f>RTD("cqg.rtd", ,"ContractData", ""&amp;C341&amp;"", "LongDescription",, "T")</f>
        <v>LME Copper, Apr 23</v>
      </c>
      <c r="E341" s="6" cm="1">
        <f t="array" aca="1" ref="E341" ca="1">IF($B341&gt;=$D$3,_xll.CQGContractData(""&amp;$C341&amp;"","T_Settlement","1","T"),RTD("cqg.rtd",,"StudyData",""&amp;$C341&amp;"","Bar","","Close","D","-1","ALL",,,"TRUE","T"))</f>
        <v>9328.75</v>
      </c>
      <c r="F341" s="3" cm="1">
        <f t="array" aca="1" ref="F341" ca="1">IF($B341&gt;=$D$3,_xll.CQGContractData(""&amp;$C341&amp;"","NetSettlement","1","T"),RTD("cqg.rtd",,"StudyData",""&amp;$C341&amp;"","Bar","","Close","D","-2","ALL",,,"TRUE","T")-RTD("cqg.rtd",,"StudyData",""&amp;$C341&amp;"","Bar","","Close","D","-1","ALL",,,"TRUE","T"))</f>
        <v>14.75</v>
      </c>
      <c r="G341" s="14">
        <f ca="1">IF($B341&gt;=$D$3,RTD("cqg.rtd", ,"ContractData", $C341, "T_SettlementTime",, "T"),"")</f>
        <v>0.45833333333333331</v>
      </c>
      <c r="H341" s="5" cm="1">
        <f t="array" aca="1" ref="H341" ca="1">IF($B341&gt;=$D$3,_xll.CQGContractData($C341,"T_Date","1","T"),RTD("cqg.rtd",,"StudyData",""&amp;$C341&amp;"","Bar","","Time","D","-1","ALL",,,"TRUE","T"))</f>
        <v>44952</v>
      </c>
      <c r="I341" s="6">
        <f ca="1">IF($B341&gt;=$D$3,RTD("cqg.rtd",,"StudyData",$C341,"Bar","","Close","ADC","-2","ALL",,,"TRUE","T"),"")</f>
        <v>9314.25</v>
      </c>
      <c r="J341" s="5">
        <f ca="1">IF($B341&gt;=$D$3,RTD("cqg.rtd", ,"ContractData", $C341, "Y_Date",, "T"),"")</f>
        <v>44951</v>
      </c>
      <c r="K341" s="1" t="str">
        <v/>
      </c>
      <c r="L341" s="1" t="str">
        <v/>
      </c>
      <c r="M341" t="b">
        <f t="shared" ca="1" si="18"/>
        <v>0</v>
      </c>
    </row>
    <row r="342" spans="1:13" x14ac:dyDescent="0.3">
      <c r="A342" s="3">
        <v>337</v>
      </c>
      <c r="B342" s="5">
        <f t="shared" si="16"/>
        <v>45037</v>
      </c>
      <c r="C342" s="16" t="str">
        <f t="shared" si="17"/>
        <v>CADD21J23</v>
      </c>
      <c r="D342" s="6" t="str">
        <f>RTD("cqg.rtd", ,"ContractData", ""&amp;C342&amp;"", "LongDescription",, "T")</f>
        <v>LME Copper, Apr 23</v>
      </c>
      <c r="E342" s="6" cm="1">
        <f t="array" aca="1" ref="E342" ca="1">IF($B342&gt;=$D$3,_xll.CQGContractData(""&amp;$C342&amp;"","T_Settlement","1","T"),RTD("cqg.rtd",,"StudyData",""&amp;$C342&amp;"","Bar","","Close","D","-1","ALL",,,"TRUE","T"))</f>
        <v>9328.75</v>
      </c>
      <c r="F342" s="3" cm="1">
        <f t="array" aca="1" ref="F342" ca="1">IF($B342&gt;=$D$3,_xll.CQGContractData(""&amp;$C342&amp;"","NetSettlement","1","T"),RTD("cqg.rtd",,"StudyData",""&amp;$C342&amp;"","Bar","","Close","D","-2","ALL",,,"TRUE","T")-RTD("cqg.rtd",,"StudyData",""&amp;$C342&amp;"","Bar","","Close","D","-1","ALL",,,"TRUE","T"))</f>
        <v>14.75</v>
      </c>
      <c r="G342" s="14">
        <f ca="1">IF($B342&gt;=$D$3,RTD("cqg.rtd", ,"ContractData", $C342, "T_SettlementTime",, "T"),"")</f>
        <v>0.45833333333333331</v>
      </c>
      <c r="H342" s="5" cm="1">
        <f t="array" aca="1" ref="H342" ca="1">IF($B342&gt;=$D$3,_xll.CQGContractData($C342,"T_Date","1","T"),RTD("cqg.rtd",,"StudyData",""&amp;$C342&amp;"","Bar","","Time","D","-1","ALL",,,"TRUE","T"))</f>
        <v>44952</v>
      </c>
      <c r="I342" s="6">
        <f ca="1">IF($B342&gt;=$D$3,RTD("cqg.rtd",,"StudyData",$C342,"Bar","","Close","ADC","-2","ALL",,,"TRUE","T"),"")</f>
        <v>9311.86</v>
      </c>
      <c r="J342" s="5">
        <f ca="1">IF($B342&gt;=$D$3,RTD("cqg.rtd", ,"ContractData", $C342, "Y_Date",, "T"),"")</f>
        <v>44951</v>
      </c>
      <c r="K342" s="1" t="str">
        <v/>
      </c>
      <c r="L342" s="1" t="str">
        <v/>
      </c>
      <c r="M342" t="b">
        <f t="shared" ca="1" si="18"/>
        <v>0</v>
      </c>
    </row>
    <row r="343" spans="1:13" x14ac:dyDescent="0.3">
      <c r="A343" s="3">
        <v>338</v>
      </c>
      <c r="B343" s="5">
        <f t="shared" si="16"/>
        <v>45040</v>
      </c>
      <c r="C343" s="16" t="str">
        <f t="shared" si="17"/>
        <v>CADD24J23</v>
      </c>
      <c r="D343" s="6" t="str">
        <f>RTD("cqg.rtd", ,"ContractData", ""&amp;C343&amp;"", "LongDescription",, "T")</f>
        <v>LME Copper, Apr 23</v>
      </c>
      <c r="E343" s="6" cm="1">
        <f t="array" aca="1" ref="E343" ca="1">IF($B343&gt;=$D$3,_xll.CQGContractData(""&amp;$C343&amp;"","T_Settlement","1","T"),RTD("cqg.rtd",,"StudyData",""&amp;$C343&amp;"","Bar","","Close","D","-1","ALL",,,"TRUE","T"))</f>
        <v>9328.75</v>
      </c>
      <c r="F343" s="3" cm="1">
        <f t="array" aca="1" ref="F343" ca="1">IF($B343&gt;=$D$3,_xll.CQGContractData(""&amp;$C343&amp;"","NetSettlement","1","T"),RTD("cqg.rtd",,"StudyData",""&amp;$C343&amp;"","Bar","","Close","D","-2","ALL",,,"TRUE","T")-RTD("cqg.rtd",,"StudyData",""&amp;$C343&amp;"","Bar","","Close","D","-1","ALL",,,"TRUE","T"))</f>
        <v>14.75</v>
      </c>
      <c r="G343" s="14">
        <f ca="1">IF($B343&gt;=$D$3,RTD("cqg.rtd", ,"ContractData", $C343, "T_SettlementTime",, "T"),"")</f>
        <v>0.45833333333333331</v>
      </c>
      <c r="H343" s="5" cm="1">
        <f t="array" aca="1" ref="H343" ca="1">IF($B343&gt;=$D$3,_xll.CQGContractData($C343,"T_Date","1","T"),RTD("cqg.rtd",,"StudyData",""&amp;$C343&amp;"","Bar","","Time","D","-1","ALL",,,"TRUE","T"))</f>
        <v>44952</v>
      </c>
      <c r="I343" s="6">
        <f ca="1">IF($B343&gt;=$D$3,RTD("cqg.rtd",,"StudyData",$C343,"Bar","","Close","ADC","-2","ALL",,,"TRUE","T"),"")</f>
        <v>9314.5</v>
      </c>
      <c r="J343" s="5">
        <f ca="1">IF($B343&gt;=$D$3,RTD("cqg.rtd", ,"ContractData", $C343, "Y_Date",, "T"),"")</f>
        <v>44951</v>
      </c>
      <c r="K343" s="1" t="str">
        <v/>
      </c>
      <c r="L343" s="1" t="str">
        <v/>
      </c>
      <c r="M343" t="b">
        <f t="shared" ca="1" si="18"/>
        <v>0</v>
      </c>
    </row>
    <row r="344" spans="1:13" x14ac:dyDescent="0.3">
      <c r="A344" s="3">
        <v>339</v>
      </c>
      <c r="B344" s="5">
        <f t="shared" si="16"/>
        <v>45041</v>
      </c>
      <c r="C344" s="16" t="str">
        <f t="shared" si="17"/>
        <v>CADD25J23</v>
      </c>
      <c r="D344" s="6" t="str">
        <f>RTD("cqg.rtd", ,"ContractData", ""&amp;C344&amp;"", "LongDescription",, "T")</f>
        <v>LME Copper, Apr 23</v>
      </c>
      <c r="E344" s="6" cm="1">
        <f t="array" aca="1" ref="E344" ca="1">IF($B344&gt;=$D$3,_xll.CQGContractData(""&amp;$C344&amp;"","T_Settlement","1","T"),RTD("cqg.rtd",,"StudyData",""&amp;$C344&amp;"","Bar","","Close","D","-1","ALL",,,"TRUE","T"))</f>
        <v>9329.5</v>
      </c>
      <c r="F344" s="3" cm="1">
        <f t="array" aca="1" ref="F344" ca="1">IF($B344&gt;=$D$3,_xll.CQGContractData(""&amp;$C344&amp;"","NetSettlement","1","T"),RTD("cqg.rtd",,"StudyData",""&amp;$C344&amp;"","Bar","","Close","D","-2","ALL",,,"TRUE","T")-RTD("cqg.rtd",,"StudyData",""&amp;$C344&amp;"","Bar","","Close","D","-1","ALL",,,"TRUE","T"))</f>
        <v>15</v>
      </c>
      <c r="G344" s="14">
        <f ca="1">IF($B344&gt;=$D$3,RTD("cqg.rtd", ,"ContractData", $C344, "T_SettlementTime",, "T"),"")</f>
        <v>0.45833333333333331</v>
      </c>
      <c r="H344" s="5" cm="1">
        <f t="array" aca="1" ref="H344" ca="1">IF($B344&gt;=$D$3,_xll.CQGContractData($C344,"T_Date","1","T"),RTD("cqg.rtd",,"StudyData",""&amp;$C344&amp;"","Bar","","Time","D","-1","ALL",,,"TRUE","T"))</f>
        <v>44952</v>
      </c>
      <c r="I344" s="6" t="str">
        <f ca="1">IF($B344&gt;=$D$3,RTD("cqg.rtd",,"StudyData",$C344,"Bar","","Close","ADC","-2","ALL",,,"TRUE","T"),"")</f>
        <v/>
      </c>
      <c r="J344" s="5">
        <f ca="1">IF($B344&gt;=$D$3,RTD("cqg.rtd", ,"ContractData", $C344, "Y_Date",, "T"),"")</f>
        <v>44951</v>
      </c>
      <c r="K344" s="1" t="str">
        <v/>
      </c>
      <c r="L344" s="1" t="str">
        <v/>
      </c>
      <c r="M344" t="b">
        <f t="shared" ca="1" si="18"/>
        <v>0</v>
      </c>
    </row>
    <row r="345" spans="1:13" x14ac:dyDescent="0.3">
      <c r="A345" s="3">
        <v>340</v>
      </c>
      <c r="B345" s="5">
        <f t="shared" si="16"/>
        <v>45042</v>
      </c>
      <c r="C345" s="16" t="str">
        <f t="shared" si="17"/>
        <v>CADD26J23</v>
      </c>
      <c r="D345" s="6" t="str">
        <f>RTD("cqg.rtd", ,"ContractData", ""&amp;C345&amp;"", "LongDescription",, "T")</f>
        <v>LME Copper, Apr 23</v>
      </c>
      <c r="E345" s="6" cm="1">
        <f t="array" aca="1" ref="E345" ca="1">IF($B345&gt;=$D$3,_xll.CQGContractData(""&amp;$C345&amp;"","T_Settlement","1","T"),RTD("cqg.rtd",,"StudyData",""&amp;$C345&amp;"","Bar","","Close","D","-1","ALL",,,"TRUE","T"))</f>
        <v>9329.5</v>
      </c>
      <c r="F345" s="3" cm="1">
        <f t="array" aca="1" ref="F345" ca="1">IF($B345&gt;=$D$3,_xll.CQGContractData(""&amp;$C345&amp;"","NetSettlement","1","T"),RTD("cqg.rtd",,"StudyData",""&amp;$C345&amp;"","Bar","","Close","D","-2","ALL",,,"TRUE","T")-RTD("cqg.rtd",,"StudyData",""&amp;$C345&amp;"","Bar","","Close","D","-1","ALL",,,"TRUE","T"))</f>
        <v>14.84</v>
      </c>
      <c r="G345" s="14">
        <f ca="1">IF($B345&gt;=$D$3,RTD("cqg.rtd", ,"ContractData", $C345, "T_SettlementTime",, "T"),"")</f>
        <v>0.45347222222222222</v>
      </c>
      <c r="H345" s="5" cm="1">
        <f t="array" aca="1" ref="H345" ca="1">IF($B345&gt;=$D$3,_xll.CQGContractData($C345,"T_Date","1","T"),RTD("cqg.rtd",,"StudyData",""&amp;$C345&amp;"","Bar","","Time","D","-1","ALL",,,"TRUE","T"))</f>
        <v>44952</v>
      </c>
      <c r="I345" s="6">
        <f ca="1">IF($B345&gt;=$D$3,RTD("cqg.rtd",,"StudyData",$C345,"Bar","","Close","ADC","-2","ALL",,,"TRUE","T"),"")</f>
        <v>9291.01</v>
      </c>
      <c r="J345" s="5">
        <f ca="1">IF($B345&gt;=$D$3,RTD("cqg.rtd", ,"ContractData", $C345, "Y_Date",, "T"),"")</f>
        <v>44951</v>
      </c>
      <c r="K345" s="1" t="str">
        <v/>
      </c>
      <c r="L345" s="1" t="str">
        <v/>
      </c>
      <c r="M345" t="b">
        <f t="shared" ca="1" si="18"/>
        <v>0</v>
      </c>
    </row>
    <row r="346" spans="1:13" x14ac:dyDescent="0.3">
      <c r="A346" s="3">
        <v>341</v>
      </c>
      <c r="B346" s="5">
        <f t="shared" si="16"/>
        <v>45043</v>
      </c>
      <c r="C346" s="16" t="str">
        <f t="shared" si="17"/>
        <v>CADD27J23</v>
      </c>
      <c r="D346" s="6" t="str">
        <f>RTD("cqg.rtd", ,"ContractData", ""&amp;C346&amp;"", "LongDescription",, "T")</f>
        <v>LME Copper, Apr 23</v>
      </c>
      <c r="E346" s="6" t="str" cm="1">
        <f t="array" aca="1" ref="E346" ca="1">IF($B346&gt;=$D$3,_xll.CQGContractData(""&amp;$C346&amp;"","T_Settlement","1","T"),RTD("cqg.rtd",,"StudyData",""&amp;$C346&amp;"","Bar","","Close","D","-1","ALL",,,"TRUE","T"))</f>
        <v/>
      </c>
      <c r="F346" s="3" t="str" cm="1">
        <f t="array" aca="1" ref="F346" ca="1">IF($B346&gt;=$D$3,_xll.CQGContractData(""&amp;$C346&amp;"","NetSettlement","1","T"),RTD("cqg.rtd",,"StudyData",""&amp;$C346&amp;"","Bar","","Close","D","-2","ALL",,,"TRUE","T")-RTD("cqg.rtd",,"StudyData",""&amp;$C346&amp;"","Bar","","Close","D","-1","ALL",,,"TRUE","T"))</f>
        <v/>
      </c>
      <c r="G346" s="14" t="str">
        <f ca="1">IF($B346&gt;=$D$3,RTD("cqg.rtd", ,"ContractData", $C346, "T_SettlementTime",, "T"),"")</f>
        <v/>
      </c>
      <c r="H346" s="5" cm="1">
        <f t="array" aca="1" ref="H346" ca="1">IF($B346&gt;=$D$3,_xll.CQGContractData($C346,"T_Date","1","T"),RTD("cqg.rtd",,"StudyData",""&amp;$C346&amp;"","Bar","","Time","D","-1","ALL",,,"TRUE","T"))</f>
        <v>44952</v>
      </c>
      <c r="I346" s="6">
        <f ca="1">IF($B346&gt;=$D$3,RTD("cqg.rtd",,"StudyData",$C346,"Bar","","Close","ADC","-2","ALL",,,"TRUE","T"),"")</f>
        <v>9292.51</v>
      </c>
      <c r="J346" s="5">
        <f ca="1">IF($B346&gt;=$D$3,RTD("cqg.rtd", ,"ContractData", $C346, "Y_Date",, "T"),"")</f>
        <v>44951</v>
      </c>
      <c r="K346" s="1" t="str">
        <v/>
      </c>
      <c r="L346" s="1" t="str">
        <v/>
      </c>
      <c r="M346" t="b">
        <f t="shared" ca="1" si="18"/>
        <v>0</v>
      </c>
    </row>
    <row r="347" spans="1:13" x14ac:dyDescent="0.3">
      <c r="A347" s="3">
        <v>342</v>
      </c>
      <c r="B347" s="5">
        <f t="shared" si="16"/>
        <v>45044</v>
      </c>
      <c r="C347" s="16" t="str">
        <f t="shared" si="17"/>
        <v>CADD28J23</v>
      </c>
      <c r="D347" s="6" t="str">
        <f>RTD("cqg.rtd", ,"ContractData", ""&amp;C347&amp;"", "LongDescription",, "T")</f>
        <v>LME Copper, Apr 23</v>
      </c>
      <c r="E347" s="6" t="str" cm="1">
        <f t="array" aca="1" ref="E347" ca="1">IF($B347&gt;=$D$3,_xll.CQGContractData(""&amp;$C347&amp;"","T_Settlement","1","T"),RTD("cqg.rtd",,"StudyData",""&amp;$C347&amp;"","Bar","","Close","D","-1","ALL",,,"TRUE","T"))</f>
        <v/>
      </c>
      <c r="F347" s="3" t="str" cm="1">
        <f t="array" aca="1" ref="F347" ca="1">IF($B347&gt;=$D$3,_xll.CQGContractData(""&amp;$C347&amp;"","NetSettlement","1","T"),RTD("cqg.rtd",,"StudyData",""&amp;$C347&amp;"","Bar","","Close","D","-2","ALL",,,"TRUE","T")-RTD("cqg.rtd",,"StudyData",""&amp;$C347&amp;"","Bar","","Close","D","-1","ALL",,,"TRUE","T"))</f>
        <v/>
      </c>
      <c r="G347" s="14" t="str">
        <f ca="1">IF($B347&gt;=$D$3,RTD("cqg.rtd", ,"ContractData", $C347, "T_SettlementTime",, "T"),"")</f>
        <v/>
      </c>
      <c r="H347" s="5" cm="1">
        <f t="array" aca="1" ref="H347" ca="1">IF($B347&gt;=$D$3,_xll.CQGContractData($C347,"T_Date","1","T"),RTD("cqg.rtd",,"StudyData",""&amp;$C347&amp;"","Bar","","Time","D","-1","ALL",,,"TRUE","T"))</f>
        <v>44952</v>
      </c>
      <c r="I347" s="6">
        <f ca="1">IF($B347&gt;=$D$3,RTD("cqg.rtd",,"StudyData",$C347,"Bar","","Close","ADC","-2","ALL",,,"TRUE","T"),"")</f>
        <v>9313.8799999999992</v>
      </c>
      <c r="J347" s="5">
        <f ca="1">IF($B347&gt;=$D$3,RTD("cqg.rtd", ,"ContractData", $C347, "Y_Date",, "T"),"")</f>
        <v>44951</v>
      </c>
      <c r="K347" s="1" t="str">
        <v/>
      </c>
      <c r="L347" s="1" t="str">
        <v/>
      </c>
      <c r="M347" t="b">
        <f t="shared" ca="1" si="18"/>
        <v>0</v>
      </c>
    </row>
    <row r="348" spans="1:13" x14ac:dyDescent="0.3">
      <c r="A348" s="3">
        <v>343</v>
      </c>
      <c r="B348" s="5">
        <f t="shared" si="16"/>
        <v>45047</v>
      </c>
      <c r="C348" s="16" t="str">
        <f t="shared" si="17"/>
        <v>CADD01K23</v>
      </c>
      <c r="D348" s="6" t="str">
        <f>RTD("cqg.rtd", ,"ContractData", ""&amp;C348&amp;"", "LongDescription",, "T")</f>
        <v>LME Copper, May 23</v>
      </c>
      <c r="E348" s="6" t="str" cm="1">
        <f t="array" aca="1" ref="E348" ca="1">IF($B348&gt;=$D$3,_xll.CQGContractData(""&amp;$C348&amp;"","T_Settlement","1","T"),RTD("cqg.rtd",,"StudyData",""&amp;$C348&amp;"","Bar","","Close","D","-1","ALL",,,"TRUE","T"))</f>
        <v/>
      </c>
      <c r="F348" s="3" t="str" cm="1">
        <f t="array" aca="1" ref="F348" ca="1">IF($B348&gt;=$D$3,_xll.CQGContractData(""&amp;$C348&amp;"","NetSettlement","1","T"),RTD("cqg.rtd",,"StudyData",""&amp;$C348&amp;"","Bar","","Close","D","-2","ALL",,,"TRUE","T")-RTD("cqg.rtd",,"StudyData",""&amp;$C348&amp;"","Bar","","Close","D","-1","ALL",,,"TRUE","T"))</f>
        <v/>
      </c>
      <c r="G348" s="14" t="str">
        <f ca="1">IF($B348&gt;=$D$3,RTD("cqg.rtd", ,"ContractData", $C348, "T_SettlementTime",, "T"),"")</f>
        <v/>
      </c>
      <c r="H348" s="5" cm="1">
        <f t="array" aca="1" ref="H348" ca="1">IF($B348&gt;=$D$3,_xll.CQGContractData($C348,"T_Date","1","T"),RTD("cqg.rtd",,"StudyData",""&amp;$C348&amp;"","Bar","","Time","D","-1","ALL",,,"TRUE","T"))</f>
        <v>44952</v>
      </c>
      <c r="I348" s="6">
        <f ca="1">IF($B348&gt;=$D$3,RTD("cqg.rtd",,"StudyData",$C348,"Bar","","Close","ADC","-2","ALL",,,"TRUE","T"),"")</f>
        <v>9310.8799999999992</v>
      </c>
      <c r="J348" s="5">
        <f ca="1">IF($B348&gt;=$D$3,RTD("cqg.rtd", ,"ContractData", $C348, "Y_Date",, "T"),"")</f>
        <v>44951</v>
      </c>
      <c r="K348" s="1" t="str">
        <v/>
      </c>
      <c r="L348" s="1" t="str">
        <v/>
      </c>
      <c r="M348" t="b">
        <f t="shared" ca="1" si="18"/>
        <v>0</v>
      </c>
    </row>
    <row r="349" spans="1:13" x14ac:dyDescent="0.3">
      <c r="A349" s="3">
        <v>344</v>
      </c>
      <c r="B349" s="5">
        <f t="shared" si="16"/>
        <v>45048</v>
      </c>
      <c r="C349" s="16" t="str">
        <f t="shared" si="17"/>
        <v>CADD02K23</v>
      </c>
      <c r="D349" s="6" t="str">
        <f>RTD("cqg.rtd", ,"ContractData", ""&amp;C349&amp;"", "LongDescription",, "T")</f>
        <v>LME Copper, May 23</v>
      </c>
      <c r="E349" s="6" t="str" cm="1">
        <f t="array" aca="1" ref="E349" ca="1">IF($B349&gt;=$D$3,_xll.CQGContractData(""&amp;$C349&amp;"","T_Settlement","1","T"),RTD("cqg.rtd",,"StudyData",""&amp;$C349&amp;"","Bar","","Close","D","-1","ALL",,,"TRUE","T"))</f>
        <v/>
      </c>
      <c r="F349" s="3" t="str" cm="1">
        <f t="array" aca="1" ref="F349" ca="1">IF($B349&gt;=$D$3,_xll.CQGContractData(""&amp;$C349&amp;"","NetSettlement","1","T"),RTD("cqg.rtd",,"StudyData",""&amp;$C349&amp;"","Bar","","Close","D","-2","ALL",,,"TRUE","T")-RTD("cqg.rtd",,"StudyData",""&amp;$C349&amp;"","Bar","","Close","D","-1","ALL",,,"TRUE","T"))</f>
        <v/>
      </c>
      <c r="G349" s="14" t="str">
        <f ca="1">IF($B349&gt;=$D$3,RTD("cqg.rtd", ,"ContractData", $C349, "T_SettlementTime",, "T"),"")</f>
        <v/>
      </c>
      <c r="H349" s="5" cm="1">
        <f t="array" aca="1" ref="H349" ca="1">IF($B349&gt;=$D$3,_xll.CQGContractData($C349,"T_Date","1","T"),RTD("cqg.rtd",,"StudyData",""&amp;$C349&amp;"","Bar","","Time","D","-1","ALL",,,"TRUE","T"))</f>
        <v>44952</v>
      </c>
      <c r="I349" s="6">
        <f ca="1">IF($B349&gt;=$D$3,RTD("cqg.rtd",,"StudyData",$C349,"Bar","","Close","ADC","-2","ALL",,,"TRUE","T"),"")</f>
        <v>9311.06</v>
      </c>
      <c r="J349" s="5">
        <f ca="1">IF($B349&gt;=$D$3,RTD("cqg.rtd", ,"ContractData", $C349, "Y_Date",, "T"),"")</f>
        <v>44951</v>
      </c>
      <c r="K349" s="1" t="str">
        <v/>
      </c>
      <c r="L349" s="1" t="str">
        <v/>
      </c>
      <c r="M349" t="b">
        <f t="shared" ca="1" si="18"/>
        <v>0</v>
      </c>
    </row>
    <row r="350" spans="1:13" x14ac:dyDescent="0.3">
      <c r="A350" s="3">
        <v>345</v>
      </c>
      <c r="B350" s="5">
        <f t="shared" si="16"/>
        <v>45049</v>
      </c>
      <c r="C350" s="16" t="str">
        <f t="shared" si="17"/>
        <v>CADD03K23</v>
      </c>
      <c r="D350" s="6" t="str">
        <f>RTD("cqg.rtd", ,"ContractData", ""&amp;C350&amp;"", "LongDescription",, "T")</f>
        <v>LME Copper, May 23</v>
      </c>
      <c r="E350" s="6" cm="1">
        <f t="array" aca="1" ref="E350" ca="1">IF($B350&gt;=$D$3,_xll.CQGContractData(""&amp;$C350&amp;"","T_Settlement","1","T"),RTD("cqg.rtd",,"StudyData",""&amp;$C350&amp;"","Bar","","Close","D","-1","ALL",,,"TRUE","T"))</f>
        <v>9330.5</v>
      </c>
      <c r="F350" s="3" cm="1">
        <f t="array" aca="1" ref="F350" ca="1">IF($B350&gt;=$D$3,_xll.CQGContractData(""&amp;$C350&amp;"","NetSettlement","1","T"),RTD("cqg.rtd",,"StudyData",""&amp;$C350&amp;"","Bar","","Close","D","-2","ALL",,,"TRUE","T")-RTD("cqg.rtd",,"StudyData",""&amp;$C350&amp;"","Bar","","Close","D","-1","ALL",,,"TRUE","T"))</f>
        <v>14.73</v>
      </c>
      <c r="G350" s="14">
        <f ca="1">IF($B350&gt;=$D$3,RTD("cqg.rtd", ,"ContractData", $C350, "T_SettlementTime",, "T"),"")</f>
        <v>0.45833333333333331</v>
      </c>
      <c r="H350" s="5" cm="1">
        <f t="array" aca="1" ref="H350" ca="1">IF($B350&gt;=$D$3,_xll.CQGContractData($C350,"T_Date","1","T"),RTD("cqg.rtd",,"StudyData",""&amp;$C350&amp;"","Bar","","Time","D","-1","ALL",,,"TRUE","T"))</f>
        <v>44952</v>
      </c>
      <c r="I350" s="6">
        <f ca="1">IF($B350&gt;=$D$3,RTD("cqg.rtd",,"StudyData",$C350,"Bar","","Close","ADC","-2","ALL",,,"TRUE","T"),"")</f>
        <v>9315.25</v>
      </c>
      <c r="J350" s="5">
        <f ca="1">IF($B350&gt;=$D$3,RTD("cqg.rtd", ,"ContractData", $C350, "Y_Date",, "T"),"")</f>
        <v>44951</v>
      </c>
      <c r="K350" s="1" t="str">
        <v/>
      </c>
      <c r="L350" s="1" t="str">
        <v/>
      </c>
      <c r="M350" t="b">
        <f t="shared" ca="1" si="18"/>
        <v>0</v>
      </c>
    </row>
    <row r="351" spans="1:13" x14ac:dyDescent="0.3">
      <c r="A351" s="3">
        <v>346</v>
      </c>
      <c r="B351" s="5">
        <f t="shared" si="16"/>
        <v>45050</v>
      </c>
      <c r="C351" s="16" t="str">
        <f t="shared" si="17"/>
        <v>CADD04K23</v>
      </c>
      <c r="D351" s="6" t="str">
        <f>RTD("cqg.rtd", ,"ContractData", ""&amp;C351&amp;"", "LongDescription",, "T")</f>
        <v>LME Copper, May 23</v>
      </c>
      <c r="E351" s="6" t="str" cm="1">
        <f t="array" aca="1" ref="E351" ca="1">IF($B351&gt;=$D$3,_xll.CQGContractData(""&amp;$C351&amp;"","T_Settlement","1","T"),RTD("cqg.rtd",,"StudyData",""&amp;$C351&amp;"","Bar","","Close","D","-1","ALL",,,"TRUE","T"))</f>
        <v/>
      </c>
      <c r="F351" s="3" t="str" cm="1">
        <f t="array" aca="1" ref="F351" ca="1">IF($B351&gt;=$D$3,_xll.CQGContractData(""&amp;$C351&amp;"","NetSettlement","1","T"),RTD("cqg.rtd",,"StudyData",""&amp;$C351&amp;"","Bar","","Close","D","-2","ALL",,,"TRUE","T")-RTD("cqg.rtd",,"StudyData",""&amp;$C351&amp;"","Bar","","Close","D","-1","ALL",,,"TRUE","T"))</f>
        <v/>
      </c>
      <c r="G351" s="14" t="str">
        <f ca="1">IF($B351&gt;=$D$3,RTD("cqg.rtd", ,"ContractData", $C351, "T_SettlementTime",, "T"),"")</f>
        <v/>
      </c>
      <c r="H351" s="5" cm="1">
        <f t="array" aca="1" ref="H351" ca="1">IF($B351&gt;=$D$3,_xll.CQGContractData($C351,"T_Date","1","T"),RTD("cqg.rtd",,"StudyData",""&amp;$C351&amp;"","Bar","","Time","D","-1","ALL",,,"TRUE","T"))</f>
        <v>44952</v>
      </c>
      <c r="I351" s="6">
        <f ca="1">IF($B351&gt;=$D$3,RTD("cqg.rtd",,"StudyData",$C351,"Bar","","Close","ADC","-2","ALL",,,"TRUE","T"),"")</f>
        <v>9315.42</v>
      </c>
      <c r="J351" s="5">
        <f ca="1">IF($B351&gt;=$D$3,RTD("cqg.rtd", ,"ContractData", $C351, "Y_Date",, "T"),"")</f>
        <v>44951</v>
      </c>
      <c r="K351" s="1" t="str">
        <v/>
      </c>
      <c r="L351" s="1" t="str">
        <v/>
      </c>
      <c r="M351" t="b">
        <f t="shared" ca="1" si="18"/>
        <v>0</v>
      </c>
    </row>
    <row r="352" spans="1:13" x14ac:dyDescent="0.3">
      <c r="A352" s="3">
        <v>347</v>
      </c>
      <c r="B352" s="5">
        <f t="shared" si="16"/>
        <v>45051</v>
      </c>
      <c r="C352" s="16" t="str">
        <f t="shared" si="17"/>
        <v>CADD05K23</v>
      </c>
      <c r="D352" s="6" t="str">
        <f>RTD("cqg.rtd", ,"ContractData", ""&amp;C352&amp;"", "LongDescription",, "T")</f>
        <v>LME Copper, May 23</v>
      </c>
      <c r="E352" s="6" t="str" cm="1">
        <f t="array" aca="1" ref="E352" ca="1">IF($B352&gt;=$D$3,_xll.CQGContractData(""&amp;$C352&amp;"","T_Settlement","1","T"),RTD("cqg.rtd",,"StudyData",""&amp;$C352&amp;"","Bar","","Close","D","-1","ALL",,,"TRUE","T"))</f>
        <v/>
      </c>
      <c r="F352" s="3" t="str" cm="1">
        <f t="array" aca="1" ref="F352" ca="1">IF($B352&gt;=$D$3,_xll.CQGContractData(""&amp;$C352&amp;"","NetSettlement","1","T"),RTD("cqg.rtd",,"StudyData",""&amp;$C352&amp;"","Bar","","Close","D","-2","ALL",,,"TRUE","T")-RTD("cqg.rtd",,"StudyData",""&amp;$C352&amp;"","Bar","","Close","D","-1","ALL",,,"TRUE","T"))</f>
        <v/>
      </c>
      <c r="G352" s="14" t="str">
        <f ca="1">IF($B352&gt;=$D$3,RTD("cqg.rtd", ,"ContractData", $C352, "T_SettlementTime",, "T"),"")</f>
        <v/>
      </c>
      <c r="H352" s="5" cm="1">
        <f t="array" aca="1" ref="H352" ca="1">IF($B352&gt;=$D$3,_xll.CQGContractData($C352,"T_Date","1","T"),RTD("cqg.rtd",,"StudyData",""&amp;$C352&amp;"","Bar","","Time","D","-1","ALL",,,"TRUE","T"))</f>
        <v>44952</v>
      </c>
      <c r="I352" s="6">
        <f ca="1">IF($B352&gt;=$D$3,RTD("cqg.rtd",,"StudyData",$C352,"Bar","","Close","ADC","-2","ALL",,,"TRUE","T"),"")</f>
        <v>9315.58</v>
      </c>
      <c r="J352" s="5">
        <f ca="1">IF($B352&gt;=$D$3,RTD("cqg.rtd", ,"ContractData", $C352, "Y_Date",, "T"),"")</f>
        <v>44951</v>
      </c>
      <c r="K352" s="1" t="str">
        <v/>
      </c>
      <c r="L352" s="1" t="str">
        <v/>
      </c>
      <c r="M352" t="b">
        <f t="shared" ca="1" si="18"/>
        <v>0</v>
      </c>
    </row>
    <row r="353" spans="1:13" x14ac:dyDescent="0.3">
      <c r="A353" s="3">
        <v>348</v>
      </c>
      <c r="B353" s="5">
        <f t="shared" si="16"/>
        <v>45054</v>
      </c>
      <c r="C353" s="16" t="str">
        <f t="shared" si="17"/>
        <v>CADD08K23</v>
      </c>
      <c r="D353" s="6" t="str">
        <f>RTD("cqg.rtd", ,"ContractData", ""&amp;C353&amp;"", "LongDescription",, "T")</f>
        <v>LME Copper, May 23</v>
      </c>
      <c r="E353" s="6" t="str" cm="1">
        <f t="array" aca="1" ref="E353" ca="1">IF($B353&gt;=$D$3,_xll.CQGContractData(""&amp;$C353&amp;"","T_Settlement","1","T"),RTD("cqg.rtd",,"StudyData",""&amp;$C353&amp;"","Bar","","Close","D","-1","ALL",,,"TRUE","T"))</f>
        <v/>
      </c>
      <c r="F353" s="3" t="str" cm="1">
        <f t="array" aca="1" ref="F353" ca="1">IF($B353&gt;=$D$3,_xll.CQGContractData(""&amp;$C353&amp;"","NetSettlement","1","T"),RTD("cqg.rtd",,"StudyData",""&amp;$C353&amp;"","Bar","","Close","D","-2","ALL",,,"TRUE","T")-RTD("cqg.rtd",,"StudyData",""&amp;$C353&amp;"","Bar","","Close","D","-1","ALL",,,"TRUE","T"))</f>
        <v/>
      </c>
      <c r="G353" s="14" t="str">
        <f ca="1">IF($B353&gt;=$D$3,RTD("cqg.rtd", ,"ContractData", $C353, "T_SettlementTime",, "T"),"")</f>
        <v/>
      </c>
      <c r="H353" s="5" cm="1">
        <f t="array" aca="1" ref="H353" ca="1">IF($B353&gt;=$D$3,_xll.CQGContractData($C353,"T_Date","1","T"),RTD("cqg.rtd",,"StudyData",""&amp;$C353&amp;"","Bar","","Time","D","-1","ALL",,,"TRUE","T"))</f>
        <v>44952</v>
      </c>
      <c r="I353" s="6">
        <f ca="1">IF($B353&gt;=$D$3,RTD("cqg.rtd",,"StudyData",$C353,"Bar","","Close","ADC","-2","ALL",,,"TRUE","T"),"")</f>
        <v>9312.1200000000008</v>
      </c>
      <c r="J353" s="5">
        <f ca="1">IF($B353&gt;=$D$3,RTD("cqg.rtd", ,"ContractData", $C353, "Y_Date",, "T"),"")</f>
        <v>44951</v>
      </c>
      <c r="K353" s="1" t="str">
        <v/>
      </c>
      <c r="L353" s="1" t="str">
        <v/>
      </c>
      <c r="M353" t="b">
        <f t="shared" ca="1" si="18"/>
        <v>0</v>
      </c>
    </row>
    <row r="354" spans="1:13" x14ac:dyDescent="0.3">
      <c r="A354" s="3">
        <v>349</v>
      </c>
      <c r="B354" s="5">
        <f t="shared" si="16"/>
        <v>45055</v>
      </c>
      <c r="C354" s="16" t="str">
        <f t="shared" si="17"/>
        <v>CADD09K23</v>
      </c>
      <c r="D354" s="6" t="str">
        <f>RTD("cqg.rtd", ,"ContractData", ""&amp;C354&amp;"", "LongDescription",, "T")</f>
        <v>LME Copper, May 23</v>
      </c>
      <c r="E354" s="6" t="str" cm="1">
        <f t="array" aca="1" ref="E354" ca="1">IF($B354&gt;=$D$3,_xll.CQGContractData(""&amp;$C354&amp;"","T_Settlement","1","T"),RTD("cqg.rtd",,"StudyData",""&amp;$C354&amp;"","Bar","","Close","D","-1","ALL",,,"TRUE","T"))</f>
        <v/>
      </c>
      <c r="F354" s="3" t="str" cm="1">
        <f t="array" aca="1" ref="F354" ca="1">IF($B354&gt;=$D$3,_xll.CQGContractData(""&amp;$C354&amp;"","NetSettlement","1","T"),RTD("cqg.rtd",,"StudyData",""&amp;$C354&amp;"","Bar","","Close","D","-2","ALL",,,"TRUE","T")-RTD("cqg.rtd",,"StudyData",""&amp;$C354&amp;"","Bar","","Close","D","-1","ALL",,,"TRUE","T"))</f>
        <v/>
      </c>
      <c r="G354" s="14" t="str">
        <f ca="1">IF($B354&gt;=$D$3,RTD("cqg.rtd", ,"ContractData", $C354, "T_SettlementTime",, "T"),"")</f>
        <v/>
      </c>
      <c r="H354" s="5" cm="1">
        <f t="array" aca="1" ref="H354" ca="1">IF($B354&gt;=$D$3,_xll.CQGContractData($C354,"T_Date","1","T"),RTD("cqg.rtd",,"StudyData",""&amp;$C354&amp;"","Bar","","Time","D","-1","ALL",,,"TRUE","T"))</f>
        <v>44952</v>
      </c>
      <c r="I354" s="6">
        <f ca="1">IF($B354&gt;=$D$3,RTD("cqg.rtd",,"StudyData",$C354,"Bar","","Close","ADC","-2","ALL",,,"TRUE","T"),"")</f>
        <v>9312.2900000000009</v>
      </c>
      <c r="J354" s="5">
        <f ca="1">IF($B354&gt;=$D$3,RTD("cqg.rtd", ,"ContractData", $C354, "Y_Date",, "T"),"")</f>
        <v>44951</v>
      </c>
      <c r="K354" s="1" t="str">
        <v/>
      </c>
      <c r="L354" s="1" t="str">
        <v/>
      </c>
      <c r="M354" t="b">
        <f t="shared" ca="1" si="18"/>
        <v>0</v>
      </c>
    </row>
    <row r="355" spans="1:13" x14ac:dyDescent="0.3">
      <c r="A355" s="3">
        <v>350</v>
      </c>
      <c r="B355" s="5">
        <f t="shared" si="16"/>
        <v>45056</v>
      </c>
      <c r="C355" s="16" t="str">
        <f t="shared" si="17"/>
        <v>CADD10K23</v>
      </c>
      <c r="D355" s="6" t="str">
        <f>RTD("cqg.rtd", ,"ContractData", ""&amp;C355&amp;"", "LongDescription",, "T")</f>
        <v>LME Copper, May 23</v>
      </c>
      <c r="E355" s="6" cm="1">
        <f t="array" aca="1" ref="E355" ca="1">IF($B355&gt;=$D$3,_xll.CQGContractData(""&amp;$C355&amp;"","T_Settlement","1","T"),RTD("cqg.rtd",,"StudyData",""&amp;$C355&amp;"","Bar","","Close","D","-1","ALL",,,"TRUE","T"))</f>
        <v>9331.5</v>
      </c>
      <c r="F355" s="3" cm="1">
        <f t="array" aca="1" ref="F355" ca="1">IF($B355&gt;=$D$3,_xll.CQGContractData(""&amp;$C355&amp;"","NetSettlement","1","T"),RTD("cqg.rtd",,"StudyData",""&amp;$C355&amp;"","Bar","","Close","D","-2","ALL",,,"TRUE","T")-RTD("cqg.rtd",,"StudyData",""&amp;$C355&amp;"","Bar","","Close","D","-1","ALL",,,"TRUE","T"))</f>
        <v>14.61</v>
      </c>
      <c r="G355" s="14">
        <f ca="1">IF($B355&gt;=$D$3,RTD("cqg.rtd", ,"ContractData", $C355, "T_SettlementTime",, "T"),"")</f>
        <v>0.45833333333333331</v>
      </c>
      <c r="H355" s="5" cm="1">
        <f t="array" aca="1" ref="H355" ca="1">IF($B355&gt;=$D$3,_xll.CQGContractData($C355,"T_Date","1","T"),RTD("cqg.rtd",,"StudyData",""&amp;$C355&amp;"","Bar","","Time","D","-1","ALL",,,"TRUE","T"))</f>
        <v>44952</v>
      </c>
      <c r="I355" s="6">
        <f ca="1">IF($B355&gt;=$D$3,RTD("cqg.rtd",,"StudyData",$C355,"Bar","","Close","ADC","-2","ALL",,,"TRUE","T"),"")</f>
        <v>9306</v>
      </c>
      <c r="J355" s="5">
        <f ca="1">IF($B355&gt;=$D$3,RTD("cqg.rtd", ,"ContractData", $C355, "Y_Date",, "T"),"")</f>
        <v>44951</v>
      </c>
      <c r="K355" s="1" t="str">
        <v/>
      </c>
      <c r="L355" s="1" t="str">
        <v/>
      </c>
      <c r="M355" t="b">
        <f t="shared" ca="1" si="18"/>
        <v>0</v>
      </c>
    </row>
    <row r="356" spans="1:13" x14ac:dyDescent="0.3">
      <c r="A356" s="3">
        <v>351</v>
      </c>
      <c r="B356" s="5">
        <f t="shared" si="16"/>
        <v>45057</v>
      </c>
      <c r="C356" s="16" t="str">
        <f t="shared" si="17"/>
        <v>CADD11K23</v>
      </c>
      <c r="D356" s="6" t="str">
        <f>RTD("cqg.rtd", ,"ContractData", ""&amp;C356&amp;"", "LongDescription",, "T")</f>
        <v>LME Copper, May 23</v>
      </c>
      <c r="E356" s="6" t="str" cm="1">
        <f t="array" aca="1" ref="E356" ca="1">IF($B356&gt;=$D$3,_xll.CQGContractData(""&amp;$C356&amp;"","T_Settlement","1","T"),RTD("cqg.rtd",,"StudyData",""&amp;$C356&amp;"","Bar","","Close","D","-1","ALL",,,"TRUE","T"))</f>
        <v/>
      </c>
      <c r="F356" s="3" t="str" cm="1">
        <f t="array" aca="1" ref="F356" ca="1">IF($B356&gt;=$D$3,_xll.CQGContractData(""&amp;$C356&amp;"","NetSettlement","1","T"),RTD("cqg.rtd",,"StudyData",""&amp;$C356&amp;"","Bar","","Close","D","-2","ALL",,,"TRUE","T")-RTD("cqg.rtd",,"StudyData",""&amp;$C356&amp;"","Bar","","Close","D","-1","ALL",,,"TRUE","T"))</f>
        <v/>
      </c>
      <c r="G356" s="14" t="str">
        <f ca="1">IF($B356&gt;=$D$3,RTD("cqg.rtd", ,"ContractData", $C356, "T_SettlementTime",, "T"),"")</f>
        <v/>
      </c>
      <c r="H356" s="5" cm="1">
        <f t="array" aca="1" ref="H356" ca="1">IF($B356&gt;=$D$3,_xll.CQGContractData($C356,"T_Date","1","T"),RTD("cqg.rtd",,"StudyData",""&amp;$C356&amp;"","Bar","","Time","D","-1","ALL",,,"TRUE","T"))</f>
        <v>44952</v>
      </c>
      <c r="I356" s="6">
        <f ca="1">IF($B356&gt;=$D$3,RTD("cqg.rtd",,"StudyData",$C356,"Bar","","Close","ADC","-2","ALL",,,"TRUE","T"),"")</f>
        <v>9315.5</v>
      </c>
      <c r="J356" s="5">
        <f ca="1">IF($B356&gt;=$D$3,RTD("cqg.rtd", ,"ContractData", $C356, "Y_Date",, "T"),"")</f>
        <v>44951</v>
      </c>
      <c r="K356" s="1" t="str">
        <v/>
      </c>
      <c r="L356" s="1" t="str">
        <v/>
      </c>
      <c r="M356" t="b">
        <f t="shared" ca="1" si="18"/>
        <v>0</v>
      </c>
    </row>
    <row r="357" spans="1:13" x14ac:dyDescent="0.3">
      <c r="A357" s="3">
        <v>352</v>
      </c>
      <c r="B357" s="5">
        <f t="shared" si="16"/>
        <v>45058</v>
      </c>
      <c r="C357" s="16" t="str">
        <f t="shared" si="17"/>
        <v>CADD12K23</v>
      </c>
      <c r="D357" s="6" t="str">
        <f>RTD("cqg.rtd", ,"ContractData", ""&amp;C357&amp;"", "LongDescription",, "T")</f>
        <v>LME Copper, May 23</v>
      </c>
      <c r="E357" s="6" t="str" cm="1">
        <f t="array" aca="1" ref="E357" ca="1">IF($B357&gt;=$D$3,_xll.CQGContractData(""&amp;$C357&amp;"","T_Settlement","1","T"),RTD("cqg.rtd",,"StudyData",""&amp;$C357&amp;"","Bar","","Close","D","-1","ALL",,,"TRUE","T"))</f>
        <v/>
      </c>
      <c r="F357" s="3" t="str" cm="1">
        <f t="array" aca="1" ref="F357" ca="1">IF($B357&gt;=$D$3,_xll.CQGContractData(""&amp;$C357&amp;"","NetSettlement","1","T"),RTD("cqg.rtd",,"StudyData",""&amp;$C357&amp;"","Bar","","Close","D","-2","ALL",,,"TRUE","T")-RTD("cqg.rtd",,"StudyData",""&amp;$C357&amp;"","Bar","","Close","D","-1","ALL",,,"TRUE","T"))</f>
        <v/>
      </c>
      <c r="G357" s="14" t="str">
        <f ca="1">IF($B357&gt;=$D$3,RTD("cqg.rtd", ,"ContractData", $C357, "T_SettlementTime",, "T"),"")</f>
        <v/>
      </c>
      <c r="H357" s="5" cm="1">
        <f t="array" aca="1" ref="H357" ca="1">IF($B357&gt;=$D$3,_xll.CQGContractData($C357,"T_Date","1","T"),RTD("cqg.rtd",,"StudyData",""&amp;$C357&amp;"","Bar","","Time","D","-1","ALL",,,"TRUE","T"))</f>
        <v>44952</v>
      </c>
      <c r="I357" s="6">
        <f ca="1">IF($B357&gt;=$D$3,RTD("cqg.rtd",,"StudyData",$C357,"Bar","","Close","ADC","-2","ALL",,,"TRUE","T"),"")</f>
        <v>9315.25</v>
      </c>
      <c r="J357" s="5">
        <f ca="1">IF($B357&gt;=$D$3,RTD("cqg.rtd", ,"ContractData", $C357, "Y_Date",, "T"),"")</f>
        <v>44951</v>
      </c>
      <c r="K357" s="1" t="str">
        <v/>
      </c>
      <c r="L357" s="1" t="str">
        <v/>
      </c>
      <c r="M357" t="b">
        <f t="shared" ca="1" si="18"/>
        <v>0</v>
      </c>
    </row>
    <row r="358" spans="1:13" x14ac:dyDescent="0.3">
      <c r="A358" s="3">
        <v>353</v>
      </c>
      <c r="B358" s="5">
        <f t="shared" si="16"/>
        <v>45061</v>
      </c>
      <c r="C358" s="16" t="str">
        <f t="shared" si="17"/>
        <v>CADD15K23</v>
      </c>
      <c r="D358" s="6" t="str">
        <f>RTD("cqg.rtd", ,"ContractData", ""&amp;C358&amp;"", "LongDescription",, "T")</f>
        <v>LME Copper, May 23</v>
      </c>
      <c r="E358" s="6" t="str" cm="1">
        <f t="array" aca="1" ref="E358" ca="1">IF($B358&gt;=$D$3,_xll.CQGContractData(""&amp;$C358&amp;"","T_Settlement","1","T"),RTD("cqg.rtd",,"StudyData",""&amp;$C358&amp;"","Bar","","Close","D","-1","ALL",,,"TRUE","T"))</f>
        <v/>
      </c>
      <c r="F358" s="3" t="str" cm="1">
        <f t="array" aca="1" ref="F358" ca="1">IF($B358&gt;=$D$3,_xll.CQGContractData(""&amp;$C358&amp;"","NetSettlement","1","T"),RTD("cqg.rtd",,"StudyData",""&amp;$C358&amp;"","Bar","","Close","D","-2","ALL",,,"TRUE","T")-RTD("cqg.rtd",,"StudyData",""&amp;$C358&amp;"","Bar","","Close","D","-1","ALL",,,"TRUE","T"))</f>
        <v/>
      </c>
      <c r="G358" s="14" t="str">
        <f ca="1">IF($B358&gt;=$D$3,RTD("cqg.rtd", ,"ContractData", $C358, "T_SettlementTime",, "T"),"")</f>
        <v/>
      </c>
      <c r="H358" s="5" cm="1">
        <f t="array" aca="1" ref="H358" ca="1">IF($B358&gt;=$D$3,_xll.CQGContractData($C358,"T_Date","1","T"),RTD("cqg.rtd",,"StudyData",""&amp;$C358&amp;"","Bar","","Time","D","-1","ALL",,,"TRUE","T"))</f>
        <v>44952</v>
      </c>
      <c r="I358" s="6">
        <f ca="1">IF($B358&gt;=$D$3,RTD("cqg.rtd",,"StudyData",$C358,"Bar","","Close","ADC","-2","ALL",,,"TRUE","T"),"")</f>
        <v>9311.5</v>
      </c>
      <c r="J358" s="5">
        <f ca="1">IF($B358&gt;=$D$3,RTD("cqg.rtd", ,"ContractData", $C358, "Y_Date",, "T"),"")</f>
        <v>44951</v>
      </c>
      <c r="K358" s="1" t="str">
        <v/>
      </c>
      <c r="L358" s="1" t="str">
        <v/>
      </c>
      <c r="M358" t="b">
        <f t="shared" ca="1" si="18"/>
        <v>0</v>
      </c>
    </row>
    <row r="359" spans="1:13" x14ac:dyDescent="0.3">
      <c r="A359" s="3">
        <v>354</v>
      </c>
      <c r="B359" s="5">
        <f t="shared" si="16"/>
        <v>45062</v>
      </c>
      <c r="C359" s="16" t="str">
        <f t="shared" si="17"/>
        <v>CADD16K23</v>
      </c>
      <c r="D359" s="6" t="str">
        <f>RTD("cqg.rtd", ,"ContractData", ""&amp;C359&amp;"", "LongDescription",, "T")</f>
        <v>LME Copper, May 23</v>
      </c>
      <c r="E359" s="6" t="str" cm="1">
        <f t="array" aca="1" ref="E359" ca="1">IF($B359&gt;=$D$3,_xll.CQGContractData(""&amp;$C359&amp;"","T_Settlement","1","T"),RTD("cqg.rtd",,"StudyData",""&amp;$C359&amp;"","Bar","","Close","D","-1","ALL",,,"TRUE","T"))</f>
        <v/>
      </c>
      <c r="F359" s="3" t="str" cm="1">
        <f t="array" aca="1" ref="F359" ca="1">IF($B359&gt;=$D$3,_xll.CQGContractData(""&amp;$C359&amp;"","NetSettlement","1","T"),RTD("cqg.rtd",,"StudyData",""&amp;$C359&amp;"","Bar","","Close","D","-2","ALL",,,"TRUE","T")-RTD("cqg.rtd",,"StudyData",""&amp;$C359&amp;"","Bar","","Close","D","-1","ALL",,,"TRUE","T"))</f>
        <v/>
      </c>
      <c r="G359" s="14" t="str">
        <f ca="1">IF($B359&gt;=$D$3,RTD("cqg.rtd", ,"ContractData", $C359, "T_SettlementTime",, "T"),"")</f>
        <v/>
      </c>
      <c r="H359" s="5" cm="1">
        <f t="array" aca="1" ref="H359" ca="1">IF($B359&gt;=$D$3,_xll.CQGContractData($C359,"T_Date","1","T"),RTD("cqg.rtd",,"StudyData",""&amp;$C359&amp;"","Bar","","Time","D","-1","ALL",,,"TRUE","T"))</f>
        <v>44952</v>
      </c>
      <c r="I359" s="6">
        <f ca="1">IF($B359&gt;=$D$3,RTD("cqg.rtd",,"StudyData",$C359,"Bar","","Close","ADC","-2","ALL",,,"TRUE","T"),"")</f>
        <v>9311.5</v>
      </c>
      <c r="J359" s="5">
        <f ca="1">IF($B359&gt;=$D$3,RTD("cqg.rtd", ,"ContractData", $C359, "Y_Date",, "T"),"")</f>
        <v>44951</v>
      </c>
      <c r="K359" s="1" t="str">
        <v/>
      </c>
      <c r="L359" s="1" t="str">
        <v/>
      </c>
      <c r="M359" t="b">
        <f t="shared" ca="1" si="18"/>
        <v>0</v>
      </c>
    </row>
    <row r="360" spans="1:13" x14ac:dyDescent="0.3">
      <c r="A360" s="3">
        <v>355</v>
      </c>
      <c r="B360" s="5">
        <f t="shared" si="16"/>
        <v>45063</v>
      </c>
      <c r="C360" s="16" t="str">
        <f t="shared" si="17"/>
        <v>CADD17K23</v>
      </c>
      <c r="D360" s="6" t="str">
        <f>RTD("cqg.rtd", ,"ContractData", ""&amp;C360&amp;"", "LongDescription",, "T")</f>
        <v>LME Copper, May 23</v>
      </c>
      <c r="E360" s="6" cm="1">
        <f t="array" aca="1" ref="E360" ca="1">IF($B360&gt;=$D$3,_xll.CQGContractData(""&amp;$C360&amp;"","T_Settlement","1","T"),RTD("cqg.rtd",,"StudyData",""&amp;$C360&amp;"","Bar","","Close","D","-1","ALL",,,"TRUE","T"))</f>
        <v>9332.5</v>
      </c>
      <c r="F360" s="3" cm="1">
        <f t="array" aca="1" ref="F360" ca="1">IF($B360&gt;=$D$3,_xll.CQGContractData(""&amp;$C360&amp;"","NetSettlement","1","T"),RTD("cqg.rtd",,"StudyData",""&amp;$C360&amp;"","Bar","","Close","D","-2","ALL",,,"TRUE","T")-RTD("cqg.rtd",,"StudyData",""&amp;$C360&amp;"","Bar","","Close","D","-1","ALL",,,"TRUE","T"))</f>
        <v>14.5</v>
      </c>
      <c r="G360" s="14">
        <f ca="1">IF($B360&gt;=$D$3,RTD("cqg.rtd", ,"ContractData", $C360, "T_SettlementTime",, "T"),"")</f>
        <v>0.45833333333333331</v>
      </c>
      <c r="H360" s="5" cm="1">
        <f t="array" aca="1" ref="H360" ca="1">IF($B360&gt;=$D$3,_xll.CQGContractData($C360,"T_Date","1","T"),RTD("cqg.rtd",,"StudyData",""&amp;$C360&amp;"","Bar","","Time","D","-1","ALL",,,"TRUE","T"))</f>
        <v>44952</v>
      </c>
      <c r="I360" s="6">
        <f ca="1">IF($B360&gt;=$D$3,RTD("cqg.rtd",,"StudyData",$C360,"Bar","","Close","ADC","-2","ALL",,,"TRUE","T"),"")</f>
        <v>9318</v>
      </c>
      <c r="J360" s="5">
        <f ca="1">IF($B360&gt;=$D$3,RTD("cqg.rtd", ,"ContractData", $C360, "Y_Date",, "T"),"")</f>
        <v>44951</v>
      </c>
      <c r="K360" s="1">
        <v>45063</v>
      </c>
      <c r="L360" s="1" t="str">
        <v/>
      </c>
      <c r="M360" t="b">
        <f t="shared" ca="1" si="18"/>
        <v>0</v>
      </c>
    </row>
    <row r="361" spans="1:13" x14ac:dyDescent="0.3">
      <c r="A361" s="3">
        <v>356</v>
      </c>
      <c r="B361" s="5">
        <f t="shared" si="16"/>
        <v>45064</v>
      </c>
      <c r="C361" s="16" t="str">
        <f t="shared" si="17"/>
        <v>CADD18K23</v>
      </c>
      <c r="D361" s="6" t="str">
        <f>RTD("cqg.rtd", ,"ContractData", ""&amp;C361&amp;"", "LongDescription",, "T")</f>
        <v>LME Copper, May 23</v>
      </c>
      <c r="E361" s="6" t="str" cm="1">
        <f t="array" aca="1" ref="E361" ca="1">IF($B361&gt;=$D$3,_xll.CQGContractData(""&amp;$C361&amp;"","T_Settlement","1","T"),RTD("cqg.rtd",,"StudyData",""&amp;$C361&amp;"","Bar","","Close","D","-1","ALL",,,"TRUE","T"))</f>
        <v/>
      </c>
      <c r="F361" s="3" t="str" cm="1">
        <f t="array" aca="1" ref="F361" ca="1">IF($B361&gt;=$D$3,_xll.CQGContractData(""&amp;$C361&amp;"","NetSettlement","1","T"),RTD("cqg.rtd",,"StudyData",""&amp;$C361&amp;"","Bar","","Close","D","-2","ALL",,,"TRUE","T")-RTD("cqg.rtd",,"StudyData",""&amp;$C361&amp;"","Bar","","Close","D","-1","ALL",,,"TRUE","T"))</f>
        <v/>
      </c>
      <c r="G361" s="14" t="str">
        <f ca="1">IF($B361&gt;=$D$3,RTD("cqg.rtd", ,"ContractData", $C361, "T_SettlementTime",, "T"),"")</f>
        <v/>
      </c>
      <c r="H361" s="5" cm="1">
        <f t="array" aca="1" ref="H361" ca="1">IF($B361&gt;=$D$3,_xll.CQGContractData($C361,"T_Date","1","T"),RTD("cqg.rtd",,"StudyData",""&amp;$C361&amp;"","Bar","","Time","D","-1","ALL",,,"TRUE","T"))</f>
        <v>44952</v>
      </c>
      <c r="I361" s="6">
        <f ca="1">IF($B361&gt;=$D$3,RTD("cqg.rtd",,"StudyData",$C361,"Bar","","Close","ADC","-2","ALL",,,"TRUE","T"),"")</f>
        <v>9314.75</v>
      </c>
      <c r="J361" s="5">
        <f ca="1">IF($B361&gt;=$D$3,RTD("cqg.rtd", ,"ContractData", $C361, "Y_Date",, "T"),"")</f>
        <v>44951</v>
      </c>
      <c r="K361" s="1" t="str">
        <v/>
      </c>
      <c r="L361" s="1" t="str">
        <v/>
      </c>
      <c r="M361" t="b">
        <f t="shared" ca="1" si="18"/>
        <v>0</v>
      </c>
    </row>
    <row r="362" spans="1:13" x14ac:dyDescent="0.3">
      <c r="A362" s="3">
        <v>357</v>
      </c>
      <c r="B362" s="5">
        <f t="shared" si="16"/>
        <v>45065</v>
      </c>
      <c r="C362" s="16" t="str">
        <f t="shared" si="17"/>
        <v>CADD19K23</v>
      </c>
      <c r="D362" s="6" t="str">
        <f>RTD("cqg.rtd", ,"ContractData", ""&amp;C362&amp;"", "LongDescription",, "T")</f>
        <v>LME Copper, May 23</v>
      </c>
      <c r="E362" s="6" t="str" cm="1">
        <f t="array" aca="1" ref="E362" ca="1">IF($B362&gt;=$D$3,_xll.CQGContractData(""&amp;$C362&amp;"","T_Settlement","1","T"),RTD("cqg.rtd",,"StudyData",""&amp;$C362&amp;"","Bar","","Close","D","-1","ALL",,,"TRUE","T"))</f>
        <v/>
      </c>
      <c r="F362" s="3" t="str" cm="1">
        <f t="array" aca="1" ref="F362" ca="1">IF($B362&gt;=$D$3,_xll.CQGContractData(""&amp;$C362&amp;"","NetSettlement","1","T"),RTD("cqg.rtd",,"StudyData",""&amp;$C362&amp;"","Bar","","Close","D","-2","ALL",,,"TRUE","T")-RTD("cqg.rtd",,"StudyData",""&amp;$C362&amp;"","Bar","","Close","D","-1","ALL",,,"TRUE","T"))</f>
        <v/>
      </c>
      <c r="G362" s="14" t="str">
        <f ca="1">IF($B362&gt;=$D$3,RTD("cqg.rtd", ,"ContractData", $C362, "T_SettlementTime",, "T"),"")</f>
        <v/>
      </c>
      <c r="H362" s="5" cm="1">
        <f t="array" aca="1" ref="H362" ca="1">IF($B362&gt;=$D$3,_xll.CQGContractData($C362,"T_Date","1","T"),RTD("cqg.rtd",,"StudyData",""&amp;$C362&amp;"","Bar","","Time","D","-1","ALL",,,"TRUE","T"))</f>
        <v>44952</v>
      </c>
      <c r="I362" s="6">
        <f ca="1">IF($B362&gt;=$D$3,RTD("cqg.rtd",,"StudyData",$C362,"Bar","","Close","ADC","-2","ALL",,,"TRUE","T"),"")</f>
        <v>9314.5</v>
      </c>
      <c r="J362" s="5">
        <f ca="1">IF($B362&gt;=$D$3,RTD("cqg.rtd", ,"ContractData", $C362, "Y_Date",, "T"),"")</f>
        <v>44951</v>
      </c>
      <c r="K362" s="1" t="str">
        <v/>
      </c>
      <c r="L362" s="1" t="str">
        <v/>
      </c>
      <c r="M362" t="b">
        <f t="shared" ca="1" si="18"/>
        <v>0</v>
      </c>
    </row>
    <row r="363" spans="1:13" x14ac:dyDescent="0.3">
      <c r="A363" s="3">
        <v>358</v>
      </c>
      <c r="B363" s="5">
        <f t="shared" si="16"/>
        <v>45068</v>
      </c>
      <c r="C363" s="16" t="str">
        <f t="shared" si="17"/>
        <v>CADD22K23</v>
      </c>
      <c r="D363" s="6" t="str">
        <f>RTD("cqg.rtd", ,"ContractData", ""&amp;C363&amp;"", "LongDescription",, "T")</f>
        <v>LME Copper, May 23</v>
      </c>
      <c r="E363" s="6" t="str" cm="1">
        <f t="array" aca="1" ref="E363" ca="1">IF($B363&gt;=$D$3,_xll.CQGContractData(""&amp;$C363&amp;"","T_Settlement","1","T"),RTD("cqg.rtd",,"StudyData",""&amp;$C363&amp;"","Bar","","Close","D","-1","ALL",,,"TRUE","T"))</f>
        <v/>
      </c>
      <c r="F363" s="3" t="str" cm="1">
        <f t="array" aca="1" ref="F363" ca="1">IF($B363&gt;=$D$3,_xll.CQGContractData(""&amp;$C363&amp;"","NetSettlement","1","T"),RTD("cqg.rtd",,"StudyData",""&amp;$C363&amp;"","Bar","","Close","D","-2","ALL",,,"TRUE","T")-RTD("cqg.rtd",,"StudyData",""&amp;$C363&amp;"","Bar","","Close","D","-1","ALL",,,"TRUE","T"))</f>
        <v/>
      </c>
      <c r="G363" s="14" t="str">
        <f ca="1">IF($B363&gt;=$D$3,RTD("cqg.rtd", ,"ContractData", $C363, "T_SettlementTime",, "T"),"")</f>
        <v/>
      </c>
      <c r="H363" s="5" cm="1">
        <f t="array" aca="1" ref="H363" ca="1">IF($B363&gt;=$D$3,_xll.CQGContractData($C363,"T_Date","1","T"),RTD("cqg.rtd",,"StudyData",""&amp;$C363&amp;"","Bar","","Time","D","-1","ALL",,,"TRUE","T"))</f>
        <v>44952</v>
      </c>
      <c r="I363" s="6">
        <f ca="1">IF($B363&gt;=$D$3,RTD("cqg.rtd",,"StudyData",$C363,"Bar","","Close","ADC","-2","ALL",,,"TRUE","T"),"")</f>
        <v>9311.93</v>
      </c>
      <c r="J363" s="5">
        <f ca="1">IF($B363&gt;=$D$3,RTD("cqg.rtd", ,"ContractData", $C363, "Y_Date",, "T"),"")</f>
        <v>44951</v>
      </c>
      <c r="K363" s="1" t="str">
        <v/>
      </c>
      <c r="L363" s="1" t="str">
        <v/>
      </c>
      <c r="M363" t="b">
        <f t="shared" ca="1" si="18"/>
        <v>0</v>
      </c>
    </row>
    <row r="364" spans="1:13" x14ac:dyDescent="0.3">
      <c r="A364" s="3">
        <v>359</v>
      </c>
      <c r="B364" s="5">
        <f t="shared" si="16"/>
        <v>45069</v>
      </c>
      <c r="C364" s="16" t="str">
        <f t="shared" si="17"/>
        <v>CADD23K23</v>
      </c>
      <c r="D364" s="6" t="str">
        <f>RTD("cqg.rtd", ,"ContractData", ""&amp;C364&amp;"", "LongDescription",, "T")</f>
        <v>LME Copper, May 23</v>
      </c>
      <c r="E364" s="6" t="str" cm="1">
        <f t="array" aca="1" ref="E364" ca="1">IF($B364&gt;=$D$3,_xll.CQGContractData(""&amp;$C364&amp;"","T_Settlement","1","T"),RTD("cqg.rtd",,"StudyData",""&amp;$C364&amp;"","Bar","","Close","D","-1","ALL",,,"TRUE","T"))</f>
        <v/>
      </c>
      <c r="F364" s="3" t="str" cm="1">
        <f t="array" aca="1" ref="F364" ca="1">IF($B364&gt;=$D$3,_xll.CQGContractData(""&amp;$C364&amp;"","NetSettlement","1","T"),RTD("cqg.rtd",,"StudyData",""&amp;$C364&amp;"","Bar","","Close","D","-2","ALL",,,"TRUE","T")-RTD("cqg.rtd",,"StudyData",""&amp;$C364&amp;"","Bar","","Close","D","-1","ALL",,,"TRUE","T"))</f>
        <v/>
      </c>
      <c r="G364" s="14" t="str">
        <f ca="1">IF($B364&gt;=$D$3,RTD("cqg.rtd", ,"ContractData", $C364, "T_SettlementTime",, "T"),"")</f>
        <v/>
      </c>
      <c r="H364" s="5" cm="1">
        <f t="array" aca="1" ref="H364" ca="1">IF($B364&gt;=$D$3,_xll.CQGContractData($C364,"T_Date","1","T"),RTD("cqg.rtd",,"StudyData",""&amp;$C364&amp;"","Bar","","Time","D","-1","ALL",,,"TRUE","T"))</f>
        <v>44952</v>
      </c>
      <c r="I364" s="6">
        <f ca="1">IF($B364&gt;=$D$3,RTD("cqg.rtd",,"StudyData",$C364,"Bar","","Close","ADC","-2","ALL",,,"TRUE","T"),"")</f>
        <v>9312</v>
      </c>
      <c r="J364" s="5">
        <f ca="1">IF($B364&gt;=$D$3,RTD("cqg.rtd", ,"ContractData", $C364, "Y_Date",, "T"),"")</f>
        <v>44951</v>
      </c>
      <c r="K364" s="1" t="str">
        <v/>
      </c>
      <c r="L364" s="1" t="str">
        <v/>
      </c>
      <c r="M364" t="b">
        <f t="shared" ca="1" si="18"/>
        <v>0</v>
      </c>
    </row>
    <row r="365" spans="1:13" x14ac:dyDescent="0.3">
      <c r="A365" s="3">
        <v>360</v>
      </c>
      <c r="B365" s="5">
        <f t="shared" si="16"/>
        <v>45070</v>
      </c>
      <c r="C365" s="16" t="str">
        <f t="shared" si="17"/>
        <v>CADD24K23</v>
      </c>
      <c r="D365" s="6" t="str">
        <f>RTD("cqg.rtd", ,"ContractData", ""&amp;C365&amp;"", "LongDescription",, "T")</f>
        <v>LME Copper, May 23</v>
      </c>
      <c r="E365" s="6" cm="1">
        <f t="array" aca="1" ref="E365" ca="1">IF($B365&gt;=$D$3,_xll.CQGContractData(""&amp;$C365&amp;"","T_Settlement","1","T"),RTD("cqg.rtd",,"StudyData",""&amp;$C365&amp;"","Bar","","Close","D","-1","ALL",,,"TRUE","T"))</f>
        <v>9332.65</v>
      </c>
      <c r="F365" s="3" cm="1">
        <f t="array" aca="1" ref="F365" ca="1">IF($B365&gt;=$D$3,_xll.CQGContractData(""&amp;$C365&amp;"","NetSettlement","1","T"),RTD("cqg.rtd",,"StudyData",""&amp;$C365&amp;"","Bar","","Close","D","-2","ALL",,,"TRUE","T")-RTD("cqg.rtd",,"StudyData",""&amp;$C365&amp;"","Bar","","Close","D","-1","ALL",,,"TRUE","T"))</f>
        <v>14.450000000000001</v>
      </c>
      <c r="G365" s="14">
        <f ca="1">IF($B365&gt;=$D$3,RTD("cqg.rtd", ,"ContractData", $C365, "T_SettlementTime",, "T"),"")</f>
        <v>0.45833333333333331</v>
      </c>
      <c r="H365" s="5" cm="1">
        <f t="array" aca="1" ref="H365" ca="1">IF($B365&gt;=$D$3,_xll.CQGContractData($C365,"T_Date","1","T"),RTD("cqg.rtd",,"StudyData",""&amp;$C365&amp;"","Bar","","Time","D","-1","ALL",,,"TRUE","T"))</f>
        <v>44952</v>
      </c>
      <c r="I365" s="6">
        <f ca="1">IF($B365&gt;=$D$3,RTD("cqg.rtd",,"StudyData",$C365,"Bar","","Close","ADC","-2","ALL",,,"TRUE","T"),"")</f>
        <v>9314.5</v>
      </c>
      <c r="J365" s="5">
        <f ca="1">IF($B365&gt;=$D$3,RTD("cqg.rtd", ,"ContractData", $C365, "Y_Date",, "T"),"")</f>
        <v>44951</v>
      </c>
      <c r="K365" s="1" t="str">
        <v/>
      </c>
      <c r="L365" s="1" t="str">
        <v/>
      </c>
      <c r="M365" t="b">
        <f t="shared" ca="1" si="18"/>
        <v>0</v>
      </c>
    </row>
    <row r="366" spans="1:13" x14ac:dyDescent="0.3">
      <c r="A366" s="3">
        <v>361</v>
      </c>
      <c r="B366" s="5">
        <f t="shared" si="16"/>
        <v>45071</v>
      </c>
      <c r="C366" s="16" t="str">
        <f t="shared" si="17"/>
        <v>CADD25K23</v>
      </c>
      <c r="D366" s="6" t="str">
        <f>RTD("cqg.rtd", ,"ContractData", ""&amp;C366&amp;"", "LongDescription",, "T")</f>
        <v>LME Copper, May 23</v>
      </c>
      <c r="E366" s="6" t="str" cm="1">
        <f t="array" aca="1" ref="E366" ca="1">IF($B366&gt;=$D$3,_xll.CQGContractData(""&amp;$C366&amp;"","T_Settlement","1","T"),RTD("cqg.rtd",,"StudyData",""&amp;$C366&amp;"","Bar","","Close","D","-1","ALL",,,"TRUE","T"))</f>
        <v/>
      </c>
      <c r="F366" s="3" t="str" cm="1">
        <f t="array" aca="1" ref="F366" ca="1">IF($B366&gt;=$D$3,_xll.CQGContractData(""&amp;$C366&amp;"","NetSettlement","1","T"),RTD("cqg.rtd",,"StudyData",""&amp;$C366&amp;"","Bar","","Close","D","-2","ALL",,,"TRUE","T")-RTD("cqg.rtd",,"StudyData",""&amp;$C366&amp;"","Bar","","Close","D","-1","ALL",,,"TRUE","T"))</f>
        <v/>
      </c>
      <c r="G366" s="14" t="str">
        <f ca="1">IF($B366&gt;=$D$3,RTD("cqg.rtd", ,"ContractData", $C366, "T_SettlementTime",, "T"),"")</f>
        <v/>
      </c>
      <c r="H366" s="5" cm="1">
        <f t="array" aca="1" ref="H366" ca="1">IF($B366&gt;=$D$3,_xll.CQGContractData($C366,"T_Date","1","T"),RTD("cqg.rtd",,"StudyData",""&amp;$C366&amp;"","Bar","","Time","D","-1","ALL",,,"TRUE","T"))</f>
        <v>44952</v>
      </c>
      <c r="I366" s="6" t="str">
        <f ca="1">IF($B366&gt;=$D$3,RTD("cqg.rtd",,"StudyData",$C366,"Bar","","Close","ADC","-2","ALL",,,"TRUE","T"),"")</f>
        <v/>
      </c>
      <c r="J366" s="5">
        <f ca="1">IF($B366&gt;=$D$3,RTD("cqg.rtd", ,"ContractData", $C366, "Y_Date",, "T"),"")</f>
        <v>44951</v>
      </c>
      <c r="K366" s="1" t="str">
        <v/>
      </c>
      <c r="L366" s="1" t="str">
        <v/>
      </c>
      <c r="M366" t="b">
        <f t="shared" ca="1" si="18"/>
        <v>0</v>
      </c>
    </row>
    <row r="367" spans="1:13" x14ac:dyDescent="0.3">
      <c r="A367" s="3">
        <v>362</v>
      </c>
      <c r="B367" s="5">
        <f t="shared" si="16"/>
        <v>45072</v>
      </c>
      <c r="C367" s="16" t="str">
        <f t="shared" si="17"/>
        <v>CADD26K23</v>
      </c>
      <c r="D367" s="6" t="str">
        <f>RTD("cqg.rtd", ,"ContractData", ""&amp;C367&amp;"", "LongDescription",, "T")</f>
        <v>LME Copper, May 23</v>
      </c>
      <c r="E367" s="6" t="str" cm="1">
        <f t="array" aca="1" ref="E367" ca="1">IF($B367&gt;=$D$3,_xll.CQGContractData(""&amp;$C367&amp;"","T_Settlement","1","T"),RTD("cqg.rtd",,"StudyData",""&amp;$C367&amp;"","Bar","","Close","D","-1","ALL",,,"TRUE","T"))</f>
        <v/>
      </c>
      <c r="F367" s="3" t="str" cm="1">
        <f t="array" aca="1" ref="F367" ca="1">IF($B367&gt;=$D$3,_xll.CQGContractData(""&amp;$C367&amp;"","NetSettlement","1","T"),RTD("cqg.rtd",,"StudyData",""&amp;$C367&amp;"","Bar","","Close","D","-2","ALL",,,"TRUE","T")-RTD("cqg.rtd",,"StudyData",""&amp;$C367&amp;"","Bar","","Close","D","-1","ALL",,,"TRUE","T"))</f>
        <v/>
      </c>
      <c r="G367" s="14" t="str">
        <f ca="1">IF($B367&gt;=$D$3,RTD("cqg.rtd", ,"ContractData", $C367, "T_SettlementTime",, "T"),"")</f>
        <v/>
      </c>
      <c r="H367" s="5" cm="1">
        <f t="array" aca="1" ref="H367" ca="1">IF($B367&gt;=$D$3,_xll.CQGContractData($C367,"T_Date","1","T"),RTD("cqg.rtd",,"StudyData",""&amp;$C367&amp;"","Bar","","Time","D","-1","ALL",,,"TRUE","T"))</f>
        <v>44952</v>
      </c>
      <c r="I367" s="6">
        <f ca="1">IF($B367&gt;=$D$3,RTD("cqg.rtd",,"StudyData",$C367,"Bar","","Close","ADC","-2","ALL",,,"TRUE","T"),"")</f>
        <v>9291.01</v>
      </c>
      <c r="J367" s="5">
        <f ca="1">IF($B367&gt;=$D$3,RTD("cqg.rtd", ,"ContractData", $C367, "Y_Date",, "T"),"")</f>
        <v>44951</v>
      </c>
      <c r="K367" s="1" t="str">
        <v/>
      </c>
      <c r="L367" s="1" t="str">
        <v/>
      </c>
      <c r="M367" t="b">
        <f t="shared" ca="1" si="18"/>
        <v>0</v>
      </c>
    </row>
    <row r="368" spans="1:13" x14ac:dyDescent="0.3">
      <c r="A368" s="3">
        <v>363</v>
      </c>
      <c r="B368" s="5">
        <f t="shared" si="16"/>
        <v>45075</v>
      </c>
      <c r="C368" s="16" t="str">
        <f t="shared" si="17"/>
        <v>CADD29K23</v>
      </c>
      <c r="D368" s="6" t="str">
        <f>RTD("cqg.rtd", ,"ContractData", ""&amp;C368&amp;"", "LongDescription",, "T")</f>
        <v>LME Copper, May 23</v>
      </c>
      <c r="E368" s="6" t="str" cm="1">
        <f t="array" aca="1" ref="E368" ca="1">IF($B368&gt;=$D$3,_xll.CQGContractData(""&amp;$C368&amp;"","T_Settlement","1","T"),RTD("cqg.rtd",,"StudyData",""&amp;$C368&amp;"","Bar","","Close","D","-1","ALL",,,"TRUE","T"))</f>
        <v/>
      </c>
      <c r="F368" s="3" t="str" cm="1">
        <f t="array" aca="1" ref="F368" ca="1">IF($B368&gt;=$D$3,_xll.CQGContractData(""&amp;$C368&amp;"","NetSettlement","1","T"),RTD("cqg.rtd",,"StudyData",""&amp;$C368&amp;"","Bar","","Close","D","-2","ALL",,,"TRUE","T")-RTD("cqg.rtd",,"StudyData",""&amp;$C368&amp;"","Bar","","Close","D","-1","ALL",,,"TRUE","T"))</f>
        <v/>
      </c>
      <c r="G368" s="14" t="str">
        <f ca="1">IF($B368&gt;=$D$3,RTD("cqg.rtd", ,"ContractData", $C368, "T_SettlementTime",, "T"),"")</f>
        <v/>
      </c>
      <c r="H368" s="5" cm="1">
        <f t="array" aca="1" ref="H368" ca="1">IF($B368&gt;=$D$3,_xll.CQGContractData($C368,"T_Date","1","T"),RTD("cqg.rtd",,"StudyData",""&amp;$C368&amp;"","Bar","","Time","D","-1","ALL",,,"TRUE","T"))</f>
        <v>44952</v>
      </c>
      <c r="I368" s="6">
        <f ca="1">IF($B368&gt;=$D$3,RTD("cqg.rtd",,"StudyData",$C368,"Bar","","Close","ADC","-2","ALL",,,"TRUE","T"),"")</f>
        <v>9314.25</v>
      </c>
      <c r="J368" s="5">
        <f ca="1">IF($B368&gt;=$D$3,RTD("cqg.rtd", ,"ContractData", $C368, "Y_Date",, "T"),"")</f>
        <v>44951</v>
      </c>
      <c r="K368" s="1" t="str">
        <v/>
      </c>
      <c r="L368" s="1" t="str">
        <v/>
      </c>
      <c r="M368" t="b">
        <f t="shared" ca="1" si="18"/>
        <v>0</v>
      </c>
    </row>
    <row r="369" spans="1:13" x14ac:dyDescent="0.3">
      <c r="A369" s="3">
        <v>364</v>
      </c>
      <c r="B369" s="5">
        <f t="shared" si="16"/>
        <v>45076</v>
      </c>
      <c r="C369" s="16" t="str">
        <f t="shared" si="17"/>
        <v>CADD30K23</v>
      </c>
      <c r="D369" s="6" t="str">
        <f>RTD("cqg.rtd", ,"ContractData", ""&amp;C369&amp;"", "LongDescription",, "T")</f>
        <v>LME Copper, May 23</v>
      </c>
      <c r="E369" s="6" t="str" cm="1">
        <f t="array" aca="1" ref="E369" ca="1">IF($B369&gt;=$D$3,_xll.CQGContractData(""&amp;$C369&amp;"","T_Settlement","1","T"),RTD("cqg.rtd",,"StudyData",""&amp;$C369&amp;"","Bar","","Close","D","-1","ALL",,,"TRUE","T"))</f>
        <v/>
      </c>
      <c r="F369" s="3" t="str" cm="1">
        <f t="array" aca="1" ref="F369" ca="1">IF($B369&gt;=$D$3,_xll.CQGContractData(""&amp;$C369&amp;"","NetSettlement","1","T"),RTD("cqg.rtd",,"StudyData",""&amp;$C369&amp;"","Bar","","Close","D","-2","ALL",,,"TRUE","T")-RTD("cqg.rtd",,"StudyData",""&amp;$C369&amp;"","Bar","","Close","D","-1","ALL",,,"TRUE","T"))</f>
        <v/>
      </c>
      <c r="G369" s="14" t="str">
        <f ca="1">IF($B369&gt;=$D$3,RTD("cqg.rtd", ,"ContractData", $C369, "T_SettlementTime",, "T"),"")</f>
        <v/>
      </c>
      <c r="H369" s="5" cm="1">
        <f t="array" aca="1" ref="H369" ca="1">IF($B369&gt;=$D$3,_xll.CQGContractData($C369,"T_Date","1","T"),RTD("cqg.rtd",,"StudyData",""&amp;$C369&amp;"","Bar","","Time","D","-1","ALL",,,"TRUE","T"))</f>
        <v>44952</v>
      </c>
      <c r="I369" s="6">
        <f ca="1">IF($B369&gt;=$D$3,RTD("cqg.rtd",,"StudyData",$C369,"Bar","","Close","ADC","-2","ALL",,,"TRUE","T"),"")</f>
        <v>9314</v>
      </c>
      <c r="J369" s="5">
        <f ca="1">IF($B369&gt;=$D$3,RTD("cqg.rtd", ,"ContractData", $C369, "Y_Date",, "T"),"")</f>
        <v>44951</v>
      </c>
      <c r="K369" s="1" t="str">
        <v/>
      </c>
      <c r="L369" s="1" t="str">
        <v/>
      </c>
      <c r="M369" t="b">
        <f t="shared" ca="1" si="18"/>
        <v>0</v>
      </c>
    </row>
    <row r="370" spans="1:13" x14ac:dyDescent="0.3">
      <c r="A370" s="3">
        <v>365</v>
      </c>
      <c r="B370" s="5">
        <f t="shared" si="16"/>
        <v>45077</v>
      </c>
      <c r="C370" s="16" t="str">
        <f t="shared" si="17"/>
        <v>CADD31K23</v>
      </c>
      <c r="D370" s="6" t="str">
        <f>RTD("cqg.rtd", ,"ContractData", ""&amp;C370&amp;"", "LongDescription",, "T")</f>
        <v>LME Copper, May 23</v>
      </c>
      <c r="E370" s="6" cm="1">
        <f t="array" aca="1" ref="E370" ca="1">IF($B370&gt;=$D$3,_xll.CQGContractData(""&amp;$C370&amp;"","T_Settlement","1","T"),RTD("cqg.rtd",,"StudyData",""&amp;$C370&amp;"","Bar","","Close","D","-1","ALL",,,"TRUE","T"))</f>
        <v>9332.8000000000011</v>
      </c>
      <c r="F370" s="3" cm="1">
        <f t="array" aca="1" ref="F370" ca="1">IF($B370&gt;=$D$3,_xll.CQGContractData(""&amp;$C370&amp;"","NetSettlement","1","T"),RTD("cqg.rtd",,"StudyData",""&amp;$C370&amp;"","Bar","","Close","D","-2","ALL",,,"TRUE","T")-RTD("cqg.rtd",,"StudyData",""&amp;$C370&amp;"","Bar","","Close","D","-1","ALL",,,"TRUE","T"))</f>
        <v>14.4</v>
      </c>
      <c r="G370" s="14">
        <f ca="1">IF($B370&gt;=$D$3,RTD("cqg.rtd", ,"ContractData", $C370, "T_SettlementTime",, "T"),"")</f>
        <v>0.45833333333333331</v>
      </c>
      <c r="H370" s="5" cm="1">
        <f t="array" aca="1" ref="H370" ca="1">IF($B370&gt;=$D$3,_xll.CQGContractData($C370,"T_Date","1","T"),RTD("cqg.rtd",,"StudyData",""&amp;$C370&amp;"","Bar","","Time","D","-1","ALL",,,"TRUE","T"))</f>
        <v>44952</v>
      </c>
      <c r="I370" s="6">
        <f ca="1">IF($B370&gt;=$D$3,RTD("cqg.rtd",,"StudyData",$C370,"Bar","","Close","ADC","-2","ALL",,,"TRUE","T"),"")</f>
        <v>9294.75</v>
      </c>
      <c r="J370" s="5">
        <f ca="1">IF($B370&gt;=$D$3,RTD("cqg.rtd", ,"ContractData", $C370, "Y_Date",, "T"),"")</f>
        <v>44951</v>
      </c>
      <c r="K370" s="1" t="str">
        <v/>
      </c>
      <c r="L370" s="1" t="str">
        <v/>
      </c>
      <c r="M370" t="b">
        <f t="shared" ca="1" si="18"/>
        <v>0</v>
      </c>
    </row>
    <row r="371" spans="1:13" x14ac:dyDescent="0.3">
      <c r="A371" s="3">
        <v>366</v>
      </c>
      <c r="B371" s="5">
        <f t="shared" si="16"/>
        <v>45078</v>
      </c>
      <c r="C371" s="16" t="str">
        <f t="shared" si="17"/>
        <v>CADD01M23</v>
      </c>
      <c r="D371" s="6" t="str">
        <f>RTD("cqg.rtd", ,"ContractData", ""&amp;C371&amp;"", "LongDescription",, "T")</f>
        <v>LME Copper, Jun 23</v>
      </c>
      <c r="E371" s="6" t="str" cm="1">
        <f t="array" aca="1" ref="E371" ca="1">IF($B371&gt;=$D$3,_xll.CQGContractData(""&amp;$C371&amp;"","T_Settlement","1","T"),RTD("cqg.rtd",,"StudyData",""&amp;$C371&amp;"","Bar","","Close","D","-1","ALL",,,"TRUE","T"))</f>
        <v/>
      </c>
      <c r="F371" s="3" t="str" cm="1">
        <f t="array" aca="1" ref="F371" ca="1">IF($B371&gt;=$D$3,_xll.CQGContractData(""&amp;$C371&amp;"","NetSettlement","1","T"),RTD("cqg.rtd",,"StudyData",""&amp;$C371&amp;"","Bar","","Close","D","-2","ALL",,,"TRUE","T")-RTD("cqg.rtd",,"StudyData",""&amp;$C371&amp;"","Bar","","Close","D","-1","ALL",,,"TRUE","T"))</f>
        <v/>
      </c>
      <c r="G371" s="14" t="str">
        <f ca="1">IF($B371&gt;=$D$3,RTD("cqg.rtd", ,"ContractData", $C371, "T_SettlementTime",, "T"),"")</f>
        <v/>
      </c>
      <c r="H371" s="5" cm="1">
        <f t="array" aca="1" ref="H371" ca="1">IF($B371&gt;=$D$3,_xll.CQGContractData($C371,"T_Date","1","T"),RTD("cqg.rtd",,"StudyData",""&amp;$C371&amp;"","Bar","","Time","D","-1","ALL",,,"TRUE","T"))</f>
        <v>44952</v>
      </c>
      <c r="I371" s="6">
        <f ca="1">IF($B371&gt;=$D$3,RTD("cqg.rtd",,"StudyData",$C371,"Bar","","Close","ADC","-2","ALL",,,"TRUE","T"),"")</f>
        <v>9310.8799999999992</v>
      </c>
      <c r="J371" s="5">
        <f ca="1">IF($B371&gt;=$D$3,RTD("cqg.rtd", ,"ContractData", $C371, "Y_Date",, "T"),"")</f>
        <v>44951</v>
      </c>
      <c r="K371" s="1" t="str">
        <v/>
      </c>
      <c r="L371" s="1" t="str">
        <v/>
      </c>
      <c r="M371" t="b">
        <f t="shared" ca="1" si="18"/>
        <v>0</v>
      </c>
    </row>
    <row r="372" spans="1:13" x14ac:dyDescent="0.3">
      <c r="A372" s="3">
        <v>367</v>
      </c>
      <c r="B372" s="5">
        <f t="shared" si="16"/>
        <v>45079</v>
      </c>
      <c r="C372" s="16" t="str">
        <f t="shared" si="17"/>
        <v>CADD02M23</v>
      </c>
      <c r="D372" s="6" t="str">
        <f>RTD("cqg.rtd", ,"ContractData", ""&amp;C372&amp;"", "LongDescription",, "T")</f>
        <v>LME Copper, Jun 23</v>
      </c>
      <c r="E372" s="6" cm="1">
        <f t="array" aca="1" ref="E372" ca="1">IF($B372&gt;=$D$3,_xll.CQGContractData(""&amp;$C372&amp;"","T_Settlement","1","T"),RTD("cqg.rtd",,"StudyData",""&amp;$C372&amp;"","Bar","","Close","D","-1","ALL",,,"TRUE","T"))</f>
        <v>9332.84</v>
      </c>
      <c r="F372" s="3" cm="1">
        <f t="array" aca="1" ref="F372" ca="1">IF($B372&gt;=$D$3,_xll.CQGContractData(""&amp;$C372&amp;"","NetSettlement","1","T"),RTD("cqg.rtd",,"StudyData",""&amp;$C372&amp;"","Bar","","Close","D","-2","ALL",,,"TRUE","T")-RTD("cqg.rtd",,"StudyData",""&amp;$C372&amp;"","Bar","","Close","D","-1","ALL",,,"TRUE","T"))</f>
        <v>14.38</v>
      </c>
      <c r="G372" s="14">
        <f ca="1">IF($B372&gt;=$D$3,RTD("cqg.rtd", ,"ContractData", $C372, "T_SettlementTime",, "T"),"")</f>
        <v>0.45833333333333331</v>
      </c>
      <c r="H372" s="5" cm="1">
        <f t="array" aca="1" ref="H372" ca="1">IF($B372&gt;=$D$3,_xll.CQGContractData($C372,"T_Date","1","T"),RTD("cqg.rtd",,"StudyData",""&amp;$C372&amp;"","Bar","","Time","D","-1","ALL",,,"TRUE","T"))</f>
        <v>44952</v>
      </c>
      <c r="I372" s="6">
        <f ca="1">IF($B372&gt;=$D$3,RTD("cqg.rtd",,"StudyData",$C372,"Bar","","Close","ADC","-2","ALL",,,"TRUE","T"),"")</f>
        <v>9311.06</v>
      </c>
      <c r="J372" s="5">
        <f ca="1">IF($B372&gt;=$D$3,RTD("cqg.rtd", ,"ContractData", $C372, "Y_Date",, "T"),"")</f>
        <v>44951</v>
      </c>
      <c r="K372" s="1" t="str">
        <v/>
      </c>
      <c r="L372" s="1" t="str">
        <v/>
      </c>
      <c r="M372" t="b">
        <f t="shared" ca="1" si="18"/>
        <v>0</v>
      </c>
    </row>
    <row r="373" spans="1:13" x14ac:dyDescent="0.3">
      <c r="A373" s="3">
        <v>368</v>
      </c>
      <c r="B373" s="5">
        <f t="shared" si="16"/>
        <v>45082</v>
      </c>
      <c r="C373" s="16" t="str">
        <f t="shared" si="17"/>
        <v>CADD05M23</v>
      </c>
      <c r="D373" s="6" t="str">
        <f>RTD("cqg.rtd", ,"ContractData", ""&amp;C373&amp;"", "LongDescription",, "T")</f>
        <v>LME Copper, Jun 23</v>
      </c>
      <c r="E373" s="6" t="str" cm="1">
        <f t="array" aca="1" ref="E373" ca="1">IF($B373&gt;=$D$3,_xll.CQGContractData(""&amp;$C373&amp;"","T_Settlement","1","T"),RTD("cqg.rtd",,"StudyData",""&amp;$C373&amp;"","Bar","","Close","D","-1","ALL",,,"TRUE","T"))</f>
        <v/>
      </c>
      <c r="F373" s="3" t="str" cm="1">
        <f t="array" aca="1" ref="F373" ca="1">IF($B373&gt;=$D$3,_xll.CQGContractData(""&amp;$C373&amp;"","NetSettlement","1","T"),RTD("cqg.rtd",,"StudyData",""&amp;$C373&amp;"","Bar","","Close","D","-2","ALL",,,"TRUE","T")-RTD("cqg.rtd",,"StudyData",""&amp;$C373&amp;"","Bar","","Close","D","-1","ALL",,,"TRUE","T"))</f>
        <v/>
      </c>
      <c r="G373" s="14" t="str">
        <f ca="1">IF($B373&gt;=$D$3,RTD("cqg.rtd", ,"ContractData", $C373, "T_SettlementTime",, "T"),"")</f>
        <v/>
      </c>
      <c r="H373" s="5" cm="1">
        <f t="array" aca="1" ref="H373" ca="1">IF($B373&gt;=$D$3,_xll.CQGContractData($C373,"T_Date","1","T"),RTD("cqg.rtd",,"StudyData",""&amp;$C373&amp;"","Bar","","Time","D","-1","ALL",,,"TRUE","T"))</f>
        <v>44952</v>
      </c>
      <c r="I373" s="6">
        <f ca="1">IF($B373&gt;=$D$3,RTD("cqg.rtd",,"StudyData",$C373,"Bar","","Close","ADC","-2","ALL",,,"TRUE","T"),"")</f>
        <v>9315.58</v>
      </c>
      <c r="J373" s="5">
        <f ca="1">IF($B373&gt;=$D$3,RTD("cqg.rtd", ,"ContractData", $C373, "Y_Date",, "T"),"")</f>
        <v>44951</v>
      </c>
      <c r="K373" s="1" t="str">
        <v/>
      </c>
      <c r="L373" s="1" t="str">
        <v/>
      </c>
      <c r="M373" t="b">
        <f t="shared" ca="1" si="18"/>
        <v>0</v>
      </c>
    </row>
    <row r="374" spans="1:13" x14ac:dyDescent="0.3">
      <c r="A374" s="3">
        <v>369</v>
      </c>
      <c r="B374" s="5">
        <f t="shared" si="16"/>
        <v>45083</v>
      </c>
      <c r="C374" s="16" t="str">
        <f t="shared" si="17"/>
        <v>CADD06M23</v>
      </c>
      <c r="D374" s="6" t="str">
        <f>RTD("cqg.rtd", ,"ContractData", ""&amp;C374&amp;"", "LongDescription",, "T")</f>
        <v>LME Copper, Jun 23</v>
      </c>
      <c r="E374" s="6" t="str" cm="1">
        <f t="array" aca="1" ref="E374" ca="1">IF($B374&gt;=$D$3,_xll.CQGContractData(""&amp;$C374&amp;"","T_Settlement","1","T"),RTD("cqg.rtd",,"StudyData",""&amp;$C374&amp;"","Bar","","Close","D","-1","ALL",,,"TRUE","T"))</f>
        <v/>
      </c>
      <c r="F374" s="3" t="str" cm="1">
        <f t="array" aca="1" ref="F374" ca="1">IF($B374&gt;=$D$3,_xll.CQGContractData(""&amp;$C374&amp;"","NetSettlement","1","T"),RTD("cqg.rtd",,"StudyData",""&amp;$C374&amp;"","Bar","","Close","D","-2","ALL",,,"TRUE","T")-RTD("cqg.rtd",,"StudyData",""&amp;$C374&amp;"","Bar","","Close","D","-1","ALL",,,"TRUE","T"))</f>
        <v/>
      </c>
      <c r="G374" s="14" t="str">
        <f ca="1">IF($B374&gt;=$D$3,RTD("cqg.rtd", ,"ContractData", $C374, "T_SettlementTime",, "T"),"")</f>
        <v/>
      </c>
      <c r="H374" s="5" cm="1">
        <f t="array" aca="1" ref="H374" ca="1">IF($B374&gt;=$D$3,_xll.CQGContractData($C374,"T_Date","1","T"),RTD("cqg.rtd",,"StudyData",""&amp;$C374&amp;"","Bar","","Time","D","-1","ALL",,,"TRUE","T"))</f>
        <v>44952</v>
      </c>
      <c r="I374" s="6">
        <f ca="1">IF($B374&gt;=$D$3,RTD("cqg.rtd",,"StudyData",$C374,"Bar","","Close","ADC","-2","ALL",,,"TRUE","T"),"")</f>
        <v>9315.75</v>
      </c>
      <c r="J374" s="5">
        <f ca="1">IF($B374&gt;=$D$3,RTD("cqg.rtd", ,"ContractData", $C374, "Y_Date",, "T"),"")</f>
        <v>44951</v>
      </c>
      <c r="K374" s="1" t="str">
        <v/>
      </c>
      <c r="L374" s="1" t="str">
        <v/>
      </c>
      <c r="M374" t="b">
        <f t="shared" ca="1" si="18"/>
        <v>0</v>
      </c>
    </row>
    <row r="375" spans="1:13" x14ac:dyDescent="0.3">
      <c r="A375" s="3">
        <v>370</v>
      </c>
      <c r="B375" s="5">
        <f t="shared" si="16"/>
        <v>45084</v>
      </c>
      <c r="C375" s="16" t="str">
        <f t="shared" si="17"/>
        <v>CADD07M23</v>
      </c>
      <c r="D375" s="6" t="str">
        <f>RTD("cqg.rtd", ,"ContractData", ""&amp;C375&amp;"", "LongDescription",, "T")</f>
        <v>LME Copper, Jun 23</v>
      </c>
      <c r="E375" s="6" cm="1">
        <f t="array" aca="1" ref="E375" ca="1">IF($B375&gt;=$D$3,_xll.CQGContractData(""&amp;$C375&amp;"","T_Settlement","1","T"),RTD("cqg.rtd",,"StudyData",""&amp;$C375&amp;"","Bar","","Close","D","-1","ALL",,,"TRUE","T"))</f>
        <v>9332.9500000000007</v>
      </c>
      <c r="F375" s="3" cm="1">
        <f t="array" aca="1" ref="F375" ca="1">IF($B375&gt;=$D$3,_xll.CQGContractData(""&amp;$C375&amp;"","NetSettlement","1","T"),RTD("cqg.rtd",,"StudyData",""&amp;$C375&amp;"","Bar","","Close","D","-2","ALL",,,"TRUE","T")-RTD("cqg.rtd",,"StudyData",""&amp;$C375&amp;"","Bar","","Close","D","-1","ALL",,,"TRUE","T"))</f>
        <v>14.35</v>
      </c>
      <c r="G375" s="14">
        <f ca="1">IF($B375&gt;=$D$3,RTD("cqg.rtd", ,"ContractData", $C375, "T_SettlementTime",, "T"),"")</f>
        <v>0.45833333333333331</v>
      </c>
      <c r="H375" s="5" cm="1">
        <f t="array" aca="1" ref="H375" ca="1">IF($B375&gt;=$D$3,_xll.CQGContractData($C375,"T_Date","1","T"),RTD("cqg.rtd",,"StudyData",""&amp;$C375&amp;"","Bar","","Time","D","-1","ALL",,,"TRUE","T"))</f>
        <v>44952</v>
      </c>
      <c r="I375" s="6">
        <f ca="1">IF($B375&gt;=$D$3,RTD("cqg.rtd",,"StudyData",$C375,"Bar","","Close","ADC","-2","ALL",,,"TRUE","T"),"")</f>
        <v>9311.94</v>
      </c>
      <c r="J375" s="5">
        <f ca="1">IF($B375&gt;=$D$3,RTD("cqg.rtd", ,"ContractData", $C375, "Y_Date",, "T"),"")</f>
        <v>44951</v>
      </c>
      <c r="K375" s="1" t="str">
        <v/>
      </c>
      <c r="L375" s="1" t="str">
        <v/>
      </c>
      <c r="M375" t="b">
        <f t="shared" ca="1" si="18"/>
        <v>0</v>
      </c>
    </row>
    <row r="376" spans="1:13" x14ac:dyDescent="0.3">
      <c r="A376" s="3">
        <v>371</v>
      </c>
      <c r="B376" s="5">
        <f t="shared" si="16"/>
        <v>45085</v>
      </c>
      <c r="C376" s="16" t="str">
        <f t="shared" si="17"/>
        <v>CADD08M23</v>
      </c>
      <c r="D376" s="6" t="str">
        <f>RTD("cqg.rtd", ,"ContractData", ""&amp;C376&amp;"", "LongDescription",, "T")</f>
        <v>LME Copper, Jun 23</v>
      </c>
      <c r="E376" s="6" t="str" cm="1">
        <f t="array" aca="1" ref="E376" ca="1">IF($B376&gt;=$D$3,_xll.CQGContractData(""&amp;$C376&amp;"","T_Settlement","1","T"),RTD("cqg.rtd",,"StudyData",""&amp;$C376&amp;"","Bar","","Close","D","-1","ALL",,,"TRUE","T"))</f>
        <v/>
      </c>
      <c r="F376" s="3" t="str" cm="1">
        <f t="array" aca="1" ref="F376" ca="1">IF($B376&gt;=$D$3,_xll.CQGContractData(""&amp;$C376&amp;"","NetSettlement","1","T"),RTD("cqg.rtd",,"StudyData",""&amp;$C376&amp;"","Bar","","Close","D","-2","ALL",,,"TRUE","T")-RTD("cqg.rtd",,"StudyData",""&amp;$C376&amp;"","Bar","","Close","D","-1","ALL",,,"TRUE","T"))</f>
        <v/>
      </c>
      <c r="G376" s="14" t="str">
        <f ca="1">IF($B376&gt;=$D$3,RTD("cqg.rtd", ,"ContractData", $C376, "T_SettlementTime",, "T"),"")</f>
        <v/>
      </c>
      <c r="H376" s="5" cm="1">
        <f t="array" aca="1" ref="H376" ca="1">IF($B376&gt;=$D$3,_xll.CQGContractData($C376,"T_Date","1","T"),RTD("cqg.rtd",,"StudyData",""&amp;$C376&amp;"","Bar","","Time","D","-1","ALL",,,"TRUE","T"))</f>
        <v>44952</v>
      </c>
      <c r="I376" s="6">
        <f ca="1">IF($B376&gt;=$D$3,RTD("cqg.rtd",,"StudyData",$C376,"Bar","","Close","ADC","-2","ALL",,,"TRUE","T"),"")</f>
        <v>9312.1200000000008</v>
      </c>
      <c r="J376" s="5">
        <f ca="1">IF($B376&gt;=$D$3,RTD("cqg.rtd", ,"ContractData", $C376, "Y_Date",, "T"),"")</f>
        <v>44951</v>
      </c>
      <c r="K376" s="1" t="str">
        <v/>
      </c>
      <c r="L376" s="1" t="str">
        <v/>
      </c>
      <c r="M376" t="b">
        <f t="shared" ca="1" si="18"/>
        <v>0</v>
      </c>
    </row>
    <row r="377" spans="1:13" x14ac:dyDescent="0.3">
      <c r="A377" s="3">
        <v>372</v>
      </c>
      <c r="B377" s="5">
        <f t="shared" si="16"/>
        <v>45086</v>
      </c>
      <c r="C377" s="16" t="str">
        <f t="shared" si="17"/>
        <v>CADD09M23</v>
      </c>
      <c r="D377" s="6" t="str">
        <f>RTD("cqg.rtd", ,"ContractData", ""&amp;C377&amp;"", "LongDescription",, "T")</f>
        <v>LME Copper, Jun 23</v>
      </c>
      <c r="E377" s="6" t="str" cm="1">
        <f t="array" aca="1" ref="E377" ca="1">IF($B377&gt;=$D$3,_xll.CQGContractData(""&amp;$C377&amp;"","T_Settlement","1","T"),RTD("cqg.rtd",,"StudyData",""&amp;$C377&amp;"","Bar","","Close","D","-1","ALL",,,"TRUE","T"))</f>
        <v/>
      </c>
      <c r="F377" s="3" t="str" cm="1">
        <f t="array" aca="1" ref="F377" ca="1">IF($B377&gt;=$D$3,_xll.CQGContractData(""&amp;$C377&amp;"","NetSettlement","1","T"),RTD("cqg.rtd",,"StudyData",""&amp;$C377&amp;"","Bar","","Close","D","-2","ALL",,,"TRUE","T")-RTD("cqg.rtd",,"StudyData",""&amp;$C377&amp;"","Bar","","Close","D","-1","ALL",,,"TRUE","T"))</f>
        <v/>
      </c>
      <c r="G377" s="14" t="str">
        <f ca="1">IF($B377&gt;=$D$3,RTD("cqg.rtd", ,"ContractData", $C377, "T_SettlementTime",, "T"),"")</f>
        <v/>
      </c>
      <c r="H377" s="5" cm="1">
        <f t="array" aca="1" ref="H377" ca="1">IF($B377&gt;=$D$3,_xll.CQGContractData($C377,"T_Date","1","T"),RTD("cqg.rtd",,"StudyData",""&amp;$C377&amp;"","Bar","","Time","D","-1","ALL",,,"TRUE","T"))</f>
        <v>44952</v>
      </c>
      <c r="I377" s="6">
        <f ca="1">IF($B377&gt;=$D$3,RTD("cqg.rtd",,"StudyData",$C377,"Bar","","Close","ADC","-2","ALL",,,"TRUE","T"),"")</f>
        <v>9312.2900000000009</v>
      </c>
      <c r="J377" s="5">
        <f ca="1">IF($B377&gt;=$D$3,RTD("cqg.rtd", ,"ContractData", $C377, "Y_Date",, "T"),"")</f>
        <v>44951</v>
      </c>
      <c r="K377" s="1" t="str">
        <v/>
      </c>
      <c r="L377" s="1" t="str">
        <v/>
      </c>
      <c r="M377" t="b">
        <f t="shared" ca="1" si="18"/>
        <v>0</v>
      </c>
    </row>
    <row r="378" spans="1:13" x14ac:dyDescent="0.3">
      <c r="A378" s="3">
        <v>373</v>
      </c>
      <c r="B378" s="5">
        <f t="shared" si="16"/>
        <v>45089</v>
      </c>
      <c r="C378" s="16" t="str">
        <f t="shared" si="17"/>
        <v>CADD12M23</v>
      </c>
      <c r="D378" s="6" t="str">
        <f>RTD("cqg.rtd", ,"ContractData", ""&amp;C378&amp;"", "LongDescription",, "T")</f>
        <v>LME Copper, Jun 23</v>
      </c>
      <c r="E378" s="6" t="str" cm="1">
        <f t="array" aca="1" ref="E378" ca="1">IF($B378&gt;=$D$3,_xll.CQGContractData(""&amp;$C378&amp;"","T_Settlement","1","T"),RTD("cqg.rtd",,"StudyData",""&amp;$C378&amp;"","Bar","","Close","D","-1","ALL",,,"TRUE","T"))</f>
        <v/>
      </c>
      <c r="F378" s="3" t="str" cm="1">
        <f t="array" aca="1" ref="F378" ca="1">IF($B378&gt;=$D$3,_xll.CQGContractData(""&amp;$C378&amp;"","NetSettlement","1","T"),RTD("cqg.rtd",,"StudyData",""&amp;$C378&amp;"","Bar","","Close","D","-2","ALL",,,"TRUE","T")-RTD("cqg.rtd",,"StudyData",""&amp;$C378&amp;"","Bar","","Close","D","-1","ALL",,,"TRUE","T"))</f>
        <v/>
      </c>
      <c r="G378" s="14" t="str">
        <f ca="1">IF($B378&gt;=$D$3,RTD("cqg.rtd", ,"ContractData", $C378, "T_SettlementTime",, "T"),"")</f>
        <v/>
      </c>
      <c r="H378" s="5" cm="1">
        <f t="array" aca="1" ref="H378" ca="1">IF($B378&gt;=$D$3,_xll.CQGContractData($C378,"T_Date","1","T"),RTD("cqg.rtd",,"StudyData",""&amp;$C378&amp;"","Bar","","Time","D","-1","ALL",,,"TRUE","T"))</f>
        <v>44952</v>
      </c>
      <c r="I378" s="6">
        <f ca="1">IF($B378&gt;=$D$3,RTD("cqg.rtd",,"StudyData",$C378,"Bar","","Close","ADC","-2","ALL",,,"TRUE","T"),"")</f>
        <v>9315.25</v>
      </c>
      <c r="J378" s="5">
        <f ca="1">IF($B378&gt;=$D$3,RTD("cqg.rtd", ,"ContractData", $C378, "Y_Date",, "T"),"")</f>
        <v>44951</v>
      </c>
      <c r="K378" s="1" t="str">
        <v/>
      </c>
      <c r="L378" s="1" t="str">
        <v/>
      </c>
      <c r="M378" t="b">
        <f t="shared" ca="1" si="18"/>
        <v>0</v>
      </c>
    </row>
    <row r="379" spans="1:13" x14ac:dyDescent="0.3">
      <c r="A379" s="3">
        <v>374</v>
      </c>
      <c r="B379" s="5">
        <f t="shared" si="16"/>
        <v>45090</v>
      </c>
      <c r="C379" s="16" t="str">
        <f t="shared" si="17"/>
        <v>CADD13M23</v>
      </c>
      <c r="D379" s="6" t="str">
        <f>RTD("cqg.rtd", ,"ContractData", ""&amp;C379&amp;"", "LongDescription",, "T")</f>
        <v>LME Copper, Jun 23</v>
      </c>
      <c r="E379" s="6" t="str" cm="1">
        <f t="array" aca="1" ref="E379" ca="1">IF($B379&gt;=$D$3,_xll.CQGContractData(""&amp;$C379&amp;"","T_Settlement","1","T"),RTD("cqg.rtd",,"StudyData",""&amp;$C379&amp;"","Bar","","Close","D","-1","ALL",,,"TRUE","T"))</f>
        <v/>
      </c>
      <c r="F379" s="3" t="str" cm="1">
        <f t="array" aca="1" ref="F379" ca="1">IF($B379&gt;=$D$3,_xll.CQGContractData(""&amp;$C379&amp;"","NetSettlement","1","T"),RTD("cqg.rtd",,"StudyData",""&amp;$C379&amp;"","Bar","","Close","D","-2","ALL",,,"TRUE","T")-RTD("cqg.rtd",,"StudyData",""&amp;$C379&amp;"","Bar","","Close","D","-1","ALL",,,"TRUE","T"))</f>
        <v/>
      </c>
      <c r="G379" s="14" t="str">
        <f ca="1">IF($B379&gt;=$D$3,RTD("cqg.rtd", ,"ContractData", $C379, "T_SettlementTime",, "T"),"")</f>
        <v/>
      </c>
      <c r="H379" s="5" cm="1">
        <f t="array" aca="1" ref="H379" ca="1">IF($B379&gt;=$D$3,_xll.CQGContractData($C379,"T_Date","1","T"),RTD("cqg.rtd",,"StudyData",""&amp;$C379&amp;"","Bar","","Time","D","-1","ALL",,,"TRUE","T"))</f>
        <v>44952</v>
      </c>
      <c r="I379" s="6">
        <f ca="1">IF($B379&gt;=$D$3,RTD("cqg.rtd",,"StudyData",$C379,"Bar","","Close","ADC","-2","ALL",,,"TRUE","T"),"")</f>
        <v>9315</v>
      </c>
      <c r="J379" s="5">
        <f ca="1">IF($B379&gt;=$D$3,RTD("cqg.rtd", ,"ContractData", $C379, "Y_Date",, "T"),"")</f>
        <v>44951</v>
      </c>
      <c r="K379" s="1" t="str">
        <v/>
      </c>
      <c r="L379" s="1" t="str">
        <v/>
      </c>
      <c r="M379" t="b">
        <f t="shared" ca="1" si="18"/>
        <v>0</v>
      </c>
    </row>
    <row r="380" spans="1:13" x14ac:dyDescent="0.3">
      <c r="A380" s="3">
        <v>375</v>
      </c>
      <c r="B380" s="5">
        <f t="shared" si="16"/>
        <v>45091</v>
      </c>
      <c r="C380" s="16" t="str">
        <f t="shared" si="17"/>
        <v>CADD14M23</v>
      </c>
      <c r="D380" s="6" t="str">
        <f>RTD("cqg.rtd", ,"ContractData", ""&amp;C380&amp;"", "LongDescription",, "T")</f>
        <v>LME Copper, Jun 23</v>
      </c>
      <c r="E380" s="6" cm="1">
        <f t="array" aca="1" ref="E380" ca="1">IF($B380&gt;=$D$3,_xll.CQGContractData(""&amp;$C380&amp;"","T_Settlement","1","T"),RTD("cqg.rtd",,"StudyData",""&amp;$C380&amp;"","Bar","","Close","D","-1","ALL",,,"TRUE","T"))</f>
        <v>9333.1</v>
      </c>
      <c r="F380" s="3" cm="1">
        <f t="array" aca="1" ref="F380" ca="1">IF($B380&gt;=$D$3,_xll.CQGContractData(""&amp;$C380&amp;"","NetSettlement","1","T"),RTD("cqg.rtd",,"StudyData",""&amp;$C380&amp;"","Bar","","Close","D","-2","ALL",,,"TRUE","T")-RTD("cqg.rtd",,"StudyData",""&amp;$C380&amp;"","Bar","","Close","D","-1","ALL",,,"TRUE","T"))</f>
        <v>14.3</v>
      </c>
      <c r="G380" s="14">
        <f ca="1">IF($B380&gt;=$D$3,RTD("cqg.rtd", ,"ContractData", $C380, "T_SettlementTime",, "T"),"")</f>
        <v>0.45833333333333331</v>
      </c>
      <c r="H380" s="5" cm="1">
        <f t="array" aca="1" ref="H380" ca="1">IF($B380&gt;=$D$3,_xll.CQGContractData($C380,"T_Date","1","T"),RTD("cqg.rtd",,"StudyData",""&amp;$C380&amp;"","Bar","","Time","D","-1","ALL",,,"TRUE","T"))</f>
        <v>44952</v>
      </c>
      <c r="I380" s="6">
        <f ca="1">IF($B380&gt;=$D$3,RTD("cqg.rtd",,"StudyData",$C380,"Bar","","Close","ADC","-2","ALL",,,"TRUE","T"),"")</f>
        <v>9312.25</v>
      </c>
      <c r="J380" s="5">
        <f ca="1">IF($B380&gt;=$D$3,RTD("cqg.rtd", ,"ContractData", $C380, "Y_Date",, "T"),"")</f>
        <v>44951</v>
      </c>
      <c r="K380" s="1" t="str">
        <v/>
      </c>
      <c r="L380" s="1" t="str">
        <v/>
      </c>
      <c r="M380" t="b">
        <f t="shared" ca="1" si="18"/>
        <v>0</v>
      </c>
    </row>
    <row r="381" spans="1:13" x14ac:dyDescent="0.3">
      <c r="A381" s="3">
        <v>376</v>
      </c>
      <c r="B381" s="5">
        <f t="shared" si="16"/>
        <v>45092</v>
      </c>
      <c r="C381" s="16" t="str">
        <f t="shared" si="17"/>
        <v>CADD15M23</v>
      </c>
      <c r="D381" s="6" t="str">
        <f>RTD("cqg.rtd", ,"ContractData", ""&amp;C381&amp;"", "LongDescription",, "T")</f>
        <v>LME Copper, Jun 23</v>
      </c>
      <c r="E381" s="6" t="str" cm="1">
        <f t="array" aca="1" ref="E381" ca="1">IF($B381&gt;=$D$3,_xll.CQGContractData(""&amp;$C381&amp;"","T_Settlement","1","T"),RTD("cqg.rtd",,"StudyData",""&amp;$C381&amp;"","Bar","","Close","D","-1","ALL",,,"TRUE","T"))</f>
        <v/>
      </c>
      <c r="F381" s="3" t="str" cm="1">
        <f t="array" aca="1" ref="F381" ca="1">IF($B381&gt;=$D$3,_xll.CQGContractData(""&amp;$C381&amp;"","NetSettlement","1","T"),RTD("cqg.rtd",,"StudyData",""&amp;$C381&amp;"","Bar","","Close","D","-2","ALL",,,"TRUE","T")-RTD("cqg.rtd",,"StudyData",""&amp;$C381&amp;"","Bar","","Close","D","-1","ALL",,,"TRUE","T"))</f>
        <v/>
      </c>
      <c r="G381" s="14" t="str">
        <f ca="1">IF($B381&gt;=$D$3,RTD("cqg.rtd", ,"ContractData", $C381, "T_SettlementTime",, "T"),"")</f>
        <v/>
      </c>
      <c r="H381" s="5" cm="1">
        <f t="array" aca="1" ref="H381" ca="1">IF($B381&gt;=$D$3,_xll.CQGContractData($C381,"T_Date","1","T"),RTD("cqg.rtd",,"StudyData",""&amp;$C381&amp;"","Bar","","Time","D","-1","ALL",,,"TRUE","T"))</f>
        <v>44952</v>
      </c>
      <c r="I381" s="6">
        <f ca="1">IF($B381&gt;=$D$3,RTD("cqg.rtd",,"StudyData",$C381,"Bar","","Close","ADC","-2","ALL",,,"TRUE","T"),"")</f>
        <v>9311.5</v>
      </c>
      <c r="J381" s="5">
        <f ca="1">IF($B381&gt;=$D$3,RTD("cqg.rtd", ,"ContractData", $C381, "Y_Date",, "T"),"")</f>
        <v>44951</v>
      </c>
      <c r="K381" s="1" t="str">
        <v/>
      </c>
      <c r="L381" s="1" t="str">
        <v/>
      </c>
      <c r="M381" t="b">
        <f t="shared" ca="1" si="18"/>
        <v>0</v>
      </c>
    </row>
    <row r="382" spans="1:13" x14ac:dyDescent="0.3">
      <c r="A382" s="3">
        <v>377</v>
      </c>
      <c r="B382" s="5">
        <f t="shared" si="16"/>
        <v>45093</v>
      </c>
      <c r="C382" s="16" t="str">
        <f t="shared" si="17"/>
        <v>CADD16M23</v>
      </c>
      <c r="D382" s="6" t="str">
        <f>RTD("cqg.rtd", ,"ContractData", ""&amp;C382&amp;"", "LongDescription",, "T")</f>
        <v>LME Copper, Jun 23</v>
      </c>
      <c r="E382" s="6" t="str" cm="1">
        <f t="array" aca="1" ref="E382" ca="1">IF($B382&gt;=$D$3,_xll.CQGContractData(""&amp;$C382&amp;"","T_Settlement","1","T"),RTD("cqg.rtd",,"StudyData",""&amp;$C382&amp;"","Bar","","Close","D","-1","ALL",,,"TRUE","T"))</f>
        <v/>
      </c>
      <c r="F382" s="3" t="str" cm="1">
        <f t="array" aca="1" ref="F382" ca="1">IF($B382&gt;=$D$3,_xll.CQGContractData(""&amp;$C382&amp;"","NetSettlement","1","T"),RTD("cqg.rtd",,"StudyData",""&amp;$C382&amp;"","Bar","","Close","D","-2","ALL",,,"TRUE","T")-RTD("cqg.rtd",,"StudyData",""&amp;$C382&amp;"","Bar","","Close","D","-1","ALL",,,"TRUE","T"))</f>
        <v/>
      </c>
      <c r="G382" s="14" t="str">
        <f ca="1">IF($B382&gt;=$D$3,RTD("cqg.rtd", ,"ContractData", $C382, "T_SettlementTime",, "T"),"")</f>
        <v/>
      </c>
      <c r="H382" s="5" cm="1">
        <f t="array" aca="1" ref="H382" ca="1">IF($B382&gt;=$D$3,_xll.CQGContractData($C382,"T_Date","1","T"),RTD("cqg.rtd",,"StudyData",""&amp;$C382&amp;"","Bar","","Time","D","-1","ALL",,,"TRUE","T"))</f>
        <v>44952</v>
      </c>
      <c r="I382" s="6">
        <f ca="1">IF($B382&gt;=$D$3,RTD("cqg.rtd",,"StudyData",$C382,"Bar","","Close","ADC","-2","ALL",,,"TRUE","T"),"")</f>
        <v>9311.5</v>
      </c>
      <c r="J382" s="5">
        <f ca="1">IF($B382&gt;=$D$3,RTD("cqg.rtd", ,"ContractData", $C382, "Y_Date",, "T"),"")</f>
        <v>44951</v>
      </c>
      <c r="K382" s="1" t="str">
        <v/>
      </c>
      <c r="L382" s="1" t="str">
        <v/>
      </c>
      <c r="M382" t="b">
        <f t="shared" ca="1" si="18"/>
        <v>0</v>
      </c>
    </row>
    <row r="383" spans="1:13" x14ac:dyDescent="0.3">
      <c r="A383" s="3">
        <v>378</v>
      </c>
      <c r="B383" s="5">
        <f t="shared" si="16"/>
        <v>45096</v>
      </c>
      <c r="C383" s="16" t="str">
        <f t="shared" si="17"/>
        <v>CADD19M23</v>
      </c>
      <c r="D383" s="6" t="str">
        <f>RTD("cqg.rtd", ,"ContractData", ""&amp;C383&amp;"", "LongDescription",, "T")</f>
        <v>LME Copper, Jun 23</v>
      </c>
      <c r="E383" s="6" t="str" cm="1">
        <f t="array" aca="1" ref="E383" ca="1">IF($B383&gt;=$D$3,_xll.CQGContractData(""&amp;$C383&amp;"","T_Settlement","1","T"),RTD("cqg.rtd",,"StudyData",""&amp;$C383&amp;"","Bar","","Close","D","-1","ALL",,,"TRUE","T"))</f>
        <v/>
      </c>
      <c r="F383" s="3" t="str" cm="1">
        <f t="array" aca="1" ref="F383" ca="1">IF($B383&gt;=$D$3,_xll.CQGContractData(""&amp;$C383&amp;"","NetSettlement","1","T"),RTD("cqg.rtd",,"StudyData",""&amp;$C383&amp;"","Bar","","Close","D","-2","ALL",,,"TRUE","T")-RTD("cqg.rtd",,"StudyData",""&amp;$C383&amp;"","Bar","","Close","D","-1","ALL",,,"TRUE","T"))</f>
        <v/>
      </c>
      <c r="G383" s="14" t="str">
        <f ca="1">IF($B383&gt;=$D$3,RTD("cqg.rtd", ,"ContractData", $C383, "T_SettlementTime",, "T"),"")</f>
        <v/>
      </c>
      <c r="H383" s="5" cm="1">
        <f t="array" aca="1" ref="H383" ca="1">IF($B383&gt;=$D$3,_xll.CQGContractData($C383,"T_Date","1","T"),RTD("cqg.rtd",,"StudyData",""&amp;$C383&amp;"","Bar","","Time","D","-1","ALL",,,"TRUE","T"))</f>
        <v>44952</v>
      </c>
      <c r="I383" s="6">
        <f ca="1">IF($B383&gt;=$D$3,RTD("cqg.rtd",,"StudyData",$C383,"Bar","","Close","ADC","-2","ALL",,,"TRUE","T"),"")</f>
        <v>9314.5</v>
      </c>
      <c r="J383" s="5">
        <f ca="1">IF($B383&gt;=$D$3,RTD("cqg.rtd", ,"ContractData", $C383, "Y_Date",, "T"),"")</f>
        <v>44951</v>
      </c>
      <c r="K383" s="1" t="str">
        <v/>
      </c>
      <c r="L383" s="1" t="str">
        <v/>
      </c>
      <c r="M383" t="b">
        <f t="shared" ca="1" si="18"/>
        <v>0</v>
      </c>
    </row>
    <row r="384" spans="1:13" x14ac:dyDescent="0.3">
      <c r="A384" s="3">
        <v>379</v>
      </c>
      <c r="B384" s="5">
        <f t="shared" si="16"/>
        <v>45097</v>
      </c>
      <c r="C384" s="16" t="str">
        <f t="shared" si="17"/>
        <v>CADD20M23</v>
      </c>
      <c r="D384" s="6" t="str">
        <f>RTD("cqg.rtd", ,"ContractData", ""&amp;C384&amp;"", "LongDescription",, "T")</f>
        <v>LME Copper, Jun 23</v>
      </c>
      <c r="E384" s="6" t="str" cm="1">
        <f t="array" aca="1" ref="E384" ca="1">IF($B384&gt;=$D$3,_xll.CQGContractData(""&amp;$C384&amp;"","T_Settlement","1","T"),RTD("cqg.rtd",,"StudyData",""&amp;$C384&amp;"","Bar","","Close","D","-1","ALL",,,"TRUE","T"))</f>
        <v/>
      </c>
      <c r="F384" s="3" t="str" cm="1">
        <f t="array" aca="1" ref="F384" ca="1">IF($B384&gt;=$D$3,_xll.CQGContractData(""&amp;$C384&amp;"","NetSettlement","1","T"),RTD("cqg.rtd",,"StudyData",""&amp;$C384&amp;"","Bar","","Close","D","-2","ALL",,,"TRUE","T")-RTD("cqg.rtd",,"StudyData",""&amp;$C384&amp;"","Bar","","Close","D","-1","ALL",,,"TRUE","T"))</f>
        <v/>
      </c>
      <c r="G384" s="14" t="str">
        <f ca="1">IF($B384&gt;=$D$3,RTD("cqg.rtd", ,"ContractData", $C384, "T_SettlementTime",, "T"),"")</f>
        <v/>
      </c>
      <c r="H384" s="5" cm="1">
        <f t="array" aca="1" ref="H384" ca="1">IF($B384&gt;=$D$3,_xll.CQGContractData($C384,"T_Date","1","T"),RTD("cqg.rtd",,"StudyData",""&amp;$C384&amp;"","Bar","","Time","D","-1","ALL",,,"TRUE","T"))</f>
        <v>44952</v>
      </c>
      <c r="I384" s="6">
        <f ca="1">IF($B384&gt;=$D$3,RTD("cqg.rtd",,"StudyData",$C384,"Bar","","Close","ADC","-2","ALL",,,"TRUE","T"),"")</f>
        <v>9314.25</v>
      </c>
      <c r="J384" s="5">
        <f ca="1">IF($B384&gt;=$D$3,RTD("cqg.rtd", ,"ContractData", $C384, "Y_Date",, "T"),"")</f>
        <v>44951</v>
      </c>
      <c r="K384" s="1" t="str">
        <v/>
      </c>
      <c r="L384" s="1" t="str">
        <v/>
      </c>
      <c r="M384" t="b">
        <f t="shared" ca="1" si="18"/>
        <v>0</v>
      </c>
    </row>
    <row r="385" spans="1:13" x14ac:dyDescent="0.3">
      <c r="A385" s="3">
        <v>380</v>
      </c>
      <c r="B385" s="5">
        <f t="shared" si="16"/>
        <v>45098</v>
      </c>
      <c r="C385" s="16" t="str">
        <f t="shared" si="17"/>
        <v>CADD21M23</v>
      </c>
      <c r="D385" s="6" t="str">
        <f>RTD("cqg.rtd", ,"ContractData", ""&amp;C385&amp;"", "LongDescription",, "T")</f>
        <v>LME Copper, Jun 23</v>
      </c>
      <c r="E385" s="6" cm="1">
        <f t="array" aca="1" ref="E385" ca="1">IF($B385&gt;=$D$3,_xll.CQGContractData(""&amp;$C385&amp;"","T_Settlement","1","T"),RTD("cqg.rtd",,"StudyData",""&amp;$C385&amp;"","Bar","","Close","D","-1","ALL",,,"TRUE","T"))</f>
        <v>9333.25</v>
      </c>
      <c r="F385" s="3" cm="1">
        <f t="array" aca="1" ref="F385" ca="1">IF($B385&gt;=$D$3,_xll.CQGContractData(""&amp;$C385&amp;"","NetSettlement","1","T"),RTD("cqg.rtd",,"StudyData",""&amp;$C385&amp;"","Bar","","Close","D","-2","ALL",,,"TRUE","T")-RTD("cqg.rtd",,"StudyData",""&amp;$C385&amp;"","Bar","","Close","D","-1","ALL",,,"TRUE","T"))</f>
        <v>14.25</v>
      </c>
      <c r="G385" s="14">
        <f ca="1">IF($B385&gt;=$D$3,RTD("cqg.rtd", ,"ContractData", $C385, "T_SettlementTime",, "T"),"")</f>
        <v>0.45833333333333331</v>
      </c>
      <c r="H385" s="5" cm="1">
        <f t="array" aca="1" ref="H385" ca="1">IF($B385&gt;=$D$3,_xll.CQGContractData($C385,"T_Date","1","T"),RTD("cqg.rtd",,"StudyData",""&amp;$C385&amp;"","Bar","","Time","D","-1","ALL",,,"TRUE","T"))</f>
        <v>44952</v>
      </c>
      <c r="I385" s="6">
        <f ca="1">IF($B385&gt;=$D$3,RTD("cqg.rtd",,"StudyData",$C385,"Bar","","Close","ADC","-2","ALL",,,"TRUE","T"),"")</f>
        <v>9311.86</v>
      </c>
      <c r="J385" s="5">
        <f ca="1">IF($B385&gt;=$D$3,RTD("cqg.rtd", ,"ContractData", $C385, "Y_Date",, "T"),"")</f>
        <v>44951</v>
      </c>
      <c r="K385" s="1">
        <v>45098</v>
      </c>
      <c r="L385" s="1" t="str">
        <v/>
      </c>
      <c r="M385" t="b">
        <f t="shared" ca="1" si="18"/>
        <v>0</v>
      </c>
    </row>
    <row r="386" spans="1:13" x14ac:dyDescent="0.3">
      <c r="A386" s="3">
        <v>381</v>
      </c>
      <c r="B386" s="5">
        <f t="shared" si="16"/>
        <v>45099</v>
      </c>
      <c r="C386" s="16" t="str">
        <f t="shared" si="17"/>
        <v>CADD22M23</v>
      </c>
      <c r="D386" s="6" t="str">
        <f>RTD("cqg.rtd", ,"ContractData", ""&amp;C386&amp;"", "LongDescription",, "T")</f>
        <v>LME Copper, Jun 23</v>
      </c>
      <c r="E386" s="6" t="str" cm="1">
        <f t="array" aca="1" ref="E386" ca="1">IF($B386&gt;=$D$3,_xll.CQGContractData(""&amp;$C386&amp;"","T_Settlement","1","T"),RTD("cqg.rtd",,"StudyData",""&amp;$C386&amp;"","Bar","","Close","D","-1","ALL",,,"TRUE","T"))</f>
        <v/>
      </c>
      <c r="F386" s="3" t="str" cm="1">
        <f t="array" aca="1" ref="F386" ca="1">IF($B386&gt;=$D$3,_xll.CQGContractData(""&amp;$C386&amp;"","NetSettlement","1","T"),RTD("cqg.rtd",,"StudyData",""&amp;$C386&amp;"","Bar","","Close","D","-2","ALL",,,"TRUE","T")-RTD("cqg.rtd",,"StudyData",""&amp;$C386&amp;"","Bar","","Close","D","-1","ALL",,,"TRUE","T"))</f>
        <v/>
      </c>
      <c r="G386" s="14" t="str">
        <f ca="1">IF($B386&gt;=$D$3,RTD("cqg.rtd", ,"ContractData", $C386, "T_SettlementTime",, "T"),"")</f>
        <v/>
      </c>
      <c r="H386" s="5" cm="1">
        <f t="array" aca="1" ref="H386" ca="1">IF($B386&gt;=$D$3,_xll.CQGContractData($C386,"T_Date","1","T"),RTD("cqg.rtd",,"StudyData",""&amp;$C386&amp;"","Bar","","Time","D","-1","ALL",,,"TRUE","T"))</f>
        <v>44952</v>
      </c>
      <c r="I386" s="6">
        <f ca="1">IF($B386&gt;=$D$3,RTD("cqg.rtd",,"StudyData",$C386,"Bar","","Close","ADC","-2","ALL",,,"TRUE","T"),"")</f>
        <v>9311.93</v>
      </c>
      <c r="J386" s="5">
        <f ca="1">IF($B386&gt;=$D$3,RTD("cqg.rtd", ,"ContractData", $C386, "Y_Date",, "T"),"")</f>
        <v>44951</v>
      </c>
      <c r="K386" s="1" t="str">
        <v/>
      </c>
      <c r="L386" s="1" t="str">
        <v/>
      </c>
      <c r="M386" t="b">
        <f t="shared" ca="1" si="18"/>
        <v>0</v>
      </c>
    </row>
    <row r="387" spans="1:13" x14ac:dyDescent="0.3">
      <c r="A387" s="3">
        <v>382</v>
      </c>
      <c r="B387" s="5">
        <f t="shared" si="16"/>
        <v>45100</v>
      </c>
      <c r="C387" s="16" t="str">
        <f t="shared" si="17"/>
        <v>CADD23M23</v>
      </c>
      <c r="D387" s="6" t="str">
        <f>RTD("cqg.rtd", ,"ContractData", ""&amp;C387&amp;"", "LongDescription",, "T")</f>
        <v>LME Copper, Jun 23</v>
      </c>
      <c r="E387" s="6" t="str" cm="1">
        <f t="array" aca="1" ref="E387" ca="1">IF($B387&gt;=$D$3,_xll.CQGContractData(""&amp;$C387&amp;"","T_Settlement","1","T"),RTD("cqg.rtd",,"StudyData",""&amp;$C387&amp;"","Bar","","Close","D","-1","ALL",,,"TRUE","T"))</f>
        <v/>
      </c>
      <c r="F387" s="3" t="str" cm="1">
        <f t="array" aca="1" ref="F387" ca="1">IF($B387&gt;=$D$3,_xll.CQGContractData(""&amp;$C387&amp;"","NetSettlement","1","T"),RTD("cqg.rtd",,"StudyData",""&amp;$C387&amp;"","Bar","","Close","D","-2","ALL",,,"TRUE","T")-RTD("cqg.rtd",,"StudyData",""&amp;$C387&amp;"","Bar","","Close","D","-1","ALL",,,"TRUE","T"))</f>
        <v/>
      </c>
      <c r="G387" s="14" t="str">
        <f ca="1">IF($B387&gt;=$D$3,RTD("cqg.rtd", ,"ContractData", $C387, "T_SettlementTime",, "T"),"")</f>
        <v/>
      </c>
      <c r="H387" s="5" cm="1">
        <f t="array" aca="1" ref="H387" ca="1">IF($B387&gt;=$D$3,_xll.CQGContractData($C387,"T_Date","1","T"),RTD("cqg.rtd",,"StudyData",""&amp;$C387&amp;"","Bar","","Time","D","-1","ALL",,,"TRUE","T"))</f>
        <v>44952</v>
      </c>
      <c r="I387" s="6">
        <f ca="1">IF($B387&gt;=$D$3,RTD("cqg.rtd",,"StudyData",$C387,"Bar","","Close","ADC","-2","ALL",,,"TRUE","T"),"")</f>
        <v>9312</v>
      </c>
      <c r="J387" s="5">
        <f ca="1">IF($B387&gt;=$D$3,RTD("cqg.rtd", ,"ContractData", $C387, "Y_Date",, "T"),"")</f>
        <v>44951</v>
      </c>
      <c r="K387" s="1" t="str">
        <v/>
      </c>
      <c r="L387" s="1" t="str">
        <v/>
      </c>
      <c r="M387" t="b">
        <f t="shared" ca="1" si="18"/>
        <v>0</v>
      </c>
    </row>
    <row r="388" spans="1:13" x14ac:dyDescent="0.3">
      <c r="A388" s="3">
        <v>383</v>
      </c>
      <c r="B388" s="5">
        <f t="shared" si="16"/>
        <v>45103</v>
      </c>
      <c r="C388" s="16" t="str">
        <f t="shared" si="17"/>
        <v>CADD26M23</v>
      </c>
      <c r="D388" s="6" t="str">
        <f>RTD("cqg.rtd", ,"ContractData", ""&amp;C388&amp;"", "LongDescription",, "T")</f>
        <v>LME Copper, Jun 23</v>
      </c>
      <c r="E388" s="6" t="str" cm="1">
        <f t="array" aca="1" ref="E388" ca="1">IF($B388&gt;=$D$3,_xll.CQGContractData(""&amp;$C388&amp;"","T_Settlement","1","T"),RTD("cqg.rtd",,"StudyData",""&amp;$C388&amp;"","Bar","","Close","D","-1","ALL",,,"TRUE","T"))</f>
        <v/>
      </c>
      <c r="F388" s="3" t="str" cm="1">
        <f t="array" aca="1" ref="F388" ca="1">IF($B388&gt;=$D$3,_xll.CQGContractData(""&amp;$C388&amp;"","NetSettlement","1","T"),RTD("cqg.rtd",,"StudyData",""&amp;$C388&amp;"","Bar","","Close","D","-2","ALL",,,"TRUE","T")-RTD("cqg.rtd",,"StudyData",""&amp;$C388&amp;"","Bar","","Close","D","-1","ALL",,,"TRUE","T"))</f>
        <v/>
      </c>
      <c r="G388" s="14" t="str">
        <f ca="1">IF($B388&gt;=$D$3,RTD("cqg.rtd", ,"ContractData", $C388, "T_SettlementTime",, "T"),"")</f>
        <v/>
      </c>
      <c r="H388" s="5" cm="1">
        <f t="array" aca="1" ref="H388" ca="1">IF($B388&gt;=$D$3,_xll.CQGContractData($C388,"T_Date","1","T"),RTD("cqg.rtd",,"StudyData",""&amp;$C388&amp;"","Bar","","Time","D","-1","ALL",,,"TRUE","T"))</f>
        <v>44952</v>
      </c>
      <c r="I388" s="6">
        <f ca="1">IF($B388&gt;=$D$3,RTD("cqg.rtd",,"StudyData",$C388,"Bar","","Close","ADC","-2","ALL",,,"TRUE","T"),"")</f>
        <v>9291.01</v>
      </c>
      <c r="J388" s="5">
        <f ca="1">IF($B388&gt;=$D$3,RTD("cqg.rtd", ,"ContractData", $C388, "Y_Date",, "T"),"")</f>
        <v>44951</v>
      </c>
      <c r="K388" s="1" t="str">
        <v/>
      </c>
      <c r="L388" s="1" t="str">
        <v/>
      </c>
      <c r="M388" t="b">
        <f t="shared" ca="1" si="18"/>
        <v>0</v>
      </c>
    </row>
    <row r="389" spans="1:13" x14ac:dyDescent="0.3">
      <c r="A389" s="3">
        <v>384</v>
      </c>
      <c r="B389" s="5">
        <f t="shared" ref="B389:B452" si="19">WORKDAY($C$2,$A389)</f>
        <v>45104</v>
      </c>
      <c r="C389" s="16" t="str">
        <f t="shared" ref="C389:C452" si="20">CONCATENATE($E$2,IF(DAY($B389)&lt;10,CONCATENATE("0",DAY($B389)),DAY($B389)),IF(MONTH($B389)=1,"F",IF(MONTH($B389)=2,"G",IF(MONTH($B389)=3,"H",IF(MONTH($B389)=4,"J",IF(MONTH($B389)=5,"K",IF(MONTH($B389)=6,"M",IF(MONTH($B389)=7,"N",IF(MONTH($B389)=8,"Q",IF(MONTH($B389)=9,"U",IF(MONTH($B389)=10,"V",IF(MONTH($B389)=11,"X",IF(MONTH($B389)=12,"Z","INVALID MONTH")))))))))))),RIGHT(YEAR($B389),2))</f>
        <v>CADD27M23</v>
      </c>
      <c r="D389" s="6" t="str">
        <f>RTD("cqg.rtd", ,"ContractData", ""&amp;C389&amp;"", "LongDescription",, "T")</f>
        <v>LME Copper, Jun 23</v>
      </c>
      <c r="E389" s="6" t="str" cm="1">
        <f t="array" aca="1" ref="E389" ca="1">IF($B389&gt;=$D$3,_xll.CQGContractData(""&amp;$C389&amp;"","T_Settlement","1","T"),RTD("cqg.rtd",,"StudyData",""&amp;$C389&amp;"","Bar","","Close","D","-1","ALL",,,"TRUE","T"))</f>
        <v/>
      </c>
      <c r="F389" s="3" t="str" cm="1">
        <f t="array" aca="1" ref="F389" ca="1">IF($B389&gt;=$D$3,_xll.CQGContractData(""&amp;$C389&amp;"","NetSettlement","1","T"),RTD("cqg.rtd",,"StudyData",""&amp;$C389&amp;"","Bar","","Close","D","-2","ALL",,,"TRUE","T")-RTD("cqg.rtd",,"StudyData",""&amp;$C389&amp;"","Bar","","Close","D","-1","ALL",,,"TRUE","T"))</f>
        <v/>
      </c>
      <c r="G389" s="14" t="str">
        <f ca="1">IF($B389&gt;=$D$3,RTD("cqg.rtd", ,"ContractData", $C389, "T_SettlementTime",, "T"),"")</f>
        <v/>
      </c>
      <c r="H389" s="5" cm="1">
        <f t="array" aca="1" ref="H389" ca="1">IF($B389&gt;=$D$3,_xll.CQGContractData($C389,"T_Date","1","T"),RTD("cqg.rtd",,"StudyData",""&amp;$C389&amp;"","Bar","","Time","D","-1","ALL",,,"TRUE","T"))</f>
        <v>44952</v>
      </c>
      <c r="I389" s="6">
        <f ca="1">IF($B389&gt;=$D$3,RTD("cqg.rtd",,"StudyData",$C389,"Bar","","Close","ADC","-2","ALL",,,"TRUE","T"),"")</f>
        <v>9292.51</v>
      </c>
      <c r="J389" s="5">
        <f ca="1">IF($B389&gt;=$D$3,RTD("cqg.rtd", ,"ContractData", $C389, "Y_Date",, "T"),"")</f>
        <v>44951</v>
      </c>
      <c r="K389" s="1" t="str">
        <v/>
      </c>
      <c r="L389" s="1" t="str">
        <v/>
      </c>
      <c r="M389" t="b">
        <f t="shared" ca="1" si="18"/>
        <v>0</v>
      </c>
    </row>
    <row r="390" spans="1:13" x14ac:dyDescent="0.3">
      <c r="A390" s="3">
        <v>385</v>
      </c>
      <c r="B390" s="5">
        <f t="shared" si="19"/>
        <v>45105</v>
      </c>
      <c r="C390" s="16" t="str">
        <f t="shared" si="20"/>
        <v>CADD28M23</v>
      </c>
      <c r="D390" s="6" t="str">
        <f>RTD("cqg.rtd", ,"ContractData", ""&amp;C390&amp;"", "LongDescription",, "T")</f>
        <v>LME Copper, Jun 23</v>
      </c>
      <c r="E390" s="6" cm="1">
        <f t="array" aca="1" ref="E390" ca="1">IF($B390&gt;=$D$3,_xll.CQGContractData(""&amp;$C390&amp;"","T_Settlement","1","T"),RTD("cqg.rtd",,"StudyData",""&amp;$C390&amp;"","Bar","","Close","D","-1","ALL",,,"TRUE","T"))</f>
        <v>9332.7900000000009</v>
      </c>
      <c r="F390" s="3" cm="1">
        <f t="array" aca="1" ref="F390" ca="1">IF($B390&gt;=$D$3,_xll.CQGContractData(""&amp;$C390&amp;"","NetSettlement","1","T"),RTD("cqg.rtd",,"StudyData",""&amp;$C390&amp;"","Bar","","Close","D","-2","ALL",,,"TRUE","T")-RTD("cqg.rtd",,"StudyData",""&amp;$C390&amp;"","Bar","","Close","D","-1","ALL",,,"TRUE","T"))</f>
        <v>14.05</v>
      </c>
      <c r="G390" s="14">
        <f ca="1">IF($B390&gt;=$D$3,RTD("cqg.rtd", ,"ContractData", $C390, "T_SettlementTime",, "T"),"")</f>
        <v>0.45833333333333331</v>
      </c>
      <c r="H390" s="5" cm="1">
        <f t="array" aca="1" ref="H390" ca="1">IF($B390&gt;=$D$3,_xll.CQGContractData($C390,"T_Date","1","T"),RTD("cqg.rtd",,"StudyData",""&amp;$C390&amp;"","Bar","","Time","D","-1","ALL",,,"TRUE","T"))</f>
        <v>44952</v>
      </c>
      <c r="I390" s="6">
        <f ca="1">IF($B390&gt;=$D$3,RTD("cqg.rtd",,"StudyData",$C390,"Bar","","Close","ADC","-2","ALL",,,"TRUE","T"),"")</f>
        <v>9313.8799999999992</v>
      </c>
      <c r="J390" s="5">
        <f ca="1">IF($B390&gt;=$D$3,RTD("cqg.rtd", ,"ContractData", $C390, "Y_Date",, "T"),"")</f>
        <v>44951</v>
      </c>
      <c r="K390" s="1" t="str">
        <v/>
      </c>
      <c r="L390" s="1" t="str">
        <v/>
      </c>
      <c r="M390" t="b">
        <f t="shared" ca="1" si="18"/>
        <v>0</v>
      </c>
    </row>
    <row r="391" spans="1:13" x14ac:dyDescent="0.3">
      <c r="A391" s="3">
        <v>386</v>
      </c>
      <c r="B391" s="5">
        <f t="shared" si="19"/>
        <v>45106</v>
      </c>
      <c r="C391" s="16" t="str">
        <f t="shared" si="20"/>
        <v>CADD29M23</v>
      </c>
      <c r="D391" s="6" t="str">
        <f>RTD("cqg.rtd", ,"ContractData", ""&amp;C391&amp;"", "LongDescription",, "T")</f>
        <v>LME Copper, Jun 23</v>
      </c>
      <c r="E391" s="6" t="str" cm="1">
        <f t="array" aca="1" ref="E391" ca="1">IF($B391&gt;=$D$3,_xll.CQGContractData(""&amp;$C391&amp;"","T_Settlement","1","T"),RTD("cqg.rtd",,"StudyData",""&amp;$C391&amp;"","Bar","","Close","D","-1","ALL",,,"TRUE","T"))</f>
        <v/>
      </c>
      <c r="F391" s="3" t="str" cm="1">
        <f t="array" aca="1" ref="F391" ca="1">IF($B391&gt;=$D$3,_xll.CQGContractData(""&amp;$C391&amp;"","NetSettlement","1","T"),RTD("cqg.rtd",,"StudyData",""&amp;$C391&amp;"","Bar","","Close","D","-2","ALL",,,"TRUE","T")-RTD("cqg.rtd",,"StudyData",""&amp;$C391&amp;"","Bar","","Close","D","-1","ALL",,,"TRUE","T"))</f>
        <v/>
      </c>
      <c r="G391" s="14" t="str">
        <f ca="1">IF($B391&gt;=$D$3,RTD("cqg.rtd", ,"ContractData", $C391, "T_SettlementTime",, "T"),"")</f>
        <v/>
      </c>
      <c r="H391" s="5" cm="1">
        <f t="array" aca="1" ref="H391" ca="1">IF($B391&gt;=$D$3,_xll.CQGContractData($C391,"T_Date","1","T"),RTD("cqg.rtd",,"StudyData",""&amp;$C391&amp;"","Bar","","Time","D","-1","ALL",,,"TRUE","T"))</f>
        <v>44952</v>
      </c>
      <c r="I391" s="6">
        <f ca="1">IF($B391&gt;=$D$3,RTD("cqg.rtd",,"StudyData",$C391,"Bar","","Close","ADC","-2","ALL",,,"TRUE","T"),"")</f>
        <v>9314.25</v>
      </c>
      <c r="J391" s="5">
        <f ca="1">IF($B391&gt;=$D$3,RTD("cqg.rtd", ,"ContractData", $C391, "Y_Date",, "T"),"")</f>
        <v>44951</v>
      </c>
      <c r="K391" s="1" t="str">
        <v/>
      </c>
      <c r="L391" s="1" t="str">
        <v/>
      </c>
      <c r="M391" t="b">
        <f t="shared" ca="1" si="18"/>
        <v>0</v>
      </c>
    </row>
    <row r="392" spans="1:13" x14ac:dyDescent="0.3">
      <c r="A392" s="3">
        <v>387</v>
      </c>
      <c r="B392" s="5">
        <f t="shared" si="19"/>
        <v>45107</v>
      </c>
      <c r="C392" s="16" t="str">
        <f t="shared" si="20"/>
        <v>CADD30M23</v>
      </c>
      <c r="D392" s="6" t="str">
        <f>RTD("cqg.rtd", ,"ContractData", ""&amp;C392&amp;"", "LongDescription",, "T")</f>
        <v>LME Copper, Jun 23</v>
      </c>
      <c r="E392" s="6" t="str" cm="1">
        <f t="array" aca="1" ref="E392" ca="1">IF($B392&gt;=$D$3,_xll.CQGContractData(""&amp;$C392&amp;"","T_Settlement","1","T"),RTD("cqg.rtd",,"StudyData",""&amp;$C392&amp;"","Bar","","Close","D","-1","ALL",,,"TRUE","T"))</f>
        <v/>
      </c>
      <c r="F392" s="3" t="str" cm="1">
        <f t="array" aca="1" ref="F392" ca="1">IF($B392&gt;=$D$3,_xll.CQGContractData(""&amp;$C392&amp;"","NetSettlement","1","T"),RTD("cqg.rtd",,"StudyData",""&amp;$C392&amp;"","Bar","","Close","D","-2","ALL",,,"TRUE","T")-RTD("cqg.rtd",,"StudyData",""&amp;$C392&amp;"","Bar","","Close","D","-1","ALL",,,"TRUE","T"))</f>
        <v/>
      </c>
      <c r="G392" s="14" t="str">
        <f ca="1">IF($B392&gt;=$D$3,RTD("cqg.rtd", ,"ContractData", $C392, "T_SettlementTime",, "T"),"")</f>
        <v/>
      </c>
      <c r="H392" s="5" cm="1">
        <f t="array" aca="1" ref="H392" ca="1">IF($B392&gt;=$D$3,_xll.CQGContractData($C392,"T_Date","1","T"),RTD("cqg.rtd",,"StudyData",""&amp;$C392&amp;"","Bar","","Time","D","-1","ALL",,,"TRUE","T"))</f>
        <v>44952</v>
      </c>
      <c r="I392" s="6">
        <f ca="1">IF($B392&gt;=$D$3,RTD("cqg.rtd",,"StudyData",$C392,"Bar","","Close","ADC","-2","ALL",,,"TRUE","T"),"")</f>
        <v>9314</v>
      </c>
      <c r="J392" s="5">
        <f ca="1">IF($B392&gt;=$D$3,RTD("cqg.rtd", ,"ContractData", $C392, "Y_Date",, "T"),"")</f>
        <v>44951</v>
      </c>
      <c r="K392" s="1" t="str">
        <v/>
      </c>
      <c r="L392" s="1" t="str">
        <v/>
      </c>
      <c r="M392" t="b">
        <f t="shared" ca="1" si="18"/>
        <v>0</v>
      </c>
    </row>
    <row r="393" spans="1:13" x14ac:dyDescent="0.3">
      <c r="A393" s="3">
        <v>388</v>
      </c>
      <c r="B393" s="5">
        <f t="shared" si="19"/>
        <v>45110</v>
      </c>
      <c r="C393" s="16" t="str">
        <f t="shared" si="20"/>
        <v>CADD03N23</v>
      </c>
      <c r="D393" s="6" t="str">
        <f>RTD("cqg.rtd", ,"ContractData", ""&amp;C393&amp;"", "LongDescription",, "T")</f>
        <v>LME Copper, Jul 23</v>
      </c>
      <c r="E393" s="6" t="str" cm="1">
        <f t="array" aca="1" ref="E393" ca="1">IF($B393&gt;=$D$3,_xll.CQGContractData(""&amp;$C393&amp;"","T_Settlement","1","T"),RTD("cqg.rtd",,"StudyData",""&amp;$C393&amp;"","Bar","","Close","D","-1","ALL",,,"TRUE","T"))</f>
        <v/>
      </c>
      <c r="F393" s="3" t="str" cm="1">
        <f t="array" aca="1" ref="F393" ca="1">IF($B393&gt;=$D$3,_xll.CQGContractData(""&amp;$C393&amp;"","NetSettlement","1","T"),RTD("cqg.rtd",,"StudyData",""&amp;$C393&amp;"","Bar","","Close","D","-2","ALL",,,"TRUE","T")-RTD("cqg.rtd",,"StudyData",""&amp;$C393&amp;"","Bar","","Close","D","-1","ALL",,,"TRUE","T"))</f>
        <v/>
      </c>
      <c r="G393" s="14" t="str">
        <f ca="1">IF($B393&gt;=$D$3,RTD("cqg.rtd", ,"ContractData", $C393, "T_SettlementTime",, "T"),"")</f>
        <v/>
      </c>
      <c r="H393" s="5" cm="1">
        <f t="array" aca="1" ref="H393" ca="1">IF($B393&gt;=$D$3,_xll.CQGContractData($C393,"T_Date","1","T"),RTD("cqg.rtd",,"StudyData",""&amp;$C393&amp;"","Bar","","Time","D","-1","ALL",,,"TRUE","T"))</f>
        <v>44952</v>
      </c>
      <c r="I393" s="6">
        <f ca="1">IF($B393&gt;=$D$3,RTD("cqg.rtd",,"StudyData",$C393,"Bar","","Close","ADC","-2","ALL",,,"TRUE","T"),"")</f>
        <v>9315.25</v>
      </c>
      <c r="J393" s="5">
        <f ca="1">IF($B393&gt;=$D$3,RTD("cqg.rtd", ,"ContractData", $C393, "Y_Date",, "T"),"")</f>
        <v>44951</v>
      </c>
      <c r="K393" s="1" t="str">
        <v/>
      </c>
      <c r="L393" s="1" t="str">
        <v/>
      </c>
      <c r="M393" t="b">
        <f t="shared" ca="1" si="18"/>
        <v>0</v>
      </c>
    </row>
    <row r="394" spans="1:13" x14ac:dyDescent="0.3">
      <c r="A394" s="3">
        <v>389</v>
      </c>
      <c r="B394" s="5">
        <f t="shared" si="19"/>
        <v>45111</v>
      </c>
      <c r="C394" s="16" t="str">
        <f t="shared" si="20"/>
        <v>CADD04N23</v>
      </c>
      <c r="D394" s="6" t="str">
        <f>RTD("cqg.rtd", ,"ContractData", ""&amp;C394&amp;"", "LongDescription",, "T")</f>
        <v>LME Copper, Jul 23</v>
      </c>
      <c r="E394" s="6" t="str" cm="1">
        <f t="array" aca="1" ref="E394" ca="1">IF($B394&gt;=$D$3,_xll.CQGContractData(""&amp;$C394&amp;"","T_Settlement","1","T"),RTD("cqg.rtd",,"StudyData",""&amp;$C394&amp;"","Bar","","Close","D","-1","ALL",,,"TRUE","T"))</f>
        <v/>
      </c>
      <c r="F394" s="3" t="str" cm="1">
        <f t="array" aca="1" ref="F394" ca="1">IF($B394&gt;=$D$3,_xll.CQGContractData(""&amp;$C394&amp;"","NetSettlement","1","T"),RTD("cqg.rtd",,"StudyData",""&amp;$C394&amp;"","Bar","","Close","D","-2","ALL",,,"TRUE","T")-RTD("cqg.rtd",,"StudyData",""&amp;$C394&amp;"","Bar","","Close","D","-1","ALL",,,"TRUE","T"))</f>
        <v/>
      </c>
      <c r="G394" s="14" t="str">
        <f ca="1">IF($B394&gt;=$D$3,RTD("cqg.rtd", ,"ContractData", $C394, "T_SettlementTime",, "T"),"")</f>
        <v/>
      </c>
      <c r="H394" s="5" cm="1">
        <f t="array" aca="1" ref="H394" ca="1">IF($B394&gt;=$D$3,_xll.CQGContractData($C394,"T_Date","1","T"),RTD("cqg.rtd",,"StudyData",""&amp;$C394&amp;"","Bar","","Time","D","-1","ALL",,,"TRUE","T"))</f>
        <v>44952</v>
      </c>
      <c r="I394" s="6">
        <f ca="1">IF($B394&gt;=$D$3,RTD("cqg.rtd",,"StudyData",$C394,"Bar","","Close","ADC","-2","ALL",,,"TRUE","T"),"")</f>
        <v>9315.42</v>
      </c>
      <c r="J394" s="5">
        <f ca="1">IF($B394&gt;=$D$3,RTD("cqg.rtd", ,"ContractData", $C394, "Y_Date",, "T"),"")</f>
        <v>44951</v>
      </c>
      <c r="K394" s="1" t="str">
        <v/>
      </c>
      <c r="L394" s="1" t="str">
        <v/>
      </c>
      <c r="M394" t="b">
        <f t="shared" ca="1" si="18"/>
        <v>0</v>
      </c>
    </row>
    <row r="395" spans="1:13" x14ac:dyDescent="0.3">
      <c r="A395" s="3">
        <v>390</v>
      </c>
      <c r="B395" s="5">
        <f t="shared" si="19"/>
        <v>45112</v>
      </c>
      <c r="C395" s="16" t="str">
        <f t="shared" si="20"/>
        <v>CADD05N23</v>
      </c>
      <c r="D395" s="6" t="str">
        <f>RTD("cqg.rtd", ,"ContractData", ""&amp;C395&amp;"", "LongDescription",, "T")</f>
        <v>LME Copper, Jul 23</v>
      </c>
      <c r="E395" s="6" cm="1">
        <f t="array" aca="1" ref="E395" ca="1">IF($B395&gt;=$D$3,_xll.CQGContractData(""&amp;$C395&amp;"","T_Settlement","1","T"),RTD("cqg.rtd",,"StudyData",""&amp;$C395&amp;"","Bar","","Close","D","-1","ALL",,,"TRUE","T"))</f>
        <v>9332.42</v>
      </c>
      <c r="F395" s="3" cm="1">
        <f t="array" aca="1" ref="F395" ca="1">IF($B395&gt;=$D$3,_xll.CQGContractData(""&amp;$C395&amp;"","NetSettlement","1","T"),RTD("cqg.rtd",,"StudyData",""&amp;$C395&amp;"","Bar","","Close","D","-2","ALL",,,"TRUE","T")-RTD("cqg.rtd",,"StudyData",""&amp;$C395&amp;"","Bar","","Close","D","-1","ALL",,,"TRUE","T"))</f>
        <v>13.89</v>
      </c>
      <c r="G395" s="14">
        <f ca="1">IF($B395&gt;=$D$3,RTD("cqg.rtd", ,"ContractData", $C395, "T_SettlementTime",, "T"),"")</f>
        <v>0.45833333333333331</v>
      </c>
      <c r="H395" s="5" cm="1">
        <f t="array" aca="1" ref="H395" ca="1">IF($B395&gt;=$D$3,_xll.CQGContractData($C395,"T_Date","1","T"),RTD("cqg.rtd",,"StudyData",""&amp;$C395&amp;"","Bar","","Time","D","-1","ALL",,,"TRUE","T"))</f>
        <v>44952</v>
      </c>
      <c r="I395" s="6">
        <f ca="1">IF($B395&gt;=$D$3,RTD("cqg.rtd",,"StudyData",$C395,"Bar","","Close","ADC","-2","ALL",,,"TRUE","T"),"")</f>
        <v>9315.58</v>
      </c>
      <c r="J395" s="5">
        <f ca="1">IF($B395&gt;=$D$3,RTD("cqg.rtd", ,"ContractData", $C395, "Y_Date",, "T"),"")</f>
        <v>44951</v>
      </c>
      <c r="K395" s="1" t="str">
        <v/>
      </c>
      <c r="L395" s="1" t="str">
        <v/>
      </c>
      <c r="M395" t="b">
        <f t="shared" ca="1" si="18"/>
        <v>0</v>
      </c>
    </row>
    <row r="396" spans="1:13" x14ac:dyDescent="0.3">
      <c r="A396" s="3">
        <v>391</v>
      </c>
      <c r="B396" s="5">
        <f t="shared" si="19"/>
        <v>45113</v>
      </c>
      <c r="C396" s="16" t="str">
        <f t="shared" si="20"/>
        <v>CADD06N23</v>
      </c>
      <c r="D396" s="6" t="str">
        <f>RTD("cqg.rtd", ,"ContractData", ""&amp;C396&amp;"", "LongDescription",, "T")</f>
        <v>LME Copper, Jul 23</v>
      </c>
      <c r="E396" s="6" t="str" cm="1">
        <f t="array" aca="1" ref="E396" ca="1">IF($B396&gt;=$D$3,_xll.CQGContractData(""&amp;$C396&amp;"","T_Settlement","1","T"),RTD("cqg.rtd",,"StudyData",""&amp;$C396&amp;"","Bar","","Close","D","-1","ALL",,,"TRUE","T"))</f>
        <v/>
      </c>
      <c r="F396" s="3" t="str" cm="1">
        <f t="array" aca="1" ref="F396" ca="1">IF($B396&gt;=$D$3,_xll.CQGContractData(""&amp;$C396&amp;"","NetSettlement","1","T"),RTD("cqg.rtd",,"StudyData",""&amp;$C396&amp;"","Bar","","Close","D","-2","ALL",,,"TRUE","T")-RTD("cqg.rtd",,"StudyData",""&amp;$C396&amp;"","Bar","","Close","D","-1","ALL",,,"TRUE","T"))</f>
        <v/>
      </c>
      <c r="G396" s="14" t="str">
        <f ca="1">IF($B396&gt;=$D$3,RTD("cqg.rtd", ,"ContractData", $C396, "T_SettlementTime",, "T"),"")</f>
        <v/>
      </c>
      <c r="H396" s="5" cm="1">
        <f t="array" aca="1" ref="H396" ca="1">IF($B396&gt;=$D$3,_xll.CQGContractData($C396,"T_Date","1","T"),RTD("cqg.rtd",,"StudyData",""&amp;$C396&amp;"","Bar","","Time","D","-1","ALL",,,"TRUE","T"))</f>
        <v>44952</v>
      </c>
      <c r="I396" s="6">
        <f ca="1">IF($B396&gt;=$D$3,RTD("cqg.rtd",,"StudyData",$C396,"Bar","","Close","ADC","-2","ALL",,,"TRUE","T"),"")</f>
        <v>9315.75</v>
      </c>
      <c r="J396" s="5">
        <f ca="1">IF($B396&gt;=$D$3,RTD("cqg.rtd", ,"ContractData", $C396, "Y_Date",, "T"),"")</f>
        <v>44951</v>
      </c>
      <c r="K396" s="1" t="str">
        <v/>
      </c>
      <c r="L396" s="1" t="str">
        <v/>
      </c>
      <c r="M396" t="b">
        <f t="shared" ca="1" si="18"/>
        <v>0</v>
      </c>
    </row>
    <row r="397" spans="1:13" x14ac:dyDescent="0.3">
      <c r="A397" s="3">
        <v>392</v>
      </c>
      <c r="B397" s="5">
        <f t="shared" si="19"/>
        <v>45114</v>
      </c>
      <c r="C397" s="16" t="str">
        <f t="shared" si="20"/>
        <v>CADD07N23</v>
      </c>
      <c r="D397" s="6" t="str">
        <f>RTD("cqg.rtd", ,"ContractData", ""&amp;C397&amp;"", "LongDescription",, "T")</f>
        <v>LME Copper, Jul 23</v>
      </c>
      <c r="E397" s="6" t="str" cm="1">
        <f t="array" aca="1" ref="E397" ca="1">IF($B397&gt;=$D$3,_xll.CQGContractData(""&amp;$C397&amp;"","T_Settlement","1","T"),RTD("cqg.rtd",,"StudyData",""&amp;$C397&amp;"","Bar","","Close","D","-1","ALL",,,"TRUE","T"))</f>
        <v/>
      </c>
      <c r="F397" s="3" t="str" cm="1">
        <f t="array" aca="1" ref="F397" ca="1">IF($B397&gt;=$D$3,_xll.CQGContractData(""&amp;$C397&amp;"","NetSettlement","1","T"),RTD("cqg.rtd",,"StudyData",""&amp;$C397&amp;"","Bar","","Close","D","-2","ALL",,,"TRUE","T")-RTD("cqg.rtd",,"StudyData",""&amp;$C397&amp;"","Bar","","Close","D","-1","ALL",,,"TRUE","T"))</f>
        <v/>
      </c>
      <c r="G397" s="14" t="str">
        <f ca="1">IF($B397&gt;=$D$3,RTD("cqg.rtd", ,"ContractData", $C397, "T_SettlementTime",, "T"),"")</f>
        <v/>
      </c>
      <c r="H397" s="5" cm="1">
        <f t="array" aca="1" ref="H397" ca="1">IF($B397&gt;=$D$3,_xll.CQGContractData($C397,"T_Date","1","T"),RTD("cqg.rtd",,"StudyData",""&amp;$C397&amp;"","Bar","","Time","D","-1","ALL",,,"TRUE","T"))</f>
        <v>44952</v>
      </c>
      <c r="I397" s="6">
        <f ca="1">IF($B397&gt;=$D$3,RTD("cqg.rtd",,"StudyData",$C397,"Bar","","Close","ADC","-2","ALL",,,"TRUE","T"),"")</f>
        <v>9311.94</v>
      </c>
      <c r="J397" s="5">
        <f ca="1">IF($B397&gt;=$D$3,RTD("cqg.rtd", ,"ContractData", $C397, "Y_Date",, "T"),"")</f>
        <v>44951</v>
      </c>
      <c r="K397" s="1" t="str">
        <v/>
      </c>
      <c r="L397" s="1" t="str">
        <v/>
      </c>
      <c r="M397" t="b">
        <f t="shared" ca="1" si="18"/>
        <v>0</v>
      </c>
    </row>
    <row r="398" spans="1:13" x14ac:dyDescent="0.3">
      <c r="A398" s="3">
        <v>393</v>
      </c>
      <c r="B398" s="5">
        <f t="shared" si="19"/>
        <v>45117</v>
      </c>
      <c r="C398" s="16" t="str">
        <f t="shared" si="20"/>
        <v>CADD10N23</v>
      </c>
      <c r="D398" s="6" t="str">
        <f>RTD("cqg.rtd", ,"ContractData", ""&amp;C398&amp;"", "LongDescription",, "T")</f>
        <v>LME Copper, Jul 23</v>
      </c>
      <c r="E398" s="6" t="str" cm="1">
        <f t="array" aca="1" ref="E398" ca="1">IF($B398&gt;=$D$3,_xll.CQGContractData(""&amp;$C398&amp;"","T_Settlement","1","T"),RTD("cqg.rtd",,"StudyData",""&amp;$C398&amp;"","Bar","","Close","D","-1","ALL",,,"TRUE","T"))</f>
        <v/>
      </c>
      <c r="F398" s="3" t="str" cm="1">
        <f t="array" aca="1" ref="F398" ca="1">IF($B398&gt;=$D$3,_xll.CQGContractData(""&amp;$C398&amp;"","NetSettlement","1","T"),RTD("cqg.rtd",,"StudyData",""&amp;$C398&amp;"","Bar","","Close","D","-2","ALL",,,"TRUE","T")-RTD("cqg.rtd",,"StudyData",""&amp;$C398&amp;"","Bar","","Close","D","-1","ALL",,,"TRUE","T"))</f>
        <v/>
      </c>
      <c r="G398" s="14" t="str">
        <f ca="1">IF($B398&gt;=$D$3,RTD("cqg.rtd", ,"ContractData", $C398, "T_SettlementTime",, "T"),"")</f>
        <v/>
      </c>
      <c r="H398" s="5" cm="1">
        <f t="array" aca="1" ref="H398" ca="1">IF($B398&gt;=$D$3,_xll.CQGContractData($C398,"T_Date","1","T"),RTD("cqg.rtd",,"StudyData",""&amp;$C398&amp;"","Bar","","Time","D","-1","ALL",,,"TRUE","T"))</f>
        <v>44952</v>
      </c>
      <c r="I398" s="6">
        <f ca="1">IF($B398&gt;=$D$3,RTD("cqg.rtd",,"StudyData",$C398,"Bar","","Close","ADC","-2","ALL",,,"TRUE","T"),"")</f>
        <v>9306</v>
      </c>
      <c r="J398" s="5">
        <f ca="1">IF($B398&gt;=$D$3,RTD("cqg.rtd", ,"ContractData", $C398, "Y_Date",, "T"),"")</f>
        <v>44951</v>
      </c>
      <c r="K398" s="1" t="str">
        <v/>
      </c>
      <c r="L398" s="1" t="str">
        <v/>
      </c>
      <c r="M398" t="b">
        <f t="shared" ca="1" si="18"/>
        <v>0</v>
      </c>
    </row>
    <row r="399" spans="1:13" x14ac:dyDescent="0.3">
      <c r="A399" s="3">
        <v>394</v>
      </c>
      <c r="B399" s="5">
        <f t="shared" si="19"/>
        <v>45118</v>
      </c>
      <c r="C399" s="16" t="str">
        <f t="shared" si="20"/>
        <v>CADD11N23</v>
      </c>
      <c r="D399" s="6" t="str">
        <f>RTD("cqg.rtd", ,"ContractData", ""&amp;C399&amp;"", "LongDescription",, "T")</f>
        <v>LME Copper, Jul 23</v>
      </c>
      <c r="E399" s="6" t="str" cm="1">
        <f t="array" aca="1" ref="E399" ca="1">IF($B399&gt;=$D$3,_xll.CQGContractData(""&amp;$C399&amp;"","T_Settlement","1","T"),RTD("cqg.rtd",,"StudyData",""&amp;$C399&amp;"","Bar","","Close","D","-1","ALL",,,"TRUE","T"))</f>
        <v/>
      </c>
      <c r="F399" s="3" t="str" cm="1">
        <f t="array" aca="1" ref="F399" ca="1">IF($B399&gt;=$D$3,_xll.CQGContractData(""&amp;$C399&amp;"","NetSettlement","1","T"),RTD("cqg.rtd",,"StudyData",""&amp;$C399&amp;"","Bar","","Close","D","-2","ALL",,,"TRUE","T")-RTD("cqg.rtd",,"StudyData",""&amp;$C399&amp;"","Bar","","Close","D","-1","ALL",,,"TRUE","T"))</f>
        <v/>
      </c>
      <c r="G399" s="14" t="str">
        <f ca="1">IF($B399&gt;=$D$3,RTD("cqg.rtd", ,"ContractData", $C399, "T_SettlementTime",, "T"),"")</f>
        <v/>
      </c>
      <c r="H399" s="5" cm="1">
        <f t="array" aca="1" ref="H399" ca="1">IF($B399&gt;=$D$3,_xll.CQGContractData($C399,"T_Date","1","T"),RTD("cqg.rtd",,"StudyData",""&amp;$C399&amp;"","Bar","","Time","D","-1","ALL",,,"TRUE","T"))</f>
        <v>44952</v>
      </c>
      <c r="I399" s="6">
        <f ca="1">IF($B399&gt;=$D$3,RTD("cqg.rtd",,"StudyData",$C399,"Bar","","Close","ADC","-2","ALL",,,"TRUE","T"),"")</f>
        <v>9315.5</v>
      </c>
      <c r="J399" s="5">
        <f ca="1">IF($B399&gt;=$D$3,RTD("cqg.rtd", ,"ContractData", $C399, "Y_Date",, "T"),"")</f>
        <v>44951</v>
      </c>
      <c r="K399" s="1" t="str">
        <v/>
      </c>
      <c r="L399" s="1" t="str">
        <v/>
      </c>
      <c r="M399" t="b">
        <f t="shared" ca="1" si="18"/>
        <v>0</v>
      </c>
    </row>
    <row r="400" spans="1:13" x14ac:dyDescent="0.3">
      <c r="A400" s="3">
        <v>395</v>
      </c>
      <c r="B400" s="5">
        <f t="shared" si="19"/>
        <v>45119</v>
      </c>
      <c r="C400" s="16" t="str">
        <f t="shared" si="20"/>
        <v>CADD12N23</v>
      </c>
      <c r="D400" s="6" t="str">
        <f>RTD("cqg.rtd", ,"ContractData", ""&amp;C400&amp;"", "LongDescription",, "T")</f>
        <v>LME Copper, Jul 23</v>
      </c>
      <c r="E400" s="6" cm="1">
        <f t="array" aca="1" ref="E400" ca="1">IF($B400&gt;=$D$3,_xll.CQGContractData(""&amp;$C400&amp;"","T_Settlement","1","T"),RTD("cqg.rtd",,"StudyData",""&amp;$C400&amp;"","Bar","","Close","D","-1","ALL",,,"TRUE","T"))</f>
        <v>9331.9600000000009</v>
      </c>
      <c r="F400" s="3" cm="1">
        <f t="array" aca="1" ref="F400" ca="1">IF($B400&gt;=$D$3,_xll.CQGContractData(""&amp;$C400&amp;"","NetSettlement","1","T"),RTD("cqg.rtd",,"StudyData",""&amp;$C400&amp;"","Bar","","Close","D","-2","ALL",,,"TRUE","T")-RTD("cqg.rtd",,"StudyData",""&amp;$C400&amp;"","Bar","","Close","D","-1","ALL",,,"TRUE","T"))</f>
        <v>13.700000000000001</v>
      </c>
      <c r="G400" s="14">
        <f ca="1">IF($B400&gt;=$D$3,RTD("cqg.rtd", ,"ContractData", $C400, "T_SettlementTime",, "T"),"")</f>
        <v>0.45833333333333331</v>
      </c>
      <c r="H400" s="5" cm="1">
        <f t="array" aca="1" ref="H400" ca="1">IF($B400&gt;=$D$3,_xll.CQGContractData($C400,"T_Date","1","T"),RTD("cqg.rtd",,"StudyData",""&amp;$C400&amp;"","Bar","","Time","D","-1","ALL",,,"TRUE","T"))</f>
        <v>44952</v>
      </c>
      <c r="I400" s="6">
        <f ca="1">IF($B400&gt;=$D$3,RTD("cqg.rtd",,"StudyData",$C400,"Bar","","Close","ADC","-2","ALL",,,"TRUE","T"),"")</f>
        <v>9315.25</v>
      </c>
      <c r="J400" s="5">
        <f ca="1">IF($B400&gt;=$D$3,RTD("cqg.rtd", ,"ContractData", $C400, "Y_Date",, "T"),"")</f>
        <v>44951</v>
      </c>
      <c r="K400" s="1" t="str">
        <v/>
      </c>
      <c r="L400" s="1" t="str">
        <v/>
      </c>
      <c r="M400" t="b">
        <f t="shared" ca="1" si="18"/>
        <v>0</v>
      </c>
    </row>
    <row r="401" spans="1:13" x14ac:dyDescent="0.3">
      <c r="A401" s="3">
        <v>396</v>
      </c>
      <c r="B401" s="5">
        <f t="shared" si="19"/>
        <v>45120</v>
      </c>
      <c r="C401" s="16" t="str">
        <f t="shared" si="20"/>
        <v>CADD13N23</v>
      </c>
      <c r="D401" s="6" t="str">
        <f>RTD("cqg.rtd", ,"ContractData", ""&amp;C401&amp;"", "LongDescription",, "T")</f>
        <v>LME Copper, Jul 23</v>
      </c>
      <c r="E401" s="6" t="str" cm="1">
        <f t="array" aca="1" ref="E401" ca="1">IF($B401&gt;=$D$3,_xll.CQGContractData(""&amp;$C401&amp;"","T_Settlement","1","T"),RTD("cqg.rtd",,"StudyData",""&amp;$C401&amp;"","Bar","","Close","D","-1","ALL",,,"TRUE","T"))</f>
        <v/>
      </c>
      <c r="F401" s="3" t="str" cm="1">
        <f t="array" aca="1" ref="F401" ca="1">IF($B401&gt;=$D$3,_xll.CQGContractData(""&amp;$C401&amp;"","NetSettlement","1","T"),RTD("cqg.rtd",,"StudyData",""&amp;$C401&amp;"","Bar","","Close","D","-2","ALL",,,"TRUE","T")-RTD("cqg.rtd",,"StudyData",""&amp;$C401&amp;"","Bar","","Close","D","-1","ALL",,,"TRUE","T"))</f>
        <v/>
      </c>
      <c r="G401" s="14" t="str">
        <f ca="1">IF($B401&gt;=$D$3,RTD("cqg.rtd", ,"ContractData", $C401, "T_SettlementTime",, "T"),"")</f>
        <v/>
      </c>
      <c r="H401" s="5" cm="1">
        <f t="array" aca="1" ref="H401" ca="1">IF($B401&gt;=$D$3,_xll.CQGContractData($C401,"T_Date","1","T"),RTD("cqg.rtd",,"StudyData",""&amp;$C401&amp;"","Bar","","Time","D","-1","ALL",,,"TRUE","T"))</f>
        <v>44952</v>
      </c>
      <c r="I401" s="6">
        <f ca="1">IF($B401&gt;=$D$3,RTD("cqg.rtd",,"StudyData",$C401,"Bar","","Close","ADC","-2","ALL",,,"TRUE","T"),"")</f>
        <v>9315</v>
      </c>
      <c r="J401" s="5">
        <f ca="1">IF($B401&gt;=$D$3,RTD("cqg.rtd", ,"ContractData", $C401, "Y_Date",, "T"),"")</f>
        <v>44951</v>
      </c>
      <c r="K401" s="1" t="str">
        <v/>
      </c>
      <c r="L401" s="1" t="str">
        <v/>
      </c>
      <c r="M401" t="b">
        <f t="shared" ca="1" si="18"/>
        <v>0</v>
      </c>
    </row>
    <row r="402" spans="1:13" x14ac:dyDescent="0.3">
      <c r="A402" s="3">
        <v>397</v>
      </c>
      <c r="B402" s="5">
        <f t="shared" si="19"/>
        <v>45121</v>
      </c>
      <c r="C402" s="16" t="str">
        <f t="shared" si="20"/>
        <v>CADD14N23</v>
      </c>
      <c r="D402" s="6" t="str">
        <f>RTD("cqg.rtd", ,"ContractData", ""&amp;C402&amp;"", "LongDescription",, "T")</f>
        <v>LME Copper, Jul 23</v>
      </c>
      <c r="E402" s="6" t="str" cm="1">
        <f t="array" aca="1" ref="E402" ca="1">IF($B402&gt;=$D$3,_xll.CQGContractData(""&amp;$C402&amp;"","T_Settlement","1","T"),RTD("cqg.rtd",,"StudyData",""&amp;$C402&amp;"","Bar","","Close","D","-1","ALL",,,"TRUE","T"))</f>
        <v/>
      </c>
      <c r="F402" s="3" t="str" cm="1">
        <f t="array" aca="1" ref="F402" ca="1">IF($B402&gt;=$D$3,_xll.CQGContractData(""&amp;$C402&amp;"","NetSettlement","1","T"),RTD("cqg.rtd",,"StudyData",""&amp;$C402&amp;"","Bar","","Close","D","-2","ALL",,,"TRUE","T")-RTD("cqg.rtd",,"StudyData",""&amp;$C402&amp;"","Bar","","Close","D","-1","ALL",,,"TRUE","T"))</f>
        <v/>
      </c>
      <c r="G402" s="14" t="str">
        <f ca="1">IF($B402&gt;=$D$3,RTD("cqg.rtd", ,"ContractData", $C402, "T_SettlementTime",, "T"),"")</f>
        <v/>
      </c>
      <c r="H402" s="5" cm="1">
        <f t="array" aca="1" ref="H402" ca="1">IF($B402&gt;=$D$3,_xll.CQGContractData($C402,"T_Date","1","T"),RTD("cqg.rtd",,"StudyData",""&amp;$C402&amp;"","Bar","","Time","D","-1","ALL",,,"TRUE","T"))</f>
        <v>44952</v>
      </c>
      <c r="I402" s="6">
        <f ca="1">IF($B402&gt;=$D$3,RTD("cqg.rtd",,"StudyData",$C402,"Bar","","Close","ADC","-2","ALL",,,"TRUE","T"),"")</f>
        <v>9312.25</v>
      </c>
      <c r="J402" s="5">
        <f ca="1">IF($B402&gt;=$D$3,RTD("cqg.rtd", ,"ContractData", $C402, "Y_Date",, "T"),"")</f>
        <v>44951</v>
      </c>
      <c r="K402" s="1" t="str">
        <v/>
      </c>
      <c r="L402" s="1" t="str">
        <v/>
      </c>
      <c r="M402" t="b">
        <f t="shared" ref="M402:M465" ca="1" si="21">ISERROR(F402)</f>
        <v>0</v>
      </c>
    </row>
    <row r="403" spans="1:13" x14ac:dyDescent="0.3">
      <c r="A403" s="3">
        <v>398</v>
      </c>
      <c r="B403" s="5">
        <f t="shared" si="19"/>
        <v>45124</v>
      </c>
      <c r="C403" s="16" t="str">
        <f t="shared" si="20"/>
        <v>CADD17N23</v>
      </c>
      <c r="D403" s="6" t="str">
        <f>RTD("cqg.rtd", ,"ContractData", ""&amp;C403&amp;"", "LongDescription",, "T")</f>
        <v>LME Copper, Jul 23</v>
      </c>
      <c r="E403" s="6" t="str" cm="1">
        <f t="array" aca="1" ref="E403" ca="1">IF($B403&gt;=$D$3,_xll.CQGContractData(""&amp;$C403&amp;"","T_Settlement","1","T"),RTD("cqg.rtd",,"StudyData",""&amp;$C403&amp;"","Bar","","Close","D","-1","ALL",,,"TRUE","T"))</f>
        <v/>
      </c>
      <c r="F403" s="3" t="str" cm="1">
        <f t="array" aca="1" ref="F403" ca="1">IF($B403&gt;=$D$3,_xll.CQGContractData(""&amp;$C403&amp;"","NetSettlement","1","T"),RTD("cqg.rtd",,"StudyData",""&amp;$C403&amp;"","Bar","","Close","D","-2","ALL",,,"TRUE","T")-RTD("cqg.rtd",,"StudyData",""&amp;$C403&amp;"","Bar","","Close","D","-1","ALL",,,"TRUE","T"))</f>
        <v/>
      </c>
      <c r="G403" s="14" t="str">
        <f ca="1">IF($B403&gt;=$D$3,RTD("cqg.rtd", ,"ContractData", $C403, "T_SettlementTime",, "T"),"")</f>
        <v/>
      </c>
      <c r="H403" s="5" cm="1">
        <f t="array" aca="1" ref="H403" ca="1">IF($B403&gt;=$D$3,_xll.CQGContractData($C403,"T_Date","1","T"),RTD("cqg.rtd",,"StudyData",""&amp;$C403&amp;"","Bar","","Time","D","-1","ALL",,,"TRUE","T"))</f>
        <v>44952</v>
      </c>
      <c r="I403" s="6">
        <f ca="1">IF($B403&gt;=$D$3,RTD("cqg.rtd",,"StudyData",$C403,"Bar","","Close","ADC","-2","ALL",,,"TRUE","T"),"")</f>
        <v>9318</v>
      </c>
      <c r="J403" s="5">
        <f ca="1">IF($B403&gt;=$D$3,RTD("cqg.rtd", ,"ContractData", $C403, "Y_Date",, "T"),"")</f>
        <v>44951</v>
      </c>
      <c r="K403" s="1" t="str">
        <v/>
      </c>
      <c r="L403" s="1" t="str">
        <v/>
      </c>
      <c r="M403" t="b">
        <f t="shared" ca="1" si="21"/>
        <v>0</v>
      </c>
    </row>
    <row r="404" spans="1:13" x14ac:dyDescent="0.3">
      <c r="A404" s="3">
        <v>399</v>
      </c>
      <c r="B404" s="5">
        <f t="shared" si="19"/>
        <v>45125</v>
      </c>
      <c r="C404" s="16" t="str">
        <f t="shared" si="20"/>
        <v>CADD18N23</v>
      </c>
      <c r="D404" s="6" t="str">
        <f>RTD("cqg.rtd", ,"ContractData", ""&amp;C404&amp;"", "LongDescription",, "T")</f>
        <v>LME Copper, Jul 23</v>
      </c>
      <c r="E404" s="6" t="str" cm="1">
        <f t="array" aca="1" ref="E404" ca="1">IF($B404&gt;=$D$3,_xll.CQGContractData(""&amp;$C404&amp;"","T_Settlement","1","T"),RTD("cqg.rtd",,"StudyData",""&amp;$C404&amp;"","Bar","","Close","D","-1","ALL",,,"TRUE","T"))</f>
        <v/>
      </c>
      <c r="F404" s="3" t="str" cm="1">
        <f t="array" aca="1" ref="F404" ca="1">IF($B404&gt;=$D$3,_xll.CQGContractData(""&amp;$C404&amp;"","NetSettlement","1","T"),RTD("cqg.rtd",,"StudyData",""&amp;$C404&amp;"","Bar","","Close","D","-2","ALL",,,"TRUE","T")-RTD("cqg.rtd",,"StudyData",""&amp;$C404&amp;"","Bar","","Close","D","-1","ALL",,,"TRUE","T"))</f>
        <v/>
      </c>
      <c r="G404" s="14" t="str">
        <f ca="1">IF($B404&gt;=$D$3,RTD("cqg.rtd", ,"ContractData", $C404, "T_SettlementTime",, "T"),"")</f>
        <v/>
      </c>
      <c r="H404" s="5" cm="1">
        <f t="array" aca="1" ref="H404" ca="1">IF($B404&gt;=$D$3,_xll.CQGContractData($C404,"T_Date","1","T"),RTD("cqg.rtd",,"StudyData",""&amp;$C404&amp;"","Bar","","Time","D","-1","ALL",,,"TRUE","T"))</f>
        <v>44952</v>
      </c>
      <c r="I404" s="6">
        <f ca="1">IF($B404&gt;=$D$3,RTD("cqg.rtd",,"StudyData",$C404,"Bar","","Close","ADC","-2","ALL",,,"TRUE","T"),"")</f>
        <v>9314.75</v>
      </c>
      <c r="J404" s="5">
        <f ca="1">IF($B404&gt;=$D$3,RTD("cqg.rtd", ,"ContractData", $C404, "Y_Date",, "T"),"")</f>
        <v>44951</v>
      </c>
      <c r="K404" s="1" t="str">
        <v/>
      </c>
      <c r="L404" s="1" t="str">
        <v/>
      </c>
      <c r="M404" t="b">
        <f t="shared" ca="1" si="21"/>
        <v>0</v>
      </c>
    </row>
    <row r="405" spans="1:13" x14ac:dyDescent="0.3">
      <c r="A405" s="3">
        <v>400</v>
      </c>
      <c r="B405" s="5">
        <f t="shared" si="19"/>
        <v>45126</v>
      </c>
      <c r="C405" s="16" t="str">
        <f t="shared" si="20"/>
        <v>CADD19N23</v>
      </c>
      <c r="D405" s="6" t="str">
        <f>RTD("cqg.rtd", ,"ContractData", ""&amp;C405&amp;"", "LongDescription",, "T")</f>
        <v>LME Copper, Jul 23</v>
      </c>
      <c r="E405" s="6" cm="1">
        <f t="array" aca="1" ref="E405" ca="1">IF($B405&gt;=$D$3,_xll.CQGContractData(""&amp;$C405&amp;"","T_Settlement","1","T"),RTD("cqg.rtd",,"StudyData",""&amp;$C405&amp;"","Bar","","Close","D","-1","ALL",,,"TRUE","T"))</f>
        <v>9331.5</v>
      </c>
      <c r="F405" s="3" cm="1">
        <f t="array" aca="1" ref="F405" ca="1">IF($B405&gt;=$D$3,_xll.CQGContractData(""&amp;$C405&amp;"","NetSettlement","1","T"),RTD("cqg.rtd",,"StudyData",""&amp;$C405&amp;"","Bar","","Close","D","-2","ALL",,,"TRUE","T")-RTD("cqg.rtd",,"StudyData",""&amp;$C405&amp;"","Bar","","Close","D","-1","ALL",,,"TRUE","T"))</f>
        <v>13.5</v>
      </c>
      <c r="G405" s="14">
        <f ca="1">IF($B405&gt;=$D$3,RTD("cqg.rtd", ,"ContractData", $C405, "T_SettlementTime",, "T"),"")</f>
        <v>0.45833333333333331</v>
      </c>
      <c r="H405" s="5" cm="1">
        <f t="array" aca="1" ref="H405" ca="1">IF($B405&gt;=$D$3,_xll.CQGContractData($C405,"T_Date","1","T"),RTD("cqg.rtd",,"StudyData",""&amp;$C405&amp;"","Bar","","Time","D","-1","ALL",,,"TRUE","T"))</f>
        <v>44952</v>
      </c>
      <c r="I405" s="6">
        <f ca="1">IF($B405&gt;=$D$3,RTD("cqg.rtd",,"StudyData",$C405,"Bar","","Close","ADC","-2","ALL",,,"TRUE","T"),"")</f>
        <v>9314.5</v>
      </c>
      <c r="J405" s="5">
        <f ca="1">IF($B405&gt;=$D$3,RTD("cqg.rtd", ,"ContractData", $C405, "Y_Date",, "T"),"")</f>
        <v>44951</v>
      </c>
      <c r="K405" s="1">
        <v>45126</v>
      </c>
      <c r="L405" s="1" t="str">
        <v/>
      </c>
      <c r="M405" t="b">
        <f t="shared" ca="1" si="21"/>
        <v>0</v>
      </c>
    </row>
    <row r="406" spans="1:13" x14ac:dyDescent="0.3">
      <c r="A406" s="3">
        <v>401</v>
      </c>
      <c r="B406" s="5">
        <f t="shared" si="19"/>
        <v>45127</v>
      </c>
      <c r="C406" s="16" t="str">
        <f t="shared" si="20"/>
        <v>CADD20N23</v>
      </c>
      <c r="D406" s="6" t="str">
        <f>RTD("cqg.rtd", ,"ContractData", ""&amp;C406&amp;"", "LongDescription",, "T")</f>
        <v>LME Copper, Jul 23</v>
      </c>
      <c r="E406" s="6" t="str" cm="1">
        <f t="array" aca="1" ref="E406" ca="1">IF($B406&gt;=$D$3,_xll.CQGContractData(""&amp;$C406&amp;"","T_Settlement","1","T"),RTD("cqg.rtd",,"StudyData",""&amp;$C406&amp;"","Bar","","Close","D","-1","ALL",,,"TRUE","T"))</f>
        <v/>
      </c>
      <c r="F406" s="3" t="str" cm="1">
        <f t="array" aca="1" ref="F406" ca="1">IF($B406&gt;=$D$3,_xll.CQGContractData(""&amp;$C406&amp;"","NetSettlement","1","T"),RTD("cqg.rtd",,"StudyData",""&amp;$C406&amp;"","Bar","","Close","D","-2","ALL",,,"TRUE","T")-RTD("cqg.rtd",,"StudyData",""&amp;$C406&amp;"","Bar","","Close","D","-1","ALL",,,"TRUE","T"))</f>
        <v/>
      </c>
      <c r="G406" s="14" t="str">
        <f ca="1">IF($B406&gt;=$D$3,RTD("cqg.rtd", ,"ContractData", $C406, "T_SettlementTime",, "T"),"")</f>
        <v/>
      </c>
      <c r="H406" s="5" cm="1">
        <f t="array" aca="1" ref="H406" ca="1">IF($B406&gt;=$D$3,_xll.CQGContractData($C406,"T_Date","1","T"),RTD("cqg.rtd",,"StudyData",""&amp;$C406&amp;"","Bar","","Time","D","-1","ALL",,,"TRUE","T"))</f>
        <v>44952</v>
      </c>
      <c r="I406" s="6">
        <f ca="1">IF($B406&gt;=$D$3,RTD("cqg.rtd",,"StudyData",$C406,"Bar","","Close","ADC","-2","ALL",,,"TRUE","T"),"")</f>
        <v>9314.25</v>
      </c>
      <c r="J406" s="5">
        <f ca="1">IF($B406&gt;=$D$3,RTD("cqg.rtd", ,"ContractData", $C406, "Y_Date",, "T"),"")</f>
        <v>44951</v>
      </c>
      <c r="K406" s="1" t="str">
        <v/>
      </c>
      <c r="L406" s="1" t="str">
        <v/>
      </c>
      <c r="M406" t="b">
        <f t="shared" ca="1" si="21"/>
        <v>0</v>
      </c>
    </row>
    <row r="407" spans="1:13" x14ac:dyDescent="0.3">
      <c r="A407" s="3">
        <v>402</v>
      </c>
      <c r="B407" s="5">
        <f t="shared" si="19"/>
        <v>45128</v>
      </c>
      <c r="C407" s="16" t="str">
        <f t="shared" si="20"/>
        <v>CADD21N23</v>
      </c>
      <c r="D407" s="6" t="str">
        <f>RTD("cqg.rtd", ,"ContractData", ""&amp;C407&amp;"", "LongDescription",, "T")</f>
        <v>LME Copper, Jul 23</v>
      </c>
      <c r="E407" s="6" t="str" cm="1">
        <f t="array" aca="1" ref="E407" ca="1">IF($B407&gt;=$D$3,_xll.CQGContractData(""&amp;$C407&amp;"","T_Settlement","1","T"),RTD("cqg.rtd",,"StudyData",""&amp;$C407&amp;"","Bar","","Close","D","-1","ALL",,,"TRUE","T"))</f>
        <v/>
      </c>
      <c r="F407" s="3" t="str" cm="1">
        <f t="array" aca="1" ref="F407" ca="1">IF($B407&gt;=$D$3,_xll.CQGContractData(""&amp;$C407&amp;"","NetSettlement","1","T"),RTD("cqg.rtd",,"StudyData",""&amp;$C407&amp;"","Bar","","Close","D","-2","ALL",,,"TRUE","T")-RTD("cqg.rtd",,"StudyData",""&amp;$C407&amp;"","Bar","","Close","D","-1","ALL",,,"TRUE","T"))</f>
        <v/>
      </c>
      <c r="G407" s="14" t="str">
        <f ca="1">IF($B407&gt;=$D$3,RTD("cqg.rtd", ,"ContractData", $C407, "T_SettlementTime",, "T"),"")</f>
        <v/>
      </c>
      <c r="H407" s="5" cm="1">
        <f t="array" aca="1" ref="H407" ca="1">IF($B407&gt;=$D$3,_xll.CQGContractData($C407,"T_Date","1","T"),RTD("cqg.rtd",,"StudyData",""&amp;$C407&amp;"","Bar","","Time","D","-1","ALL",,,"TRUE","T"))</f>
        <v>44952</v>
      </c>
      <c r="I407" s="6">
        <f ca="1">IF($B407&gt;=$D$3,RTD("cqg.rtd",,"StudyData",$C407,"Bar","","Close","ADC","-2","ALL",,,"TRUE","T"),"")</f>
        <v>9311.86</v>
      </c>
      <c r="J407" s="5">
        <f ca="1">IF($B407&gt;=$D$3,RTD("cqg.rtd", ,"ContractData", $C407, "Y_Date",, "T"),"")</f>
        <v>44951</v>
      </c>
      <c r="K407" s="1" t="str">
        <v/>
      </c>
      <c r="L407" s="1" t="str">
        <v/>
      </c>
      <c r="M407" t="b">
        <f t="shared" ca="1" si="21"/>
        <v>0</v>
      </c>
    </row>
    <row r="408" spans="1:13" x14ac:dyDescent="0.3">
      <c r="A408" s="3">
        <v>403</v>
      </c>
      <c r="B408" s="5">
        <f t="shared" si="19"/>
        <v>45131</v>
      </c>
      <c r="C408" s="16" t="str">
        <f t="shared" si="20"/>
        <v>CADD24N23</v>
      </c>
      <c r="D408" s="6" t="str">
        <f>RTD("cqg.rtd", ,"ContractData", ""&amp;C408&amp;"", "LongDescription",, "T")</f>
        <v>LME Copper, Jul 23</v>
      </c>
      <c r="E408" s="6" t="str" cm="1">
        <f t="array" aca="1" ref="E408" ca="1">IF($B408&gt;=$D$3,_xll.CQGContractData(""&amp;$C408&amp;"","T_Settlement","1","T"),RTD("cqg.rtd",,"StudyData",""&amp;$C408&amp;"","Bar","","Close","D","-1","ALL",,,"TRUE","T"))</f>
        <v/>
      </c>
      <c r="F408" s="3" t="str" cm="1">
        <f t="array" aca="1" ref="F408" ca="1">IF($B408&gt;=$D$3,_xll.CQGContractData(""&amp;$C408&amp;"","NetSettlement","1","T"),RTD("cqg.rtd",,"StudyData",""&amp;$C408&amp;"","Bar","","Close","D","-2","ALL",,,"TRUE","T")-RTD("cqg.rtd",,"StudyData",""&amp;$C408&amp;"","Bar","","Close","D","-1","ALL",,,"TRUE","T"))</f>
        <v/>
      </c>
      <c r="G408" s="14" t="str">
        <f ca="1">IF($B408&gt;=$D$3,RTD("cqg.rtd", ,"ContractData", $C408, "T_SettlementTime",, "T"),"")</f>
        <v/>
      </c>
      <c r="H408" s="5" cm="1">
        <f t="array" aca="1" ref="H408" ca="1">IF($B408&gt;=$D$3,_xll.CQGContractData($C408,"T_Date","1","T"),RTD("cqg.rtd",,"StudyData",""&amp;$C408&amp;"","Bar","","Time","D","-1","ALL",,,"TRUE","T"))</f>
        <v>44952</v>
      </c>
      <c r="I408" s="6">
        <f ca="1">IF($B408&gt;=$D$3,RTD("cqg.rtd",,"StudyData",$C408,"Bar","","Close","ADC","-2","ALL",,,"TRUE","T"),"")</f>
        <v>9314.5</v>
      </c>
      <c r="J408" s="5">
        <f ca="1">IF($B408&gt;=$D$3,RTD("cqg.rtd", ,"ContractData", $C408, "Y_Date",, "T"),"")</f>
        <v>44951</v>
      </c>
      <c r="K408" s="1" t="str">
        <v/>
      </c>
      <c r="L408" s="1" t="str">
        <v/>
      </c>
      <c r="M408" t="b">
        <f t="shared" ca="1" si="21"/>
        <v>0</v>
      </c>
    </row>
    <row r="409" spans="1:13" x14ac:dyDescent="0.3">
      <c r="A409" s="3">
        <v>404</v>
      </c>
      <c r="B409" s="5">
        <f t="shared" si="19"/>
        <v>45132</v>
      </c>
      <c r="C409" s="16" t="str">
        <f t="shared" si="20"/>
        <v>CADD25N23</v>
      </c>
      <c r="D409" s="6" t="str">
        <f>RTD("cqg.rtd", ,"ContractData", ""&amp;C409&amp;"", "LongDescription",, "T")</f>
        <v>LME Copper, Jul 23</v>
      </c>
      <c r="E409" s="6" t="str" cm="1">
        <f t="array" aca="1" ref="E409" ca="1">IF($B409&gt;=$D$3,_xll.CQGContractData(""&amp;$C409&amp;"","T_Settlement","1","T"),RTD("cqg.rtd",,"StudyData",""&amp;$C409&amp;"","Bar","","Close","D","-1","ALL",,,"TRUE","T"))</f>
        <v/>
      </c>
      <c r="F409" s="3" t="str" cm="1">
        <f t="array" aca="1" ref="F409" ca="1">IF($B409&gt;=$D$3,_xll.CQGContractData(""&amp;$C409&amp;"","NetSettlement","1","T"),RTD("cqg.rtd",,"StudyData",""&amp;$C409&amp;"","Bar","","Close","D","-2","ALL",,,"TRUE","T")-RTD("cqg.rtd",,"StudyData",""&amp;$C409&amp;"","Bar","","Close","D","-1","ALL",,,"TRUE","T"))</f>
        <v/>
      </c>
      <c r="G409" s="14" t="str">
        <f ca="1">IF($B409&gt;=$D$3,RTD("cqg.rtd", ,"ContractData", $C409, "T_SettlementTime",, "T"),"")</f>
        <v/>
      </c>
      <c r="H409" s="5" cm="1">
        <f t="array" aca="1" ref="H409" ca="1">IF($B409&gt;=$D$3,_xll.CQGContractData($C409,"T_Date","1","T"),RTD("cqg.rtd",,"StudyData",""&amp;$C409&amp;"","Bar","","Time","D","-1","ALL",,,"TRUE","T"))</f>
        <v>44952</v>
      </c>
      <c r="I409" s="6" t="str">
        <f ca="1">IF($B409&gt;=$D$3,RTD("cqg.rtd",,"StudyData",$C409,"Bar","","Close","ADC","-2","ALL",,,"TRUE","T"),"")</f>
        <v/>
      </c>
      <c r="J409" s="5">
        <f ca="1">IF($B409&gt;=$D$3,RTD("cqg.rtd", ,"ContractData", $C409, "Y_Date",, "T"),"")</f>
        <v>44951</v>
      </c>
      <c r="K409" s="1" t="str">
        <v/>
      </c>
      <c r="L409" s="1" t="str">
        <v/>
      </c>
      <c r="M409" t="b">
        <f t="shared" ca="1" si="21"/>
        <v>0</v>
      </c>
    </row>
    <row r="410" spans="1:13" x14ac:dyDescent="0.3">
      <c r="A410" s="3">
        <v>405</v>
      </c>
      <c r="B410" s="5">
        <f t="shared" si="19"/>
        <v>45133</v>
      </c>
      <c r="C410" s="16" t="str">
        <f t="shared" si="20"/>
        <v>CADD26N23</v>
      </c>
      <c r="D410" s="6" t="str">
        <f>RTD("cqg.rtd", ,"ContractData", ""&amp;C410&amp;"", "LongDescription",, "T")</f>
        <v>LME Copper, Jul 23</v>
      </c>
      <c r="E410" s="6" cm="1">
        <f t="array" aca="1" ref="E410" ca="1">IF($B410&gt;=$D$3,_xll.CQGContractData(""&amp;$C410&amp;"","T_Settlement","1","T"),RTD("cqg.rtd",,"StudyData",""&amp;$C410&amp;"","Bar","","Close","D","-1","ALL",,,"TRUE","T"))</f>
        <v>9331</v>
      </c>
      <c r="F410" s="3" cm="1">
        <f t="array" aca="1" ref="F410" ca="1">IF($B410&gt;=$D$3,_xll.CQGContractData(""&amp;$C410&amp;"","NetSettlement","1","T"),RTD("cqg.rtd",,"StudyData",""&amp;$C410&amp;"","Bar","","Close","D","-2","ALL",,,"TRUE","T")-RTD("cqg.rtd",,"StudyData",""&amp;$C410&amp;"","Bar","","Close","D","-1","ALL",,,"TRUE","T"))</f>
        <v>13.25</v>
      </c>
      <c r="G410" s="14">
        <f ca="1">IF($B410&gt;=$D$3,RTD("cqg.rtd", ,"ContractData", $C410, "T_SettlementTime",, "T"),"")</f>
        <v>0.45833333333333331</v>
      </c>
      <c r="H410" s="5" cm="1">
        <f t="array" aca="1" ref="H410" ca="1">IF($B410&gt;=$D$3,_xll.CQGContractData($C410,"T_Date","1","T"),RTD("cqg.rtd",,"StudyData",""&amp;$C410&amp;"","Bar","","Time","D","-1","ALL",,,"TRUE","T"))</f>
        <v>44952</v>
      </c>
      <c r="I410" s="6">
        <f ca="1">IF($B410&gt;=$D$3,RTD("cqg.rtd",,"StudyData",$C410,"Bar","","Close","ADC","-2","ALL",,,"TRUE","T"),"")</f>
        <v>9291.01</v>
      </c>
      <c r="J410" s="5">
        <f ca="1">IF($B410&gt;=$D$3,RTD("cqg.rtd", ,"ContractData", $C410, "Y_Date",, "T"),"")</f>
        <v>44951</v>
      </c>
      <c r="K410" s="1" t="str">
        <v/>
      </c>
      <c r="L410" s="1" t="str">
        <v/>
      </c>
      <c r="M410" t="b">
        <f t="shared" ca="1" si="21"/>
        <v>0</v>
      </c>
    </row>
    <row r="411" spans="1:13" x14ac:dyDescent="0.3">
      <c r="A411" s="3">
        <v>406</v>
      </c>
      <c r="B411" s="5">
        <f t="shared" si="19"/>
        <v>45134</v>
      </c>
      <c r="C411" s="16" t="str">
        <f t="shared" si="20"/>
        <v>CADD27N23</v>
      </c>
      <c r="D411" s="6" t="str">
        <f>RTD("cqg.rtd", ,"ContractData", ""&amp;C411&amp;"", "LongDescription",, "T")</f>
        <v>LME Copper, Jul 23</v>
      </c>
      <c r="E411" s="6" t="str" cm="1">
        <f t="array" aca="1" ref="E411" ca="1">IF($B411&gt;=$D$3,_xll.CQGContractData(""&amp;$C411&amp;"","T_Settlement","1","T"),RTD("cqg.rtd",,"StudyData",""&amp;$C411&amp;"","Bar","","Close","D","-1","ALL",,,"TRUE","T"))</f>
        <v/>
      </c>
      <c r="F411" s="3" t="str" cm="1">
        <f t="array" aca="1" ref="F411" ca="1">IF($B411&gt;=$D$3,_xll.CQGContractData(""&amp;$C411&amp;"","NetSettlement","1","T"),RTD("cqg.rtd",,"StudyData",""&amp;$C411&amp;"","Bar","","Close","D","-2","ALL",,,"TRUE","T")-RTD("cqg.rtd",,"StudyData",""&amp;$C411&amp;"","Bar","","Close","D","-1","ALL",,,"TRUE","T"))</f>
        <v/>
      </c>
      <c r="G411" s="14" t="str">
        <f ca="1">IF($B411&gt;=$D$3,RTD("cqg.rtd", ,"ContractData", $C411, "T_SettlementTime",, "T"),"")</f>
        <v/>
      </c>
      <c r="H411" s="5" cm="1">
        <f t="array" aca="1" ref="H411" ca="1">IF($B411&gt;=$D$3,_xll.CQGContractData($C411,"T_Date","1","T"),RTD("cqg.rtd",,"StudyData",""&amp;$C411&amp;"","Bar","","Time","D","-1","ALL",,,"TRUE","T"))</f>
        <v>44952</v>
      </c>
      <c r="I411" s="6">
        <f ca="1">IF($B411&gt;=$D$3,RTD("cqg.rtd",,"StudyData",$C411,"Bar","","Close","ADC","-2","ALL",,,"TRUE","T"),"")</f>
        <v>9292.51</v>
      </c>
      <c r="J411" s="5">
        <f ca="1">IF($B411&gt;=$D$3,RTD("cqg.rtd", ,"ContractData", $C411, "Y_Date",, "T"),"")</f>
        <v>44951</v>
      </c>
      <c r="K411" s="1" t="str">
        <v/>
      </c>
      <c r="L411" s="1" t="str">
        <v/>
      </c>
      <c r="M411" t="b">
        <f t="shared" ca="1" si="21"/>
        <v>0</v>
      </c>
    </row>
    <row r="412" spans="1:13" x14ac:dyDescent="0.3">
      <c r="A412" s="3">
        <v>407</v>
      </c>
      <c r="B412" s="5">
        <f t="shared" si="19"/>
        <v>45135</v>
      </c>
      <c r="C412" s="16" t="str">
        <f t="shared" si="20"/>
        <v>CADD28N23</v>
      </c>
      <c r="D412" s="6" t="str">
        <f>RTD("cqg.rtd", ,"ContractData", ""&amp;C412&amp;"", "LongDescription",, "T")</f>
        <v>LME Copper, Jul 23</v>
      </c>
      <c r="E412" s="6" t="str" cm="1">
        <f t="array" aca="1" ref="E412" ca="1">IF($B412&gt;=$D$3,_xll.CQGContractData(""&amp;$C412&amp;"","T_Settlement","1","T"),RTD("cqg.rtd",,"StudyData",""&amp;$C412&amp;"","Bar","","Close","D","-1","ALL",,,"TRUE","T"))</f>
        <v/>
      </c>
      <c r="F412" s="3" t="str" cm="1">
        <f t="array" aca="1" ref="F412" ca="1">IF($B412&gt;=$D$3,_xll.CQGContractData(""&amp;$C412&amp;"","NetSettlement","1","T"),RTD("cqg.rtd",,"StudyData",""&amp;$C412&amp;"","Bar","","Close","D","-2","ALL",,,"TRUE","T")-RTD("cqg.rtd",,"StudyData",""&amp;$C412&amp;"","Bar","","Close","D","-1","ALL",,,"TRUE","T"))</f>
        <v/>
      </c>
      <c r="G412" s="14" t="str">
        <f ca="1">IF($B412&gt;=$D$3,RTD("cqg.rtd", ,"ContractData", $C412, "T_SettlementTime",, "T"),"")</f>
        <v/>
      </c>
      <c r="H412" s="5" cm="1">
        <f t="array" aca="1" ref="H412" ca="1">IF($B412&gt;=$D$3,_xll.CQGContractData($C412,"T_Date","1","T"),RTD("cqg.rtd",,"StudyData",""&amp;$C412&amp;"","Bar","","Time","D","-1","ALL",,,"TRUE","T"))</f>
        <v>44952</v>
      </c>
      <c r="I412" s="6">
        <f ca="1">IF($B412&gt;=$D$3,RTD("cqg.rtd",,"StudyData",$C412,"Bar","","Close","ADC","-2","ALL",,,"TRUE","T"),"")</f>
        <v>9313.8799999999992</v>
      </c>
      <c r="J412" s="5">
        <f ca="1">IF($B412&gt;=$D$3,RTD("cqg.rtd", ,"ContractData", $C412, "Y_Date",, "T"),"")</f>
        <v>44951</v>
      </c>
      <c r="K412" s="1" t="str">
        <v/>
      </c>
      <c r="L412" s="1" t="str">
        <v/>
      </c>
      <c r="M412" t="b">
        <f t="shared" ca="1" si="21"/>
        <v>0</v>
      </c>
    </row>
    <row r="413" spans="1:13" x14ac:dyDescent="0.3">
      <c r="A413" s="3">
        <v>408</v>
      </c>
      <c r="B413" s="5">
        <f t="shared" si="19"/>
        <v>45138</v>
      </c>
      <c r="C413" s="16" t="str">
        <f t="shared" si="20"/>
        <v>CADD31N23</v>
      </c>
      <c r="D413" s="6" t="str">
        <f>RTD("cqg.rtd", ,"ContractData", ""&amp;C413&amp;"", "LongDescription",, "T")</f>
        <v>LME Copper, Jul 23</v>
      </c>
      <c r="E413" s="6" t="str" cm="1">
        <f t="array" aca="1" ref="E413" ca="1">IF($B413&gt;=$D$3,_xll.CQGContractData(""&amp;$C413&amp;"","T_Settlement","1","T"),RTD("cqg.rtd",,"StudyData",""&amp;$C413&amp;"","Bar","","Close","D","-1","ALL",,,"TRUE","T"))</f>
        <v/>
      </c>
      <c r="F413" s="3" t="str" cm="1">
        <f t="array" aca="1" ref="F413" ca="1">IF($B413&gt;=$D$3,_xll.CQGContractData(""&amp;$C413&amp;"","NetSettlement","1","T"),RTD("cqg.rtd",,"StudyData",""&amp;$C413&amp;"","Bar","","Close","D","-2","ALL",,,"TRUE","T")-RTD("cqg.rtd",,"StudyData",""&amp;$C413&amp;"","Bar","","Close","D","-1","ALL",,,"TRUE","T"))</f>
        <v/>
      </c>
      <c r="G413" s="14" t="str">
        <f ca="1">IF($B413&gt;=$D$3,RTD("cqg.rtd", ,"ContractData", $C413, "T_SettlementTime",, "T"),"")</f>
        <v/>
      </c>
      <c r="H413" s="5" cm="1">
        <f t="array" aca="1" ref="H413" ca="1">IF($B413&gt;=$D$3,_xll.CQGContractData($C413,"T_Date","1","T"),RTD("cqg.rtd",,"StudyData",""&amp;$C413&amp;"","Bar","","Time","D","-1","ALL",,,"TRUE","T"))</f>
        <v>44952</v>
      </c>
      <c r="I413" s="6">
        <f ca="1">IF($B413&gt;=$D$3,RTD("cqg.rtd",,"StudyData",$C413,"Bar","","Close","ADC","-2","ALL",,,"TRUE","T"),"")</f>
        <v>9294.75</v>
      </c>
      <c r="J413" s="5">
        <f ca="1">IF($B413&gt;=$D$3,RTD("cqg.rtd", ,"ContractData", $C413, "Y_Date",, "T"),"")</f>
        <v>44951</v>
      </c>
      <c r="K413" s="1" t="str">
        <v/>
      </c>
      <c r="L413" s="1" t="str">
        <v/>
      </c>
      <c r="M413" t="b">
        <f t="shared" ca="1" si="21"/>
        <v>0</v>
      </c>
    </row>
    <row r="414" spans="1:13" x14ac:dyDescent="0.3">
      <c r="A414" s="3">
        <v>409</v>
      </c>
      <c r="B414" s="5">
        <f t="shared" si="19"/>
        <v>45139</v>
      </c>
      <c r="C414" s="16" t="str">
        <f t="shared" si="20"/>
        <v>CADD01Q23</v>
      </c>
      <c r="D414" s="6" t="str">
        <f>RTD("cqg.rtd", ,"ContractData", ""&amp;C414&amp;"", "LongDescription",, "T")</f>
        <v>LME Copper, Aug 23</v>
      </c>
      <c r="E414" s="6" t="str" cm="1">
        <f t="array" aca="1" ref="E414" ca="1">IF($B414&gt;=$D$3,_xll.CQGContractData(""&amp;$C414&amp;"","T_Settlement","1","T"),RTD("cqg.rtd",,"StudyData",""&amp;$C414&amp;"","Bar","","Close","D","-1","ALL",,,"TRUE","T"))</f>
        <v/>
      </c>
      <c r="F414" s="3" t="str" cm="1">
        <f t="array" aca="1" ref="F414" ca="1">IF($B414&gt;=$D$3,_xll.CQGContractData(""&amp;$C414&amp;"","NetSettlement","1","T"),RTD("cqg.rtd",,"StudyData",""&amp;$C414&amp;"","Bar","","Close","D","-2","ALL",,,"TRUE","T")-RTD("cqg.rtd",,"StudyData",""&amp;$C414&amp;"","Bar","","Close","D","-1","ALL",,,"TRUE","T"))</f>
        <v/>
      </c>
      <c r="G414" s="14" t="str">
        <f ca="1">IF($B414&gt;=$D$3,RTD("cqg.rtd", ,"ContractData", $C414, "T_SettlementTime",, "T"),"")</f>
        <v/>
      </c>
      <c r="H414" s="5" cm="1">
        <f t="array" aca="1" ref="H414" ca="1">IF($B414&gt;=$D$3,_xll.CQGContractData($C414,"T_Date","1","T"),RTD("cqg.rtd",,"StudyData",""&amp;$C414&amp;"","Bar","","Time","D","-1","ALL",,,"TRUE","T"))</f>
        <v>44952</v>
      </c>
      <c r="I414" s="6">
        <f ca="1">IF($B414&gt;=$D$3,RTD("cqg.rtd",,"StudyData",$C414,"Bar","","Close","ADC","-2","ALL",,,"TRUE","T"),"")</f>
        <v>9310.8799999999992</v>
      </c>
      <c r="J414" s="5">
        <f ca="1">IF($B414&gt;=$D$3,RTD("cqg.rtd", ,"ContractData", $C414, "Y_Date",, "T"),"")</f>
        <v>44951</v>
      </c>
      <c r="K414" s="1" t="str">
        <v/>
      </c>
      <c r="L414" s="1" t="str">
        <v/>
      </c>
      <c r="M414" t="b">
        <f t="shared" ca="1" si="21"/>
        <v>0</v>
      </c>
    </row>
    <row r="415" spans="1:13" x14ac:dyDescent="0.3">
      <c r="A415" s="3">
        <v>410</v>
      </c>
      <c r="B415" s="5">
        <f t="shared" si="19"/>
        <v>45140</v>
      </c>
      <c r="C415" s="16" t="str">
        <f t="shared" si="20"/>
        <v>CADD02Q23</v>
      </c>
      <c r="D415" s="6" t="str">
        <f>RTD("cqg.rtd", ,"ContractData", ""&amp;C415&amp;"", "LongDescription",, "T")</f>
        <v>LME Copper, Aug 23</v>
      </c>
      <c r="E415" s="6" cm="1">
        <f t="array" aca="1" ref="E415" ca="1">IF($B415&gt;=$D$3,_xll.CQGContractData(""&amp;$C415&amp;"","T_Settlement","1","T"),RTD("cqg.rtd",,"StudyData",""&amp;$C415&amp;"","Bar","","Close","D","-1","ALL",,,"TRUE","T"))</f>
        <v>9330.5</v>
      </c>
      <c r="F415" s="3" cm="1">
        <f t="array" aca="1" ref="F415" ca="1">IF($B415&gt;=$D$3,_xll.CQGContractData(""&amp;$C415&amp;"","NetSettlement","1","T"),RTD("cqg.rtd",,"StudyData",""&amp;$C415&amp;"","Bar","","Close","D","-2","ALL",,,"TRUE","T")-RTD("cqg.rtd",,"StudyData",""&amp;$C415&amp;"","Bar","","Close","D","-1","ALL",,,"TRUE","T"))</f>
        <v>13</v>
      </c>
      <c r="G415" s="14">
        <f ca="1">IF($B415&gt;=$D$3,RTD("cqg.rtd", ,"ContractData", $C415, "T_SettlementTime",, "T"),"")</f>
        <v>0.45833333333333331</v>
      </c>
      <c r="H415" s="5" cm="1">
        <f t="array" aca="1" ref="H415" ca="1">IF($B415&gt;=$D$3,_xll.CQGContractData($C415,"T_Date","1","T"),RTD("cqg.rtd",,"StudyData",""&amp;$C415&amp;"","Bar","","Time","D","-1","ALL",,,"TRUE","T"))</f>
        <v>44952</v>
      </c>
      <c r="I415" s="6">
        <f ca="1">IF($B415&gt;=$D$3,RTD("cqg.rtd",,"StudyData",$C415,"Bar","","Close","ADC","-2","ALL",,,"TRUE","T"),"")</f>
        <v>9311.06</v>
      </c>
      <c r="J415" s="5">
        <f ca="1">IF($B415&gt;=$D$3,RTD("cqg.rtd", ,"ContractData", $C415, "Y_Date",, "T"),"")</f>
        <v>44951</v>
      </c>
      <c r="K415" s="1" t="str">
        <v/>
      </c>
      <c r="L415" s="1" t="str">
        <v/>
      </c>
      <c r="M415" t="b">
        <f t="shared" ca="1" si="21"/>
        <v>0</v>
      </c>
    </row>
    <row r="416" spans="1:13" x14ac:dyDescent="0.3">
      <c r="A416" s="3">
        <v>411</v>
      </c>
      <c r="B416" s="5">
        <f t="shared" si="19"/>
        <v>45141</v>
      </c>
      <c r="C416" s="16" t="str">
        <f t="shared" si="20"/>
        <v>CADD03Q23</v>
      </c>
      <c r="D416" s="6" t="str">
        <f>RTD("cqg.rtd", ,"ContractData", ""&amp;C416&amp;"", "LongDescription",, "T")</f>
        <v>LME Copper, Aug 23</v>
      </c>
      <c r="E416" s="6" t="str" cm="1">
        <f t="array" aca="1" ref="E416" ca="1">IF($B416&gt;=$D$3,_xll.CQGContractData(""&amp;$C416&amp;"","T_Settlement","1","T"),RTD("cqg.rtd",,"StudyData",""&amp;$C416&amp;"","Bar","","Close","D","-1","ALL",,,"TRUE","T"))</f>
        <v/>
      </c>
      <c r="F416" s="3" t="str" cm="1">
        <f t="array" aca="1" ref="F416" ca="1">IF($B416&gt;=$D$3,_xll.CQGContractData(""&amp;$C416&amp;"","NetSettlement","1","T"),RTD("cqg.rtd",,"StudyData",""&amp;$C416&amp;"","Bar","","Close","D","-2","ALL",,,"TRUE","T")-RTD("cqg.rtd",,"StudyData",""&amp;$C416&amp;"","Bar","","Close","D","-1","ALL",,,"TRUE","T"))</f>
        <v/>
      </c>
      <c r="G416" s="14" t="str">
        <f ca="1">IF($B416&gt;=$D$3,RTD("cqg.rtd", ,"ContractData", $C416, "T_SettlementTime",, "T"),"")</f>
        <v/>
      </c>
      <c r="H416" s="5" cm="1">
        <f t="array" aca="1" ref="H416" ca="1">IF($B416&gt;=$D$3,_xll.CQGContractData($C416,"T_Date","1","T"),RTD("cqg.rtd",,"StudyData",""&amp;$C416&amp;"","Bar","","Time","D","-1","ALL",,,"TRUE","T"))</f>
        <v>44952</v>
      </c>
      <c r="I416" s="6">
        <f ca="1">IF($B416&gt;=$D$3,RTD("cqg.rtd",,"StudyData",$C416,"Bar","","Close","ADC","-2","ALL",,,"TRUE","T"),"")</f>
        <v>9315.25</v>
      </c>
      <c r="J416" s="5">
        <f ca="1">IF($B416&gt;=$D$3,RTD("cqg.rtd", ,"ContractData", $C416, "Y_Date",, "T"),"")</f>
        <v>44951</v>
      </c>
      <c r="K416" s="1" t="str">
        <v/>
      </c>
      <c r="L416" s="1" t="str">
        <v/>
      </c>
      <c r="M416" t="b">
        <f t="shared" ca="1" si="21"/>
        <v>0</v>
      </c>
    </row>
    <row r="417" spans="1:13" x14ac:dyDescent="0.3">
      <c r="A417" s="3">
        <v>412</v>
      </c>
      <c r="B417" s="5">
        <f t="shared" si="19"/>
        <v>45142</v>
      </c>
      <c r="C417" s="16" t="str">
        <f t="shared" si="20"/>
        <v>CADD04Q23</v>
      </c>
      <c r="D417" s="6" t="str">
        <f>RTD("cqg.rtd", ,"ContractData", ""&amp;C417&amp;"", "LongDescription",, "T")</f>
        <v>LME Copper, Aug 23</v>
      </c>
      <c r="E417" s="6" t="str" cm="1">
        <f t="array" aca="1" ref="E417" ca="1">IF($B417&gt;=$D$3,_xll.CQGContractData(""&amp;$C417&amp;"","T_Settlement","1","T"),RTD("cqg.rtd",,"StudyData",""&amp;$C417&amp;"","Bar","","Close","D","-1","ALL",,,"TRUE","T"))</f>
        <v/>
      </c>
      <c r="F417" s="3" t="str" cm="1">
        <f t="array" aca="1" ref="F417" ca="1">IF($B417&gt;=$D$3,_xll.CQGContractData(""&amp;$C417&amp;"","NetSettlement","1","T"),RTD("cqg.rtd",,"StudyData",""&amp;$C417&amp;"","Bar","","Close","D","-2","ALL",,,"TRUE","T")-RTD("cqg.rtd",,"StudyData",""&amp;$C417&amp;"","Bar","","Close","D","-1","ALL",,,"TRUE","T"))</f>
        <v/>
      </c>
      <c r="G417" s="14" t="str">
        <f ca="1">IF($B417&gt;=$D$3,RTD("cqg.rtd", ,"ContractData", $C417, "T_SettlementTime",, "T"),"")</f>
        <v/>
      </c>
      <c r="H417" s="5" cm="1">
        <f t="array" aca="1" ref="H417" ca="1">IF($B417&gt;=$D$3,_xll.CQGContractData($C417,"T_Date","1","T"),RTD("cqg.rtd",,"StudyData",""&amp;$C417&amp;"","Bar","","Time","D","-1","ALL",,,"TRUE","T"))</f>
        <v>44952</v>
      </c>
      <c r="I417" s="6">
        <f ca="1">IF($B417&gt;=$D$3,RTD("cqg.rtd",,"StudyData",$C417,"Bar","","Close","ADC","-2","ALL",,,"TRUE","T"),"")</f>
        <v>9315.42</v>
      </c>
      <c r="J417" s="5">
        <f ca="1">IF($B417&gt;=$D$3,RTD("cqg.rtd", ,"ContractData", $C417, "Y_Date",, "T"),"")</f>
        <v>44951</v>
      </c>
      <c r="K417" s="1" t="str">
        <v/>
      </c>
      <c r="L417" s="1" t="str">
        <v/>
      </c>
      <c r="M417" t="b">
        <f t="shared" ca="1" si="21"/>
        <v>0</v>
      </c>
    </row>
    <row r="418" spans="1:13" x14ac:dyDescent="0.3">
      <c r="A418" s="3">
        <v>413</v>
      </c>
      <c r="B418" s="5">
        <f t="shared" si="19"/>
        <v>45145</v>
      </c>
      <c r="C418" s="16" t="str">
        <f t="shared" si="20"/>
        <v>CADD07Q23</v>
      </c>
      <c r="D418" s="6" t="str">
        <f>RTD("cqg.rtd", ,"ContractData", ""&amp;C418&amp;"", "LongDescription",, "T")</f>
        <v>LME Copper, Aug 23</v>
      </c>
      <c r="E418" s="6" t="str" cm="1">
        <f t="array" aca="1" ref="E418" ca="1">IF($B418&gt;=$D$3,_xll.CQGContractData(""&amp;$C418&amp;"","T_Settlement","1","T"),RTD("cqg.rtd",,"StudyData",""&amp;$C418&amp;"","Bar","","Close","D","-1","ALL",,,"TRUE","T"))</f>
        <v/>
      </c>
      <c r="F418" s="3" t="str" cm="1">
        <f t="array" aca="1" ref="F418" ca="1">IF($B418&gt;=$D$3,_xll.CQGContractData(""&amp;$C418&amp;"","NetSettlement","1","T"),RTD("cqg.rtd",,"StudyData",""&amp;$C418&amp;"","Bar","","Close","D","-2","ALL",,,"TRUE","T")-RTD("cqg.rtd",,"StudyData",""&amp;$C418&amp;"","Bar","","Close","D","-1","ALL",,,"TRUE","T"))</f>
        <v/>
      </c>
      <c r="G418" s="14" t="str">
        <f ca="1">IF($B418&gt;=$D$3,RTD("cqg.rtd", ,"ContractData", $C418, "T_SettlementTime",, "T"),"")</f>
        <v/>
      </c>
      <c r="H418" s="5" cm="1">
        <f t="array" aca="1" ref="H418" ca="1">IF($B418&gt;=$D$3,_xll.CQGContractData($C418,"T_Date","1","T"),RTD("cqg.rtd",,"StudyData",""&amp;$C418&amp;"","Bar","","Time","D","-1","ALL",,,"TRUE","T"))</f>
        <v>44952</v>
      </c>
      <c r="I418" s="6">
        <f ca="1">IF($B418&gt;=$D$3,RTD("cqg.rtd",,"StudyData",$C418,"Bar","","Close","ADC","-2","ALL",,,"TRUE","T"),"")</f>
        <v>9311.94</v>
      </c>
      <c r="J418" s="5">
        <f ca="1">IF($B418&gt;=$D$3,RTD("cqg.rtd", ,"ContractData", $C418, "Y_Date",, "T"),"")</f>
        <v>44951</v>
      </c>
      <c r="K418" s="1" t="str">
        <v/>
      </c>
      <c r="L418" s="1" t="str">
        <v/>
      </c>
      <c r="M418" t="b">
        <f t="shared" ca="1" si="21"/>
        <v>0</v>
      </c>
    </row>
    <row r="419" spans="1:13" x14ac:dyDescent="0.3">
      <c r="A419" s="3">
        <v>414</v>
      </c>
      <c r="B419" s="5">
        <f t="shared" si="19"/>
        <v>45146</v>
      </c>
      <c r="C419" s="16" t="str">
        <f t="shared" si="20"/>
        <v>CADD08Q23</v>
      </c>
      <c r="D419" s="6" t="str">
        <f>RTD("cqg.rtd", ,"ContractData", ""&amp;C419&amp;"", "LongDescription",, "T")</f>
        <v>LME Copper, Aug 23</v>
      </c>
      <c r="E419" s="6" t="str" cm="1">
        <f t="array" aca="1" ref="E419" ca="1">IF($B419&gt;=$D$3,_xll.CQGContractData(""&amp;$C419&amp;"","T_Settlement","1","T"),RTD("cqg.rtd",,"StudyData",""&amp;$C419&amp;"","Bar","","Close","D","-1","ALL",,,"TRUE","T"))</f>
        <v/>
      </c>
      <c r="F419" s="3" t="str" cm="1">
        <f t="array" aca="1" ref="F419" ca="1">IF($B419&gt;=$D$3,_xll.CQGContractData(""&amp;$C419&amp;"","NetSettlement","1","T"),RTD("cqg.rtd",,"StudyData",""&amp;$C419&amp;"","Bar","","Close","D","-2","ALL",,,"TRUE","T")-RTD("cqg.rtd",,"StudyData",""&amp;$C419&amp;"","Bar","","Close","D","-1","ALL",,,"TRUE","T"))</f>
        <v/>
      </c>
      <c r="G419" s="14" t="str">
        <f ca="1">IF($B419&gt;=$D$3,RTD("cqg.rtd", ,"ContractData", $C419, "T_SettlementTime",, "T"),"")</f>
        <v/>
      </c>
      <c r="H419" s="5" cm="1">
        <f t="array" aca="1" ref="H419" ca="1">IF($B419&gt;=$D$3,_xll.CQGContractData($C419,"T_Date","1","T"),RTD("cqg.rtd",,"StudyData",""&amp;$C419&amp;"","Bar","","Time","D","-1","ALL",,,"TRUE","T"))</f>
        <v>44952</v>
      </c>
      <c r="I419" s="6">
        <f ca="1">IF($B419&gt;=$D$3,RTD("cqg.rtd",,"StudyData",$C419,"Bar","","Close","ADC","-2","ALL",,,"TRUE","T"),"")</f>
        <v>9312.1200000000008</v>
      </c>
      <c r="J419" s="5">
        <f ca="1">IF($B419&gt;=$D$3,RTD("cqg.rtd", ,"ContractData", $C419, "Y_Date",, "T"),"")</f>
        <v>44951</v>
      </c>
      <c r="K419" s="1" t="str">
        <v/>
      </c>
      <c r="L419" s="1" t="str">
        <v/>
      </c>
      <c r="M419" t="b">
        <f t="shared" ca="1" si="21"/>
        <v>0</v>
      </c>
    </row>
    <row r="420" spans="1:13" x14ac:dyDescent="0.3">
      <c r="A420" s="3">
        <v>415</v>
      </c>
      <c r="B420" s="5">
        <f t="shared" si="19"/>
        <v>45147</v>
      </c>
      <c r="C420" s="16" t="str">
        <f t="shared" si="20"/>
        <v>CADD09Q23</v>
      </c>
      <c r="D420" s="6" t="str">
        <f>RTD("cqg.rtd", ,"ContractData", ""&amp;C420&amp;"", "LongDescription",, "T")</f>
        <v>LME Copper, Aug 23</v>
      </c>
      <c r="E420" s="6" t="str" cm="1">
        <f t="array" aca="1" ref="E420" ca="1">IF($B420&gt;=$D$3,_xll.CQGContractData(""&amp;$C420&amp;"","T_Settlement","1","T"),RTD("cqg.rtd",,"StudyData",""&amp;$C420&amp;"","Bar","","Close","D","-1","ALL",,,"TRUE","T"))</f>
        <v/>
      </c>
      <c r="F420" s="3" t="str" cm="1">
        <f t="array" aca="1" ref="F420" ca="1">IF($B420&gt;=$D$3,_xll.CQGContractData(""&amp;$C420&amp;"","NetSettlement","1","T"),RTD("cqg.rtd",,"StudyData",""&amp;$C420&amp;"","Bar","","Close","D","-2","ALL",,,"TRUE","T")-RTD("cqg.rtd",,"StudyData",""&amp;$C420&amp;"","Bar","","Close","D","-1","ALL",,,"TRUE","T"))</f>
        <v/>
      </c>
      <c r="G420" s="14" t="str">
        <f ca="1">IF($B420&gt;=$D$3,RTD("cqg.rtd", ,"ContractData", $C420, "T_SettlementTime",, "T"),"")</f>
        <v/>
      </c>
      <c r="H420" s="5" cm="1">
        <f t="array" aca="1" ref="H420" ca="1">IF($B420&gt;=$D$3,_xll.CQGContractData($C420,"T_Date","1","T"),RTD("cqg.rtd",,"StudyData",""&amp;$C420&amp;"","Bar","","Time","D","-1","ALL",,,"TRUE","T"))</f>
        <v>44952</v>
      </c>
      <c r="I420" s="6">
        <f ca="1">IF($B420&gt;=$D$3,RTD("cqg.rtd",,"StudyData",$C420,"Bar","","Close","ADC","-2","ALL",,,"TRUE","T"),"")</f>
        <v>9312.2900000000009</v>
      </c>
      <c r="J420" s="5">
        <f ca="1">IF($B420&gt;=$D$3,RTD("cqg.rtd", ,"ContractData", $C420, "Y_Date",, "T"),"")</f>
        <v>44951</v>
      </c>
      <c r="K420" s="1" t="str">
        <v/>
      </c>
      <c r="L420" s="1" t="str">
        <v/>
      </c>
      <c r="M420" t="b">
        <f t="shared" ca="1" si="21"/>
        <v>0</v>
      </c>
    </row>
    <row r="421" spans="1:13" x14ac:dyDescent="0.3">
      <c r="A421" s="3">
        <v>416</v>
      </c>
      <c r="B421" s="5">
        <f t="shared" si="19"/>
        <v>45148</v>
      </c>
      <c r="C421" s="16" t="str">
        <f t="shared" si="20"/>
        <v>CADD10Q23</v>
      </c>
      <c r="D421" s="6" t="str">
        <f>RTD("cqg.rtd", ,"ContractData", ""&amp;C421&amp;"", "LongDescription",, "T")</f>
        <v>LME Copper, Aug 23</v>
      </c>
      <c r="E421" s="6" t="str" cm="1">
        <f t="array" aca="1" ref="E421" ca="1">IF($B421&gt;=$D$3,_xll.CQGContractData(""&amp;$C421&amp;"","T_Settlement","1","T"),RTD("cqg.rtd",,"StudyData",""&amp;$C421&amp;"","Bar","","Close","D","-1","ALL",,,"TRUE","T"))</f>
        <v/>
      </c>
      <c r="F421" s="3" t="str" cm="1">
        <f t="array" aca="1" ref="F421" ca="1">IF($B421&gt;=$D$3,_xll.CQGContractData(""&amp;$C421&amp;"","NetSettlement","1","T"),RTD("cqg.rtd",,"StudyData",""&amp;$C421&amp;"","Bar","","Close","D","-2","ALL",,,"TRUE","T")-RTD("cqg.rtd",,"StudyData",""&amp;$C421&amp;"","Bar","","Close","D","-1","ALL",,,"TRUE","T"))</f>
        <v/>
      </c>
      <c r="G421" s="14" t="str">
        <f ca="1">IF($B421&gt;=$D$3,RTD("cqg.rtd", ,"ContractData", $C421, "T_SettlementTime",, "T"),"")</f>
        <v/>
      </c>
      <c r="H421" s="5" cm="1">
        <f t="array" aca="1" ref="H421" ca="1">IF($B421&gt;=$D$3,_xll.CQGContractData($C421,"T_Date","1","T"),RTD("cqg.rtd",,"StudyData",""&amp;$C421&amp;"","Bar","","Time","D","-1","ALL",,,"TRUE","T"))</f>
        <v>44952</v>
      </c>
      <c r="I421" s="6">
        <f ca="1">IF($B421&gt;=$D$3,RTD("cqg.rtd",,"StudyData",$C421,"Bar","","Close","ADC","-2","ALL",,,"TRUE","T"),"")</f>
        <v>9306</v>
      </c>
      <c r="J421" s="5">
        <f ca="1">IF($B421&gt;=$D$3,RTD("cqg.rtd", ,"ContractData", $C421, "Y_Date",, "T"),"")</f>
        <v>44951</v>
      </c>
      <c r="K421" s="1" t="str">
        <v/>
      </c>
      <c r="L421" s="1" t="str">
        <v/>
      </c>
      <c r="M421" t="b">
        <f t="shared" ca="1" si="21"/>
        <v>0</v>
      </c>
    </row>
    <row r="422" spans="1:13" x14ac:dyDescent="0.3">
      <c r="A422" s="3">
        <v>417</v>
      </c>
      <c r="B422" s="5">
        <f t="shared" si="19"/>
        <v>45149</v>
      </c>
      <c r="C422" s="16" t="str">
        <f t="shared" si="20"/>
        <v>CADD11Q23</v>
      </c>
      <c r="D422" s="6" t="str">
        <f>RTD("cqg.rtd", ,"ContractData", ""&amp;C422&amp;"", "LongDescription",, "T")</f>
        <v>LME Copper, Aug 23</v>
      </c>
      <c r="E422" s="6" t="str" cm="1">
        <f t="array" aca="1" ref="E422" ca="1">IF($B422&gt;=$D$3,_xll.CQGContractData(""&amp;$C422&amp;"","T_Settlement","1","T"),RTD("cqg.rtd",,"StudyData",""&amp;$C422&amp;"","Bar","","Close","D","-1","ALL",,,"TRUE","T"))</f>
        <v/>
      </c>
      <c r="F422" s="3" t="str" cm="1">
        <f t="array" aca="1" ref="F422" ca="1">IF($B422&gt;=$D$3,_xll.CQGContractData(""&amp;$C422&amp;"","NetSettlement","1","T"),RTD("cqg.rtd",,"StudyData",""&amp;$C422&amp;"","Bar","","Close","D","-2","ALL",,,"TRUE","T")-RTD("cqg.rtd",,"StudyData",""&amp;$C422&amp;"","Bar","","Close","D","-1","ALL",,,"TRUE","T"))</f>
        <v/>
      </c>
      <c r="G422" s="14" t="str">
        <f ca="1">IF($B422&gt;=$D$3,RTD("cqg.rtd", ,"ContractData", $C422, "T_SettlementTime",, "T"),"")</f>
        <v/>
      </c>
      <c r="H422" s="5" cm="1">
        <f t="array" aca="1" ref="H422" ca="1">IF($B422&gt;=$D$3,_xll.CQGContractData($C422,"T_Date","1","T"),RTD("cqg.rtd",,"StudyData",""&amp;$C422&amp;"","Bar","","Time","D","-1","ALL",,,"TRUE","T"))</f>
        <v>44952</v>
      </c>
      <c r="I422" s="6">
        <f ca="1">IF($B422&gt;=$D$3,RTD("cqg.rtd",,"StudyData",$C422,"Bar","","Close","ADC","-2","ALL",,,"TRUE","T"),"")</f>
        <v>9315.5</v>
      </c>
      <c r="J422" s="5">
        <f ca="1">IF($B422&gt;=$D$3,RTD("cqg.rtd", ,"ContractData", $C422, "Y_Date",, "T"),"")</f>
        <v>44951</v>
      </c>
      <c r="K422" s="1" t="str">
        <v/>
      </c>
      <c r="L422" s="1" t="str">
        <v/>
      </c>
      <c r="M422" t="b">
        <f t="shared" ca="1" si="21"/>
        <v>0</v>
      </c>
    </row>
    <row r="423" spans="1:13" x14ac:dyDescent="0.3">
      <c r="A423" s="3">
        <v>418</v>
      </c>
      <c r="B423" s="5">
        <f t="shared" si="19"/>
        <v>45152</v>
      </c>
      <c r="C423" s="16" t="str">
        <f t="shared" si="20"/>
        <v>CADD14Q23</v>
      </c>
      <c r="D423" s="6" t="str">
        <f>RTD("cqg.rtd", ,"ContractData", ""&amp;C423&amp;"", "LongDescription",, "T")</f>
        <v>LME Copper, Aug 23</v>
      </c>
      <c r="E423" s="6" t="str" cm="1">
        <f t="array" aca="1" ref="E423" ca="1">IF($B423&gt;=$D$3,_xll.CQGContractData(""&amp;$C423&amp;"","T_Settlement","1","T"),RTD("cqg.rtd",,"StudyData",""&amp;$C423&amp;"","Bar","","Close","D","-1","ALL",,,"TRUE","T"))</f>
        <v/>
      </c>
      <c r="F423" s="3" t="str" cm="1">
        <f t="array" aca="1" ref="F423" ca="1">IF($B423&gt;=$D$3,_xll.CQGContractData(""&amp;$C423&amp;"","NetSettlement","1","T"),RTD("cqg.rtd",,"StudyData",""&amp;$C423&amp;"","Bar","","Close","D","-2","ALL",,,"TRUE","T")-RTD("cqg.rtd",,"StudyData",""&amp;$C423&amp;"","Bar","","Close","D","-1","ALL",,,"TRUE","T"))</f>
        <v/>
      </c>
      <c r="G423" s="14" t="str">
        <f ca="1">IF($B423&gt;=$D$3,RTD("cqg.rtd", ,"ContractData", $C423, "T_SettlementTime",, "T"),"")</f>
        <v/>
      </c>
      <c r="H423" s="5" cm="1">
        <f t="array" aca="1" ref="H423" ca="1">IF($B423&gt;=$D$3,_xll.CQGContractData($C423,"T_Date","1","T"),RTD("cqg.rtd",,"StudyData",""&amp;$C423&amp;"","Bar","","Time","D","-1","ALL",,,"TRUE","T"))</f>
        <v>44952</v>
      </c>
      <c r="I423" s="6">
        <f ca="1">IF($B423&gt;=$D$3,RTD("cqg.rtd",,"StudyData",$C423,"Bar","","Close","ADC","-2","ALL",,,"TRUE","T"),"")</f>
        <v>9312.25</v>
      </c>
      <c r="J423" s="5">
        <f ca="1">IF($B423&gt;=$D$3,RTD("cqg.rtd", ,"ContractData", $C423, "Y_Date",, "T"),"")</f>
        <v>44951</v>
      </c>
      <c r="K423" s="1" t="str">
        <v/>
      </c>
      <c r="L423" s="1" t="str">
        <v/>
      </c>
      <c r="M423" t="b">
        <f t="shared" ca="1" si="21"/>
        <v>0</v>
      </c>
    </row>
    <row r="424" spans="1:13" x14ac:dyDescent="0.3">
      <c r="A424" s="3">
        <v>419</v>
      </c>
      <c r="B424" s="5">
        <f t="shared" si="19"/>
        <v>45153</v>
      </c>
      <c r="C424" s="16" t="str">
        <f t="shared" si="20"/>
        <v>CADD15Q23</v>
      </c>
      <c r="D424" s="6" t="str">
        <f>RTD("cqg.rtd", ,"ContractData", ""&amp;C424&amp;"", "LongDescription",, "T")</f>
        <v>LME Copper, Aug 23</v>
      </c>
      <c r="E424" s="6" t="str" cm="1">
        <f t="array" aca="1" ref="E424" ca="1">IF($B424&gt;=$D$3,_xll.CQGContractData(""&amp;$C424&amp;"","T_Settlement","1","T"),RTD("cqg.rtd",,"StudyData",""&amp;$C424&amp;"","Bar","","Close","D","-1","ALL",,,"TRUE","T"))</f>
        <v/>
      </c>
      <c r="F424" s="3" t="str" cm="1">
        <f t="array" aca="1" ref="F424" ca="1">IF($B424&gt;=$D$3,_xll.CQGContractData(""&amp;$C424&amp;"","NetSettlement","1","T"),RTD("cqg.rtd",,"StudyData",""&amp;$C424&amp;"","Bar","","Close","D","-2","ALL",,,"TRUE","T")-RTD("cqg.rtd",,"StudyData",""&amp;$C424&amp;"","Bar","","Close","D","-1","ALL",,,"TRUE","T"))</f>
        <v/>
      </c>
      <c r="G424" s="14" t="str">
        <f ca="1">IF($B424&gt;=$D$3,RTD("cqg.rtd", ,"ContractData", $C424, "T_SettlementTime",, "T"),"")</f>
        <v/>
      </c>
      <c r="H424" s="5" cm="1">
        <f t="array" aca="1" ref="H424" ca="1">IF($B424&gt;=$D$3,_xll.CQGContractData($C424,"T_Date","1","T"),RTD("cqg.rtd",,"StudyData",""&amp;$C424&amp;"","Bar","","Time","D","-1","ALL",,,"TRUE","T"))</f>
        <v>44952</v>
      </c>
      <c r="I424" s="6">
        <f ca="1">IF($B424&gt;=$D$3,RTD("cqg.rtd",,"StudyData",$C424,"Bar","","Close","ADC","-2","ALL",,,"TRUE","T"),"")</f>
        <v>9311.5</v>
      </c>
      <c r="J424" s="5">
        <f ca="1">IF($B424&gt;=$D$3,RTD("cqg.rtd", ,"ContractData", $C424, "Y_Date",, "T"),"")</f>
        <v>44951</v>
      </c>
      <c r="K424" s="1" t="str">
        <v/>
      </c>
      <c r="L424" s="1" t="str">
        <v/>
      </c>
      <c r="M424" t="b">
        <f t="shared" ca="1" si="21"/>
        <v>0</v>
      </c>
    </row>
    <row r="425" spans="1:13" x14ac:dyDescent="0.3">
      <c r="A425" s="3">
        <v>420</v>
      </c>
      <c r="B425" s="5">
        <f t="shared" si="19"/>
        <v>45154</v>
      </c>
      <c r="C425" s="16" t="str">
        <f t="shared" si="20"/>
        <v>CADD16Q23</v>
      </c>
      <c r="D425" s="6" t="str">
        <f>RTD("cqg.rtd", ,"ContractData", ""&amp;C425&amp;"", "LongDescription",, "T")</f>
        <v>LME Copper, Aug 23</v>
      </c>
      <c r="E425" s="6" cm="1">
        <f t="array" aca="1" ref="E425" ca="1">IF($B425&gt;=$D$3,_xll.CQGContractData(""&amp;$C425&amp;"","T_Settlement","1","T"),RTD("cqg.rtd",,"StudyData",""&amp;$C425&amp;"","Bar","","Close","D","-1","ALL",,,"TRUE","T"))</f>
        <v>9329.5</v>
      </c>
      <c r="F425" s="3" cm="1">
        <f t="array" aca="1" ref="F425" ca="1">IF($B425&gt;=$D$3,_xll.CQGContractData(""&amp;$C425&amp;"","NetSettlement","1","T"),RTD("cqg.rtd",,"StudyData",""&amp;$C425&amp;"","Bar","","Close","D","-2","ALL",,,"TRUE","T")-RTD("cqg.rtd",,"StudyData",""&amp;$C425&amp;"","Bar","","Close","D","-1","ALL",,,"TRUE","T"))</f>
        <v>12.5</v>
      </c>
      <c r="G425" s="14">
        <f ca="1">IF($B425&gt;=$D$3,RTD("cqg.rtd", ,"ContractData", $C425, "T_SettlementTime",, "T"),"")</f>
        <v>0.45833333333333331</v>
      </c>
      <c r="H425" s="5" cm="1">
        <f t="array" aca="1" ref="H425" ca="1">IF($B425&gt;=$D$3,_xll.CQGContractData($C425,"T_Date","1","T"),RTD("cqg.rtd",,"StudyData",""&amp;$C425&amp;"","Bar","","Time","D","-1","ALL",,,"TRUE","T"))</f>
        <v>44952</v>
      </c>
      <c r="I425" s="6">
        <f ca="1">IF($B425&gt;=$D$3,RTD("cqg.rtd",,"StudyData",$C425,"Bar","","Close","ADC","-2","ALL",,,"TRUE","T"),"")</f>
        <v>9311.5</v>
      </c>
      <c r="J425" s="5">
        <f ca="1">IF($B425&gt;=$D$3,RTD("cqg.rtd", ,"ContractData", $C425, "Y_Date",, "T"),"")</f>
        <v>44951</v>
      </c>
      <c r="K425" s="1">
        <v>45154</v>
      </c>
      <c r="L425" s="1" t="str">
        <v/>
      </c>
      <c r="M425" t="b">
        <f t="shared" ca="1" si="21"/>
        <v>0</v>
      </c>
    </row>
    <row r="426" spans="1:13" x14ac:dyDescent="0.3">
      <c r="A426" s="3">
        <v>421</v>
      </c>
      <c r="B426" s="5">
        <f t="shared" si="19"/>
        <v>45155</v>
      </c>
      <c r="C426" s="16" t="str">
        <f t="shared" si="20"/>
        <v>CADD17Q23</v>
      </c>
      <c r="D426" s="6" t="str">
        <f>RTD("cqg.rtd", ,"ContractData", ""&amp;C426&amp;"", "LongDescription",, "T")</f>
        <v>LME Copper, Aug 23</v>
      </c>
      <c r="E426" s="6" t="str" cm="1">
        <f t="array" aca="1" ref="E426" ca="1">IF($B426&gt;=$D$3,_xll.CQGContractData(""&amp;$C426&amp;"","T_Settlement","1","T"),RTD("cqg.rtd",,"StudyData",""&amp;$C426&amp;"","Bar","","Close","D","-1","ALL",,,"TRUE","T"))</f>
        <v/>
      </c>
      <c r="F426" s="3" t="str" cm="1">
        <f t="array" aca="1" ref="F426" ca="1">IF($B426&gt;=$D$3,_xll.CQGContractData(""&amp;$C426&amp;"","NetSettlement","1","T"),RTD("cqg.rtd",,"StudyData",""&amp;$C426&amp;"","Bar","","Close","D","-2","ALL",,,"TRUE","T")-RTD("cqg.rtd",,"StudyData",""&amp;$C426&amp;"","Bar","","Close","D","-1","ALL",,,"TRUE","T"))</f>
        <v/>
      </c>
      <c r="G426" s="14" t="str">
        <f ca="1">IF($B426&gt;=$D$3,RTD("cqg.rtd", ,"ContractData", $C426, "T_SettlementTime",, "T"),"")</f>
        <v/>
      </c>
      <c r="H426" s="5" cm="1">
        <f t="array" aca="1" ref="H426" ca="1">IF($B426&gt;=$D$3,_xll.CQGContractData($C426,"T_Date","1","T"),RTD("cqg.rtd",,"StudyData",""&amp;$C426&amp;"","Bar","","Time","D","-1","ALL",,,"TRUE","T"))</f>
        <v>44952</v>
      </c>
      <c r="I426" s="6">
        <f ca="1">IF($B426&gt;=$D$3,RTD("cqg.rtd",,"StudyData",$C426,"Bar","","Close","ADC","-2","ALL",,,"TRUE","T"),"")</f>
        <v>9318</v>
      </c>
      <c r="J426" s="5">
        <f ca="1">IF($B426&gt;=$D$3,RTD("cqg.rtd", ,"ContractData", $C426, "Y_Date",, "T"),"")</f>
        <v>44951</v>
      </c>
      <c r="K426" s="1" t="str">
        <v/>
      </c>
      <c r="L426" s="1" t="str">
        <v/>
      </c>
      <c r="M426" t="b">
        <f t="shared" ca="1" si="21"/>
        <v>0</v>
      </c>
    </row>
    <row r="427" spans="1:13" x14ac:dyDescent="0.3">
      <c r="A427" s="3">
        <v>422</v>
      </c>
      <c r="B427" s="5">
        <f t="shared" si="19"/>
        <v>45156</v>
      </c>
      <c r="C427" s="16" t="str">
        <f t="shared" si="20"/>
        <v>CADD18Q23</v>
      </c>
      <c r="D427" s="6" t="str">
        <f>RTD("cqg.rtd", ,"ContractData", ""&amp;C427&amp;"", "LongDescription",, "T")</f>
        <v>LME Copper, Aug 23</v>
      </c>
      <c r="E427" s="6" t="str" cm="1">
        <f t="array" aca="1" ref="E427" ca="1">IF($B427&gt;=$D$3,_xll.CQGContractData(""&amp;$C427&amp;"","T_Settlement","1","T"),RTD("cqg.rtd",,"StudyData",""&amp;$C427&amp;"","Bar","","Close","D","-1","ALL",,,"TRUE","T"))</f>
        <v/>
      </c>
      <c r="F427" s="3" t="str" cm="1">
        <f t="array" aca="1" ref="F427" ca="1">IF($B427&gt;=$D$3,_xll.CQGContractData(""&amp;$C427&amp;"","NetSettlement","1","T"),RTD("cqg.rtd",,"StudyData",""&amp;$C427&amp;"","Bar","","Close","D","-2","ALL",,,"TRUE","T")-RTD("cqg.rtd",,"StudyData",""&amp;$C427&amp;"","Bar","","Close","D","-1","ALL",,,"TRUE","T"))</f>
        <v/>
      </c>
      <c r="G427" s="14" t="str">
        <f ca="1">IF($B427&gt;=$D$3,RTD("cqg.rtd", ,"ContractData", $C427, "T_SettlementTime",, "T"),"")</f>
        <v/>
      </c>
      <c r="H427" s="5" cm="1">
        <f t="array" aca="1" ref="H427" ca="1">IF($B427&gt;=$D$3,_xll.CQGContractData($C427,"T_Date","1","T"),RTD("cqg.rtd",,"StudyData",""&amp;$C427&amp;"","Bar","","Time","D","-1","ALL",,,"TRUE","T"))</f>
        <v>44952</v>
      </c>
      <c r="I427" s="6">
        <f ca="1">IF($B427&gt;=$D$3,RTD("cqg.rtd",,"StudyData",$C427,"Bar","","Close","ADC","-2","ALL",,,"TRUE","T"),"")</f>
        <v>9314.75</v>
      </c>
      <c r="J427" s="5">
        <f ca="1">IF($B427&gt;=$D$3,RTD("cqg.rtd", ,"ContractData", $C427, "Y_Date",, "T"),"")</f>
        <v>44951</v>
      </c>
      <c r="K427" s="1" t="str">
        <v/>
      </c>
      <c r="L427" s="1" t="str">
        <v/>
      </c>
      <c r="M427" t="b">
        <f t="shared" ca="1" si="21"/>
        <v>0</v>
      </c>
    </row>
    <row r="428" spans="1:13" x14ac:dyDescent="0.3">
      <c r="A428" s="3">
        <v>423</v>
      </c>
      <c r="B428" s="5">
        <f t="shared" si="19"/>
        <v>45159</v>
      </c>
      <c r="C428" s="16" t="str">
        <f t="shared" si="20"/>
        <v>CADD21Q23</v>
      </c>
      <c r="D428" s="6" t="str">
        <f>RTD("cqg.rtd", ,"ContractData", ""&amp;C428&amp;"", "LongDescription",, "T")</f>
        <v>LME Copper, Aug 23</v>
      </c>
      <c r="E428" s="6" t="str" cm="1">
        <f t="array" aca="1" ref="E428" ca="1">IF($B428&gt;=$D$3,_xll.CQGContractData(""&amp;$C428&amp;"","T_Settlement","1","T"),RTD("cqg.rtd",,"StudyData",""&amp;$C428&amp;"","Bar","","Close","D","-1","ALL",,,"TRUE","T"))</f>
        <v/>
      </c>
      <c r="F428" s="3" t="str" cm="1">
        <f t="array" aca="1" ref="F428" ca="1">IF($B428&gt;=$D$3,_xll.CQGContractData(""&amp;$C428&amp;"","NetSettlement","1","T"),RTD("cqg.rtd",,"StudyData",""&amp;$C428&amp;"","Bar","","Close","D","-2","ALL",,,"TRUE","T")-RTD("cqg.rtd",,"StudyData",""&amp;$C428&amp;"","Bar","","Close","D","-1","ALL",,,"TRUE","T"))</f>
        <v/>
      </c>
      <c r="G428" s="14" t="str">
        <f ca="1">IF($B428&gt;=$D$3,RTD("cqg.rtd", ,"ContractData", $C428, "T_SettlementTime",, "T"),"")</f>
        <v/>
      </c>
      <c r="H428" s="5" cm="1">
        <f t="array" aca="1" ref="H428" ca="1">IF($B428&gt;=$D$3,_xll.CQGContractData($C428,"T_Date","1","T"),RTD("cqg.rtd",,"StudyData",""&amp;$C428&amp;"","Bar","","Time","D","-1","ALL",,,"TRUE","T"))</f>
        <v>44952</v>
      </c>
      <c r="I428" s="6">
        <f ca="1">IF($B428&gt;=$D$3,RTD("cqg.rtd",,"StudyData",$C428,"Bar","","Close","ADC","-2","ALL",,,"TRUE","T"),"")</f>
        <v>9311.86</v>
      </c>
      <c r="J428" s="5">
        <f ca="1">IF($B428&gt;=$D$3,RTD("cqg.rtd", ,"ContractData", $C428, "Y_Date",, "T"),"")</f>
        <v>44951</v>
      </c>
      <c r="K428" s="1" t="str">
        <v/>
      </c>
      <c r="L428" s="1" t="str">
        <v/>
      </c>
      <c r="M428" t="b">
        <f t="shared" ca="1" si="21"/>
        <v>0</v>
      </c>
    </row>
    <row r="429" spans="1:13" x14ac:dyDescent="0.3">
      <c r="A429" s="3">
        <v>424</v>
      </c>
      <c r="B429" s="5">
        <f t="shared" si="19"/>
        <v>45160</v>
      </c>
      <c r="C429" s="16" t="str">
        <f t="shared" si="20"/>
        <v>CADD22Q23</v>
      </c>
      <c r="D429" s="6" t="str">
        <f>RTD("cqg.rtd", ,"ContractData", ""&amp;C429&amp;"", "LongDescription",, "T")</f>
        <v>LME Copper, Aug 23</v>
      </c>
      <c r="E429" s="6" t="str" cm="1">
        <f t="array" aca="1" ref="E429" ca="1">IF($B429&gt;=$D$3,_xll.CQGContractData(""&amp;$C429&amp;"","T_Settlement","1","T"),RTD("cqg.rtd",,"StudyData",""&amp;$C429&amp;"","Bar","","Close","D","-1","ALL",,,"TRUE","T"))</f>
        <v/>
      </c>
      <c r="F429" s="3" t="str" cm="1">
        <f t="array" aca="1" ref="F429" ca="1">IF($B429&gt;=$D$3,_xll.CQGContractData(""&amp;$C429&amp;"","NetSettlement","1","T"),RTD("cqg.rtd",,"StudyData",""&amp;$C429&amp;"","Bar","","Close","D","-2","ALL",,,"TRUE","T")-RTD("cqg.rtd",,"StudyData",""&amp;$C429&amp;"","Bar","","Close","D","-1","ALL",,,"TRUE","T"))</f>
        <v/>
      </c>
      <c r="G429" s="14" t="str">
        <f ca="1">IF($B429&gt;=$D$3,RTD("cqg.rtd", ,"ContractData", $C429, "T_SettlementTime",, "T"),"")</f>
        <v/>
      </c>
      <c r="H429" s="5" cm="1">
        <f t="array" aca="1" ref="H429" ca="1">IF($B429&gt;=$D$3,_xll.CQGContractData($C429,"T_Date","1","T"),RTD("cqg.rtd",,"StudyData",""&amp;$C429&amp;"","Bar","","Time","D","-1","ALL",,,"TRUE","T"))</f>
        <v>44952</v>
      </c>
      <c r="I429" s="6">
        <f ca="1">IF($B429&gt;=$D$3,RTD("cqg.rtd",,"StudyData",$C429,"Bar","","Close","ADC","-2","ALL",,,"TRUE","T"),"")</f>
        <v>9311.93</v>
      </c>
      <c r="J429" s="5">
        <f ca="1">IF($B429&gt;=$D$3,RTD("cqg.rtd", ,"ContractData", $C429, "Y_Date",, "T"),"")</f>
        <v>44951</v>
      </c>
      <c r="K429" s="1" t="str">
        <v/>
      </c>
      <c r="L429" s="1" t="str">
        <v/>
      </c>
      <c r="M429" t="b">
        <f t="shared" ca="1" si="21"/>
        <v>0</v>
      </c>
    </row>
    <row r="430" spans="1:13" x14ac:dyDescent="0.3">
      <c r="A430" s="3">
        <v>425</v>
      </c>
      <c r="B430" s="5">
        <f t="shared" si="19"/>
        <v>45161</v>
      </c>
      <c r="C430" s="16" t="str">
        <f t="shared" si="20"/>
        <v>CADD23Q23</v>
      </c>
      <c r="D430" s="6" t="str">
        <f>RTD("cqg.rtd", ,"ContractData", ""&amp;C430&amp;"", "LongDescription",, "T")</f>
        <v>LME Copper, Aug 23</v>
      </c>
      <c r="E430" s="6" t="str" cm="1">
        <f t="array" aca="1" ref="E430" ca="1">IF($B430&gt;=$D$3,_xll.CQGContractData(""&amp;$C430&amp;"","T_Settlement","1","T"),RTD("cqg.rtd",,"StudyData",""&amp;$C430&amp;"","Bar","","Close","D","-1","ALL",,,"TRUE","T"))</f>
        <v/>
      </c>
      <c r="F430" s="3" t="str" cm="1">
        <f t="array" aca="1" ref="F430" ca="1">IF($B430&gt;=$D$3,_xll.CQGContractData(""&amp;$C430&amp;"","NetSettlement","1","T"),RTD("cqg.rtd",,"StudyData",""&amp;$C430&amp;"","Bar","","Close","D","-2","ALL",,,"TRUE","T")-RTD("cqg.rtd",,"StudyData",""&amp;$C430&amp;"","Bar","","Close","D","-1","ALL",,,"TRUE","T"))</f>
        <v/>
      </c>
      <c r="G430" s="14" t="str">
        <f ca="1">IF($B430&gt;=$D$3,RTD("cqg.rtd", ,"ContractData", $C430, "T_SettlementTime",, "T"),"")</f>
        <v/>
      </c>
      <c r="H430" s="5" cm="1">
        <f t="array" aca="1" ref="H430" ca="1">IF($B430&gt;=$D$3,_xll.CQGContractData($C430,"T_Date","1","T"),RTD("cqg.rtd",,"StudyData",""&amp;$C430&amp;"","Bar","","Time","D","-1","ALL",,,"TRUE","T"))</f>
        <v>44952</v>
      </c>
      <c r="I430" s="6">
        <f ca="1">IF($B430&gt;=$D$3,RTD("cqg.rtd",,"StudyData",$C430,"Bar","","Close","ADC","-2","ALL",,,"TRUE","T"),"")</f>
        <v>9312</v>
      </c>
      <c r="J430" s="5">
        <f ca="1">IF($B430&gt;=$D$3,RTD("cqg.rtd", ,"ContractData", $C430, "Y_Date",, "T"),"")</f>
        <v>44951</v>
      </c>
      <c r="K430" s="1" t="str">
        <v/>
      </c>
      <c r="L430" s="1" t="str">
        <v/>
      </c>
      <c r="M430" t="b">
        <f t="shared" ca="1" si="21"/>
        <v>0</v>
      </c>
    </row>
    <row r="431" spans="1:13" x14ac:dyDescent="0.3">
      <c r="A431" s="3">
        <v>426</v>
      </c>
      <c r="B431" s="5">
        <f t="shared" si="19"/>
        <v>45162</v>
      </c>
      <c r="C431" s="16" t="str">
        <f t="shared" si="20"/>
        <v>CADD24Q23</v>
      </c>
      <c r="D431" s="6" t="str">
        <f>RTD("cqg.rtd", ,"ContractData", ""&amp;C431&amp;"", "LongDescription",, "T")</f>
        <v>LME Copper, Aug 23</v>
      </c>
      <c r="E431" s="6" t="str" cm="1">
        <f t="array" aca="1" ref="E431" ca="1">IF($B431&gt;=$D$3,_xll.CQGContractData(""&amp;$C431&amp;"","T_Settlement","1","T"),RTD("cqg.rtd",,"StudyData",""&amp;$C431&amp;"","Bar","","Close","D","-1","ALL",,,"TRUE","T"))</f>
        <v/>
      </c>
      <c r="F431" s="3" t="str" cm="1">
        <f t="array" aca="1" ref="F431" ca="1">IF($B431&gt;=$D$3,_xll.CQGContractData(""&amp;$C431&amp;"","NetSettlement","1","T"),RTD("cqg.rtd",,"StudyData",""&amp;$C431&amp;"","Bar","","Close","D","-2","ALL",,,"TRUE","T")-RTD("cqg.rtd",,"StudyData",""&amp;$C431&amp;"","Bar","","Close","D","-1","ALL",,,"TRUE","T"))</f>
        <v/>
      </c>
      <c r="G431" s="14" t="str">
        <f ca="1">IF($B431&gt;=$D$3,RTD("cqg.rtd", ,"ContractData", $C431, "T_SettlementTime",, "T"),"")</f>
        <v/>
      </c>
      <c r="H431" s="5" cm="1">
        <f t="array" aca="1" ref="H431" ca="1">IF($B431&gt;=$D$3,_xll.CQGContractData($C431,"T_Date","1","T"),RTD("cqg.rtd",,"StudyData",""&amp;$C431&amp;"","Bar","","Time","D","-1","ALL",,,"TRUE","T"))</f>
        <v>44952</v>
      </c>
      <c r="I431" s="6">
        <f ca="1">IF($B431&gt;=$D$3,RTD("cqg.rtd",,"StudyData",$C431,"Bar","","Close","ADC","-2","ALL",,,"TRUE","T"),"")</f>
        <v>9314.5</v>
      </c>
      <c r="J431" s="5">
        <f ca="1">IF($B431&gt;=$D$3,RTD("cqg.rtd", ,"ContractData", $C431, "Y_Date",, "T"),"")</f>
        <v>44951</v>
      </c>
      <c r="K431" s="1" t="str">
        <v/>
      </c>
      <c r="L431" s="1" t="str">
        <v/>
      </c>
      <c r="M431" t="b">
        <f t="shared" ca="1" si="21"/>
        <v>0</v>
      </c>
    </row>
    <row r="432" spans="1:13" x14ac:dyDescent="0.3">
      <c r="A432" s="3">
        <v>427</v>
      </c>
      <c r="B432" s="5">
        <f t="shared" si="19"/>
        <v>45163</v>
      </c>
      <c r="C432" s="16" t="str">
        <f t="shared" si="20"/>
        <v>CADD25Q23</v>
      </c>
      <c r="D432" s="6" t="str">
        <f>RTD("cqg.rtd", ,"ContractData", ""&amp;C432&amp;"", "LongDescription",, "T")</f>
        <v>LME Copper, Aug 23</v>
      </c>
      <c r="E432" s="6" t="str" cm="1">
        <f t="array" aca="1" ref="E432" ca="1">IF($B432&gt;=$D$3,_xll.CQGContractData(""&amp;$C432&amp;"","T_Settlement","1","T"),RTD("cqg.rtd",,"StudyData",""&amp;$C432&amp;"","Bar","","Close","D","-1","ALL",,,"TRUE","T"))</f>
        <v/>
      </c>
      <c r="F432" s="3" t="str" cm="1">
        <f t="array" aca="1" ref="F432" ca="1">IF($B432&gt;=$D$3,_xll.CQGContractData(""&amp;$C432&amp;"","NetSettlement","1","T"),RTD("cqg.rtd",,"StudyData",""&amp;$C432&amp;"","Bar","","Close","D","-2","ALL",,,"TRUE","T")-RTD("cqg.rtd",,"StudyData",""&amp;$C432&amp;"","Bar","","Close","D","-1","ALL",,,"TRUE","T"))</f>
        <v/>
      </c>
      <c r="G432" s="14" t="str">
        <f ca="1">IF($B432&gt;=$D$3,RTD("cqg.rtd", ,"ContractData", $C432, "T_SettlementTime",, "T"),"")</f>
        <v/>
      </c>
      <c r="H432" s="5" cm="1">
        <f t="array" aca="1" ref="H432" ca="1">IF($B432&gt;=$D$3,_xll.CQGContractData($C432,"T_Date","1","T"),RTD("cqg.rtd",,"StudyData",""&amp;$C432&amp;"","Bar","","Time","D","-1","ALL",,,"TRUE","T"))</f>
        <v>44952</v>
      </c>
      <c r="I432" s="6" t="str">
        <f ca="1">IF($B432&gt;=$D$3,RTD("cqg.rtd",,"StudyData",$C432,"Bar","","Close","ADC","-2","ALL",,,"TRUE","T"),"")</f>
        <v/>
      </c>
      <c r="J432" s="5">
        <f ca="1">IF($B432&gt;=$D$3,RTD("cqg.rtd", ,"ContractData", $C432, "Y_Date",, "T"),"")</f>
        <v>44951</v>
      </c>
      <c r="K432" s="1" t="str">
        <v/>
      </c>
      <c r="L432" s="1" t="str">
        <v/>
      </c>
      <c r="M432" t="b">
        <f t="shared" ca="1" si="21"/>
        <v>0</v>
      </c>
    </row>
    <row r="433" spans="1:13" x14ac:dyDescent="0.3">
      <c r="A433" s="3">
        <v>428</v>
      </c>
      <c r="B433" s="5">
        <f t="shared" si="19"/>
        <v>45166</v>
      </c>
      <c r="C433" s="16" t="str">
        <f t="shared" si="20"/>
        <v>CADD28Q23</v>
      </c>
      <c r="D433" s="6" t="str">
        <f>RTD("cqg.rtd", ,"ContractData", ""&amp;C433&amp;"", "LongDescription",, "T")</f>
        <v>LME Copper, Aug 23</v>
      </c>
      <c r="E433" s="6" t="str" cm="1">
        <f t="array" aca="1" ref="E433" ca="1">IF($B433&gt;=$D$3,_xll.CQGContractData(""&amp;$C433&amp;"","T_Settlement","1","T"),RTD("cqg.rtd",,"StudyData",""&amp;$C433&amp;"","Bar","","Close","D","-1","ALL",,,"TRUE","T"))</f>
        <v/>
      </c>
      <c r="F433" s="3" t="str" cm="1">
        <f t="array" aca="1" ref="F433" ca="1">IF($B433&gt;=$D$3,_xll.CQGContractData(""&amp;$C433&amp;"","NetSettlement","1","T"),RTD("cqg.rtd",,"StudyData",""&amp;$C433&amp;"","Bar","","Close","D","-2","ALL",,,"TRUE","T")-RTD("cqg.rtd",,"StudyData",""&amp;$C433&amp;"","Bar","","Close","D","-1","ALL",,,"TRUE","T"))</f>
        <v/>
      </c>
      <c r="G433" s="14" t="str">
        <f ca="1">IF($B433&gt;=$D$3,RTD("cqg.rtd", ,"ContractData", $C433, "T_SettlementTime",, "T"),"")</f>
        <v/>
      </c>
      <c r="H433" s="5" cm="1">
        <f t="array" aca="1" ref="H433" ca="1">IF($B433&gt;=$D$3,_xll.CQGContractData($C433,"T_Date","1","T"),RTD("cqg.rtd",,"StudyData",""&amp;$C433&amp;"","Bar","","Time","D","-1","ALL",,,"TRUE","T"))</f>
        <v>44952</v>
      </c>
      <c r="I433" s="6">
        <f ca="1">IF($B433&gt;=$D$3,RTD("cqg.rtd",,"StudyData",$C433,"Bar","","Close","ADC","-2","ALL",,,"TRUE","T"),"")</f>
        <v>9313.8799999999992</v>
      </c>
      <c r="J433" s="5">
        <f ca="1">IF($B433&gt;=$D$3,RTD("cqg.rtd", ,"ContractData", $C433, "Y_Date",, "T"),"")</f>
        <v>44951</v>
      </c>
      <c r="K433" s="1" t="str">
        <v/>
      </c>
      <c r="L433" s="1" t="str">
        <v/>
      </c>
      <c r="M433" t="b">
        <f t="shared" ca="1" si="21"/>
        <v>0</v>
      </c>
    </row>
    <row r="434" spans="1:13" x14ac:dyDescent="0.3">
      <c r="A434" s="3">
        <v>429</v>
      </c>
      <c r="B434" s="5">
        <f t="shared" si="19"/>
        <v>45167</v>
      </c>
      <c r="C434" s="16" t="str">
        <f t="shared" si="20"/>
        <v>CADD29Q23</v>
      </c>
      <c r="D434" s="6" t="str">
        <f>RTD("cqg.rtd", ,"ContractData", ""&amp;C434&amp;"", "LongDescription",, "T")</f>
        <v>LME Copper, Aug 23</v>
      </c>
      <c r="E434" s="6" t="str" cm="1">
        <f t="array" aca="1" ref="E434" ca="1">IF($B434&gt;=$D$3,_xll.CQGContractData(""&amp;$C434&amp;"","T_Settlement","1","T"),RTD("cqg.rtd",,"StudyData",""&amp;$C434&amp;"","Bar","","Close","D","-1","ALL",,,"TRUE","T"))</f>
        <v/>
      </c>
      <c r="F434" s="3" t="str" cm="1">
        <f t="array" aca="1" ref="F434" ca="1">IF($B434&gt;=$D$3,_xll.CQGContractData(""&amp;$C434&amp;"","NetSettlement","1","T"),RTD("cqg.rtd",,"StudyData",""&amp;$C434&amp;"","Bar","","Close","D","-2","ALL",,,"TRUE","T")-RTD("cqg.rtd",,"StudyData",""&amp;$C434&amp;"","Bar","","Close","D","-1","ALL",,,"TRUE","T"))</f>
        <v/>
      </c>
      <c r="G434" s="14" t="str">
        <f ca="1">IF($B434&gt;=$D$3,RTD("cqg.rtd", ,"ContractData", $C434, "T_SettlementTime",, "T"),"")</f>
        <v/>
      </c>
      <c r="H434" s="5" cm="1">
        <f t="array" aca="1" ref="H434" ca="1">IF($B434&gt;=$D$3,_xll.CQGContractData($C434,"T_Date","1","T"),RTD("cqg.rtd",,"StudyData",""&amp;$C434&amp;"","Bar","","Time","D","-1","ALL",,,"TRUE","T"))</f>
        <v>44952</v>
      </c>
      <c r="I434" s="6">
        <f ca="1">IF($B434&gt;=$D$3,RTD("cqg.rtd",,"StudyData",$C434,"Bar","","Close","ADC","-2","ALL",,,"TRUE","T"),"")</f>
        <v>9314.25</v>
      </c>
      <c r="J434" s="5">
        <f ca="1">IF($B434&gt;=$D$3,RTD("cqg.rtd", ,"ContractData", $C434, "Y_Date",, "T"),"")</f>
        <v>44951</v>
      </c>
      <c r="K434" s="1" t="str">
        <v/>
      </c>
      <c r="L434" s="1" t="str">
        <v/>
      </c>
      <c r="M434" t="b">
        <f t="shared" ca="1" si="21"/>
        <v>0</v>
      </c>
    </row>
    <row r="435" spans="1:13" x14ac:dyDescent="0.3">
      <c r="A435" s="3">
        <v>430</v>
      </c>
      <c r="B435" s="5">
        <f t="shared" si="19"/>
        <v>45168</v>
      </c>
      <c r="C435" s="16" t="str">
        <f t="shared" si="20"/>
        <v>CADD30Q23</v>
      </c>
      <c r="D435" s="6" t="str">
        <f>RTD("cqg.rtd", ,"ContractData", ""&amp;C435&amp;"", "LongDescription",, "T")</f>
        <v>LME Copper, Aug 23</v>
      </c>
      <c r="E435" s="6" t="str" cm="1">
        <f t="array" aca="1" ref="E435" ca="1">IF($B435&gt;=$D$3,_xll.CQGContractData(""&amp;$C435&amp;"","T_Settlement","1","T"),RTD("cqg.rtd",,"StudyData",""&amp;$C435&amp;"","Bar","","Close","D","-1","ALL",,,"TRUE","T"))</f>
        <v/>
      </c>
      <c r="F435" s="3" t="str" cm="1">
        <f t="array" aca="1" ref="F435" ca="1">IF($B435&gt;=$D$3,_xll.CQGContractData(""&amp;$C435&amp;"","NetSettlement","1","T"),RTD("cqg.rtd",,"StudyData",""&amp;$C435&amp;"","Bar","","Close","D","-2","ALL",,,"TRUE","T")-RTD("cqg.rtd",,"StudyData",""&amp;$C435&amp;"","Bar","","Close","D","-1","ALL",,,"TRUE","T"))</f>
        <v/>
      </c>
      <c r="G435" s="14" t="str">
        <f ca="1">IF($B435&gt;=$D$3,RTD("cqg.rtd", ,"ContractData", $C435, "T_SettlementTime",, "T"),"")</f>
        <v/>
      </c>
      <c r="H435" s="5" cm="1">
        <f t="array" aca="1" ref="H435" ca="1">IF($B435&gt;=$D$3,_xll.CQGContractData($C435,"T_Date","1","T"),RTD("cqg.rtd",,"StudyData",""&amp;$C435&amp;"","Bar","","Time","D","-1","ALL",,,"TRUE","T"))</f>
        <v>44952</v>
      </c>
      <c r="I435" s="6">
        <f ca="1">IF($B435&gt;=$D$3,RTD("cqg.rtd",,"StudyData",$C435,"Bar","","Close","ADC","-2","ALL",,,"TRUE","T"),"")</f>
        <v>9314</v>
      </c>
      <c r="J435" s="5">
        <f ca="1">IF($B435&gt;=$D$3,RTD("cqg.rtd", ,"ContractData", $C435, "Y_Date",, "T"),"")</f>
        <v>44951</v>
      </c>
      <c r="K435" s="1" t="str">
        <v/>
      </c>
      <c r="L435" s="1" t="str">
        <v/>
      </c>
      <c r="M435" t="b">
        <f t="shared" ca="1" si="21"/>
        <v>0</v>
      </c>
    </row>
    <row r="436" spans="1:13" x14ac:dyDescent="0.3">
      <c r="A436" s="3">
        <v>431</v>
      </c>
      <c r="B436" s="5">
        <f t="shared" si="19"/>
        <v>45169</v>
      </c>
      <c r="C436" s="16" t="str">
        <f t="shared" si="20"/>
        <v>CADD31Q23</v>
      </c>
      <c r="D436" s="6" t="str">
        <f>RTD("cqg.rtd", ,"ContractData", ""&amp;C436&amp;"", "LongDescription",, "T")</f>
        <v>LME Copper, Aug 23</v>
      </c>
      <c r="E436" s="6" t="str" cm="1">
        <f t="array" aca="1" ref="E436" ca="1">IF($B436&gt;=$D$3,_xll.CQGContractData(""&amp;$C436&amp;"","T_Settlement","1","T"),RTD("cqg.rtd",,"StudyData",""&amp;$C436&amp;"","Bar","","Close","D","-1","ALL",,,"TRUE","T"))</f>
        <v/>
      </c>
      <c r="F436" s="3" t="str" cm="1">
        <f t="array" aca="1" ref="F436" ca="1">IF($B436&gt;=$D$3,_xll.CQGContractData(""&amp;$C436&amp;"","NetSettlement","1","T"),RTD("cqg.rtd",,"StudyData",""&amp;$C436&amp;"","Bar","","Close","D","-2","ALL",,,"TRUE","T")-RTD("cqg.rtd",,"StudyData",""&amp;$C436&amp;"","Bar","","Close","D","-1","ALL",,,"TRUE","T"))</f>
        <v/>
      </c>
      <c r="G436" s="14" t="str">
        <f ca="1">IF($B436&gt;=$D$3,RTD("cqg.rtd", ,"ContractData", $C436, "T_SettlementTime",, "T"),"")</f>
        <v/>
      </c>
      <c r="H436" s="5" cm="1">
        <f t="array" aca="1" ref="H436" ca="1">IF($B436&gt;=$D$3,_xll.CQGContractData($C436,"T_Date","1","T"),RTD("cqg.rtd",,"StudyData",""&amp;$C436&amp;"","Bar","","Time","D","-1","ALL",,,"TRUE","T"))</f>
        <v>44952</v>
      </c>
      <c r="I436" s="6">
        <f ca="1">IF($B436&gt;=$D$3,RTD("cqg.rtd",,"StudyData",$C436,"Bar","","Close","ADC","-2","ALL",,,"TRUE","T"),"")</f>
        <v>9294.75</v>
      </c>
      <c r="J436" s="5">
        <f ca="1">IF($B436&gt;=$D$3,RTD("cqg.rtd", ,"ContractData", $C436, "Y_Date",, "T"),"")</f>
        <v>44951</v>
      </c>
      <c r="K436" s="1" t="str">
        <v/>
      </c>
      <c r="L436" s="1" t="str">
        <v/>
      </c>
      <c r="M436" t="b">
        <f t="shared" ca="1" si="21"/>
        <v>0</v>
      </c>
    </row>
    <row r="437" spans="1:13" x14ac:dyDescent="0.3">
      <c r="A437" s="3">
        <v>432</v>
      </c>
      <c r="B437" s="5">
        <f t="shared" si="19"/>
        <v>45170</v>
      </c>
      <c r="C437" s="16" t="str">
        <f t="shared" si="20"/>
        <v>CADD01U23</v>
      </c>
      <c r="D437" s="6" t="str">
        <f>RTD("cqg.rtd", ,"ContractData", ""&amp;C437&amp;"", "LongDescription",, "T")</f>
        <v>LME Copper, Sep 23</v>
      </c>
      <c r="E437" s="6" t="str" cm="1">
        <f t="array" aca="1" ref="E437" ca="1">IF($B437&gt;=$D$3,_xll.CQGContractData(""&amp;$C437&amp;"","T_Settlement","1","T"),RTD("cqg.rtd",,"StudyData",""&amp;$C437&amp;"","Bar","","Close","D","-1","ALL",,,"TRUE","T"))</f>
        <v/>
      </c>
      <c r="F437" s="3" t="str" cm="1">
        <f t="array" aca="1" ref="F437" ca="1">IF($B437&gt;=$D$3,_xll.CQGContractData(""&amp;$C437&amp;"","NetSettlement","1","T"),RTD("cqg.rtd",,"StudyData",""&amp;$C437&amp;"","Bar","","Close","D","-2","ALL",,,"TRUE","T")-RTD("cqg.rtd",,"StudyData",""&amp;$C437&amp;"","Bar","","Close","D","-1","ALL",,,"TRUE","T"))</f>
        <v/>
      </c>
      <c r="G437" s="14" t="str">
        <f ca="1">IF($B437&gt;=$D$3,RTD("cqg.rtd", ,"ContractData", $C437, "T_SettlementTime",, "T"),"")</f>
        <v/>
      </c>
      <c r="H437" s="5" cm="1">
        <f t="array" aca="1" ref="H437" ca="1">IF($B437&gt;=$D$3,_xll.CQGContractData($C437,"T_Date","1","T"),RTD("cqg.rtd",,"StudyData",""&amp;$C437&amp;"","Bar","","Time","D","-1","ALL",,,"TRUE","T"))</f>
        <v>44952</v>
      </c>
      <c r="I437" s="6">
        <f ca="1">IF($B437&gt;=$D$3,RTD("cqg.rtd",,"StudyData",$C437,"Bar","","Close","ADC","-2","ALL",,,"TRUE","T"),"")</f>
        <v>9310.8799999999992</v>
      </c>
      <c r="J437" s="5">
        <f ca="1">IF($B437&gt;=$D$3,RTD("cqg.rtd", ,"ContractData", $C437, "Y_Date",, "T"),"")</f>
        <v>44951</v>
      </c>
      <c r="K437" s="1" t="str">
        <v/>
      </c>
      <c r="L437" s="1" t="str">
        <v/>
      </c>
      <c r="M437" t="b">
        <f t="shared" ca="1" si="21"/>
        <v>0</v>
      </c>
    </row>
    <row r="438" spans="1:13" x14ac:dyDescent="0.3">
      <c r="A438" s="3">
        <v>433</v>
      </c>
      <c r="B438" s="5">
        <f t="shared" si="19"/>
        <v>45173</v>
      </c>
      <c r="C438" s="16" t="str">
        <f t="shared" si="20"/>
        <v>CADD04U23</v>
      </c>
      <c r="D438" s="6" t="str">
        <f>RTD("cqg.rtd", ,"ContractData", ""&amp;C438&amp;"", "LongDescription",, "T")</f>
        <v>LME Copper, Sep 23</v>
      </c>
      <c r="E438" s="6" t="str" cm="1">
        <f t="array" aca="1" ref="E438" ca="1">IF($B438&gt;=$D$3,_xll.CQGContractData(""&amp;$C438&amp;"","T_Settlement","1","T"),RTD("cqg.rtd",,"StudyData",""&amp;$C438&amp;"","Bar","","Close","D","-1","ALL",,,"TRUE","T"))</f>
        <v/>
      </c>
      <c r="F438" s="3" t="str" cm="1">
        <f t="array" aca="1" ref="F438" ca="1">IF($B438&gt;=$D$3,_xll.CQGContractData(""&amp;$C438&amp;"","NetSettlement","1","T"),RTD("cqg.rtd",,"StudyData",""&amp;$C438&amp;"","Bar","","Close","D","-2","ALL",,,"TRUE","T")-RTD("cqg.rtd",,"StudyData",""&amp;$C438&amp;"","Bar","","Close","D","-1","ALL",,,"TRUE","T"))</f>
        <v/>
      </c>
      <c r="G438" s="14" t="str">
        <f ca="1">IF($B438&gt;=$D$3,RTD("cqg.rtd", ,"ContractData", $C438, "T_SettlementTime",, "T"),"")</f>
        <v/>
      </c>
      <c r="H438" s="5" cm="1">
        <f t="array" aca="1" ref="H438" ca="1">IF($B438&gt;=$D$3,_xll.CQGContractData($C438,"T_Date","1","T"),RTD("cqg.rtd",,"StudyData",""&amp;$C438&amp;"","Bar","","Time","D","-1","ALL",,,"TRUE","T"))</f>
        <v>44952</v>
      </c>
      <c r="I438" s="6">
        <f ca="1">IF($B438&gt;=$D$3,RTD("cqg.rtd",,"StudyData",$C438,"Bar","","Close","ADC","-2","ALL",,,"TRUE","T"),"")</f>
        <v>9315.42</v>
      </c>
      <c r="J438" s="5">
        <f ca="1">IF($B438&gt;=$D$3,RTD("cqg.rtd", ,"ContractData", $C438, "Y_Date",, "T"),"")</f>
        <v>44951</v>
      </c>
      <c r="K438" s="1" t="str">
        <v/>
      </c>
      <c r="L438" s="1" t="str">
        <v/>
      </c>
      <c r="M438" t="b">
        <f t="shared" ca="1" si="21"/>
        <v>0</v>
      </c>
    </row>
    <row r="439" spans="1:13" x14ac:dyDescent="0.3">
      <c r="A439" s="3">
        <v>434</v>
      </c>
      <c r="B439" s="5">
        <f t="shared" si="19"/>
        <v>45174</v>
      </c>
      <c r="C439" s="16" t="str">
        <f t="shared" si="20"/>
        <v>CADD05U23</v>
      </c>
      <c r="D439" s="6" t="str">
        <f>RTD("cqg.rtd", ,"ContractData", ""&amp;C439&amp;"", "LongDescription",, "T")</f>
        <v>LME Copper, Sep 23</v>
      </c>
      <c r="E439" s="6" cm="1">
        <f t="array" aca="1" ref="E439" ca="1">IF($B439&gt;=$D$3,_xll.CQGContractData(""&amp;$C439&amp;"","T_Settlement","1","T"),RTD("cqg.rtd",,"StudyData",""&amp;$C439&amp;"","Bar","","Close","D","-1","ALL",,,"TRUE","T"))</f>
        <v>9328.98</v>
      </c>
      <c r="F439" s="3" cm="1">
        <f t="array" aca="1" ref="F439" ca="1">IF($B439&gt;=$D$3,_xll.CQGContractData(""&amp;$C439&amp;"","NetSettlement","1","T"),RTD("cqg.rtd",,"StudyData",""&amp;$C439&amp;"","Bar","","Close","D","-2","ALL",,,"TRUE","T")-RTD("cqg.rtd",,"StudyData",""&amp;$C439&amp;"","Bar","","Close","D","-1","ALL",,,"TRUE","T"))</f>
        <v>12.5</v>
      </c>
      <c r="G439" s="14">
        <f ca="1">IF($B439&gt;=$D$3,RTD("cqg.rtd", ,"ContractData", $C439, "T_SettlementTime",, "T"),"")</f>
        <v>0.45833333333333331</v>
      </c>
      <c r="H439" s="5" cm="1">
        <f t="array" aca="1" ref="H439" ca="1">IF($B439&gt;=$D$3,_xll.CQGContractData($C439,"T_Date","1","T"),RTD("cqg.rtd",,"StudyData",""&amp;$C439&amp;"","Bar","","Time","D","-1","ALL",,,"TRUE","T"))</f>
        <v>44952</v>
      </c>
      <c r="I439" s="6">
        <f ca="1">IF($B439&gt;=$D$3,RTD("cqg.rtd",,"StudyData",$C439,"Bar","","Close","ADC","-2","ALL",,,"TRUE","T"),"")</f>
        <v>9315.58</v>
      </c>
      <c r="J439" s="5">
        <f ca="1">IF($B439&gt;=$D$3,RTD("cqg.rtd", ,"ContractData", $C439, "Y_Date",, "T"),"")</f>
        <v>44951</v>
      </c>
      <c r="K439" s="1" t="str">
        <v/>
      </c>
      <c r="L439" s="1" t="str">
        <v/>
      </c>
      <c r="M439" t="b">
        <f t="shared" ca="1" si="21"/>
        <v>0</v>
      </c>
    </row>
    <row r="440" spans="1:13" x14ac:dyDescent="0.3">
      <c r="A440" s="3">
        <v>435</v>
      </c>
      <c r="B440" s="5">
        <f t="shared" si="19"/>
        <v>45175</v>
      </c>
      <c r="C440" s="16" t="str">
        <f t="shared" si="20"/>
        <v>CADD06U23</v>
      </c>
      <c r="D440" s="6" t="str">
        <f>RTD("cqg.rtd", ,"ContractData", ""&amp;C440&amp;"", "LongDescription",, "T")</f>
        <v>LME Copper, Sep 23</v>
      </c>
      <c r="E440" s="6" t="str" cm="1">
        <f t="array" aca="1" ref="E440" ca="1">IF($B440&gt;=$D$3,_xll.CQGContractData(""&amp;$C440&amp;"","T_Settlement","1","T"),RTD("cqg.rtd",,"StudyData",""&amp;$C440&amp;"","Bar","","Close","D","-1","ALL",,,"TRUE","T"))</f>
        <v/>
      </c>
      <c r="F440" s="3" t="str" cm="1">
        <f t="array" aca="1" ref="F440" ca="1">IF($B440&gt;=$D$3,_xll.CQGContractData(""&amp;$C440&amp;"","NetSettlement","1","T"),RTD("cqg.rtd",,"StudyData",""&amp;$C440&amp;"","Bar","","Close","D","-2","ALL",,,"TRUE","T")-RTD("cqg.rtd",,"StudyData",""&amp;$C440&amp;"","Bar","","Close","D","-1","ALL",,,"TRUE","T"))</f>
        <v/>
      </c>
      <c r="G440" s="14" t="str">
        <f ca="1">IF($B440&gt;=$D$3,RTD("cqg.rtd", ,"ContractData", $C440, "T_SettlementTime",, "T"),"")</f>
        <v/>
      </c>
      <c r="H440" s="5" cm="1">
        <f t="array" aca="1" ref="H440" ca="1">IF($B440&gt;=$D$3,_xll.CQGContractData($C440,"T_Date","1","T"),RTD("cqg.rtd",,"StudyData",""&amp;$C440&amp;"","Bar","","Time","D","-1","ALL",,,"TRUE","T"))</f>
        <v>44952</v>
      </c>
      <c r="I440" s="6">
        <f ca="1">IF($B440&gt;=$D$3,RTD("cqg.rtd",,"StudyData",$C440,"Bar","","Close","ADC","-2","ALL",,,"TRUE","T"),"")</f>
        <v>9315.75</v>
      </c>
      <c r="J440" s="5">
        <f ca="1">IF($B440&gt;=$D$3,RTD("cqg.rtd", ,"ContractData", $C440, "Y_Date",, "T"),"")</f>
        <v>44951</v>
      </c>
      <c r="K440" s="1" t="str">
        <v/>
      </c>
      <c r="L440" s="1" t="str">
        <v/>
      </c>
      <c r="M440" t="b">
        <f t="shared" ca="1" si="21"/>
        <v>0</v>
      </c>
    </row>
    <row r="441" spans="1:13" x14ac:dyDescent="0.3">
      <c r="A441" s="3">
        <v>436</v>
      </c>
      <c r="B441" s="5">
        <f t="shared" si="19"/>
        <v>45176</v>
      </c>
      <c r="C441" s="16" t="str">
        <f t="shared" si="20"/>
        <v>CADD07U23</v>
      </c>
      <c r="D441" s="6" t="str">
        <f>RTD("cqg.rtd", ,"ContractData", ""&amp;C441&amp;"", "LongDescription",, "T")</f>
        <v>LME Copper, Sep 23</v>
      </c>
      <c r="E441" s="6" t="str" cm="1">
        <f t="array" aca="1" ref="E441" ca="1">IF($B441&gt;=$D$3,_xll.CQGContractData(""&amp;$C441&amp;"","T_Settlement","1","T"),RTD("cqg.rtd",,"StudyData",""&amp;$C441&amp;"","Bar","","Close","D","-1","ALL",,,"TRUE","T"))</f>
        <v/>
      </c>
      <c r="F441" s="3" t="str" cm="1">
        <f t="array" aca="1" ref="F441" ca="1">IF($B441&gt;=$D$3,_xll.CQGContractData(""&amp;$C441&amp;"","NetSettlement","1","T"),RTD("cqg.rtd",,"StudyData",""&amp;$C441&amp;"","Bar","","Close","D","-2","ALL",,,"TRUE","T")-RTD("cqg.rtd",,"StudyData",""&amp;$C441&amp;"","Bar","","Close","D","-1","ALL",,,"TRUE","T"))</f>
        <v/>
      </c>
      <c r="G441" s="14" t="str">
        <f ca="1">IF($B441&gt;=$D$3,RTD("cqg.rtd", ,"ContractData", $C441, "T_SettlementTime",, "T"),"")</f>
        <v/>
      </c>
      <c r="H441" s="5" cm="1">
        <f t="array" aca="1" ref="H441" ca="1">IF($B441&gt;=$D$3,_xll.CQGContractData($C441,"T_Date","1","T"),RTD("cqg.rtd",,"StudyData",""&amp;$C441&amp;"","Bar","","Time","D","-1","ALL",,,"TRUE","T"))</f>
        <v>44952</v>
      </c>
      <c r="I441" s="6">
        <f ca="1">IF($B441&gt;=$D$3,RTD("cqg.rtd",,"StudyData",$C441,"Bar","","Close","ADC","-2","ALL",,,"TRUE","T"),"")</f>
        <v>9311.94</v>
      </c>
      <c r="J441" s="5">
        <f ca="1">IF($B441&gt;=$D$3,RTD("cqg.rtd", ,"ContractData", $C441, "Y_Date",, "T"),"")</f>
        <v>44951</v>
      </c>
      <c r="K441" s="1" t="str">
        <v/>
      </c>
      <c r="L441" s="1" t="str">
        <v/>
      </c>
      <c r="M441" t="b">
        <f t="shared" ca="1" si="21"/>
        <v>0</v>
      </c>
    </row>
    <row r="442" spans="1:13" x14ac:dyDescent="0.3">
      <c r="A442" s="3">
        <v>437</v>
      </c>
      <c r="B442" s="5">
        <f t="shared" si="19"/>
        <v>45177</v>
      </c>
      <c r="C442" s="16" t="str">
        <f t="shared" si="20"/>
        <v>CADD08U23</v>
      </c>
      <c r="D442" s="6" t="str">
        <f>RTD("cqg.rtd", ,"ContractData", ""&amp;C442&amp;"", "LongDescription",, "T")</f>
        <v>LME Copper, Sep 23</v>
      </c>
      <c r="E442" s="6" t="str" cm="1">
        <f t="array" aca="1" ref="E442" ca="1">IF($B442&gt;=$D$3,_xll.CQGContractData(""&amp;$C442&amp;"","T_Settlement","1","T"),RTD("cqg.rtd",,"StudyData",""&amp;$C442&amp;"","Bar","","Close","D","-1","ALL",,,"TRUE","T"))</f>
        <v/>
      </c>
      <c r="F442" s="3" t="str" cm="1">
        <f t="array" aca="1" ref="F442" ca="1">IF($B442&gt;=$D$3,_xll.CQGContractData(""&amp;$C442&amp;"","NetSettlement","1","T"),RTD("cqg.rtd",,"StudyData",""&amp;$C442&amp;"","Bar","","Close","D","-2","ALL",,,"TRUE","T")-RTD("cqg.rtd",,"StudyData",""&amp;$C442&amp;"","Bar","","Close","D","-1","ALL",,,"TRUE","T"))</f>
        <v/>
      </c>
      <c r="G442" s="14" t="str">
        <f ca="1">IF($B442&gt;=$D$3,RTD("cqg.rtd", ,"ContractData", $C442, "T_SettlementTime",, "T"),"")</f>
        <v/>
      </c>
      <c r="H442" s="5" cm="1">
        <f t="array" aca="1" ref="H442" ca="1">IF($B442&gt;=$D$3,_xll.CQGContractData($C442,"T_Date","1","T"),RTD("cqg.rtd",,"StudyData",""&amp;$C442&amp;"","Bar","","Time","D","-1","ALL",,,"TRUE","T"))</f>
        <v>44952</v>
      </c>
      <c r="I442" s="6">
        <f ca="1">IF($B442&gt;=$D$3,RTD("cqg.rtd",,"StudyData",$C442,"Bar","","Close","ADC","-2","ALL",,,"TRUE","T"),"")</f>
        <v>9312.1200000000008</v>
      </c>
      <c r="J442" s="5">
        <f ca="1">IF($B442&gt;=$D$3,RTD("cqg.rtd", ,"ContractData", $C442, "Y_Date",, "T"),"")</f>
        <v>44951</v>
      </c>
      <c r="K442" s="1" t="str">
        <v/>
      </c>
      <c r="L442" s="1" t="str">
        <v/>
      </c>
      <c r="M442" t="b">
        <f t="shared" ca="1" si="21"/>
        <v>0</v>
      </c>
    </row>
    <row r="443" spans="1:13" x14ac:dyDescent="0.3">
      <c r="A443" s="3">
        <v>438</v>
      </c>
      <c r="B443" s="5">
        <f t="shared" si="19"/>
        <v>45180</v>
      </c>
      <c r="C443" s="16" t="str">
        <f t="shared" si="20"/>
        <v>CADD11U23</v>
      </c>
      <c r="D443" s="6" t="str">
        <f>RTD("cqg.rtd", ,"ContractData", ""&amp;C443&amp;"", "LongDescription",, "T")</f>
        <v>LME Copper, Sep 23</v>
      </c>
      <c r="E443" s="6" t="str" cm="1">
        <f t="array" aca="1" ref="E443" ca="1">IF($B443&gt;=$D$3,_xll.CQGContractData(""&amp;$C443&amp;"","T_Settlement","1","T"),RTD("cqg.rtd",,"StudyData",""&amp;$C443&amp;"","Bar","","Close","D","-1","ALL",,,"TRUE","T"))</f>
        <v/>
      </c>
      <c r="F443" s="3" t="str" cm="1">
        <f t="array" aca="1" ref="F443" ca="1">IF($B443&gt;=$D$3,_xll.CQGContractData(""&amp;$C443&amp;"","NetSettlement","1","T"),RTD("cqg.rtd",,"StudyData",""&amp;$C443&amp;"","Bar","","Close","D","-2","ALL",,,"TRUE","T")-RTD("cqg.rtd",,"StudyData",""&amp;$C443&amp;"","Bar","","Close","D","-1","ALL",,,"TRUE","T"))</f>
        <v/>
      </c>
      <c r="G443" s="14" t="str">
        <f ca="1">IF($B443&gt;=$D$3,RTD("cqg.rtd", ,"ContractData", $C443, "T_SettlementTime",, "T"),"")</f>
        <v/>
      </c>
      <c r="H443" s="5" cm="1">
        <f t="array" aca="1" ref="H443" ca="1">IF($B443&gt;=$D$3,_xll.CQGContractData($C443,"T_Date","1","T"),RTD("cqg.rtd",,"StudyData",""&amp;$C443&amp;"","Bar","","Time","D","-1","ALL",,,"TRUE","T"))</f>
        <v>44952</v>
      </c>
      <c r="I443" s="6">
        <f ca="1">IF($B443&gt;=$D$3,RTD("cqg.rtd",,"StudyData",$C443,"Bar","","Close","ADC","-2","ALL",,,"TRUE","T"),"")</f>
        <v>9315.5</v>
      </c>
      <c r="J443" s="5">
        <f ca="1">IF($B443&gt;=$D$3,RTD("cqg.rtd", ,"ContractData", $C443, "Y_Date",, "T"),"")</f>
        <v>44951</v>
      </c>
      <c r="K443" s="1" t="str">
        <v/>
      </c>
      <c r="L443" s="1" t="str">
        <v/>
      </c>
      <c r="M443" t="b">
        <f t="shared" ca="1" si="21"/>
        <v>0</v>
      </c>
    </row>
    <row r="444" spans="1:13" x14ac:dyDescent="0.3">
      <c r="A444" s="3">
        <v>439</v>
      </c>
      <c r="B444" s="5">
        <f t="shared" si="19"/>
        <v>45181</v>
      </c>
      <c r="C444" s="16" t="str">
        <f t="shared" si="20"/>
        <v>CADD12U23</v>
      </c>
      <c r="D444" s="6" t="str">
        <f>RTD("cqg.rtd", ,"ContractData", ""&amp;C444&amp;"", "LongDescription",, "T")</f>
        <v>LME Copper, Sep 23</v>
      </c>
      <c r="E444" s="6" t="str" cm="1">
        <f t="array" aca="1" ref="E444" ca="1">IF($B444&gt;=$D$3,_xll.CQGContractData(""&amp;$C444&amp;"","T_Settlement","1","T"),RTD("cqg.rtd",,"StudyData",""&amp;$C444&amp;"","Bar","","Close","D","-1","ALL",,,"TRUE","T"))</f>
        <v/>
      </c>
      <c r="F444" s="3" t="str" cm="1">
        <f t="array" aca="1" ref="F444" ca="1">IF($B444&gt;=$D$3,_xll.CQGContractData(""&amp;$C444&amp;"","NetSettlement","1","T"),RTD("cqg.rtd",,"StudyData",""&amp;$C444&amp;"","Bar","","Close","D","-2","ALL",,,"TRUE","T")-RTD("cqg.rtd",,"StudyData",""&amp;$C444&amp;"","Bar","","Close","D","-1","ALL",,,"TRUE","T"))</f>
        <v/>
      </c>
      <c r="G444" s="14" t="str">
        <f ca="1">IF($B444&gt;=$D$3,RTD("cqg.rtd", ,"ContractData", $C444, "T_SettlementTime",, "T"),"")</f>
        <v/>
      </c>
      <c r="H444" s="5" cm="1">
        <f t="array" aca="1" ref="H444" ca="1">IF($B444&gt;=$D$3,_xll.CQGContractData($C444,"T_Date","1","T"),RTD("cqg.rtd",,"StudyData",""&amp;$C444&amp;"","Bar","","Time","D","-1","ALL",,,"TRUE","T"))</f>
        <v>44952</v>
      </c>
      <c r="I444" s="6">
        <f ca="1">IF($B444&gt;=$D$3,RTD("cqg.rtd",,"StudyData",$C444,"Bar","","Close","ADC","-2","ALL",,,"TRUE","T"),"")</f>
        <v>9315.25</v>
      </c>
      <c r="J444" s="5">
        <f ca="1">IF($B444&gt;=$D$3,RTD("cqg.rtd", ,"ContractData", $C444, "Y_Date",, "T"),"")</f>
        <v>44951</v>
      </c>
      <c r="K444" s="1" t="str">
        <v/>
      </c>
      <c r="L444" s="1" t="str">
        <v/>
      </c>
      <c r="M444" t="b">
        <f t="shared" ca="1" si="21"/>
        <v>0</v>
      </c>
    </row>
    <row r="445" spans="1:13" x14ac:dyDescent="0.3">
      <c r="A445" s="3">
        <v>440</v>
      </c>
      <c r="B445" s="5">
        <f t="shared" si="19"/>
        <v>45182</v>
      </c>
      <c r="C445" s="16" t="str">
        <f t="shared" si="20"/>
        <v>CADD13U23</v>
      </c>
      <c r="D445" s="6" t="str">
        <f>RTD("cqg.rtd", ,"ContractData", ""&amp;C445&amp;"", "LongDescription",, "T")</f>
        <v>LME Copper, Sep 23</v>
      </c>
      <c r="E445" s="6" t="str" cm="1">
        <f t="array" aca="1" ref="E445" ca="1">IF($B445&gt;=$D$3,_xll.CQGContractData(""&amp;$C445&amp;"","T_Settlement","1","T"),RTD("cqg.rtd",,"StudyData",""&amp;$C445&amp;"","Bar","","Close","D","-1","ALL",,,"TRUE","T"))</f>
        <v/>
      </c>
      <c r="F445" s="3" t="str" cm="1">
        <f t="array" aca="1" ref="F445" ca="1">IF($B445&gt;=$D$3,_xll.CQGContractData(""&amp;$C445&amp;"","NetSettlement","1","T"),RTD("cqg.rtd",,"StudyData",""&amp;$C445&amp;"","Bar","","Close","D","-2","ALL",,,"TRUE","T")-RTD("cqg.rtd",,"StudyData",""&amp;$C445&amp;"","Bar","","Close","D","-1","ALL",,,"TRUE","T"))</f>
        <v/>
      </c>
      <c r="G445" s="14" t="str">
        <f ca="1">IF($B445&gt;=$D$3,RTD("cqg.rtd", ,"ContractData", $C445, "T_SettlementTime",, "T"),"")</f>
        <v/>
      </c>
      <c r="H445" s="5" cm="1">
        <f t="array" aca="1" ref="H445" ca="1">IF($B445&gt;=$D$3,_xll.CQGContractData($C445,"T_Date","1","T"),RTD("cqg.rtd",,"StudyData",""&amp;$C445&amp;"","Bar","","Time","D","-1","ALL",,,"TRUE","T"))</f>
        <v>44952</v>
      </c>
      <c r="I445" s="6">
        <f ca="1">IF($B445&gt;=$D$3,RTD("cqg.rtd",,"StudyData",$C445,"Bar","","Close","ADC","-2","ALL",,,"TRUE","T"),"")</f>
        <v>9315</v>
      </c>
      <c r="J445" s="5">
        <f ca="1">IF($B445&gt;=$D$3,RTD("cqg.rtd", ,"ContractData", $C445, "Y_Date",, "T"),"")</f>
        <v>44951</v>
      </c>
      <c r="K445" s="1" t="str">
        <v/>
      </c>
      <c r="L445" s="1" t="str">
        <v/>
      </c>
      <c r="M445" t="b">
        <f t="shared" ca="1" si="21"/>
        <v>0</v>
      </c>
    </row>
    <row r="446" spans="1:13" x14ac:dyDescent="0.3">
      <c r="A446" s="3">
        <v>441</v>
      </c>
      <c r="B446" s="5">
        <f t="shared" si="19"/>
        <v>45183</v>
      </c>
      <c r="C446" s="16" t="str">
        <f t="shared" si="20"/>
        <v>CADD14U23</v>
      </c>
      <c r="D446" s="6" t="str">
        <f>RTD("cqg.rtd", ,"ContractData", ""&amp;C446&amp;"", "LongDescription",, "T")</f>
        <v>LME Copper, Sep 23</v>
      </c>
      <c r="E446" s="6" t="str" cm="1">
        <f t="array" aca="1" ref="E446" ca="1">IF($B446&gt;=$D$3,_xll.CQGContractData(""&amp;$C446&amp;"","T_Settlement","1","T"),RTD("cqg.rtd",,"StudyData",""&amp;$C446&amp;"","Bar","","Close","D","-1","ALL",,,"TRUE","T"))</f>
        <v/>
      </c>
      <c r="F446" s="3" t="str" cm="1">
        <f t="array" aca="1" ref="F446" ca="1">IF($B446&gt;=$D$3,_xll.CQGContractData(""&amp;$C446&amp;"","NetSettlement","1","T"),RTD("cqg.rtd",,"StudyData",""&amp;$C446&amp;"","Bar","","Close","D","-2","ALL",,,"TRUE","T")-RTD("cqg.rtd",,"StudyData",""&amp;$C446&amp;"","Bar","","Close","D","-1","ALL",,,"TRUE","T"))</f>
        <v/>
      </c>
      <c r="G446" s="14" t="str">
        <f ca="1">IF($B446&gt;=$D$3,RTD("cqg.rtd", ,"ContractData", $C446, "T_SettlementTime",, "T"),"")</f>
        <v/>
      </c>
      <c r="H446" s="5" cm="1">
        <f t="array" aca="1" ref="H446" ca="1">IF($B446&gt;=$D$3,_xll.CQGContractData($C446,"T_Date","1","T"),RTD("cqg.rtd",,"StudyData",""&amp;$C446&amp;"","Bar","","Time","D","-1","ALL",,,"TRUE","T"))</f>
        <v>44952</v>
      </c>
      <c r="I446" s="6">
        <f ca="1">IF($B446&gt;=$D$3,RTD("cqg.rtd",,"StudyData",$C446,"Bar","","Close","ADC","-2","ALL",,,"TRUE","T"),"")</f>
        <v>9312.25</v>
      </c>
      <c r="J446" s="5">
        <f ca="1">IF($B446&gt;=$D$3,RTD("cqg.rtd", ,"ContractData", $C446, "Y_Date",, "T"),"")</f>
        <v>44951</v>
      </c>
      <c r="K446" s="1" t="str">
        <v/>
      </c>
      <c r="L446" s="1" t="str">
        <v/>
      </c>
      <c r="M446" t="b">
        <f t="shared" ca="1" si="21"/>
        <v>0</v>
      </c>
    </row>
    <row r="447" spans="1:13" x14ac:dyDescent="0.3">
      <c r="A447" s="3">
        <v>442</v>
      </c>
      <c r="B447" s="5">
        <f t="shared" si="19"/>
        <v>45184</v>
      </c>
      <c r="C447" s="16" t="str">
        <f t="shared" si="20"/>
        <v>CADD15U23</v>
      </c>
      <c r="D447" s="6" t="str">
        <f>RTD("cqg.rtd", ,"ContractData", ""&amp;C447&amp;"", "LongDescription",, "T")</f>
        <v>LME Copper, Sep 23</v>
      </c>
      <c r="E447" s="6" t="str" cm="1">
        <f t="array" aca="1" ref="E447" ca="1">IF($B447&gt;=$D$3,_xll.CQGContractData(""&amp;$C447&amp;"","T_Settlement","1","T"),RTD("cqg.rtd",,"StudyData",""&amp;$C447&amp;"","Bar","","Close","D","-1","ALL",,,"TRUE","T"))</f>
        <v/>
      </c>
      <c r="F447" s="3" t="str" cm="1">
        <f t="array" aca="1" ref="F447" ca="1">IF($B447&gt;=$D$3,_xll.CQGContractData(""&amp;$C447&amp;"","NetSettlement","1","T"),RTD("cqg.rtd",,"StudyData",""&amp;$C447&amp;"","Bar","","Close","D","-2","ALL",,,"TRUE","T")-RTD("cqg.rtd",,"StudyData",""&amp;$C447&amp;"","Bar","","Close","D","-1","ALL",,,"TRUE","T"))</f>
        <v/>
      </c>
      <c r="G447" s="14" t="str">
        <f ca="1">IF($B447&gt;=$D$3,RTD("cqg.rtd", ,"ContractData", $C447, "T_SettlementTime",, "T"),"")</f>
        <v/>
      </c>
      <c r="H447" s="5" cm="1">
        <f t="array" aca="1" ref="H447" ca="1">IF($B447&gt;=$D$3,_xll.CQGContractData($C447,"T_Date","1","T"),RTD("cqg.rtd",,"StudyData",""&amp;$C447&amp;"","Bar","","Time","D","-1","ALL",,,"TRUE","T"))</f>
        <v>44952</v>
      </c>
      <c r="I447" s="6">
        <f ca="1">IF($B447&gt;=$D$3,RTD("cqg.rtd",,"StudyData",$C447,"Bar","","Close","ADC","-2","ALL",,,"TRUE","T"),"")</f>
        <v>9311.5</v>
      </c>
      <c r="J447" s="5">
        <f ca="1">IF($B447&gt;=$D$3,RTD("cqg.rtd", ,"ContractData", $C447, "Y_Date",, "T"),"")</f>
        <v>44951</v>
      </c>
      <c r="K447" s="1" t="str">
        <v/>
      </c>
      <c r="L447" s="1" t="str">
        <v/>
      </c>
      <c r="M447" t="b">
        <f t="shared" ca="1" si="21"/>
        <v>0</v>
      </c>
    </row>
    <row r="448" spans="1:13" x14ac:dyDescent="0.3">
      <c r="A448" s="3">
        <v>443</v>
      </c>
      <c r="B448" s="5">
        <f t="shared" si="19"/>
        <v>45187</v>
      </c>
      <c r="C448" s="16" t="str">
        <f t="shared" si="20"/>
        <v>CADD18U23</v>
      </c>
      <c r="D448" s="6" t="str">
        <f>RTD("cqg.rtd", ,"ContractData", ""&amp;C448&amp;"", "LongDescription",, "T")</f>
        <v>LME Copper, Sep 23</v>
      </c>
      <c r="E448" s="6" t="str" cm="1">
        <f t="array" aca="1" ref="E448" ca="1">IF($B448&gt;=$D$3,_xll.CQGContractData(""&amp;$C448&amp;"","T_Settlement","1","T"),RTD("cqg.rtd",,"StudyData",""&amp;$C448&amp;"","Bar","","Close","D","-1","ALL",,,"TRUE","T"))</f>
        <v/>
      </c>
      <c r="F448" s="3" t="str" cm="1">
        <f t="array" aca="1" ref="F448" ca="1">IF($B448&gt;=$D$3,_xll.CQGContractData(""&amp;$C448&amp;"","NetSettlement","1","T"),RTD("cqg.rtd",,"StudyData",""&amp;$C448&amp;"","Bar","","Close","D","-2","ALL",,,"TRUE","T")-RTD("cqg.rtd",,"StudyData",""&amp;$C448&amp;"","Bar","","Close","D","-1","ALL",,,"TRUE","T"))</f>
        <v/>
      </c>
      <c r="G448" s="14" t="str">
        <f ca="1">IF($B448&gt;=$D$3,RTD("cqg.rtd", ,"ContractData", $C448, "T_SettlementTime",, "T"),"")</f>
        <v/>
      </c>
      <c r="H448" s="5" cm="1">
        <f t="array" aca="1" ref="H448" ca="1">IF($B448&gt;=$D$3,_xll.CQGContractData($C448,"T_Date","1","T"),RTD("cqg.rtd",,"StudyData",""&amp;$C448&amp;"","Bar","","Time","D","-1","ALL",,,"TRUE","T"))</f>
        <v>44952</v>
      </c>
      <c r="I448" s="6">
        <f ca="1">IF($B448&gt;=$D$3,RTD("cqg.rtd",,"StudyData",$C448,"Bar","","Close","ADC","-2","ALL",,,"TRUE","T"),"")</f>
        <v>9314.75</v>
      </c>
      <c r="J448" s="5">
        <f ca="1">IF($B448&gt;=$D$3,RTD("cqg.rtd", ,"ContractData", $C448, "Y_Date",, "T"),"")</f>
        <v>44951</v>
      </c>
      <c r="K448" s="1" t="str">
        <v/>
      </c>
      <c r="L448" s="1" t="str">
        <v/>
      </c>
      <c r="M448" t="b">
        <f t="shared" ca="1" si="21"/>
        <v>0</v>
      </c>
    </row>
    <row r="449" spans="1:13" x14ac:dyDescent="0.3">
      <c r="A449" s="3">
        <v>444</v>
      </c>
      <c r="B449" s="5">
        <f t="shared" si="19"/>
        <v>45188</v>
      </c>
      <c r="C449" s="16" t="str">
        <f t="shared" si="20"/>
        <v>CADD19U23</v>
      </c>
      <c r="D449" s="6" t="str">
        <f>RTD("cqg.rtd", ,"ContractData", ""&amp;C449&amp;"", "LongDescription",, "T")</f>
        <v>LME Copper, Sep 23</v>
      </c>
      <c r="E449" s="6" t="str" cm="1">
        <f t="array" aca="1" ref="E449" ca="1">IF($B449&gt;=$D$3,_xll.CQGContractData(""&amp;$C449&amp;"","T_Settlement","1","T"),RTD("cqg.rtd",,"StudyData",""&amp;$C449&amp;"","Bar","","Close","D","-1","ALL",,,"TRUE","T"))</f>
        <v/>
      </c>
      <c r="F449" s="3" t="str" cm="1">
        <f t="array" aca="1" ref="F449" ca="1">IF($B449&gt;=$D$3,_xll.CQGContractData(""&amp;$C449&amp;"","NetSettlement","1","T"),RTD("cqg.rtd",,"StudyData",""&amp;$C449&amp;"","Bar","","Close","D","-2","ALL",,,"TRUE","T")-RTD("cqg.rtd",,"StudyData",""&amp;$C449&amp;"","Bar","","Close","D","-1","ALL",,,"TRUE","T"))</f>
        <v/>
      </c>
      <c r="G449" s="14" t="str">
        <f ca="1">IF($B449&gt;=$D$3,RTD("cqg.rtd", ,"ContractData", $C449, "T_SettlementTime",, "T"),"")</f>
        <v/>
      </c>
      <c r="H449" s="5" cm="1">
        <f t="array" aca="1" ref="H449" ca="1">IF($B449&gt;=$D$3,_xll.CQGContractData($C449,"T_Date","1","T"),RTD("cqg.rtd",,"StudyData",""&amp;$C449&amp;"","Bar","","Time","D","-1","ALL",,,"TRUE","T"))</f>
        <v>44952</v>
      </c>
      <c r="I449" s="6">
        <f ca="1">IF($B449&gt;=$D$3,RTD("cqg.rtd",,"StudyData",$C449,"Bar","","Close","ADC","-2","ALL",,,"TRUE","T"),"")</f>
        <v>9314.5</v>
      </c>
      <c r="J449" s="5">
        <f ca="1">IF($B449&gt;=$D$3,RTD("cqg.rtd", ,"ContractData", $C449, "Y_Date",, "T"),"")</f>
        <v>44951</v>
      </c>
      <c r="K449" s="1" t="str">
        <v/>
      </c>
      <c r="L449" s="1" t="str">
        <v/>
      </c>
      <c r="M449" t="b">
        <f t="shared" ca="1" si="21"/>
        <v>0</v>
      </c>
    </row>
    <row r="450" spans="1:13" x14ac:dyDescent="0.3">
      <c r="A450" s="3">
        <v>445</v>
      </c>
      <c r="B450" s="5">
        <f t="shared" si="19"/>
        <v>45189</v>
      </c>
      <c r="C450" s="16" t="str">
        <f t="shared" si="20"/>
        <v>CADD20U23</v>
      </c>
      <c r="D450" s="6" t="str">
        <f>RTD("cqg.rtd", ,"ContractData", ""&amp;C450&amp;"", "LongDescription",, "T")</f>
        <v>LME Copper, Sep 23</v>
      </c>
      <c r="E450" s="6" cm="1">
        <f t="array" aca="1" ref="E450" ca="1">IF($B450&gt;=$D$3,_xll.CQGContractData(""&amp;$C450&amp;"","T_Settlement","1","T"),RTD("cqg.rtd",,"StudyData",""&amp;$C450&amp;"","Bar","","Close","D","-1","ALL",,,"TRUE","T"))</f>
        <v>9328.5</v>
      </c>
      <c r="F450" s="3" cm="1">
        <f t="array" aca="1" ref="F450" ca="1">IF($B450&gt;=$D$3,_xll.CQGContractData(""&amp;$C450&amp;"","NetSettlement","1","T"),RTD("cqg.rtd",,"StudyData",""&amp;$C450&amp;"","Bar","","Close","D","-2","ALL",,,"TRUE","T")-RTD("cqg.rtd",,"StudyData",""&amp;$C450&amp;"","Bar","","Close","D","-1","ALL",,,"TRUE","T"))</f>
        <v>12.5</v>
      </c>
      <c r="G450" s="14">
        <f ca="1">IF($B450&gt;=$D$3,RTD("cqg.rtd", ,"ContractData", $C450, "T_SettlementTime",, "T"),"")</f>
        <v>0.45833333333333331</v>
      </c>
      <c r="H450" s="5" cm="1">
        <f t="array" aca="1" ref="H450" ca="1">IF($B450&gt;=$D$3,_xll.CQGContractData($C450,"T_Date","1","T"),RTD("cqg.rtd",,"StudyData",""&amp;$C450&amp;"","Bar","","Time","D","-1","ALL",,,"TRUE","T"))</f>
        <v>44952</v>
      </c>
      <c r="I450" s="6">
        <f ca="1">IF($B450&gt;=$D$3,RTD("cqg.rtd",,"StudyData",$C450,"Bar","","Close","ADC","-2","ALL",,,"TRUE","T"),"")</f>
        <v>9314.25</v>
      </c>
      <c r="J450" s="5">
        <f ca="1">IF($B450&gt;=$D$3,RTD("cqg.rtd", ,"ContractData", $C450, "Y_Date",, "T"),"")</f>
        <v>44951</v>
      </c>
      <c r="K450" s="1">
        <v>45189</v>
      </c>
      <c r="L450" s="1" t="str">
        <v/>
      </c>
      <c r="M450" t="b">
        <f t="shared" ca="1" si="21"/>
        <v>0</v>
      </c>
    </row>
    <row r="451" spans="1:13" x14ac:dyDescent="0.3">
      <c r="A451" s="3">
        <v>446</v>
      </c>
      <c r="B451" s="5">
        <f t="shared" si="19"/>
        <v>45190</v>
      </c>
      <c r="C451" s="16" t="str">
        <f t="shared" si="20"/>
        <v>CADD21U23</v>
      </c>
      <c r="D451" s="6" t="str">
        <f>RTD("cqg.rtd", ,"ContractData", ""&amp;C451&amp;"", "LongDescription",, "T")</f>
        <v>LME Copper, Sep 23</v>
      </c>
      <c r="E451" s="6" t="str" cm="1">
        <f t="array" aca="1" ref="E451" ca="1">IF($B451&gt;=$D$3,_xll.CQGContractData(""&amp;$C451&amp;"","T_Settlement","1","T"),RTD("cqg.rtd",,"StudyData",""&amp;$C451&amp;"","Bar","","Close","D","-1","ALL",,,"TRUE","T"))</f>
        <v/>
      </c>
      <c r="F451" s="3" t="str" cm="1">
        <f t="array" aca="1" ref="F451" ca="1">IF($B451&gt;=$D$3,_xll.CQGContractData(""&amp;$C451&amp;"","NetSettlement","1","T"),RTD("cqg.rtd",,"StudyData",""&amp;$C451&amp;"","Bar","","Close","D","-2","ALL",,,"TRUE","T")-RTD("cqg.rtd",,"StudyData",""&amp;$C451&amp;"","Bar","","Close","D","-1","ALL",,,"TRUE","T"))</f>
        <v/>
      </c>
      <c r="G451" s="14" t="str">
        <f ca="1">IF($B451&gt;=$D$3,RTD("cqg.rtd", ,"ContractData", $C451, "T_SettlementTime",, "T"),"")</f>
        <v/>
      </c>
      <c r="H451" s="5" cm="1">
        <f t="array" aca="1" ref="H451" ca="1">IF($B451&gt;=$D$3,_xll.CQGContractData($C451,"T_Date","1","T"),RTD("cqg.rtd",,"StudyData",""&amp;$C451&amp;"","Bar","","Time","D","-1","ALL",,,"TRUE","T"))</f>
        <v>44952</v>
      </c>
      <c r="I451" s="6">
        <f ca="1">IF($B451&gt;=$D$3,RTD("cqg.rtd",,"StudyData",$C451,"Bar","","Close","ADC","-2","ALL",,,"TRUE","T"),"")</f>
        <v>9311.86</v>
      </c>
      <c r="J451" s="5">
        <f ca="1">IF($B451&gt;=$D$3,RTD("cqg.rtd", ,"ContractData", $C451, "Y_Date",, "T"),"")</f>
        <v>44951</v>
      </c>
      <c r="K451" s="1" t="str">
        <v/>
      </c>
      <c r="L451" s="1" t="str">
        <v/>
      </c>
      <c r="M451" t="b">
        <f t="shared" ca="1" si="21"/>
        <v>0</v>
      </c>
    </row>
    <row r="452" spans="1:13" x14ac:dyDescent="0.3">
      <c r="A452" s="3">
        <v>447</v>
      </c>
      <c r="B452" s="5">
        <f t="shared" si="19"/>
        <v>45191</v>
      </c>
      <c r="C452" s="16" t="str">
        <f t="shared" si="20"/>
        <v>CADD22U23</v>
      </c>
      <c r="D452" s="6" t="str">
        <f>RTD("cqg.rtd", ,"ContractData", ""&amp;C452&amp;"", "LongDescription",, "T")</f>
        <v>LME Copper, Sep 23</v>
      </c>
      <c r="E452" s="6" t="str" cm="1">
        <f t="array" aca="1" ref="E452" ca="1">IF($B452&gt;=$D$3,_xll.CQGContractData(""&amp;$C452&amp;"","T_Settlement","1","T"),RTD("cqg.rtd",,"StudyData",""&amp;$C452&amp;"","Bar","","Close","D","-1","ALL",,,"TRUE","T"))</f>
        <v/>
      </c>
      <c r="F452" s="3" t="str" cm="1">
        <f t="array" aca="1" ref="F452" ca="1">IF($B452&gt;=$D$3,_xll.CQGContractData(""&amp;$C452&amp;"","NetSettlement","1","T"),RTD("cqg.rtd",,"StudyData",""&amp;$C452&amp;"","Bar","","Close","D","-2","ALL",,,"TRUE","T")-RTD("cqg.rtd",,"StudyData",""&amp;$C452&amp;"","Bar","","Close","D","-1","ALL",,,"TRUE","T"))</f>
        <v/>
      </c>
      <c r="G452" s="14" t="str">
        <f ca="1">IF($B452&gt;=$D$3,RTD("cqg.rtd", ,"ContractData", $C452, "T_SettlementTime",, "T"),"")</f>
        <v/>
      </c>
      <c r="H452" s="5" cm="1">
        <f t="array" aca="1" ref="H452" ca="1">IF($B452&gt;=$D$3,_xll.CQGContractData($C452,"T_Date","1","T"),RTD("cqg.rtd",,"StudyData",""&amp;$C452&amp;"","Bar","","Time","D","-1","ALL",,,"TRUE","T"))</f>
        <v>44952</v>
      </c>
      <c r="I452" s="6">
        <f ca="1">IF($B452&gt;=$D$3,RTD("cqg.rtd",,"StudyData",$C452,"Bar","","Close","ADC","-2","ALL",,,"TRUE","T"),"")</f>
        <v>9311.93</v>
      </c>
      <c r="J452" s="5">
        <f ca="1">IF($B452&gt;=$D$3,RTD("cqg.rtd", ,"ContractData", $C452, "Y_Date",, "T"),"")</f>
        <v>44951</v>
      </c>
      <c r="K452" s="1" t="str">
        <v/>
      </c>
      <c r="L452" s="1" t="str">
        <v/>
      </c>
      <c r="M452" t="b">
        <f t="shared" ca="1" si="21"/>
        <v>0</v>
      </c>
    </row>
    <row r="453" spans="1:13" x14ac:dyDescent="0.3">
      <c r="A453" s="3">
        <v>448</v>
      </c>
      <c r="B453" s="5">
        <f t="shared" ref="B453:B516" si="22">WORKDAY($C$2,$A453)</f>
        <v>45194</v>
      </c>
      <c r="C453" s="16" t="str">
        <f t="shared" ref="C453:C516" si="23">CONCATENATE($E$2,IF(DAY($B453)&lt;10,CONCATENATE("0",DAY($B453)),DAY($B453)),IF(MONTH($B453)=1,"F",IF(MONTH($B453)=2,"G",IF(MONTH($B453)=3,"H",IF(MONTH($B453)=4,"J",IF(MONTH($B453)=5,"K",IF(MONTH($B453)=6,"M",IF(MONTH($B453)=7,"N",IF(MONTH($B453)=8,"Q",IF(MONTH($B453)=9,"U",IF(MONTH($B453)=10,"V",IF(MONTH($B453)=11,"X",IF(MONTH($B453)=12,"Z","INVALID MONTH")))))))))))),RIGHT(YEAR($B453),2))</f>
        <v>CADD25U23</v>
      </c>
      <c r="D453" s="6" t="str">
        <f>RTD("cqg.rtd", ,"ContractData", ""&amp;C453&amp;"", "LongDescription",, "T")</f>
        <v>LME Copper, Sep 23</v>
      </c>
      <c r="E453" s="6" t="str" cm="1">
        <f t="array" aca="1" ref="E453" ca="1">IF($B453&gt;=$D$3,_xll.CQGContractData(""&amp;$C453&amp;"","T_Settlement","1","T"),RTD("cqg.rtd",,"StudyData",""&amp;$C453&amp;"","Bar","","Close","D","-1","ALL",,,"TRUE","T"))</f>
        <v/>
      </c>
      <c r="F453" s="3" t="str" cm="1">
        <f t="array" aca="1" ref="F453" ca="1">IF($B453&gt;=$D$3,_xll.CQGContractData(""&amp;$C453&amp;"","NetSettlement","1","T"),RTD("cqg.rtd",,"StudyData",""&amp;$C453&amp;"","Bar","","Close","D","-2","ALL",,,"TRUE","T")-RTD("cqg.rtd",,"StudyData",""&amp;$C453&amp;"","Bar","","Close","D","-1","ALL",,,"TRUE","T"))</f>
        <v/>
      </c>
      <c r="G453" s="14" t="str">
        <f ca="1">IF($B453&gt;=$D$3,RTD("cqg.rtd", ,"ContractData", $C453, "T_SettlementTime",, "T"),"")</f>
        <v/>
      </c>
      <c r="H453" s="5" cm="1">
        <f t="array" aca="1" ref="H453" ca="1">IF($B453&gt;=$D$3,_xll.CQGContractData($C453,"T_Date","1","T"),RTD("cqg.rtd",,"StudyData",""&amp;$C453&amp;"","Bar","","Time","D","-1","ALL",,,"TRUE","T"))</f>
        <v>44952</v>
      </c>
      <c r="I453" s="6" t="str">
        <f ca="1">IF($B453&gt;=$D$3,RTD("cqg.rtd",,"StudyData",$C453,"Bar","","Close","ADC","-2","ALL",,,"TRUE","T"),"")</f>
        <v/>
      </c>
      <c r="J453" s="5">
        <f ca="1">IF($B453&gt;=$D$3,RTD("cqg.rtd", ,"ContractData", $C453, "Y_Date",, "T"),"")</f>
        <v>44951</v>
      </c>
      <c r="K453" s="1" t="str">
        <v/>
      </c>
      <c r="L453" s="1" t="str">
        <v/>
      </c>
      <c r="M453" t="b">
        <f t="shared" ca="1" si="21"/>
        <v>0</v>
      </c>
    </row>
    <row r="454" spans="1:13" x14ac:dyDescent="0.3">
      <c r="A454" s="3">
        <v>449</v>
      </c>
      <c r="B454" s="5">
        <f t="shared" si="22"/>
        <v>45195</v>
      </c>
      <c r="C454" s="16" t="str">
        <f t="shared" si="23"/>
        <v>CADD26U23</v>
      </c>
      <c r="D454" s="6" t="str">
        <f>RTD("cqg.rtd", ,"ContractData", ""&amp;C454&amp;"", "LongDescription",, "T")</f>
        <v>LME Copper, Sep 23</v>
      </c>
      <c r="E454" s="6" t="str" cm="1">
        <f t="array" aca="1" ref="E454" ca="1">IF($B454&gt;=$D$3,_xll.CQGContractData(""&amp;$C454&amp;"","T_Settlement","1","T"),RTD("cqg.rtd",,"StudyData",""&amp;$C454&amp;"","Bar","","Close","D","-1","ALL",,,"TRUE","T"))</f>
        <v/>
      </c>
      <c r="F454" s="3" t="str" cm="1">
        <f t="array" aca="1" ref="F454" ca="1">IF($B454&gt;=$D$3,_xll.CQGContractData(""&amp;$C454&amp;"","NetSettlement","1","T"),RTD("cqg.rtd",,"StudyData",""&amp;$C454&amp;"","Bar","","Close","D","-2","ALL",,,"TRUE","T")-RTD("cqg.rtd",,"StudyData",""&amp;$C454&amp;"","Bar","","Close","D","-1","ALL",,,"TRUE","T"))</f>
        <v/>
      </c>
      <c r="G454" s="14" t="str">
        <f ca="1">IF($B454&gt;=$D$3,RTD("cqg.rtd", ,"ContractData", $C454, "T_SettlementTime",, "T"),"")</f>
        <v/>
      </c>
      <c r="H454" s="5" cm="1">
        <f t="array" aca="1" ref="H454" ca="1">IF($B454&gt;=$D$3,_xll.CQGContractData($C454,"T_Date","1","T"),RTD("cqg.rtd",,"StudyData",""&amp;$C454&amp;"","Bar","","Time","D","-1","ALL",,,"TRUE","T"))</f>
        <v>44952</v>
      </c>
      <c r="I454" s="6">
        <f ca="1">IF($B454&gt;=$D$3,RTD("cqg.rtd",,"StudyData",$C454,"Bar","","Close","ADC","-2","ALL",,,"TRUE","T"),"")</f>
        <v>9291.01</v>
      </c>
      <c r="J454" s="5">
        <f ca="1">IF($B454&gt;=$D$3,RTD("cqg.rtd", ,"ContractData", $C454, "Y_Date",, "T"),"")</f>
        <v>44951</v>
      </c>
      <c r="K454" s="1" t="str">
        <v/>
      </c>
      <c r="L454" s="1" t="str">
        <v/>
      </c>
      <c r="M454" t="b">
        <f t="shared" ca="1" si="21"/>
        <v>0</v>
      </c>
    </row>
    <row r="455" spans="1:13" x14ac:dyDescent="0.3">
      <c r="A455" s="3">
        <v>450</v>
      </c>
      <c r="B455" s="5">
        <f t="shared" si="22"/>
        <v>45196</v>
      </c>
      <c r="C455" s="16" t="str">
        <f t="shared" si="23"/>
        <v>CADD27U23</v>
      </c>
      <c r="D455" s="6" t="str">
        <f>RTD("cqg.rtd", ,"ContractData", ""&amp;C455&amp;"", "LongDescription",, "T")</f>
        <v>LME Copper, Sep 23</v>
      </c>
      <c r="E455" s="6" t="str" cm="1">
        <f t="array" aca="1" ref="E455" ca="1">IF($B455&gt;=$D$3,_xll.CQGContractData(""&amp;$C455&amp;"","T_Settlement","1","T"),RTD("cqg.rtd",,"StudyData",""&amp;$C455&amp;"","Bar","","Close","D","-1","ALL",,,"TRUE","T"))</f>
        <v/>
      </c>
      <c r="F455" s="3" t="str" cm="1">
        <f t="array" aca="1" ref="F455" ca="1">IF($B455&gt;=$D$3,_xll.CQGContractData(""&amp;$C455&amp;"","NetSettlement","1","T"),RTD("cqg.rtd",,"StudyData",""&amp;$C455&amp;"","Bar","","Close","D","-2","ALL",,,"TRUE","T")-RTD("cqg.rtd",,"StudyData",""&amp;$C455&amp;"","Bar","","Close","D","-1","ALL",,,"TRUE","T"))</f>
        <v/>
      </c>
      <c r="G455" s="14" t="str">
        <f ca="1">IF($B455&gt;=$D$3,RTD("cqg.rtd", ,"ContractData", $C455, "T_SettlementTime",, "T"),"")</f>
        <v/>
      </c>
      <c r="H455" s="5" cm="1">
        <f t="array" aca="1" ref="H455" ca="1">IF($B455&gt;=$D$3,_xll.CQGContractData($C455,"T_Date","1","T"),RTD("cqg.rtd",,"StudyData",""&amp;$C455&amp;"","Bar","","Time","D","-1","ALL",,,"TRUE","T"))</f>
        <v>44952</v>
      </c>
      <c r="I455" s="6">
        <f ca="1">IF($B455&gt;=$D$3,RTD("cqg.rtd",,"StudyData",$C455,"Bar","","Close","ADC","-2","ALL",,,"TRUE","T"),"")</f>
        <v>9292.51</v>
      </c>
      <c r="J455" s="5">
        <f ca="1">IF($B455&gt;=$D$3,RTD("cqg.rtd", ,"ContractData", $C455, "Y_Date",, "T"),"")</f>
        <v>44951</v>
      </c>
      <c r="K455" s="1" t="str">
        <v/>
      </c>
      <c r="L455" s="1" t="str">
        <v/>
      </c>
      <c r="M455" t="b">
        <f t="shared" ca="1" si="21"/>
        <v>0</v>
      </c>
    </row>
    <row r="456" spans="1:13" x14ac:dyDescent="0.3">
      <c r="A456" s="3">
        <v>451</v>
      </c>
      <c r="B456" s="5">
        <f t="shared" si="22"/>
        <v>45197</v>
      </c>
      <c r="C456" s="16" t="str">
        <f t="shared" si="23"/>
        <v>CADD28U23</v>
      </c>
      <c r="D456" s="6" t="str">
        <f>RTD("cqg.rtd", ,"ContractData", ""&amp;C456&amp;"", "LongDescription",, "T")</f>
        <v>LME Copper, Sep 23</v>
      </c>
      <c r="E456" s="6" t="str" cm="1">
        <f t="array" aca="1" ref="E456" ca="1">IF($B456&gt;=$D$3,_xll.CQGContractData(""&amp;$C456&amp;"","T_Settlement","1","T"),RTD("cqg.rtd",,"StudyData",""&amp;$C456&amp;"","Bar","","Close","D","-1","ALL",,,"TRUE","T"))</f>
        <v/>
      </c>
      <c r="F456" s="3" t="str" cm="1">
        <f t="array" aca="1" ref="F456" ca="1">IF($B456&gt;=$D$3,_xll.CQGContractData(""&amp;$C456&amp;"","NetSettlement","1","T"),RTD("cqg.rtd",,"StudyData",""&amp;$C456&amp;"","Bar","","Close","D","-2","ALL",,,"TRUE","T")-RTD("cqg.rtd",,"StudyData",""&amp;$C456&amp;"","Bar","","Close","D","-1","ALL",,,"TRUE","T"))</f>
        <v/>
      </c>
      <c r="G456" s="14" t="str">
        <f ca="1">IF($B456&gt;=$D$3,RTD("cqg.rtd", ,"ContractData", $C456, "T_SettlementTime",, "T"),"")</f>
        <v/>
      </c>
      <c r="H456" s="5" cm="1">
        <f t="array" aca="1" ref="H456" ca="1">IF($B456&gt;=$D$3,_xll.CQGContractData($C456,"T_Date","1","T"),RTD("cqg.rtd",,"StudyData",""&amp;$C456&amp;"","Bar","","Time","D","-1","ALL",,,"TRUE","T"))</f>
        <v>44952</v>
      </c>
      <c r="I456" s="6">
        <f ca="1">IF($B456&gt;=$D$3,RTD("cqg.rtd",,"StudyData",$C456,"Bar","","Close","ADC","-2","ALL",,,"TRUE","T"),"")</f>
        <v>9313.8799999999992</v>
      </c>
      <c r="J456" s="5">
        <f ca="1">IF($B456&gt;=$D$3,RTD("cqg.rtd", ,"ContractData", $C456, "Y_Date",, "T"),"")</f>
        <v>44951</v>
      </c>
      <c r="K456" s="1" t="str">
        <v/>
      </c>
      <c r="L456" s="1" t="str">
        <v/>
      </c>
      <c r="M456" t="b">
        <f t="shared" ca="1" si="21"/>
        <v>0</v>
      </c>
    </row>
    <row r="457" spans="1:13" x14ac:dyDescent="0.3">
      <c r="A457" s="3">
        <v>452</v>
      </c>
      <c r="B457" s="5">
        <f t="shared" si="22"/>
        <v>45198</v>
      </c>
      <c r="C457" s="16" t="str">
        <f t="shared" si="23"/>
        <v>CADD29U23</v>
      </c>
      <c r="D457" s="6" t="str">
        <f>RTD("cqg.rtd", ,"ContractData", ""&amp;C457&amp;"", "LongDescription",, "T")</f>
        <v>LME Copper, Sep 23</v>
      </c>
      <c r="E457" s="6" t="str" cm="1">
        <f t="array" aca="1" ref="E457" ca="1">IF($B457&gt;=$D$3,_xll.CQGContractData(""&amp;$C457&amp;"","T_Settlement","1","T"),RTD("cqg.rtd",,"StudyData",""&amp;$C457&amp;"","Bar","","Close","D","-1","ALL",,,"TRUE","T"))</f>
        <v/>
      </c>
      <c r="F457" s="3" t="str" cm="1">
        <f t="array" aca="1" ref="F457" ca="1">IF($B457&gt;=$D$3,_xll.CQGContractData(""&amp;$C457&amp;"","NetSettlement","1","T"),RTD("cqg.rtd",,"StudyData",""&amp;$C457&amp;"","Bar","","Close","D","-2","ALL",,,"TRUE","T")-RTD("cqg.rtd",,"StudyData",""&amp;$C457&amp;"","Bar","","Close","D","-1","ALL",,,"TRUE","T"))</f>
        <v/>
      </c>
      <c r="G457" s="14" t="str">
        <f ca="1">IF($B457&gt;=$D$3,RTD("cqg.rtd", ,"ContractData", $C457, "T_SettlementTime",, "T"),"")</f>
        <v/>
      </c>
      <c r="H457" s="5" cm="1">
        <f t="array" aca="1" ref="H457" ca="1">IF($B457&gt;=$D$3,_xll.CQGContractData($C457,"T_Date","1","T"),RTD("cqg.rtd",,"StudyData",""&amp;$C457&amp;"","Bar","","Time","D","-1","ALL",,,"TRUE","T"))</f>
        <v>44952</v>
      </c>
      <c r="I457" s="6">
        <f ca="1">IF($B457&gt;=$D$3,RTD("cqg.rtd",,"StudyData",$C457,"Bar","","Close","ADC","-2","ALL",,,"TRUE","T"),"")</f>
        <v>9314.25</v>
      </c>
      <c r="J457" s="5">
        <f ca="1">IF($B457&gt;=$D$3,RTD("cqg.rtd", ,"ContractData", $C457, "Y_Date",, "T"),"")</f>
        <v>44951</v>
      </c>
      <c r="K457" s="1" t="str">
        <v/>
      </c>
      <c r="L457" s="1" t="str">
        <v/>
      </c>
      <c r="M457" t="b">
        <f t="shared" ca="1" si="21"/>
        <v>0</v>
      </c>
    </row>
    <row r="458" spans="1:13" x14ac:dyDescent="0.3">
      <c r="A458" s="3">
        <v>453</v>
      </c>
      <c r="B458" s="5">
        <f t="shared" si="22"/>
        <v>45201</v>
      </c>
      <c r="C458" s="16" t="str">
        <f t="shared" si="23"/>
        <v>CADD02V23</v>
      </c>
      <c r="D458" s="6" t="str">
        <f>RTD("cqg.rtd", ,"ContractData", ""&amp;C458&amp;"", "LongDescription",, "T")</f>
        <v>LME Copper, Oct 23</v>
      </c>
      <c r="E458" s="6" t="str" cm="1">
        <f t="array" aca="1" ref="E458" ca="1">IF($B458&gt;=$D$3,_xll.CQGContractData(""&amp;$C458&amp;"","T_Settlement","1","T"),RTD("cqg.rtd",,"StudyData",""&amp;$C458&amp;"","Bar","","Close","D","-1","ALL",,,"TRUE","T"))</f>
        <v/>
      </c>
      <c r="F458" s="3" t="str" cm="1">
        <f t="array" aca="1" ref="F458" ca="1">IF($B458&gt;=$D$3,_xll.CQGContractData(""&amp;$C458&amp;"","NetSettlement","1","T"),RTD("cqg.rtd",,"StudyData",""&amp;$C458&amp;"","Bar","","Close","D","-2","ALL",,,"TRUE","T")-RTD("cqg.rtd",,"StudyData",""&amp;$C458&amp;"","Bar","","Close","D","-1","ALL",,,"TRUE","T"))</f>
        <v/>
      </c>
      <c r="G458" s="14" t="str">
        <f ca="1">IF($B458&gt;=$D$3,RTD("cqg.rtd", ,"ContractData", $C458, "T_SettlementTime",, "T"),"")</f>
        <v/>
      </c>
      <c r="H458" s="5" cm="1">
        <f t="array" aca="1" ref="H458" ca="1">IF($B458&gt;=$D$3,_xll.CQGContractData($C458,"T_Date","1","T"),RTD("cqg.rtd",,"StudyData",""&amp;$C458&amp;"","Bar","","Time","D","-1","ALL",,,"TRUE","T"))</f>
        <v>44952</v>
      </c>
      <c r="I458" s="6">
        <f ca="1">IF($B458&gt;=$D$3,RTD("cqg.rtd",,"StudyData",$C458,"Bar","","Close","ADC","-2","ALL",,,"TRUE","T"),"")</f>
        <v>9311.06</v>
      </c>
      <c r="J458" s="5">
        <f ca="1">IF($B458&gt;=$D$3,RTD("cqg.rtd", ,"ContractData", $C458, "Y_Date",, "T"),"")</f>
        <v>44951</v>
      </c>
      <c r="K458" s="1" t="str">
        <v/>
      </c>
      <c r="L458" s="1" t="str">
        <v/>
      </c>
      <c r="M458" t="b">
        <f t="shared" ca="1" si="21"/>
        <v>0</v>
      </c>
    </row>
    <row r="459" spans="1:13" x14ac:dyDescent="0.3">
      <c r="A459" s="3">
        <v>454</v>
      </c>
      <c r="B459" s="5">
        <f t="shared" si="22"/>
        <v>45202</v>
      </c>
      <c r="C459" s="16" t="str">
        <f t="shared" si="23"/>
        <v>CADD03V23</v>
      </c>
      <c r="D459" s="6" t="str">
        <f>RTD("cqg.rtd", ,"ContractData", ""&amp;C459&amp;"", "LongDescription",, "T")</f>
        <v>LME Copper, Oct 23</v>
      </c>
      <c r="E459" s="6" cm="1">
        <f t="array" aca="1" ref="E459" ca="1">IF($B459&gt;=$D$3,_xll.CQGContractData(""&amp;$C459&amp;"","T_Settlement","1","T"),RTD("cqg.rtd",,"StudyData",""&amp;$C459&amp;"","Bar","","Close","D","-1","ALL",,,"TRUE","T"))</f>
        <v>9327.2000000000007</v>
      </c>
      <c r="F459" s="3" cm="1">
        <f t="array" aca="1" ref="F459" ca="1">IF($B459&gt;=$D$3,_xll.CQGContractData(""&amp;$C459&amp;"","NetSettlement","1","T"),RTD("cqg.rtd",,"StudyData",""&amp;$C459&amp;"","Bar","","Close","D","-2","ALL",,,"TRUE","T")-RTD("cqg.rtd",,"StudyData",""&amp;$C459&amp;"","Bar","","Close","D","-1","ALL",,,"TRUE","T"))</f>
        <v>12.27</v>
      </c>
      <c r="G459" s="14">
        <f ca="1">IF($B459&gt;=$D$3,RTD("cqg.rtd", ,"ContractData", $C459, "T_SettlementTime",, "T"),"")</f>
        <v>0.45833333333333331</v>
      </c>
      <c r="H459" s="5" cm="1">
        <f t="array" aca="1" ref="H459" ca="1">IF($B459&gt;=$D$3,_xll.CQGContractData($C459,"T_Date","1","T"),RTD("cqg.rtd",,"StudyData",""&amp;$C459&amp;"","Bar","","Time","D","-1","ALL",,,"TRUE","T"))</f>
        <v>44952</v>
      </c>
      <c r="I459" s="6">
        <f ca="1">IF($B459&gt;=$D$3,RTD("cqg.rtd",,"StudyData",$C459,"Bar","","Close","ADC","-2","ALL",,,"TRUE","T"),"")</f>
        <v>9315.25</v>
      </c>
      <c r="J459" s="5">
        <f ca="1">IF($B459&gt;=$D$3,RTD("cqg.rtd", ,"ContractData", $C459, "Y_Date",, "T"),"")</f>
        <v>44951</v>
      </c>
      <c r="K459" s="1" t="str">
        <v/>
      </c>
      <c r="L459" s="1" t="str">
        <v/>
      </c>
      <c r="M459" t="b">
        <f t="shared" ca="1" si="21"/>
        <v>0</v>
      </c>
    </row>
    <row r="460" spans="1:13" x14ac:dyDescent="0.3">
      <c r="A460" s="3">
        <v>455</v>
      </c>
      <c r="B460" s="5">
        <f t="shared" si="22"/>
        <v>45203</v>
      </c>
      <c r="C460" s="16" t="str">
        <f t="shared" si="23"/>
        <v>CADD04V23</v>
      </c>
      <c r="D460" s="6" t="str">
        <f>RTD("cqg.rtd", ,"ContractData", ""&amp;C460&amp;"", "LongDescription",, "T")</f>
        <v>LME Copper, Oct 23</v>
      </c>
      <c r="E460" s="6" t="str" cm="1">
        <f t="array" aca="1" ref="E460" ca="1">IF($B460&gt;=$D$3,_xll.CQGContractData(""&amp;$C460&amp;"","T_Settlement","1","T"),RTD("cqg.rtd",,"StudyData",""&amp;$C460&amp;"","Bar","","Close","D","-1","ALL",,,"TRUE","T"))</f>
        <v/>
      </c>
      <c r="F460" s="3" t="str" cm="1">
        <f t="array" aca="1" ref="F460" ca="1">IF($B460&gt;=$D$3,_xll.CQGContractData(""&amp;$C460&amp;"","NetSettlement","1","T"),RTD("cqg.rtd",,"StudyData",""&amp;$C460&amp;"","Bar","","Close","D","-2","ALL",,,"TRUE","T")-RTD("cqg.rtd",,"StudyData",""&amp;$C460&amp;"","Bar","","Close","D","-1","ALL",,,"TRUE","T"))</f>
        <v/>
      </c>
      <c r="G460" s="14" t="str">
        <f ca="1">IF($B460&gt;=$D$3,RTD("cqg.rtd", ,"ContractData", $C460, "T_SettlementTime",, "T"),"")</f>
        <v/>
      </c>
      <c r="H460" s="5" cm="1">
        <f t="array" aca="1" ref="H460" ca="1">IF($B460&gt;=$D$3,_xll.CQGContractData($C460,"T_Date","1","T"),RTD("cqg.rtd",,"StudyData",""&amp;$C460&amp;"","Bar","","Time","D","-1","ALL",,,"TRUE","T"))</f>
        <v>44952</v>
      </c>
      <c r="I460" s="6">
        <f ca="1">IF($B460&gt;=$D$3,RTD("cqg.rtd",,"StudyData",$C460,"Bar","","Close","ADC","-2","ALL",,,"TRUE","T"),"")</f>
        <v>9315.42</v>
      </c>
      <c r="J460" s="5">
        <f ca="1">IF($B460&gt;=$D$3,RTD("cqg.rtd", ,"ContractData", $C460, "Y_Date",, "T"),"")</f>
        <v>44951</v>
      </c>
      <c r="K460" s="1" t="str">
        <v/>
      </c>
      <c r="L460" s="1" t="str">
        <v/>
      </c>
      <c r="M460" t="b">
        <f t="shared" ca="1" si="21"/>
        <v>0</v>
      </c>
    </row>
    <row r="461" spans="1:13" x14ac:dyDescent="0.3">
      <c r="A461" s="3">
        <v>456</v>
      </c>
      <c r="B461" s="5">
        <f t="shared" si="22"/>
        <v>45204</v>
      </c>
      <c r="C461" s="16" t="str">
        <f t="shared" si="23"/>
        <v>CADD05V23</v>
      </c>
      <c r="D461" s="6" t="str">
        <f>RTD("cqg.rtd", ,"ContractData", ""&amp;C461&amp;"", "LongDescription",, "T")</f>
        <v>LME Copper, Oct 23</v>
      </c>
      <c r="E461" s="6" t="str" cm="1">
        <f t="array" aca="1" ref="E461" ca="1">IF($B461&gt;=$D$3,_xll.CQGContractData(""&amp;$C461&amp;"","T_Settlement","1","T"),RTD("cqg.rtd",,"StudyData",""&amp;$C461&amp;"","Bar","","Close","D","-1","ALL",,,"TRUE","T"))</f>
        <v/>
      </c>
      <c r="F461" s="3" t="str" cm="1">
        <f t="array" aca="1" ref="F461" ca="1">IF($B461&gt;=$D$3,_xll.CQGContractData(""&amp;$C461&amp;"","NetSettlement","1","T"),RTD("cqg.rtd",,"StudyData",""&amp;$C461&amp;"","Bar","","Close","D","-2","ALL",,,"TRUE","T")-RTD("cqg.rtd",,"StudyData",""&amp;$C461&amp;"","Bar","","Close","D","-1","ALL",,,"TRUE","T"))</f>
        <v/>
      </c>
      <c r="G461" s="14" t="str">
        <f ca="1">IF($B461&gt;=$D$3,RTD("cqg.rtd", ,"ContractData", $C461, "T_SettlementTime",, "T"),"")</f>
        <v/>
      </c>
      <c r="H461" s="5" cm="1">
        <f t="array" aca="1" ref="H461" ca="1">IF($B461&gt;=$D$3,_xll.CQGContractData($C461,"T_Date","1","T"),RTD("cqg.rtd",,"StudyData",""&amp;$C461&amp;"","Bar","","Time","D","-1","ALL",,,"TRUE","T"))</f>
        <v>44952</v>
      </c>
      <c r="I461" s="6">
        <f ca="1">IF($B461&gt;=$D$3,RTD("cqg.rtd",,"StudyData",$C461,"Bar","","Close","ADC","-2","ALL",,,"TRUE","T"),"")</f>
        <v>9315.58</v>
      </c>
      <c r="J461" s="5">
        <f ca="1">IF($B461&gt;=$D$3,RTD("cqg.rtd", ,"ContractData", $C461, "Y_Date",, "T"),"")</f>
        <v>44951</v>
      </c>
      <c r="K461" s="1" t="str">
        <v/>
      </c>
      <c r="L461" s="1" t="str">
        <v/>
      </c>
      <c r="M461" t="b">
        <f t="shared" ca="1" si="21"/>
        <v>0</v>
      </c>
    </row>
    <row r="462" spans="1:13" x14ac:dyDescent="0.3">
      <c r="A462" s="3">
        <v>457</v>
      </c>
      <c r="B462" s="5">
        <f t="shared" si="22"/>
        <v>45205</v>
      </c>
      <c r="C462" s="16" t="str">
        <f t="shared" si="23"/>
        <v>CADD06V23</v>
      </c>
      <c r="D462" s="6" t="str">
        <f>RTD("cqg.rtd", ,"ContractData", ""&amp;C462&amp;"", "LongDescription",, "T")</f>
        <v>LME Copper, Oct 23</v>
      </c>
      <c r="E462" s="6" t="str" cm="1">
        <f t="array" aca="1" ref="E462" ca="1">IF($B462&gt;=$D$3,_xll.CQGContractData(""&amp;$C462&amp;"","T_Settlement","1","T"),RTD("cqg.rtd",,"StudyData",""&amp;$C462&amp;"","Bar","","Close","D","-1","ALL",,,"TRUE","T"))</f>
        <v/>
      </c>
      <c r="F462" s="3" t="str" cm="1">
        <f t="array" aca="1" ref="F462" ca="1">IF($B462&gt;=$D$3,_xll.CQGContractData(""&amp;$C462&amp;"","NetSettlement","1","T"),RTD("cqg.rtd",,"StudyData",""&amp;$C462&amp;"","Bar","","Close","D","-2","ALL",,,"TRUE","T")-RTD("cqg.rtd",,"StudyData",""&amp;$C462&amp;"","Bar","","Close","D","-1","ALL",,,"TRUE","T"))</f>
        <v/>
      </c>
      <c r="G462" s="14" t="str">
        <f ca="1">IF($B462&gt;=$D$3,RTD("cqg.rtd", ,"ContractData", $C462, "T_SettlementTime",, "T"),"")</f>
        <v/>
      </c>
      <c r="H462" s="5" cm="1">
        <f t="array" aca="1" ref="H462" ca="1">IF($B462&gt;=$D$3,_xll.CQGContractData($C462,"T_Date","1","T"),RTD("cqg.rtd",,"StudyData",""&amp;$C462&amp;"","Bar","","Time","D","-1","ALL",,,"TRUE","T"))</f>
        <v>44952</v>
      </c>
      <c r="I462" s="6">
        <f ca="1">IF($B462&gt;=$D$3,RTD("cqg.rtd",,"StudyData",$C462,"Bar","","Close","ADC","-2","ALL",,,"TRUE","T"),"")</f>
        <v>9315.75</v>
      </c>
      <c r="J462" s="5">
        <f ca="1">IF($B462&gt;=$D$3,RTD("cqg.rtd", ,"ContractData", $C462, "Y_Date",, "T"),"")</f>
        <v>44951</v>
      </c>
      <c r="K462" s="1" t="str">
        <v/>
      </c>
      <c r="L462" s="1" t="str">
        <v/>
      </c>
      <c r="M462" t="b">
        <f t="shared" ca="1" si="21"/>
        <v>0</v>
      </c>
    </row>
    <row r="463" spans="1:13" x14ac:dyDescent="0.3">
      <c r="A463" s="3">
        <v>458</v>
      </c>
      <c r="B463" s="5">
        <f t="shared" si="22"/>
        <v>45208</v>
      </c>
      <c r="C463" s="16" t="str">
        <f t="shared" si="23"/>
        <v>CADD09V23</v>
      </c>
      <c r="D463" s="6" t="str">
        <f>RTD("cqg.rtd", ,"ContractData", ""&amp;C463&amp;"", "LongDescription",, "T")</f>
        <v>LME Copper, Oct 23</v>
      </c>
      <c r="E463" s="6" t="str" cm="1">
        <f t="array" aca="1" ref="E463" ca="1">IF($B463&gt;=$D$3,_xll.CQGContractData(""&amp;$C463&amp;"","T_Settlement","1","T"),RTD("cqg.rtd",,"StudyData",""&amp;$C463&amp;"","Bar","","Close","D","-1","ALL",,,"TRUE","T"))</f>
        <v/>
      </c>
      <c r="F463" s="3" t="str" cm="1">
        <f t="array" aca="1" ref="F463" ca="1">IF($B463&gt;=$D$3,_xll.CQGContractData(""&amp;$C463&amp;"","NetSettlement","1","T"),RTD("cqg.rtd",,"StudyData",""&amp;$C463&amp;"","Bar","","Close","D","-2","ALL",,,"TRUE","T")-RTD("cqg.rtd",,"StudyData",""&amp;$C463&amp;"","Bar","","Close","D","-1","ALL",,,"TRUE","T"))</f>
        <v/>
      </c>
      <c r="G463" s="14" t="str">
        <f ca="1">IF($B463&gt;=$D$3,RTD("cqg.rtd", ,"ContractData", $C463, "T_SettlementTime",, "T"),"")</f>
        <v/>
      </c>
      <c r="H463" s="5" cm="1">
        <f t="array" aca="1" ref="H463" ca="1">IF($B463&gt;=$D$3,_xll.CQGContractData($C463,"T_Date","1","T"),RTD("cqg.rtd",,"StudyData",""&amp;$C463&amp;"","Bar","","Time","D","-1","ALL",,,"TRUE","T"))</f>
        <v>44952</v>
      </c>
      <c r="I463" s="6">
        <f ca="1">IF($B463&gt;=$D$3,RTD("cqg.rtd",,"StudyData",$C463,"Bar","","Close","ADC","-2","ALL",,,"TRUE","T"),"")</f>
        <v>9312.2900000000009</v>
      </c>
      <c r="J463" s="5">
        <f ca="1">IF($B463&gt;=$D$3,RTD("cqg.rtd", ,"ContractData", $C463, "Y_Date",, "T"),"")</f>
        <v>44951</v>
      </c>
      <c r="K463" s="1" t="str">
        <v/>
      </c>
      <c r="L463" s="1" t="str">
        <v/>
      </c>
      <c r="M463" t="b">
        <f t="shared" ca="1" si="21"/>
        <v>0</v>
      </c>
    </row>
    <row r="464" spans="1:13" x14ac:dyDescent="0.3">
      <c r="A464" s="3">
        <v>459</v>
      </c>
      <c r="B464" s="5">
        <f t="shared" si="22"/>
        <v>45209</v>
      </c>
      <c r="C464" s="16" t="str">
        <f t="shared" si="23"/>
        <v>CADD10V23</v>
      </c>
      <c r="D464" s="6" t="str">
        <f>RTD("cqg.rtd", ,"ContractData", ""&amp;C464&amp;"", "LongDescription",, "T")</f>
        <v>LME Copper, Oct 23</v>
      </c>
      <c r="E464" s="6" t="str" cm="1">
        <f t="array" aca="1" ref="E464" ca="1">IF($B464&gt;=$D$3,_xll.CQGContractData(""&amp;$C464&amp;"","T_Settlement","1","T"),RTD("cqg.rtd",,"StudyData",""&amp;$C464&amp;"","Bar","","Close","D","-1","ALL",,,"TRUE","T"))</f>
        <v/>
      </c>
      <c r="F464" s="3" t="str" cm="1">
        <f t="array" aca="1" ref="F464" ca="1">IF($B464&gt;=$D$3,_xll.CQGContractData(""&amp;$C464&amp;"","NetSettlement","1","T"),RTD("cqg.rtd",,"StudyData",""&amp;$C464&amp;"","Bar","","Close","D","-2","ALL",,,"TRUE","T")-RTD("cqg.rtd",,"StudyData",""&amp;$C464&amp;"","Bar","","Close","D","-1","ALL",,,"TRUE","T"))</f>
        <v/>
      </c>
      <c r="G464" s="14" t="str">
        <f ca="1">IF($B464&gt;=$D$3,RTD("cqg.rtd", ,"ContractData", $C464, "T_SettlementTime",, "T"),"")</f>
        <v/>
      </c>
      <c r="H464" s="5" cm="1">
        <f t="array" aca="1" ref="H464" ca="1">IF($B464&gt;=$D$3,_xll.CQGContractData($C464,"T_Date","1","T"),RTD("cqg.rtd",,"StudyData",""&amp;$C464&amp;"","Bar","","Time","D","-1","ALL",,,"TRUE","T"))</f>
        <v>44952</v>
      </c>
      <c r="I464" s="6">
        <f ca="1">IF($B464&gt;=$D$3,RTD("cqg.rtd",,"StudyData",$C464,"Bar","","Close","ADC","-2","ALL",,,"TRUE","T"),"")</f>
        <v>9306</v>
      </c>
      <c r="J464" s="5">
        <f ca="1">IF($B464&gt;=$D$3,RTD("cqg.rtd", ,"ContractData", $C464, "Y_Date",, "T"),"")</f>
        <v>44951</v>
      </c>
      <c r="K464" s="1" t="str">
        <v/>
      </c>
      <c r="L464" s="1" t="str">
        <v/>
      </c>
      <c r="M464" t="b">
        <f t="shared" ca="1" si="21"/>
        <v>0</v>
      </c>
    </row>
    <row r="465" spans="1:13" x14ac:dyDescent="0.3">
      <c r="A465" s="3">
        <v>460</v>
      </c>
      <c r="B465" s="5">
        <f t="shared" si="22"/>
        <v>45210</v>
      </c>
      <c r="C465" s="16" t="str">
        <f t="shared" si="23"/>
        <v>CADD11V23</v>
      </c>
      <c r="D465" s="6" t="str">
        <f>RTD("cqg.rtd", ,"ContractData", ""&amp;C465&amp;"", "LongDescription",, "T")</f>
        <v>LME Copper, Oct 23</v>
      </c>
      <c r="E465" s="6" t="str" cm="1">
        <f t="array" aca="1" ref="E465" ca="1">IF($B465&gt;=$D$3,_xll.CQGContractData(""&amp;$C465&amp;"","T_Settlement","1","T"),RTD("cqg.rtd",,"StudyData",""&amp;$C465&amp;"","Bar","","Close","D","-1","ALL",,,"TRUE","T"))</f>
        <v/>
      </c>
      <c r="F465" s="3" t="str" cm="1">
        <f t="array" aca="1" ref="F465" ca="1">IF($B465&gt;=$D$3,_xll.CQGContractData(""&amp;$C465&amp;"","NetSettlement","1","T"),RTD("cqg.rtd",,"StudyData",""&amp;$C465&amp;"","Bar","","Close","D","-2","ALL",,,"TRUE","T")-RTD("cqg.rtd",,"StudyData",""&amp;$C465&amp;"","Bar","","Close","D","-1","ALL",,,"TRUE","T"))</f>
        <v/>
      </c>
      <c r="G465" s="14" t="str">
        <f ca="1">IF($B465&gt;=$D$3,RTD("cqg.rtd", ,"ContractData", $C465, "T_SettlementTime",, "T"),"")</f>
        <v/>
      </c>
      <c r="H465" s="5" cm="1">
        <f t="array" aca="1" ref="H465" ca="1">IF($B465&gt;=$D$3,_xll.CQGContractData($C465,"T_Date","1","T"),RTD("cqg.rtd",,"StudyData",""&amp;$C465&amp;"","Bar","","Time","D","-1","ALL",,,"TRUE","T"))</f>
        <v>44952</v>
      </c>
      <c r="I465" s="6">
        <f ca="1">IF($B465&gt;=$D$3,RTD("cqg.rtd",,"StudyData",$C465,"Bar","","Close","ADC","-2","ALL",,,"TRUE","T"),"")</f>
        <v>9315.5</v>
      </c>
      <c r="J465" s="5">
        <f ca="1">IF($B465&gt;=$D$3,RTD("cqg.rtd", ,"ContractData", $C465, "Y_Date",, "T"),"")</f>
        <v>44951</v>
      </c>
      <c r="K465" s="1" t="str">
        <v/>
      </c>
      <c r="L465" s="1" t="str">
        <v/>
      </c>
      <c r="M465" t="b">
        <f t="shared" ca="1" si="21"/>
        <v>0</v>
      </c>
    </row>
    <row r="466" spans="1:13" x14ac:dyDescent="0.3">
      <c r="A466" s="3">
        <v>461</v>
      </c>
      <c r="B466" s="5">
        <f t="shared" si="22"/>
        <v>45211</v>
      </c>
      <c r="C466" s="16" t="str">
        <f t="shared" si="23"/>
        <v>CADD12V23</v>
      </c>
      <c r="D466" s="6" t="str">
        <f>RTD("cqg.rtd", ,"ContractData", ""&amp;C466&amp;"", "LongDescription",, "T")</f>
        <v>LME Copper, Oct 23</v>
      </c>
      <c r="E466" s="6" t="str" cm="1">
        <f t="array" aca="1" ref="E466" ca="1">IF($B466&gt;=$D$3,_xll.CQGContractData(""&amp;$C466&amp;"","T_Settlement","1","T"),RTD("cqg.rtd",,"StudyData",""&amp;$C466&amp;"","Bar","","Close","D","-1","ALL",,,"TRUE","T"))</f>
        <v/>
      </c>
      <c r="F466" s="3" t="str" cm="1">
        <f t="array" aca="1" ref="F466" ca="1">IF($B466&gt;=$D$3,_xll.CQGContractData(""&amp;$C466&amp;"","NetSettlement","1","T"),RTD("cqg.rtd",,"StudyData",""&amp;$C466&amp;"","Bar","","Close","D","-2","ALL",,,"TRUE","T")-RTD("cqg.rtd",,"StudyData",""&amp;$C466&amp;"","Bar","","Close","D","-1","ALL",,,"TRUE","T"))</f>
        <v/>
      </c>
      <c r="G466" s="14" t="str">
        <f ca="1">IF($B466&gt;=$D$3,RTD("cqg.rtd", ,"ContractData", $C466, "T_SettlementTime",, "T"),"")</f>
        <v/>
      </c>
      <c r="H466" s="5" cm="1">
        <f t="array" aca="1" ref="H466" ca="1">IF($B466&gt;=$D$3,_xll.CQGContractData($C466,"T_Date","1","T"),RTD("cqg.rtd",,"StudyData",""&amp;$C466&amp;"","Bar","","Time","D","-1","ALL",,,"TRUE","T"))</f>
        <v>44952</v>
      </c>
      <c r="I466" s="6">
        <f ca="1">IF($B466&gt;=$D$3,RTD("cqg.rtd",,"StudyData",$C466,"Bar","","Close","ADC","-2","ALL",,,"TRUE","T"),"")</f>
        <v>9315.25</v>
      </c>
      <c r="J466" s="5">
        <f ca="1">IF($B466&gt;=$D$3,RTD("cqg.rtd", ,"ContractData", $C466, "Y_Date",, "T"),"")</f>
        <v>44951</v>
      </c>
      <c r="K466" s="1" t="str">
        <v/>
      </c>
      <c r="L466" s="1" t="str">
        <v/>
      </c>
      <c r="M466" t="b">
        <f t="shared" ref="M466:M529" ca="1" si="24">ISERROR(F466)</f>
        <v>0</v>
      </c>
    </row>
    <row r="467" spans="1:13" x14ac:dyDescent="0.3">
      <c r="A467" s="3">
        <v>462</v>
      </c>
      <c r="B467" s="5">
        <f t="shared" si="22"/>
        <v>45212</v>
      </c>
      <c r="C467" s="16" t="str">
        <f t="shared" si="23"/>
        <v>CADD13V23</v>
      </c>
      <c r="D467" s="6" t="str">
        <f>RTD("cqg.rtd", ,"ContractData", ""&amp;C467&amp;"", "LongDescription",, "T")</f>
        <v>LME Copper, Oct 23</v>
      </c>
      <c r="E467" s="6" t="str" cm="1">
        <f t="array" aca="1" ref="E467" ca="1">IF($B467&gt;=$D$3,_xll.CQGContractData(""&amp;$C467&amp;"","T_Settlement","1","T"),RTD("cqg.rtd",,"StudyData",""&amp;$C467&amp;"","Bar","","Close","D","-1","ALL",,,"TRUE","T"))</f>
        <v/>
      </c>
      <c r="F467" s="3" t="str" cm="1">
        <f t="array" aca="1" ref="F467" ca="1">IF($B467&gt;=$D$3,_xll.CQGContractData(""&amp;$C467&amp;"","NetSettlement","1","T"),RTD("cqg.rtd",,"StudyData",""&amp;$C467&amp;"","Bar","","Close","D","-2","ALL",,,"TRUE","T")-RTD("cqg.rtd",,"StudyData",""&amp;$C467&amp;"","Bar","","Close","D","-1","ALL",,,"TRUE","T"))</f>
        <v/>
      </c>
      <c r="G467" s="14" t="str">
        <f ca="1">IF($B467&gt;=$D$3,RTD("cqg.rtd", ,"ContractData", $C467, "T_SettlementTime",, "T"),"")</f>
        <v/>
      </c>
      <c r="H467" s="5" cm="1">
        <f t="array" aca="1" ref="H467" ca="1">IF($B467&gt;=$D$3,_xll.CQGContractData($C467,"T_Date","1","T"),RTD("cqg.rtd",,"StudyData",""&amp;$C467&amp;"","Bar","","Time","D","-1","ALL",,,"TRUE","T"))</f>
        <v>44952</v>
      </c>
      <c r="I467" s="6">
        <f ca="1">IF($B467&gt;=$D$3,RTD("cqg.rtd",,"StudyData",$C467,"Bar","","Close","ADC","-2","ALL",,,"TRUE","T"),"")</f>
        <v>9315</v>
      </c>
      <c r="J467" s="5">
        <f ca="1">IF($B467&gt;=$D$3,RTD("cqg.rtd", ,"ContractData", $C467, "Y_Date",, "T"),"")</f>
        <v>44951</v>
      </c>
      <c r="K467" s="1" t="str">
        <v/>
      </c>
      <c r="L467" s="1" t="str">
        <v/>
      </c>
      <c r="M467" t="b">
        <f t="shared" ca="1" si="24"/>
        <v>0</v>
      </c>
    </row>
    <row r="468" spans="1:13" x14ac:dyDescent="0.3">
      <c r="A468" s="3">
        <v>463</v>
      </c>
      <c r="B468" s="5">
        <f t="shared" si="22"/>
        <v>45215</v>
      </c>
      <c r="C468" s="16" t="str">
        <f t="shared" si="23"/>
        <v>CADD16V23</v>
      </c>
      <c r="D468" s="6" t="str">
        <f>RTD("cqg.rtd", ,"ContractData", ""&amp;C468&amp;"", "LongDescription",, "T")</f>
        <v>LME Copper, Oct 23</v>
      </c>
      <c r="E468" s="6" t="str" cm="1">
        <f t="array" aca="1" ref="E468" ca="1">IF($B468&gt;=$D$3,_xll.CQGContractData(""&amp;$C468&amp;"","T_Settlement","1","T"),RTD("cqg.rtd",,"StudyData",""&amp;$C468&amp;"","Bar","","Close","D","-1","ALL",,,"TRUE","T"))</f>
        <v/>
      </c>
      <c r="F468" s="3" t="str" cm="1">
        <f t="array" aca="1" ref="F468" ca="1">IF($B468&gt;=$D$3,_xll.CQGContractData(""&amp;$C468&amp;"","NetSettlement","1","T"),RTD("cqg.rtd",,"StudyData",""&amp;$C468&amp;"","Bar","","Close","D","-2","ALL",,,"TRUE","T")-RTD("cqg.rtd",,"StudyData",""&amp;$C468&amp;"","Bar","","Close","D","-1","ALL",,,"TRUE","T"))</f>
        <v/>
      </c>
      <c r="G468" s="14" t="str">
        <f ca="1">IF($B468&gt;=$D$3,RTD("cqg.rtd", ,"ContractData", $C468, "T_SettlementTime",, "T"),"")</f>
        <v/>
      </c>
      <c r="H468" s="5" cm="1">
        <f t="array" aca="1" ref="H468" ca="1">IF($B468&gt;=$D$3,_xll.CQGContractData($C468,"T_Date","1","T"),RTD("cqg.rtd",,"StudyData",""&amp;$C468&amp;"","Bar","","Time","D","-1","ALL",,,"TRUE","T"))</f>
        <v>44952</v>
      </c>
      <c r="I468" s="6">
        <f ca="1">IF($B468&gt;=$D$3,RTD("cqg.rtd",,"StudyData",$C468,"Bar","","Close","ADC","-2","ALL",,,"TRUE","T"),"")</f>
        <v>9311.5</v>
      </c>
      <c r="J468" s="5">
        <f ca="1">IF($B468&gt;=$D$3,RTD("cqg.rtd", ,"ContractData", $C468, "Y_Date",, "T"),"")</f>
        <v>44951</v>
      </c>
      <c r="K468" s="1" t="str">
        <v/>
      </c>
      <c r="L468" s="1" t="str">
        <v/>
      </c>
      <c r="M468" t="b">
        <f t="shared" ca="1" si="24"/>
        <v>0</v>
      </c>
    </row>
    <row r="469" spans="1:13" x14ac:dyDescent="0.3">
      <c r="A469" s="3">
        <v>464</v>
      </c>
      <c r="B469" s="5">
        <f t="shared" si="22"/>
        <v>45216</v>
      </c>
      <c r="C469" s="16" t="str">
        <f t="shared" si="23"/>
        <v>CADD17V23</v>
      </c>
      <c r="D469" s="6" t="str">
        <f>RTD("cqg.rtd", ,"ContractData", ""&amp;C469&amp;"", "LongDescription",, "T")</f>
        <v>LME Copper, Oct 23</v>
      </c>
      <c r="E469" s="6" t="str" cm="1">
        <f t="array" aca="1" ref="E469" ca="1">IF($B469&gt;=$D$3,_xll.CQGContractData(""&amp;$C469&amp;"","T_Settlement","1","T"),RTD("cqg.rtd",,"StudyData",""&amp;$C469&amp;"","Bar","","Close","D","-1","ALL",,,"TRUE","T"))</f>
        <v/>
      </c>
      <c r="F469" s="3" t="str" cm="1">
        <f t="array" aca="1" ref="F469" ca="1">IF($B469&gt;=$D$3,_xll.CQGContractData(""&amp;$C469&amp;"","NetSettlement","1","T"),RTD("cqg.rtd",,"StudyData",""&amp;$C469&amp;"","Bar","","Close","D","-2","ALL",,,"TRUE","T")-RTD("cqg.rtd",,"StudyData",""&amp;$C469&amp;"","Bar","","Close","D","-1","ALL",,,"TRUE","T"))</f>
        <v/>
      </c>
      <c r="G469" s="14" t="str">
        <f ca="1">IF($B469&gt;=$D$3,RTD("cqg.rtd", ,"ContractData", $C469, "T_SettlementTime",, "T"),"")</f>
        <v/>
      </c>
      <c r="H469" s="5" cm="1">
        <f t="array" aca="1" ref="H469" ca="1">IF($B469&gt;=$D$3,_xll.CQGContractData($C469,"T_Date","1","T"),RTD("cqg.rtd",,"StudyData",""&amp;$C469&amp;"","Bar","","Time","D","-1","ALL",,,"TRUE","T"))</f>
        <v>44952</v>
      </c>
      <c r="I469" s="6">
        <f ca="1">IF($B469&gt;=$D$3,RTD("cqg.rtd",,"StudyData",$C469,"Bar","","Close","ADC","-2","ALL",,,"TRUE","T"),"")</f>
        <v>9318</v>
      </c>
      <c r="J469" s="5">
        <f ca="1">IF($B469&gt;=$D$3,RTD("cqg.rtd", ,"ContractData", $C469, "Y_Date",, "T"),"")</f>
        <v>44951</v>
      </c>
      <c r="K469" s="1" t="str">
        <v/>
      </c>
      <c r="L469" s="1" t="str">
        <v/>
      </c>
      <c r="M469" t="b">
        <f t="shared" ca="1" si="24"/>
        <v>0</v>
      </c>
    </row>
    <row r="470" spans="1:13" x14ac:dyDescent="0.3">
      <c r="A470" s="3">
        <v>465</v>
      </c>
      <c r="B470" s="5">
        <f t="shared" si="22"/>
        <v>45217</v>
      </c>
      <c r="C470" s="16" t="str">
        <f t="shared" si="23"/>
        <v>CADD18V23</v>
      </c>
      <c r="D470" s="6" t="str">
        <f>RTD("cqg.rtd", ,"ContractData", ""&amp;C470&amp;"", "LongDescription",, "T")</f>
        <v>LME Copper, Oct 23</v>
      </c>
      <c r="E470" s="6" cm="1">
        <f t="array" aca="1" ref="E470" ca="1">IF($B470&gt;=$D$3,_xll.CQGContractData(""&amp;$C470&amp;"","T_Settlement","1","T"),RTD("cqg.rtd",,"StudyData",""&amp;$C470&amp;"","Bar","","Close","D","-1","ALL",,,"TRUE","T"))</f>
        <v>9325.75</v>
      </c>
      <c r="F470" s="3" cm="1">
        <f t="array" aca="1" ref="F470" ca="1">IF($B470&gt;=$D$3,_xll.CQGContractData(""&amp;$C470&amp;"","NetSettlement","1","T"),RTD("cqg.rtd",,"StudyData",""&amp;$C470&amp;"","Bar","","Close","D","-2","ALL",,,"TRUE","T")-RTD("cqg.rtd",,"StudyData",""&amp;$C470&amp;"","Bar","","Close","D","-1","ALL",,,"TRUE","T"))</f>
        <v>12</v>
      </c>
      <c r="G470" s="14">
        <f ca="1">IF($B470&gt;=$D$3,RTD("cqg.rtd", ,"ContractData", $C470, "T_SettlementTime",, "T"),"")</f>
        <v>0.45833333333333331</v>
      </c>
      <c r="H470" s="5" cm="1">
        <f t="array" aca="1" ref="H470" ca="1">IF($B470&gt;=$D$3,_xll.CQGContractData($C470,"T_Date","1","T"),RTD("cqg.rtd",,"StudyData",""&amp;$C470&amp;"","Bar","","Time","D","-1","ALL",,,"TRUE","T"))</f>
        <v>44952</v>
      </c>
      <c r="I470" s="6">
        <f ca="1">IF($B470&gt;=$D$3,RTD("cqg.rtd",,"StudyData",$C470,"Bar","","Close","ADC","-2","ALL",,,"TRUE","T"),"")</f>
        <v>9314.75</v>
      </c>
      <c r="J470" s="5">
        <f ca="1">IF($B470&gt;=$D$3,RTD("cqg.rtd", ,"ContractData", $C470, "Y_Date",, "T"),"")</f>
        <v>44951</v>
      </c>
      <c r="K470" s="1">
        <v>45217</v>
      </c>
      <c r="L470" s="1" t="str">
        <v/>
      </c>
      <c r="M470" t="b">
        <f t="shared" ca="1" si="24"/>
        <v>0</v>
      </c>
    </row>
    <row r="471" spans="1:13" x14ac:dyDescent="0.3">
      <c r="A471" s="3">
        <v>466</v>
      </c>
      <c r="B471" s="5">
        <f t="shared" si="22"/>
        <v>45218</v>
      </c>
      <c r="C471" s="16" t="str">
        <f t="shared" si="23"/>
        <v>CADD19V23</v>
      </c>
      <c r="D471" s="6" t="str">
        <f>RTD("cqg.rtd", ,"ContractData", ""&amp;C471&amp;"", "LongDescription",, "T")</f>
        <v>LME Copper, Oct 23</v>
      </c>
      <c r="E471" s="6" t="str" cm="1">
        <f t="array" aca="1" ref="E471" ca="1">IF($B471&gt;=$D$3,_xll.CQGContractData(""&amp;$C471&amp;"","T_Settlement","1","T"),RTD("cqg.rtd",,"StudyData",""&amp;$C471&amp;"","Bar","","Close","D","-1","ALL",,,"TRUE","T"))</f>
        <v/>
      </c>
      <c r="F471" s="3" t="str" cm="1">
        <f t="array" aca="1" ref="F471" ca="1">IF($B471&gt;=$D$3,_xll.CQGContractData(""&amp;$C471&amp;"","NetSettlement","1","T"),RTD("cqg.rtd",,"StudyData",""&amp;$C471&amp;"","Bar","","Close","D","-2","ALL",,,"TRUE","T")-RTD("cqg.rtd",,"StudyData",""&amp;$C471&amp;"","Bar","","Close","D","-1","ALL",,,"TRUE","T"))</f>
        <v/>
      </c>
      <c r="G471" s="14" t="str">
        <f ca="1">IF($B471&gt;=$D$3,RTD("cqg.rtd", ,"ContractData", $C471, "T_SettlementTime",, "T"),"")</f>
        <v/>
      </c>
      <c r="H471" s="5" cm="1">
        <f t="array" aca="1" ref="H471" ca="1">IF($B471&gt;=$D$3,_xll.CQGContractData($C471,"T_Date","1","T"),RTD("cqg.rtd",,"StudyData",""&amp;$C471&amp;"","Bar","","Time","D","-1","ALL",,,"TRUE","T"))</f>
        <v>44952</v>
      </c>
      <c r="I471" s="6">
        <f ca="1">IF($B471&gt;=$D$3,RTD("cqg.rtd",,"StudyData",$C471,"Bar","","Close","ADC","-2","ALL",,,"TRUE","T"),"")</f>
        <v>9314.5</v>
      </c>
      <c r="J471" s="5">
        <f ca="1">IF($B471&gt;=$D$3,RTD("cqg.rtd", ,"ContractData", $C471, "Y_Date",, "T"),"")</f>
        <v>44951</v>
      </c>
      <c r="K471" s="1" t="str">
        <v/>
      </c>
      <c r="L471" s="1" t="str">
        <v/>
      </c>
      <c r="M471" t="b">
        <f t="shared" ca="1" si="24"/>
        <v>0</v>
      </c>
    </row>
    <row r="472" spans="1:13" x14ac:dyDescent="0.3">
      <c r="A472" s="3">
        <v>467</v>
      </c>
      <c r="B472" s="5">
        <f t="shared" si="22"/>
        <v>45219</v>
      </c>
      <c r="C472" s="16" t="str">
        <f t="shared" si="23"/>
        <v>CADD20V23</v>
      </c>
      <c r="D472" s="6" t="str">
        <f>RTD("cqg.rtd", ,"ContractData", ""&amp;C472&amp;"", "LongDescription",, "T")</f>
        <v>LME Copper, Oct 23</v>
      </c>
      <c r="E472" s="6" t="str" cm="1">
        <f t="array" aca="1" ref="E472" ca="1">IF($B472&gt;=$D$3,_xll.CQGContractData(""&amp;$C472&amp;"","T_Settlement","1","T"),RTD("cqg.rtd",,"StudyData",""&amp;$C472&amp;"","Bar","","Close","D","-1","ALL",,,"TRUE","T"))</f>
        <v/>
      </c>
      <c r="F472" s="3" t="str" cm="1">
        <f t="array" aca="1" ref="F472" ca="1">IF($B472&gt;=$D$3,_xll.CQGContractData(""&amp;$C472&amp;"","NetSettlement","1","T"),RTD("cqg.rtd",,"StudyData",""&amp;$C472&amp;"","Bar","","Close","D","-2","ALL",,,"TRUE","T")-RTD("cqg.rtd",,"StudyData",""&amp;$C472&amp;"","Bar","","Close","D","-1","ALL",,,"TRUE","T"))</f>
        <v/>
      </c>
      <c r="G472" s="14" t="str">
        <f ca="1">IF($B472&gt;=$D$3,RTD("cqg.rtd", ,"ContractData", $C472, "T_SettlementTime",, "T"),"")</f>
        <v/>
      </c>
      <c r="H472" s="5" cm="1">
        <f t="array" aca="1" ref="H472" ca="1">IF($B472&gt;=$D$3,_xll.CQGContractData($C472,"T_Date","1","T"),RTD("cqg.rtd",,"StudyData",""&amp;$C472&amp;"","Bar","","Time","D","-1","ALL",,,"TRUE","T"))</f>
        <v>44952</v>
      </c>
      <c r="I472" s="6">
        <f ca="1">IF($B472&gt;=$D$3,RTD("cqg.rtd",,"StudyData",$C472,"Bar","","Close","ADC","-2","ALL",,,"TRUE","T"),"")</f>
        <v>9314.25</v>
      </c>
      <c r="J472" s="5">
        <f ca="1">IF($B472&gt;=$D$3,RTD("cqg.rtd", ,"ContractData", $C472, "Y_Date",, "T"),"")</f>
        <v>44951</v>
      </c>
      <c r="K472" s="1" t="str">
        <v/>
      </c>
      <c r="L472" s="1" t="str">
        <v/>
      </c>
      <c r="M472" t="b">
        <f t="shared" ca="1" si="24"/>
        <v>0</v>
      </c>
    </row>
    <row r="473" spans="1:13" x14ac:dyDescent="0.3">
      <c r="A473" s="3">
        <v>468</v>
      </c>
      <c r="B473" s="5">
        <f t="shared" si="22"/>
        <v>45222</v>
      </c>
      <c r="C473" s="16" t="str">
        <f t="shared" si="23"/>
        <v>CADD23V23</v>
      </c>
      <c r="D473" s="6" t="str">
        <f>RTD("cqg.rtd", ,"ContractData", ""&amp;C473&amp;"", "LongDescription",, "T")</f>
        <v>LME Copper, Oct 23</v>
      </c>
      <c r="E473" s="6" t="str" cm="1">
        <f t="array" aca="1" ref="E473" ca="1">IF($B473&gt;=$D$3,_xll.CQGContractData(""&amp;$C473&amp;"","T_Settlement","1","T"),RTD("cqg.rtd",,"StudyData",""&amp;$C473&amp;"","Bar","","Close","D","-1","ALL",,,"TRUE","T"))</f>
        <v/>
      </c>
      <c r="F473" s="3" t="str" cm="1">
        <f t="array" aca="1" ref="F473" ca="1">IF($B473&gt;=$D$3,_xll.CQGContractData(""&amp;$C473&amp;"","NetSettlement","1","T"),RTD("cqg.rtd",,"StudyData",""&amp;$C473&amp;"","Bar","","Close","D","-2","ALL",,,"TRUE","T")-RTD("cqg.rtd",,"StudyData",""&amp;$C473&amp;"","Bar","","Close","D","-1","ALL",,,"TRUE","T"))</f>
        <v/>
      </c>
      <c r="G473" s="14" t="str">
        <f ca="1">IF($B473&gt;=$D$3,RTD("cqg.rtd", ,"ContractData", $C473, "T_SettlementTime",, "T"),"")</f>
        <v/>
      </c>
      <c r="H473" s="5" cm="1">
        <f t="array" aca="1" ref="H473" ca="1">IF($B473&gt;=$D$3,_xll.CQGContractData($C473,"T_Date","1","T"),RTD("cqg.rtd",,"StudyData",""&amp;$C473&amp;"","Bar","","Time","D","-1","ALL",,,"TRUE","T"))</f>
        <v>44952</v>
      </c>
      <c r="I473" s="6">
        <f ca="1">IF($B473&gt;=$D$3,RTD("cqg.rtd",,"StudyData",$C473,"Bar","","Close","ADC","-2","ALL",,,"TRUE","T"),"")</f>
        <v>9312</v>
      </c>
      <c r="J473" s="5">
        <f ca="1">IF($B473&gt;=$D$3,RTD("cqg.rtd", ,"ContractData", $C473, "Y_Date",, "T"),"")</f>
        <v>44951</v>
      </c>
      <c r="K473" s="1" t="str">
        <v/>
      </c>
      <c r="L473" s="1" t="str">
        <v/>
      </c>
      <c r="M473" t="b">
        <f t="shared" ca="1" si="24"/>
        <v>0</v>
      </c>
    </row>
    <row r="474" spans="1:13" x14ac:dyDescent="0.3">
      <c r="A474" s="3">
        <v>469</v>
      </c>
      <c r="B474" s="5">
        <f t="shared" si="22"/>
        <v>45223</v>
      </c>
      <c r="C474" s="16" t="str">
        <f t="shared" si="23"/>
        <v>CADD24V23</v>
      </c>
      <c r="D474" s="6" t="str">
        <f>RTD("cqg.rtd", ,"ContractData", ""&amp;C474&amp;"", "LongDescription",, "T")</f>
        <v>LME Copper, Oct 23</v>
      </c>
      <c r="E474" s="6" t="str" cm="1">
        <f t="array" aca="1" ref="E474" ca="1">IF($B474&gt;=$D$3,_xll.CQGContractData(""&amp;$C474&amp;"","T_Settlement","1","T"),RTD("cqg.rtd",,"StudyData",""&amp;$C474&amp;"","Bar","","Close","D","-1","ALL",,,"TRUE","T"))</f>
        <v/>
      </c>
      <c r="F474" s="3" t="str" cm="1">
        <f t="array" aca="1" ref="F474" ca="1">IF($B474&gt;=$D$3,_xll.CQGContractData(""&amp;$C474&amp;"","NetSettlement","1","T"),RTD("cqg.rtd",,"StudyData",""&amp;$C474&amp;"","Bar","","Close","D","-2","ALL",,,"TRUE","T")-RTD("cqg.rtd",,"StudyData",""&amp;$C474&amp;"","Bar","","Close","D","-1","ALL",,,"TRUE","T"))</f>
        <v/>
      </c>
      <c r="G474" s="14" t="str">
        <f ca="1">IF($B474&gt;=$D$3,RTD("cqg.rtd", ,"ContractData", $C474, "T_SettlementTime",, "T"),"")</f>
        <v/>
      </c>
      <c r="H474" s="5" cm="1">
        <f t="array" aca="1" ref="H474" ca="1">IF($B474&gt;=$D$3,_xll.CQGContractData($C474,"T_Date","1","T"),RTD("cqg.rtd",,"StudyData",""&amp;$C474&amp;"","Bar","","Time","D","-1","ALL",,,"TRUE","T"))</f>
        <v>44952</v>
      </c>
      <c r="I474" s="6">
        <f ca="1">IF($B474&gt;=$D$3,RTD("cqg.rtd",,"StudyData",$C474,"Bar","","Close","ADC","-2","ALL",,,"TRUE","T"),"")</f>
        <v>9314.5</v>
      </c>
      <c r="J474" s="5">
        <f ca="1">IF($B474&gt;=$D$3,RTD("cqg.rtd", ,"ContractData", $C474, "Y_Date",, "T"),"")</f>
        <v>44951</v>
      </c>
      <c r="K474" s="1" t="str">
        <v/>
      </c>
      <c r="L474" s="1" t="str">
        <v/>
      </c>
      <c r="M474" t="b">
        <f t="shared" ca="1" si="24"/>
        <v>0</v>
      </c>
    </row>
    <row r="475" spans="1:13" x14ac:dyDescent="0.3">
      <c r="A475" s="3">
        <v>470</v>
      </c>
      <c r="B475" s="5">
        <f t="shared" si="22"/>
        <v>45224</v>
      </c>
      <c r="C475" s="16" t="str">
        <f t="shared" si="23"/>
        <v>CADD25V23</v>
      </c>
      <c r="D475" s="6" t="str">
        <f>RTD("cqg.rtd", ,"ContractData", ""&amp;C475&amp;"", "LongDescription",, "T")</f>
        <v>LME Copper, Oct 23</v>
      </c>
      <c r="E475" s="6" t="str" cm="1">
        <f t="array" aca="1" ref="E475" ca="1">IF($B475&gt;=$D$3,_xll.CQGContractData(""&amp;$C475&amp;"","T_Settlement","1","T"),RTD("cqg.rtd",,"StudyData",""&amp;$C475&amp;"","Bar","","Close","D","-1","ALL",,,"TRUE","T"))</f>
        <v/>
      </c>
      <c r="F475" s="3" t="str" cm="1">
        <f t="array" aca="1" ref="F475" ca="1">IF($B475&gt;=$D$3,_xll.CQGContractData(""&amp;$C475&amp;"","NetSettlement","1","T"),RTD("cqg.rtd",,"StudyData",""&amp;$C475&amp;"","Bar","","Close","D","-2","ALL",,,"TRUE","T")-RTD("cqg.rtd",,"StudyData",""&amp;$C475&amp;"","Bar","","Close","D","-1","ALL",,,"TRUE","T"))</f>
        <v/>
      </c>
      <c r="G475" s="14" t="str">
        <f ca="1">IF($B475&gt;=$D$3,RTD("cqg.rtd", ,"ContractData", $C475, "T_SettlementTime",, "T"),"")</f>
        <v/>
      </c>
      <c r="H475" s="5" cm="1">
        <f t="array" aca="1" ref="H475" ca="1">IF($B475&gt;=$D$3,_xll.CQGContractData($C475,"T_Date","1","T"),RTD("cqg.rtd",,"StudyData",""&amp;$C475&amp;"","Bar","","Time","D","-1","ALL",,,"TRUE","T"))</f>
        <v>44952</v>
      </c>
      <c r="I475" s="6" t="str">
        <f ca="1">IF($B475&gt;=$D$3,RTD("cqg.rtd",,"StudyData",$C475,"Bar","","Close","ADC","-2","ALL",,,"TRUE","T"),"")</f>
        <v/>
      </c>
      <c r="J475" s="5">
        <f ca="1">IF($B475&gt;=$D$3,RTD("cqg.rtd", ,"ContractData", $C475, "Y_Date",, "T"),"")</f>
        <v>44951</v>
      </c>
      <c r="K475" s="1" t="str">
        <v/>
      </c>
      <c r="L475" s="1" t="str">
        <v/>
      </c>
      <c r="M475" t="b">
        <f t="shared" ca="1" si="24"/>
        <v>0</v>
      </c>
    </row>
    <row r="476" spans="1:13" x14ac:dyDescent="0.3">
      <c r="A476" s="3">
        <v>471</v>
      </c>
      <c r="B476" s="5">
        <f t="shared" si="22"/>
        <v>45225</v>
      </c>
      <c r="C476" s="16" t="str">
        <f t="shared" si="23"/>
        <v>CADD26V23</v>
      </c>
      <c r="D476" s="6" t="str">
        <f>RTD("cqg.rtd", ,"ContractData", ""&amp;C476&amp;"", "LongDescription",, "T")</f>
        <v>LME Copper, Oct 23</v>
      </c>
      <c r="E476" s="6" t="str" cm="1">
        <f t="array" aca="1" ref="E476" ca="1">IF($B476&gt;=$D$3,_xll.CQGContractData(""&amp;$C476&amp;"","T_Settlement","1","T"),RTD("cqg.rtd",,"StudyData",""&amp;$C476&amp;"","Bar","","Close","D","-1","ALL",,,"TRUE","T"))</f>
        <v/>
      </c>
      <c r="F476" s="3" t="str" cm="1">
        <f t="array" aca="1" ref="F476" ca="1">IF($B476&gt;=$D$3,_xll.CQGContractData(""&amp;$C476&amp;"","NetSettlement","1","T"),RTD("cqg.rtd",,"StudyData",""&amp;$C476&amp;"","Bar","","Close","D","-2","ALL",,,"TRUE","T")-RTD("cqg.rtd",,"StudyData",""&amp;$C476&amp;"","Bar","","Close","D","-1","ALL",,,"TRUE","T"))</f>
        <v/>
      </c>
      <c r="G476" s="14" t="str">
        <f ca="1">IF($B476&gt;=$D$3,RTD("cqg.rtd", ,"ContractData", $C476, "T_SettlementTime",, "T"),"")</f>
        <v/>
      </c>
      <c r="H476" s="5" cm="1">
        <f t="array" aca="1" ref="H476" ca="1">IF($B476&gt;=$D$3,_xll.CQGContractData($C476,"T_Date","1","T"),RTD("cqg.rtd",,"StudyData",""&amp;$C476&amp;"","Bar","","Time","D","-1","ALL",,,"TRUE","T"))</f>
        <v>44952</v>
      </c>
      <c r="I476" s="6">
        <f ca="1">IF($B476&gt;=$D$3,RTD("cqg.rtd",,"StudyData",$C476,"Bar","","Close","ADC","-2","ALL",,,"TRUE","T"),"")</f>
        <v>9291.01</v>
      </c>
      <c r="J476" s="5">
        <f ca="1">IF($B476&gt;=$D$3,RTD("cqg.rtd", ,"ContractData", $C476, "Y_Date",, "T"),"")</f>
        <v>44951</v>
      </c>
      <c r="K476" s="1" t="str">
        <v/>
      </c>
      <c r="L476" s="1" t="str">
        <v/>
      </c>
      <c r="M476" t="b">
        <f t="shared" ca="1" si="24"/>
        <v>0</v>
      </c>
    </row>
    <row r="477" spans="1:13" x14ac:dyDescent="0.3">
      <c r="A477" s="3">
        <v>472</v>
      </c>
      <c r="B477" s="5">
        <f t="shared" si="22"/>
        <v>45226</v>
      </c>
      <c r="C477" s="16" t="str">
        <f t="shared" si="23"/>
        <v>CADD27V23</v>
      </c>
      <c r="D477" s="6" t="str">
        <f>RTD("cqg.rtd", ,"ContractData", ""&amp;C477&amp;"", "LongDescription",, "T")</f>
        <v>LME Copper, Oct 23</v>
      </c>
      <c r="E477" s="6" t="str" cm="1">
        <f t="array" aca="1" ref="E477" ca="1">IF($B477&gt;=$D$3,_xll.CQGContractData(""&amp;$C477&amp;"","T_Settlement","1","T"),RTD("cqg.rtd",,"StudyData",""&amp;$C477&amp;"","Bar","","Close","D","-1","ALL",,,"TRUE","T"))</f>
        <v/>
      </c>
      <c r="F477" s="3" t="str" cm="1">
        <f t="array" aca="1" ref="F477" ca="1">IF($B477&gt;=$D$3,_xll.CQGContractData(""&amp;$C477&amp;"","NetSettlement","1","T"),RTD("cqg.rtd",,"StudyData",""&amp;$C477&amp;"","Bar","","Close","D","-2","ALL",,,"TRUE","T")-RTD("cqg.rtd",,"StudyData",""&amp;$C477&amp;"","Bar","","Close","D","-1","ALL",,,"TRUE","T"))</f>
        <v/>
      </c>
      <c r="G477" s="14" t="str">
        <f ca="1">IF($B477&gt;=$D$3,RTD("cqg.rtd", ,"ContractData", $C477, "T_SettlementTime",, "T"),"")</f>
        <v/>
      </c>
      <c r="H477" s="5" cm="1">
        <f t="array" aca="1" ref="H477" ca="1">IF($B477&gt;=$D$3,_xll.CQGContractData($C477,"T_Date","1","T"),RTD("cqg.rtd",,"StudyData",""&amp;$C477&amp;"","Bar","","Time","D","-1","ALL",,,"TRUE","T"))</f>
        <v>44952</v>
      </c>
      <c r="I477" s="6">
        <f ca="1">IF($B477&gt;=$D$3,RTD("cqg.rtd",,"StudyData",$C477,"Bar","","Close","ADC","-2","ALL",,,"TRUE","T"),"")</f>
        <v>9292.51</v>
      </c>
      <c r="J477" s="5">
        <f ca="1">IF($B477&gt;=$D$3,RTD("cqg.rtd", ,"ContractData", $C477, "Y_Date",, "T"),"")</f>
        <v>44951</v>
      </c>
      <c r="K477" s="1" t="str">
        <v/>
      </c>
      <c r="L477" s="1" t="str">
        <v/>
      </c>
      <c r="M477" t="b">
        <f t="shared" ca="1" si="24"/>
        <v>0</v>
      </c>
    </row>
    <row r="478" spans="1:13" x14ac:dyDescent="0.3">
      <c r="A478" s="3">
        <v>473</v>
      </c>
      <c r="B478" s="5">
        <f t="shared" si="22"/>
        <v>45229</v>
      </c>
      <c r="C478" s="16" t="str">
        <f t="shared" si="23"/>
        <v>CADD30V23</v>
      </c>
      <c r="D478" s="6" t="str">
        <f>RTD("cqg.rtd", ,"ContractData", ""&amp;C478&amp;"", "LongDescription",, "T")</f>
        <v>LME Copper, Oct 23</v>
      </c>
      <c r="E478" s="6" t="str" cm="1">
        <f t="array" aca="1" ref="E478" ca="1">IF($B478&gt;=$D$3,_xll.CQGContractData(""&amp;$C478&amp;"","T_Settlement","1","T"),RTD("cqg.rtd",,"StudyData",""&amp;$C478&amp;"","Bar","","Close","D","-1","ALL",,,"TRUE","T"))</f>
        <v/>
      </c>
      <c r="F478" s="3" t="str" cm="1">
        <f t="array" aca="1" ref="F478" ca="1">IF($B478&gt;=$D$3,_xll.CQGContractData(""&amp;$C478&amp;"","NetSettlement","1","T"),RTD("cqg.rtd",,"StudyData",""&amp;$C478&amp;"","Bar","","Close","D","-2","ALL",,,"TRUE","T")-RTD("cqg.rtd",,"StudyData",""&amp;$C478&amp;"","Bar","","Close","D","-1","ALL",,,"TRUE","T"))</f>
        <v/>
      </c>
      <c r="G478" s="14" t="str">
        <f ca="1">IF($B478&gt;=$D$3,RTD("cqg.rtd", ,"ContractData", $C478, "T_SettlementTime",, "T"),"")</f>
        <v/>
      </c>
      <c r="H478" s="5" cm="1">
        <f t="array" aca="1" ref="H478" ca="1">IF($B478&gt;=$D$3,_xll.CQGContractData($C478,"T_Date","1","T"),RTD("cqg.rtd",,"StudyData",""&amp;$C478&amp;"","Bar","","Time","D","-1","ALL",,,"TRUE","T"))</f>
        <v>44952</v>
      </c>
      <c r="I478" s="6">
        <f ca="1">IF($B478&gt;=$D$3,RTD("cqg.rtd",,"StudyData",$C478,"Bar","","Close","ADC","-2","ALL",,,"TRUE","T"),"")</f>
        <v>9314</v>
      </c>
      <c r="J478" s="5">
        <f ca="1">IF($B478&gt;=$D$3,RTD("cqg.rtd", ,"ContractData", $C478, "Y_Date",, "T"),"")</f>
        <v>44951</v>
      </c>
      <c r="K478" s="1" t="str">
        <v/>
      </c>
      <c r="L478" s="1" t="str">
        <v/>
      </c>
      <c r="M478" t="b">
        <f t="shared" ca="1" si="24"/>
        <v>0</v>
      </c>
    </row>
    <row r="479" spans="1:13" x14ac:dyDescent="0.3">
      <c r="A479" s="3">
        <v>474</v>
      </c>
      <c r="B479" s="5">
        <f t="shared" si="22"/>
        <v>45230</v>
      </c>
      <c r="C479" s="16" t="str">
        <f t="shared" si="23"/>
        <v>CADD31V23</v>
      </c>
      <c r="D479" s="6" t="str">
        <f>RTD("cqg.rtd", ,"ContractData", ""&amp;C479&amp;"", "LongDescription",, "T")</f>
        <v>LME Copper, Oct 23</v>
      </c>
      <c r="E479" s="6" t="str" cm="1">
        <f t="array" aca="1" ref="E479" ca="1">IF($B479&gt;=$D$3,_xll.CQGContractData(""&amp;$C479&amp;"","T_Settlement","1","T"),RTD("cqg.rtd",,"StudyData",""&amp;$C479&amp;"","Bar","","Close","D","-1","ALL",,,"TRUE","T"))</f>
        <v/>
      </c>
      <c r="F479" s="3" t="str" cm="1">
        <f t="array" aca="1" ref="F479" ca="1">IF($B479&gt;=$D$3,_xll.CQGContractData(""&amp;$C479&amp;"","NetSettlement","1","T"),RTD("cqg.rtd",,"StudyData",""&amp;$C479&amp;"","Bar","","Close","D","-2","ALL",,,"TRUE","T")-RTD("cqg.rtd",,"StudyData",""&amp;$C479&amp;"","Bar","","Close","D","-1","ALL",,,"TRUE","T"))</f>
        <v/>
      </c>
      <c r="G479" s="14" t="str">
        <f ca="1">IF($B479&gt;=$D$3,RTD("cqg.rtd", ,"ContractData", $C479, "T_SettlementTime",, "T"),"")</f>
        <v/>
      </c>
      <c r="H479" s="5" cm="1">
        <f t="array" aca="1" ref="H479" ca="1">IF($B479&gt;=$D$3,_xll.CQGContractData($C479,"T_Date","1","T"),RTD("cqg.rtd",,"StudyData",""&amp;$C479&amp;"","Bar","","Time","D","-1","ALL",,,"TRUE","T"))</f>
        <v>44952</v>
      </c>
      <c r="I479" s="6">
        <f ca="1">IF($B479&gt;=$D$3,RTD("cqg.rtd",,"StudyData",$C479,"Bar","","Close","ADC","-2","ALL",,,"TRUE","T"),"")</f>
        <v>9294.75</v>
      </c>
      <c r="J479" s="5">
        <f ca="1">IF($B479&gt;=$D$3,RTD("cqg.rtd", ,"ContractData", $C479, "Y_Date",, "T"),"")</f>
        <v>44951</v>
      </c>
      <c r="K479" s="1" t="str">
        <v/>
      </c>
      <c r="L479" s="1" t="str">
        <v/>
      </c>
      <c r="M479" t="b">
        <f t="shared" ca="1" si="24"/>
        <v>0</v>
      </c>
    </row>
    <row r="480" spans="1:13" x14ac:dyDescent="0.3">
      <c r="A480" s="3">
        <v>475</v>
      </c>
      <c r="B480" s="5">
        <f t="shared" si="22"/>
        <v>45231</v>
      </c>
      <c r="C480" s="16" t="str">
        <f t="shared" si="23"/>
        <v>CADD01X23</v>
      </c>
      <c r="D480" s="6" t="str">
        <f>RTD("cqg.rtd", ,"ContractData", ""&amp;C480&amp;"", "LongDescription",, "T")</f>
        <v>LME Copper, Nov 23</v>
      </c>
      <c r="E480" s="6" t="str" cm="1">
        <f t="array" aca="1" ref="E480" ca="1">IF($B480&gt;=$D$3,_xll.CQGContractData(""&amp;$C480&amp;"","T_Settlement","1","T"),RTD("cqg.rtd",,"StudyData",""&amp;$C480&amp;"","Bar","","Close","D","-1","ALL",,,"TRUE","T"))</f>
        <v/>
      </c>
      <c r="F480" s="3" t="str" cm="1">
        <f t="array" aca="1" ref="F480" ca="1">IF($B480&gt;=$D$3,_xll.CQGContractData(""&amp;$C480&amp;"","NetSettlement","1","T"),RTD("cqg.rtd",,"StudyData",""&amp;$C480&amp;"","Bar","","Close","D","-2","ALL",,,"TRUE","T")-RTD("cqg.rtd",,"StudyData",""&amp;$C480&amp;"","Bar","","Close","D","-1","ALL",,,"TRUE","T"))</f>
        <v/>
      </c>
      <c r="G480" s="14" t="str">
        <f ca="1">IF($B480&gt;=$D$3,RTD("cqg.rtd", ,"ContractData", $C480, "T_SettlementTime",, "T"),"")</f>
        <v/>
      </c>
      <c r="H480" s="5" cm="1">
        <f t="array" aca="1" ref="H480" ca="1">IF($B480&gt;=$D$3,_xll.CQGContractData($C480,"T_Date","1","T"),RTD("cqg.rtd",,"StudyData",""&amp;$C480&amp;"","Bar","","Time","D","-1","ALL",,,"TRUE","T"))</f>
        <v>44952</v>
      </c>
      <c r="I480" s="6">
        <f ca="1">IF($B480&gt;=$D$3,RTD("cqg.rtd",,"StudyData",$C480,"Bar","","Close","ADC","-2","ALL",,,"TRUE","T"),"")</f>
        <v>9310.8799999999992</v>
      </c>
      <c r="J480" s="5">
        <f ca="1">IF($B480&gt;=$D$3,RTD("cqg.rtd", ,"ContractData", $C480, "Y_Date",, "T"),"")</f>
        <v>44951</v>
      </c>
      <c r="K480" s="1" t="str">
        <v/>
      </c>
      <c r="L480" s="1" t="str">
        <v/>
      </c>
      <c r="M480" t="b">
        <f t="shared" ca="1" si="24"/>
        <v>0</v>
      </c>
    </row>
    <row r="481" spans="1:13" x14ac:dyDescent="0.3">
      <c r="A481" s="3">
        <v>476</v>
      </c>
      <c r="B481" s="5">
        <f t="shared" si="22"/>
        <v>45232</v>
      </c>
      <c r="C481" s="16" t="str">
        <f t="shared" si="23"/>
        <v>CADD02X23</v>
      </c>
      <c r="D481" s="6" t="str">
        <f>RTD("cqg.rtd", ,"ContractData", ""&amp;C481&amp;"", "LongDescription",, "T")</f>
        <v>LME Copper, Nov 23</v>
      </c>
      <c r="E481" s="6" cm="1">
        <f t="array" aca="1" ref="E481" ca="1">IF($B481&gt;=$D$3,_xll.CQGContractData(""&amp;$C481&amp;"","T_Settlement","1","T"),RTD("cqg.rtd",,"StudyData",""&amp;$C481&amp;"","Bar","","Close","D","-1","ALL",,,"TRUE","T"))</f>
        <v>9323.69</v>
      </c>
      <c r="F481" s="3" cm="1">
        <f t="array" aca="1" ref="F481" ca="1">IF($B481&gt;=$D$3,_xll.CQGContractData(""&amp;$C481&amp;"","NetSettlement","1","T"),RTD("cqg.rtd",,"StudyData",""&amp;$C481&amp;"","Bar","","Close","D","-2","ALL",,,"TRUE","T")-RTD("cqg.rtd",,"StudyData",""&amp;$C481&amp;"","Bar","","Close","D","-1","ALL",,,"TRUE","T"))</f>
        <v>12</v>
      </c>
      <c r="G481" s="14">
        <f ca="1">IF($B481&gt;=$D$3,RTD("cqg.rtd", ,"ContractData", $C481, "T_SettlementTime",, "T"),"")</f>
        <v>0.45833333333333331</v>
      </c>
      <c r="H481" s="5" cm="1">
        <f t="array" aca="1" ref="H481" ca="1">IF($B481&gt;=$D$3,_xll.CQGContractData($C481,"T_Date","1","T"),RTD("cqg.rtd",,"StudyData",""&amp;$C481&amp;"","Bar","","Time","D","-1","ALL",,,"TRUE","T"))</f>
        <v>44952</v>
      </c>
      <c r="I481" s="6">
        <f ca="1">IF($B481&gt;=$D$3,RTD("cqg.rtd",,"StudyData",$C481,"Bar","","Close","ADC","-2","ALL",,,"TRUE","T"),"")</f>
        <v>9311.06</v>
      </c>
      <c r="J481" s="5">
        <f ca="1">IF($B481&gt;=$D$3,RTD("cqg.rtd", ,"ContractData", $C481, "Y_Date",, "T"),"")</f>
        <v>44951</v>
      </c>
      <c r="K481" s="1" t="str">
        <v/>
      </c>
      <c r="L481" s="1" t="str">
        <v/>
      </c>
      <c r="M481" t="b">
        <f t="shared" ca="1" si="24"/>
        <v>0</v>
      </c>
    </row>
    <row r="482" spans="1:13" x14ac:dyDescent="0.3">
      <c r="A482" s="3">
        <v>477</v>
      </c>
      <c r="B482" s="5">
        <f t="shared" si="22"/>
        <v>45233</v>
      </c>
      <c r="C482" s="16" t="str">
        <f t="shared" si="23"/>
        <v>CADD03X23</v>
      </c>
      <c r="D482" s="6" t="str">
        <f>RTD("cqg.rtd", ,"ContractData", ""&amp;C482&amp;"", "LongDescription",, "T")</f>
        <v>LME Copper, Nov 23</v>
      </c>
      <c r="E482" s="6" t="str" cm="1">
        <f t="array" aca="1" ref="E482" ca="1">IF($B482&gt;=$D$3,_xll.CQGContractData(""&amp;$C482&amp;"","T_Settlement","1","T"),RTD("cqg.rtd",,"StudyData",""&amp;$C482&amp;"","Bar","","Close","D","-1","ALL",,,"TRUE","T"))</f>
        <v/>
      </c>
      <c r="F482" s="3" t="str" cm="1">
        <f t="array" aca="1" ref="F482" ca="1">IF($B482&gt;=$D$3,_xll.CQGContractData(""&amp;$C482&amp;"","NetSettlement","1","T"),RTD("cqg.rtd",,"StudyData",""&amp;$C482&amp;"","Bar","","Close","D","-2","ALL",,,"TRUE","T")-RTD("cqg.rtd",,"StudyData",""&amp;$C482&amp;"","Bar","","Close","D","-1","ALL",,,"TRUE","T"))</f>
        <v/>
      </c>
      <c r="G482" s="14" t="str">
        <f ca="1">IF($B482&gt;=$D$3,RTD("cqg.rtd", ,"ContractData", $C482, "T_SettlementTime",, "T"),"")</f>
        <v/>
      </c>
      <c r="H482" s="5" cm="1">
        <f t="array" aca="1" ref="H482" ca="1">IF($B482&gt;=$D$3,_xll.CQGContractData($C482,"T_Date","1","T"),RTD("cqg.rtd",,"StudyData",""&amp;$C482&amp;"","Bar","","Time","D","-1","ALL",,,"TRUE","T"))</f>
        <v>44952</v>
      </c>
      <c r="I482" s="6">
        <f ca="1">IF($B482&gt;=$D$3,RTD("cqg.rtd",,"StudyData",$C482,"Bar","","Close","ADC","-2","ALL",,,"TRUE","T"),"")</f>
        <v>9315.25</v>
      </c>
      <c r="J482" s="5">
        <f ca="1">IF($B482&gt;=$D$3,RTD("cqg.rtd", ,"ContractData", $C482, "Y_Date",, "T"),"")</f>
        <v>44951</v>
      </c>
      <c r="K482" s="1" t="str">
        <v/>
      </c>
      <c r="L482" s="1" t="str">
        <v/>
      </c>
      <c r="M482" t="b">
        <f t="shared" ca="1" si="24"/>
        <v>0</v>
      </c>
    </row>
    <row r="483" spans="1:13" x14ac:dyDescent="0.3">
      <c r="A483" s="3">
        <v>478</v>
      </c>
      <c r="B483" s="5">
        <f t="shared" si="22"/>
        <v>45236</v>
      </c>
      <c r="C483" s="16" t="str">
        <f t="shared" si="23"/>
        <v>CADD06X23</v>
      </c>
      <c r="D483" s="6" t="str">
        <f>RTD("cqg.rtd", ,"ContractData", ""&amp;C483&amp;"", "LongDescription",, "T")</f>
        <v>LME Copper, Nov 23</v>
      </c>
      <c r="E483" s="6" t="str" cm="1">
        <f t="array" aca="1" ref="E483" ca="1">IF($B483&gt;=$D$3,_xll.CQGContractData(""&amp;$C483&amp;"","T_Settlement","1","T"),RTD("cqg.rtd",,"StudyData",""&amp;$C483&amp;"","Bar","","Close","D","-1","ALL",,,"TRUE","T"))</f>
        <v/>
      </c>
      <c r="F483" s="3" t="str" cm="1">
        <f t="array" aca="1" ref="F483" ca="1">IF($B483&gt;=$D$3,_xll.CQGContractData(""&amp;$C483&amp;"","NetSettlement","1","T"),RTD("cqg.rtd",,"StudyData",""&amp;$C483&amp;"","Bar","","Close","D","-2","ALL",,,"TRUE","T")-RTD("cqg.rtd",,"StudyData",""&amp;$C483&amp;"","Bar","","Close","D","-1","ALL",,,"TRUE","T"))</f>
        <v/>
      </c>
      <c r="G483" s="14" t="str">
        <f ca="1">IF($B483&gt;=$D$3,RTD("cqg.rtd", ,"ContractData", $C483, "T_SettlementTime",, "T"),"")</f>
        <v/>
      </c>
      <c r="H483" s="5" cm="1">
        <f t="array" aca="1" ref="H483" ca="1">IF($B483&gt;=$D$3,_xll.CQGContractData($C483,"T_Date","1","T"),RTD("cqg.rtd",,"StudyData",""&amp;$C483&amp;"","Bar","","Time","D","-1","ALL",,,"TRUE","T"))</f>
        <v>44952</v>
      </c>
      <c r="I483" s="6">
        <f ca="1">IF($B483&gt;=$D$3,RTD("cqg.rtd",,"StudyData",$C483,"Bar","","Close","ADC","-2","ALL",,,"TRUE","T"),"")</f>
        <v>9315.75</v>
      </c>
      <c r="J483" s="5">
        <f ca="1">IF($B483&gt;=$D$3,RTD("cqg.rtd", ,"ContractData", $C483, "Y_Date",, "T"),"")</f>
        <v>44951</v>
      </c>
      <c r="K483" s="1" t="str">
        <v/>
      </c>
      <c r="L483" s="1" t="str">
        <v/>
      </c>
      <c r="M483" t="b">
        <f t="shared" ca="1" si="24"/>
        <v>0</v>
      </c>
    </row>
    <row r="484" spans="1:13" x14ac:dyDescent="0.3">
      <c r="A484" s="3">
        <v>479</v>
      </c>
      <c r="B484" s="5">
        <f t="shared" si="22"/>
        <v>45237</v>
      </c>
      <c r="C484" s="16" t="str">
        <f t="shared" si="23"/>
        <v>CADD07X23</v>
      </c>
      <c r="D484" s="6" t="str">
        <f>RTD("cqg.rtd", ,"ContractData", ""&amp;C484&amp;"", "LongDescription",, "T")</f>
        <v>LME Copper, Nov 23</v>
      </c>
      <c r="E484" s="6" t="str" cm="1">
        <f t="array" aca="1" ref="E484" ca="1">IF($B484&gt;=$D$3,_xll.CQGContractData(""&amp;$C484&amp;"","T_Settlement","1","T"),RTD("cqg.rtd",,"StudyData",""&amp;$C484&amp;"","Bar","","Close","D","-1","ALL",,,"TRUE","T"))</f>
        <v/>
      </c>
      <c r="F484" s="3" t="str" cm="1">
        <f t="array" aca="1" ref="F484" ca="1">IF($B484&gt;=$D$3,_xll.CQGContractData(""&amp;$C484&amp;"","NetSettlement","1","T"),RTD("cqg.rtd",,"StudyData",""&amp;$C484&amp;"","Bar","","Close","D","-2","ALL",,,"TRUE","T")-RTD("cqg.rtd",,"StudyData",""&amp;$C484&amp;"","Bar","","Close","D","-1","ALL",,,"TRUE","T"))</f>
        <v/>
      </c>
      <c r="G484" s="14" t="str">
        <f ca="1">IF($B484&gt;=$D$3,RTD("cqg.rtd", ,"ContractData", $C484, "T_SettlementTime",, "T"),"")</f>
        <v/>
      </c>
      <c r="H484" s="5" cm="1">
        <f t="array" aca="1" ref="H484" ca="1">IF($B484&gt;=$D$3,_xll.CQGContractData($C484,"T_Date","1","T"),RTD("cqg.rtd",,"StudyData",""&amp;$C484&amp;"","Bar","","Time","D","-1","ALL",,,"TRUE","T"))</f>
        <v>44952</v>
      </c>
      <c r="I484" s="6">
        <f ca="1">IF($B484&gt;=$D$3,RTD("cqg.rtd",,"StudyData",$C484,"Bar","","Close","ADC","-2","ALL",,,"TRUE","T"),"")</f>
        <v>9311.94</v>
      </c>
      <c r="J484" s="5">
        <f ca="1">IF($B484&gt;=$D$3,RTD("cqg.rtd", ,"ContractData", $C484, "Y_Date",, "T"),"")</f>
        <v>44951</v>
      </c>
      <c r="K484" s="1" t="str">
        <v/>
      </c>
      <c r="L484" s="1" t="str">
        <v/>
      </c>
      <c r="M484" t="b">
        <f t="shared" ca="1" si="24"/>
        <v>0</v>
      </c>
    </row>
    <row r="485" spans="1:13" x14ac:dyDescent="0.3">
      <c r="A485" s="3">
        <v>480</v>
      </c>
      <c r="B485" s="5">
        <f t="shared" si="22"/>
        <v>45238</v>
      </c>
      <c r="C485" s="16" t="str">
        <f t="shared" si="23"/>
        <v>CADD08X23</v>
      </c>
      <c r="D485" s="6" t="str">
        <f>RTD("cqg.rtd", ,"ContractData", ""&amp;C485&amp;"", "LongDescription",, "T")</f>
        <v>LME Copper, Nov 23</v>
      </c>
      <c r="E485" s="6" t="str" cm="1">
        <f t="array" aca="1" ref="E485" ca="1">IF($B485&gt;=$D$3,_xll.CQGContractData(""&amp;$C485&amp;"","T_Settlement","1","T"),RTD("cqg.rtd",,"StudyData",""&amp;$C485&amp;"","Bar","","Close","D","-1","ALL",,,"TRUE","T"))</f>
        <v/>
      </c>
      <c r="F485" s="3" t="str" cm="1">
        <f t="array" aca="1" ref="F485" ca="1">IF($B485&gt;=$D$3,_xll.CQGContractData(""&amp;$C485&amp;"","NetSettlement","1","T"),RTD("cqg.rtd",,"StudyData",""&amp;$C485&amp;"","Bar","","Close","D","-2","ALL",,,"TRUE","T")-RTD("cqg.rtd",,"StudyData",""&amp;$C485&amp;"","Bar","","Close","D","-1","ALL",,,"TRUE","T"))</f>
        <v/>
      </c>
      <c r="G485" s="14" t="str">
        <f ca="1">IF($B485&gt;=$D$3,RTD("cqg.rtd", ,"ContractData", $C485, "T_SettlementTime",, "T"),"")</f>
        <v/>
      </c>
      <c r="H485" s="5" cm="1">
        <f t="array" aca="1" ref="H485" ca="1">IF($B485&gt;=$D$3,_xll.CQGContractData($C485,"T_Date","1","T"),RTD("cqg.rtd",,"StudyData",""&amp;$C485&amp;"","Bar","","Time","D","-1","ALL",,,"TRUE","T"))</f>
        <v>44952</v>
      </c>
      <c r="I485" s="6">
        <f ca="1">IF($B485&gt;=$D$3,RTD("cqg.rtd",,"StudyData",$C485,"Bar","","Close","ADC","-2","ALL",,,"TRUE","T"),"")</f>
        <v>9312.1200000000008</v>
      </c>
      <c r="J485" s="5">
        <f ca="1">IF($B485&gt;=$D$3,RTD("cqg.rtd", ,"ContractData", $C485, "Y_Date",, "T"),"")</f>
        <v>44951</v>
      </c>
      <c r="K485" s="1" t="str">
        <v/>
      </c>
      <c r="L485" s="1" t="str">
        <v/>
      </c>
      <c r="M485" t="b">
        <f t="shared" ca="1" si="24"/>
        <v>0</v>
      </c>
    </row>
    <row r="486" spans="1:13" x14ac:dyDescent="0.3">
      <c r="A486" s="3">
        <v>481</v>
      </c>
      <c r="B486" s="5">
        <f t="shared" si="22"/>
        <v>45239</v>
      </c>
      <c r="C486" s="16" t="str">
        <f t="shared" si="23"/>
        <v>CADD09X23</v>
      </c>
      <c r="D486" s="6" t="str">
        <f>RTD("cqg.rtd", ,"ContractData", ""&amp;C486&amp;"", "LongDescription",, "T")</f>
        <v>LME Copper, Nov 23</v>
      </c>
      <c r="E486" s="6" t="str" cm="1">
        <f t="array" aca="1" ref="E486" ca="1">IF($B486&gt;=$D$3,_xll.CQGContractData(""&amp;$C486&amp;"","T_Settlement","1","T"),RTD("cqg.rtd",,"StudyData",""&amp;$C486&amp;"","Bar","","Close","D","-1","ALL",,,"TRUE","T"))</f>
        <v/>
      </c>
      <c r="F486" s="3" t="str" cm="1">
        <f t="array" aca="1" ref="F486" ca="1">IF($B486&gt;=$D$3,_xll.CQGContractData(""&amp;$C486&amp;"","NetSettlement","1","T"),RTD("cqg.rtd",,"StudyData",""&amp;$C486&amp;"","Bar","","Close","D","-2","ALL",,,"TRUE","T")-RTD("cqg.rtd",,"StudyData",""&amp;$C486&amp;"","Bar","","Close","D","-1","ALL",,,"TRUE","T"))</f>
        <v/>
      </c>
      <c r="G486" s="14" t="str">
        <f ca="1">IF($B486&gt;=$D$3,RTD("cqg.rtd", ,"ContractData", $C486, "T_SettlementTime",, "T"),"")</f>
        <v/>
      </c>
      <c r="H486" s="5" cm="1">
        <f t="array" aca="1" ref="H486" ca="1">IF($B486&gt;=$D$3,_xll.CQGContractData($C486,"T_Date","1","T"),RTD("cqg.rtd",,"StudyData",""&amp;$C486&amp;"","Bar","","Time","D","-1","ALL",,,"TRUE","T"))</f>
        <v>44952</v>
      </c>
      <c r="I486" s="6">
        <f ca="1">IF($B486&gt;=$D$3,RTD("cqg.rtd",,"StudyData",$C486,"Bar","","Close","ADC","-2","ALL",,,"TRUE","T"),"")</f>
        <v>9312.2900000000009</v>
      </c>
      <c r="J486" s="5">
        <f ca="1">IF($B486&gt;=$D$3,RTD("cqg.rtd", ,"ContractData", $C486, "Y_Date",, "T"),"")</f>
        <v>44951</v>
      </c>
      <c r="K486" s="1" t="str">
        <v/>
      </c>
      <c r="L486" s="1" t="str">
        <v/>
      </c>
      <c r="M486" t="b">
        <f t="shared" ca="1" si="24"/>
        <v>0</v>
      </c>
    </row>
    <row r="487" spans="1:13" x14ac:dyDescent="0.3">
      <c r="A487" s="3">
        <v>482</v>
      </c>
      <c r="B487" s="5">
        <f t="shared" si="22"/>
        <v>45240</v>
      </c>
      <c r="C487" s="16" t="str">
        <f t="shared" si="23"/>
        <v>CADD10X23</v>
      </c>
      <c r="D487" s="6" t="str">
        <f>RTD("cqg.rtd", ,"ContractData", ""&amp;C487&amp;"", "LongDescription",, "T")</f>
        <v>LME Copper, Nov 23</v>
      </c>
      <c r="E487" s="6" t="str" cm="1">
        <f t="array" aca="1" ref="E487" ca="1">IF($B487&gt;=$D$3,_xll.CQGContractData(""&amp;$C487&amp;"","T_Settlement","1","T"),RTD("cqg.rtd",,"StudyData",""&amp;$C487&amp;"","Bar","","Close","D","-1","ALL",,,"TRUE","T"))</f>
        <v/>
      </c>
      <c r="F487" s="3" t="str" cm="1">
        <f t="array" aca="1" ref="F487" ca="1">IF($B487&gt;=$D$3,_xll.CQGContractData(""&amp;$C487&amp;"","NetSettlement","1","T"),RTD("cqg.rtd",,"StudyData",""&amp;$C487&amp;"","Bar","","Close","D","-2","ALL",,,"TRUE","T")-RTD("cqg.rtd",,"StudyData",""&amp;$C487&amp;"","Bar","","Close","D","-1","ALL",,,"TRUE","T"))</f>
        <v/>
      </c>
      <c r="G487" s="14" t="str">
        <f ca="1">IF($B487&gt;=$D$3,RTD("cqg.rtd", ,"ContractData", $C487, "T_SettlementTime",, "T"),"")</f>
        <v/>
      </c>
      <c r="H487" s="5" cm="1">
        <f t="array" aca="1" ref="H487" ca="1">IF($B487&gt;=$D$3,_xll.CQGContractData($C487,"T_Date","1","T"),RTD("cqg.rtd",,"StudyData",""&amp;$C487&amp;"","Bar","","Time","D","-1","ALL",,,"TRUE","T"))</f>
        <v>44952</v>
      </c>
      <c r="I487" s="6">
        <f ca="1">IF($B487&gt;=$D$3,RTD("cqg.rtd",,"StudyData",$C487,"Bar","","Close","ADC","-2","ALL",,,"TRUE","T"),"")</f>
        <v>9306</v>
      </c>
      <c r="J487" s="5">
        <f ca="1">IF($B487&gt;=$D$3,RTD("cqg.rtd", ,"ContractData", $C487, "Y_Date",, "T"),"")</f>
        <v>44951</v>
      </c>
      <c r="K487" s="1" t="str">
        <v/>
      </c>
      <c r="L487" s="1" t="str">
        <v/>
      </c>
      <c r="M487" t="b">
        <f t="shared" ca="1" si="24"/>
        <v>0</v>
      </c>
    </row>
    <row r="488" spans="1:13" x14ac:dyDescent="0.3">
      <c r="A488" s="3">
        <v>483</v>
      </c>
      <c r="B488" s="5">
        <f t="shared" si="22"/>
        <v>45243</v>
      </c>
      <c r="C488" s="16" t="str">
        <f t="shared" si="23"/>
        <v>CADD13X23</v>
      </c>
      <c r="D488" s="6" t="str">
        <f>RTD("cqg.rtd", ,"ContractData", ""&amp;C488&amp;"", "LongDescription",, "T")</f>
        <v>LME Copper, Nov 23</v>
      </c>
      <c r="E488" s="6" t="str" cm="1">
        <f t="array" aca="1" ref="E488" ca="1">IF($B488&gt;=$D$3,_xll.CQGContractData(""&amp;$C488&amp;"","T_Settlement","1","T"),RTD("cqg.rtd",,"StudyData",""&amp;$C488&amp;"","Bar","","Close","D","-1","ALL",,,"TRUE","T"))</f>
        <v/>
      </c>
      <c r="F488" s="3" t="str" cm="1">
        <f t="array" aca="1" ref="F488" ca="1">IF($B488&gt;=$D$3,_xll.CQGContractData(""&amp;$C488&amp;"","NetSettlement","1","T"),RTD("cqg.rtd",,"StudyData",""&amp;$C488&amp;"","Bar","","Close","D","-2","ALL",,,"TRUE","T")-RTD("cqg.rtd",,"StudyData",""&amp;$C488&amp;"","Bar","","Close","D","-1","ALL",,,"TRUE","T"))</f>
        <v/>
      </c>
      <c r="G488" s="14" t="str">
        <f ca="1">IF($B488&gt;=$D$3,RTD("cqg.rtd", ,"ContractData", $C488, "T_SettlementTime",, "T"),"")</f>
        <v/>
      </c>
      <c r="H488" s="5" cm="1">
        <f t="array" aca="1" ref="H488" ca="1">IF($B488&gt;=$D$3,_xll.CQGContractData($C488,"T_Date","1","T"),RTD("cqg.rtd",,"StudyData",""&amp;$C488&amp;"","Bar","","Time","D","-1","ALL",,,"TRUE","T"))</f>
        <v>44952</v>
      </c>
      <c r="I488" s="6">
        <f ca="1">IF($B488&gt;=$D$3,RTD("cqg.rtd",,"StudyData",$C488,"Bar","","Close","ADC","-2","ALL",,,"TRUE","T"),"")</f>
        <v>9315</v>
      </c>
      <c r="J488" s="5">
        <f ca="1">IF($B488&gt;=$D$3,RTD("cqg.rtd", ,"ContractData", $C488, "Y_Date",, "T"),"")</f>
        <v>44951</v>
      </c>
      <c r="K488" s="1" t="str">
        <v/>
      </c>
      <c r="L488" s="1" t="str">
        <v/>
      </c>
      <c r="M488" t="b">
        <f t="shared" ca="1" si="24"/>
        <v>0</v>
      </c>
    </row>
    <row r="489" spans="1:13" x14ac:dyDescent="0.3">
      <c r="A489" s="3">
        <v>484</v>
      </c>
      <c r="B489" s="5">
        <f t="shared" si="22"/>
        <v>45244</v>
      </c>
      <c r="C489" s="16" t="str">
        <f t="shared" si="23"/>
        <v>CADD14X23</v>
      </c>
      <c r="D489" s="6" t="str">
        <f>RTD("cqg.rtd", ,"ContractData", ""&amp;C489&amp;"", "LongDescription",, "T")</f>
        <v>LME Copper, Nov 23</v>
      </c>
      <c r="E489" s="6" t="str" cm="1">
        <f t="array" aca="1" ref="E489" ca="1">IF($B489&gt;=$D$3,_xll.CQGContractData(""&amp;$C489&amp;"","T_Settlement","1","T"),RTD("cqg.rtd",,"StudyData",""&amp;$C489&amp;"","Bar","","Close","D","-1","ALL",,,"TRUE","T"))</f>
        <v/>
      </c>
      <c r="F489" s="3" t="str" cm="1">
        <f t="array" aca="1" ref="F489" ca="1">IF($B489&gt;=$D$3,_xll.CQGContractData(""&amp;$C489&amp;"","NetSettlement","1","T"),RTD("cqg.rtd",,"StudyData",""&amp;$C489&amp;"","Bar","","Close","D","-2","ALL",,,"TRUE","T")-RTD("cqg.rtd",,"StudyData",""&amp;$C489&amp;"","Bar","","Close","D","-1","ALL",,,"TRUE","T"))</f>
        <v/>
      </c>
      <c r="G489" s="14" t="str">
        <f ca="1">IF($B489&gt;=$D$3,RTD("cqg.rtd", ,"ContractData", $C489, "T_SettlementTime",, "T"),"")</f>
        <v/>
      </c>
      <c r="H489" s="5" cm="1">
        <f t="array" aca="1" ref="H489" ca="1">IF($B489&gt;=$D$3,_xll.CQGContractData($C489,"T_Date","1","T"),RTD("cqg.rtd",,"StudyData",""&amp;$C489&amp;"","Bar","","Time","D","-1","ALL",,,"TRUE","T"))</f>
        <v>44952</v>
      </c>
      <c r="I489" s="6">
        <f ca="1">IF($B489&gt;=$D$3,RTD("cqg.rtd",,"StudyData",$C489,"Bar","","Close","ADC","-2","ALL",,,"TRUE","T"),"")</f>
        <v>9312.25</v>
      </c>
      <c r="J489" s="5">
        <f ca="1">IF($B489&gt;=$D$3,RTD("cqg.rtd", ,"ContractData", $C489, "Y_Date",, "T"),"")</f>
        <v>44951</v>
      </c>
      <c r="K489" s="1" t="str">
        <v/>
      </c>
      <c r="L489" s="1" t="str">
        <v/>
      </c>
      <c r="M489" t="b">
        <f t="shared" ca="1" si="24"/>
        <v>0</v>
      </c>
    </row>
    <row r="490" spans="1:13" x14ac:dyDescent="0.3">
      <c r="A490" s="3">
        <v>485</v>
      </c>
      <c r="B490" s="5">
        <f t="shared" si="22"/>
        <v>45245</v>
      </c>
      <c r="C490" s="16" t="str">
        <f t="shared" si="23"/>
        <v>CADD15X23</v>
      </c>
      <c r="D490" s="6" t="str">
        <f>RTD("cqg.rtd", ,"ContractData", ""&amp;C490&amp;"", "LongDescription",, "T")</f>
        <v>LME Copper, Nov 23</v>
      </c>
      <c r="E490" s="6" cm="1">
        <f t="array" aca="1" ref="E490" ca="1">IF($B490&gt;=$D$3,_xll.CQGContractData(""&amp;$C490&amp;"","T_Settlement","1","T"),RTD("cqg.rtd",,"StudyData",""&amp;$C490&amp;"","Bar","","Close","D","-1","ALL",,,"TRUE","T"))</f>
        <v>9322</v>
      </c>
      <c r="F490" s="3" cm="1">
        <f t="array" aca="1" ref="F490" ca="1">IF($B490&gt;=$D$3,_xll.CQGContractData(""&amp;$C490&amp;"","NetSettlement","1","T"),RTD("cqg.rtd",,"StudyData",""&amp;$C490&amp;"","Bar","","Close","D","-2","ALL",,,"TRUE","T")-RTD("cqg.rtd",,"StudyData",""&amp;$C490&amp;"","Bar","","Close","D","-1","ALL",,,"TRUE","T"))</f>
        <v>12</v>
      </c>
      <c r="G490" s="14">
        <f ca="1">IF($B490&gt;=$D$3,RTD("cqg.rtd", ,"ContractData", $C490, "T_SettlementTime",, "T"),"")</f>
        <v>0.45833333333333331</v>
      </c>
      <c r="H490" s="5" cm="1">
        <f t="array" aca="1" ref="H490" ca="1">IF($B490&gt;=$D$3,_xll.CQGContractData($C490,"T_Date","1","T"),RTD("cqg.rtd",,"StudyData",""&amp;$C490&amp;"","Bar","","Time","D","-1","ALL",,,"TRUE","T"))</f>
        <v>44952</v>
      </c>
      <c r="I490" s="6">
        <f ca="1">IF($B490&gt;=$D$3,RTD("cqg.rtd",,"StudyData",$C490,"Bar","","Close","ADC","-2","ALL",,,"TRUE","T"),"")</f>
        <v>9311.5</v>
      </c>
      <c r="J490" s="5">
        <f ca="1">IF($B490&gt;=$D$3,RTD("cqg.rtd", ,"ContractData", $C490, "Y_Date",, "T"),"")</f>
        <v>44951</v>
      </c>
      <c r="K490" s="1">
        <v>45245</v>
      </c>
      <c r="L490" s="1" t="str">
        <v/>
      </c>
      <c r="M490" t="b">
        <f t="shared" ca="1" si="24"/>
        <v>0</v>
      </c>
    </row>
    <row r="491" spans="1:13" x14ac:dyDescent="0.3">
      <c r="A491" s="3">
        <v>486</v>
      </c>
      <c r="B491" s="5">
        <f t="shared" si="22"/>
        <v>45246</v>
      </c>
      <c r="C491" s="16" t="str">
        <f t="shared" si="23"/>
        <v>CADD16X23</v>
      </c>
      <c r="D491" s="6" t="str">
        <f>RTD("cqg.rtd", ,"ContractData", ""&amp;C491&amp;"", "LongDescription",, "T")</f>
        <v>LME Copper, Nov 23</v>
      </c>
      <c r="E491" s="6" t="str" cm="1">
        <f t="array" aca="1" ref="E491" ca="1">IF($B491&gt;=$D$3,_xll.CQGContractData(""&amp;$C491&amp;"","T_Settlement","1","T"),RTD("cqg.rtd",,"StudyData",""&amp;$C491&amp;"","Bar","","Close","D","-1","ALL",,,"TRUE","T"))</f>
        <v/>
      </c>
      <c r="F491" s="3" t="str" cm="1">
        <f t="array" aca="1" ref="F491" ca="1">IF($B491&gt;=$D$3,_xll.CQGContractData(""&amp;$C491&amp;"","NetSettlement","1","T"),RTD("cqg.rtd",,"StudyData",""&amp;$C491&amp;"","Bar","","Close","D","-2","ALL",,,"TRUE","T")-RTD("cqg.rtd",,"StudyData",""&amp;$C491&amp;"","Bar","","Close","D","-1","ALL",,,"TRUE","T"))</f>
        <v/>
      </c>
      <c r="G491" s="14" t="str">
        <f ca="1">IF($B491&gt;=$D$3,RTD("cqg.rtd", ,"ContractData", $C491, "T_SettlementTime",, "T"),"")</f>
        <v/>
      </c>
      <c r="H491" s="5" cm="1">
        <f t="array" aca="1" ref="H491" ca="1">IF($B491&gt;=$D$3,_xll.CQGContractData($C491,"T_Date","1","T"),RTD("cqg.rtd",,"StudyData",""&amp;$C491&amp;"","Bar","","Time","D","-1","ALL",,,"TRUE","T"))</f>
        <v>44952</v>
      </c>
      <c r="I491" s="6">
        <f ca="1">IF($B491&gt;=$D$3,RTD("cqg.rtd",,"StudyData",$C491,"Bar","","Close","ADC","-2","ALL",,,"TRUE","T"),"")</f>
        <v>9311.5</v>
      </c>
      <c r="J491" s="5">
        <f ca="1">IF($B491&gt;=$D$3,RTD("cqg.rtd", ,"ContractData", $C491, "Y_Date",, "T"),"")</f>
        <v>44951</v>
      </c>
      <c r="K491" s="1" t="str">
        <v/>
      </c>
      <c r="L491" s="1" t="str">
        <v/>
      </c>
      <c r="M491" t="b">
        <f t="shared" ca="1" si="24"/>
        <v>0</v>
      </c>
    </row>
    <row r="492" spans="1:13" x14ac:dyDescent="0.3">
      <c r="A492" s="3">
        <v>487</v>
      </c>
      <c r="B492" s="5">
        <f t="shared" si="22"/>
        <v>45247</v>
      </c>
      <c r="C492" s="16" t="str">
        <f t="shared" si="23"/>
        <v>CADD17X23</v>
      </c>
      <c r="D492" s="6" t="str">
        <f>RTD("cqg.rtd", ,"ContractData", ""&amp;C492&amp;"", "LongDescription",, "T")</f>
        <v>LME Copper, Nov 23</v>
      </c>
      <c r="E492" s="6" t="str" cm="1">
        <f t="array" aca="1" ref="E492" ca="1">IF($B492&gt;=$D$3,_xll.CQGContractData(""&amp;$C492&amp;"","T_Settlement","1","T"),RTD("cqg.rtd",,"StudyData",""&amp;$C492&amp;"","Bar","","Close","D","-1","ALL",,,"TRUE","T"))</f>
        <v/>
      </c>
      <c r="F492" s="3" t="str" cm="1">
        <f t="array" aca="1" ref="F492" ca="1">IF($B492&gt;=$D$3,_xll.CQGContractData(""&amp;$C492&amp;"","NetSettlement","1","T"),RTD("cqg.rtd",,"StudyData",""&amp;$C492&amp;"","Bar","","Close","D","-2","ALL",,,"TRUE","T")-RTD("cqg.rtd",,"StudyData",""&amp;$C492&amp;"","Bar","","Close","D","-1","ALL",,,"TRUE","T"))</f>
        <v/>
      </c>
      <c r="G492" s="14" t="str">
        <f ca="1">IF($B492&gt;=$D$3,RTD("cqg.rtd", ,"ContractData", $C492, "T_SettlementTime",, "T"),"")</f>
        <v/>
      </c>
      <c r="H492" s="5" cm="1">
        <f t="array" aca="1" ref="H492" ca="1">IF($B492&gt;=$D$3,_xll.CQGContractData($C492,"T_Date","1","T"),RTD("cqg.rtd",,"StudyData",""&amp;$C492&amp;"","Bar","","Time","D","-1","ALL",,,"TRUE","T"))</f>
        <v>44952</v>
      </c>
      <c r="I492" s="6">
        <f ca="1">IF($B492&gt;=$D$3,RTD("cqg.rtd",,"StudyData",$C492,"Bar","","Close","ADC","-2","ALL",,,"TRUE","T"),"")</f>
        <v>9318</v>
      </c>
      <c r="J492" s="5">
        <f ca="1">IF($B492&gt;=$D$3,RTD("cqg.rtd", ,"ContractData", $C492, "Y_Date",, "T"),"")</f>
        <v>44951</v>
      </c>
      <c r="K492" s="1" t="str">
        <v/>
      </c>
      <c r="L492" s="1" t="str">
        <v/>
      </c>
      <c r="M492" t="b">
        <f t="shared" ca="1" si="24"/>
        <v>0</v>
      </c>
    </row>
    <row r="493" spans="1:13" x14ac:dyDescent="0.3">
      <c r="A493" s="3">
        <v>488</v>
      </c>
      <c r="B493" s="5">
        <f t="shared" si="22"/>
        <v>45250</v>
      </c>
      <c r="C493" s="16" t="str">
        <f t="shared" si="23"/>
        <v>CADD20X23</v>
      </c>
      <c r="D493" s="6" t="str">
        <f>RTD("cqg.rtd", ,"ContractData", ""&amp;C493&amp;"", "LongDescription",, "T")</f>
        <v>LME Copper, Nov 23</v>
      </c>
      <c r="E493" s="6" t="str" cm="1">
        <f t="array" aca="1" ref="E493" ca="1">IF($B493&gt;=$D$3,_xll.CQGContractData(""&amp;$C493&amp;"","T_Settlement","1","T"),RTD("cqg.rtd",,"StudyData",""&amp;$C493&amp;"","Bar","","Close","D","-1","ALL",,,"TRUE","T"))</f>
        <v/>
      </c>
      <c r="F493" s="3" t="str" cm="1">
        <f t="array" aca="1" ref="F493" ca="1">IF($B493&gt;=$D$3,_xll.CQGContractData(""&amp;$C493&amp;"","NetSettlement","1","T"),RTD("cqg.rtd",,"StudyData",""&amp;$C493&amp;"","Bar","","Close","D","-2","ALL",,,"TRUE","T")-RTD("cqg.rtd",,"StudyData",""&amp;$C493&amp;"","Bar","","Close","D","-1","ALL",,,"TRUE","T"))</f>
        <v/>
      </c>
      <c r="G493" s="14" t="str">
        <f ca="1">IF($B493&gt;=$D$3,RTD("cqg.rtd", ,"ContractData", $C493, "T_SettlementTime",, "T"),"")</f>
        <v/>
      </c>
      <c r="H493" s="5" cm="1">
        <f t="array" aca="1" ref="H493" ca="1">IF($B493&gt;=$D$3,_xll.CQGContractData($C493,"T_Date","1","T"),RTD("cqg.rtd",,"StudyData",""&amp;$C493&amp;"","Bar","","Time","D","-1","ALL",,,"TRUE","T"))</f>
        <v>44952</v>
      </c>
      <c r="I493" s="6">
        <f ca="1">IF($B493&gt;=$D$3,RTD("cqg.rtd",,"StudyData",$C493,"Bar","","Close","ADC","-2","ALL",,,"TRUE","T"),"")</f>
        <v>9314.25</v>
      </c>
      <c r="J493" s="5">
        <f ca="1">IF($B493&gt;=$D$3,RTD("cqg.rtd", ,"ContractData", $C493, "Y_Date",, "T"),"")</f>
        <v>44951</v>
      </c>
      <c r="K493" s="1" t="str">
        <v/>
      </c>
      <c r="L493" s="1" t="str">
        <v/>
      </c>
      <c r="M493" t="b">
        <f t="shared" ca="1" si="24"/>
        <v>0</v>
      </c>
    </row>
    <row r="494" spans="1:13" x14ac:dyDescent="0.3">
      <c r="A494" s="3">
        <v>489</v>
      </c>
      <c r="B494" s="5">
        <f t="shared" si="22"/>
        <v>45251</v>
      </c>
      <c r="C494" s="16" t="str">
        <f t="shared" si="23"/>
        <v>CADD21X23</v>
      </c>
      <c r="D494" s="6" t="str">
        <f>RTD("cqg.rtd", ,"ContractData", ""&amp;C494&amp;"", "LongDescription",, "T")</f>
        <v>LME Copper, Nov 23</v>
      </c>
      <c r="E494" s="6" t="str" cm="1">
        <f t="array" aca="1" ref="E494" ca="1">IF($B494&gt;=$D$3,_xll.CQGContractData(""&amp;$C494&amp;"","T_Settlement","1","T"),RTD("cqg.rtd",,"StudyData",""&amp;$C494&amp;"","Bar","","Close","D","-1","ALL",,,"TRUE","T"))</f>
        <v/>
      </c>
      <c r="F494" s="3" t="str" cm="1">
        <f t="array" aca="1" ref="F494" ca="1">IF($B494&gt;=$D$3,_xll.CQGContractData(""&amp;$C494&amp;"","NetSettlement","1","T"),RTD("cqg.rtd",,"StudyData",""&amp;$C494&amp;"","Bar","","Close","D","-2","ALL",,,"TRUE","T")-RTD("cqg.rtd",,"StudyData",""&amp;$C494&amp;"","Bar","","Close","D","-1","ALL",,,"TRUE","T"))</f>
        <v/>
      </c>
      <c r="G494" s="14" t="str">
        <f ca="1">IF($B494&gt;=$D$3,RTD("cqg.rtd", ,"ContractData", $C494, "T_SettlementTime",, "T"),"")</f>
        <v/>
      </c>
      <c r="H494" s="5" cm="1">
        <f t="array" aca="1" ref="H494" ca="1">IF($B494&gt;=$D$3,_xll.CQGContractData($C494,"T_Date","1","T"),RTD("cqg.rtd",,"StudyData",""&amp;$C494&amp;"","Bar","","Time","D","-1","ALL",,,"TRUE","T"))</f>
        <v>44952</v>
      </c>
      <c r="I494" s="6">
        <f ca="1">IF($B494&gt;=$D$3,RTD("cqg.rtd",,"StudyData",$C494,"Bar","","Close","ADC","-2","ALL",,,"TRUE","T"),"")</f>
        <v>9311.86</v>
      </c>
      <c r="J494" s="5">
        <f ca="1">IF($B494&gt;=$D$3,RTD("cqg.rtd", ,"ContractData", $C494, "Y_Date",, "T"),"")</f>
        <v>44951</v>
      </c>
      <c r="K494" s="1" t="str">
        <v/>
      </c>
      <c r="L494" s="1" t="str">
        <v/>
      </c>
      <c r="M494" t="b">
        <f t="shared" ca="1" si="24"/>
        <v>0</v>
      </c>
    </row>
    <row r="495" spans="1:13" x14ac:dyDescent="0.3">
      <c r="A495" s="3">
        <v>490</v>
      </c>
      <c r="B495" s="5">
        <f t="shared" si="22"/>
        <v>45252</v>
      </c>
      <c r="C495" s="16" t="str">
        <f t="shared" si="23"/>
        <v>CADD22X23</v>
      </c>
      <c r="D495" s="6" t="str">
        <f>RTD("cqg.rtd", ,"ContractData", ""&amp;C495&amp;"", "LongDescription",, "T")</f>
        <v>LME Copper, Nov 23</v>
      </c>
      <c r="E495" s="6" t="str" cm="1">
        <f t="array" aca="1" ref="E495" ca="1">IF($B495&gt;=$D$3,_xll.CQGContractData(""&amp;$C495&amp;"","T_Settlement","1","T"),RTD("cqg.rtd",,"StudyData",""&amp;$C495&amp;"","Bar","","Close","D","-1","ALL",,,"TRUE","T"))</f>
        <v/>
      </c>
      <c r="F495" s="3" t="str" cm="1">
        <f t="array" aca="1" ref="F495" ca="1">IF($B495&gt;=$D$3,_xll.CQGContractData(""&amp;$C495&amp;"","NetSettlement","1","T"),RTD("cqg.rtd",,"StudyData",""&amp;$C495&amp;"","Bar","","Close","D","-2","ALL",,,"TRUE","T")-RTD("cqg.rtd",,"StudyData",""&amp;$C495&amp;"","Bar","","Close","D","-1","ALL",,,"TRUE","T"))</f>
        <v/>
      </c>
      <c r="G495" s="14" t="str">
        <f ca="1">IF($B495&gt;=$D$3,RTD("cqg.rtd", ,"ContractData", $C495, "T_SettlementTime",, "T"),"")</f>
        <v/>
      </c>
      <c r="H495" s="5" cm="1">
        <f t="array" aca="1" ref="H495" ca="1">IF($B495&gt;=$D$3,_xll.CQGContractData($C495,"T_Date","1","T"),RTD("cqg.rtd",,"StudyData",""&amp;$C495&amp;"","Bar","","Time","D","-1","ALL",,,"TRUE","T"))</f>
        <v>44952</v>
      </c>
      <c r="I495" s="6">
        <f ca="1">IF($B495&gt;=$D$3,RTD("cqg.rtd",,"StudyData",$C495,"Bar","","Close","ADC","-2","ALL",,,"TRUE","T"),"")</f>
        <v>9311.93</v>
      </c>
      <c r="J495" s="5">
        <f ca="1">IF($B495&gt;=$D$3,RTD("cqg.rtd", ,"ContractData", $C495, "Y_Date",, "T"),"")</f>
        <v>44951</v>
      </c>
      <c r="K495" s="1" t="str">
        <v/>
      </c>
      <c r="L495" s="1" t="str">
        <v/>
      </c>
      <c r="M495" t="b">
        <f t="shared" ca="1" si="24"/>
        <v>0</v>
      </c>
    </row>
    <row r="496" spans="1:13" x14ac:dyDescent="0.3">
      <c r="A496" s="3">
        <v>491</v>
      </c>
      <c r="B496" s="5">
        <f t="shared" si="22"/>
        <v>45253</v>
      </c>
      <c r="C496" s="16" t="str">
        <f t="shared" si="23"/>
        <v>CADD23X23</v>
      </c>
      <c r="D496" s="6" t="str">
        <f>RTD("cqg.rtd", ,"ContractData", ""&amp;C496&amp;"", "LongDescription",, "T")</f>
        <v>LME Copper, Nov 23</v>
      </c>
      <c r="E496" s="6" t="str" cm="1">
        <f t="array" aca="1" ref="E496" ca="1">IF($B496&gt;=$D$3,_xll.CQGContractData(""&amp;$C496&amp;"","T_Settlement","1","T"),RTD("cqg.rtd",,"StudyData",""&amp;$C496&amp;"","Bar","","Close","D","-1","ALL",,,"TRUE","T"))</f>
        <v/>
      </c>
      <c r="F496" s="3" t="str" cm="1">
        <f t="array" aca="1" ref="F496" ca="1">IF($B496&gt;=$D$3,_xll.CQGContractData(""&amp;$C496&amp;"","NetSettlement","1","T"),RTD("cqg.rtd",,"StudyData",""&amp;$C496&amp;"","Bar","","Close","D","-2","ALL",,,"TRUE","T")-RTD("cqg.rtd",,"StudyData",""&amp;$C496&amp;"","Bar","","Close","D","-1","ALL",,,"TRUE","T"))</f>
        <v/>
      </c>
      <c r="G496" s="14" t="str">
        <f ca="1">IF($B496&gt;=$D$3,RTD("cqg.rtd", ,"ContractData", $C496, "T_SettlementTime",, "T"),"")</f>
        <v/>
      </c>
      <c r="H496" s="5" cm="1">
        <f t="array" aca="1" ref="H496" ca="1">IF($B496&gt;=$D$3,_xll.CQGContractData($C496,"T_Date","1","T"),RTD("cqg.rtd",,"StudyData",""&amp;$C496&amp;"","Bar","","Time","D","-1","ALL",,,"TRUE","T"))</f>
        <v>44952</v>
      </c>
      <c r="I496" s="6">
        <f ca="1">IF($B496&gt;=$D$3,RTD("cqg.rtd",,"StudyData",$C496,"Bar","","Close","ADC","-2","ALL",,,"TRUE","T"),"")</f>
        <v>9312</v>
      </c>
      <c r="J496" s="5">
        <f ca="1">IF($B496&gt;=$D$3,RTD("cqg.rtd", ,"ContractData", $C496, "Y_Date",, "T"),"")</f>
        <v>44951</v>
      </c>
      <c r="K496" s="1" t="str">
        <v/>
      </c>
      <c r="L496" s="1" t="str">
        <v/>
      </c>
      <c r="M496" t="b">
        <f t="shared" ca="1" si="24"/>
        <v>0</v>
      </c>
    </row>
    <row r="497" spans="1:13" x14ac:dyDescent="0.3">
      <c r="A497" s="3">
        <v>492</v>
      </c>
      <c r="B497" s="5">
        <f t="shared" si="22"/>
        <v>45254</v>
      </c>
      <c r="C497" s="16" t="str">
        <f t="shared" si="23"/>
        <v>CADD24X23</v>
      </c>
      <c r="D497" s="6" t="str">
        <f>RTD("cqg.rtd", ,"ContractData", ""&amp;C497&amp;"", "LongDescription",, "T")</f>
        <v>LME Copper, Nov 23</v>
      </c>
      <c r="E497" s="6" t="str" cm="1">
        <f t="array" aca="1" ref="E497" ca="1">IF($B497&gt;=$D$3,_xll.CQGContractData(""&amp;$C497&amp;"","T_Settlement","1","T"),RTD("cqg.rtd",,"StudyData",""&amp;$C497&amp;"","Bar","","Close","D","-1","ALL",,,"TRUE","T"))</f>
        <v/>
      </c>
      <c r="F497" s="3" t="str" cm="1">
        <f t="array" aca="1" ref="F497" ca="1">IF($B497&gt;=$D$3,_xll.CQGContractData(""&amp;$C497&amp;"","NetSettlement","1","T"),RTD("cqg.rtd",,"StudyData",""&amp;$C497&amp;"","Bar","","Close","D","-2","ALL",,,"TRUE","T")-RTD("cqg.rtd",,"StudyData",""&amp;$C497&amp;"","Bar","","Close","D","-1","ALL",,,"TRUE","T"))</f>
        <v/>
      </c>
      <c r="G497" s="14" t="str">
        <f ca="1">IF($B497&gt;=$D$3,RTD("cqg.rtd", ,"ContractData", $C497, "T_SettlementTime",, "T"),"")</f>
        <v/>
      </c>
      <c r="H497" s="5" cm="1">
        <f t="array" aca="1" ref="H497" ca="1">IF($B497&gt;=$D$3,_xll.CQGContractData($C497,"T_Date","1","T"),RTD("cqg.rtd",,"StudyData",""&amp;$C497&amp;"","Bar","","Time","D","-1","ALL",,,"TRUE","T"))</f>
        <v>44952</v>
      </c>
      <c r="I497" s="6">
        <f ca="1">IF($B497&gt;=$D$3,RTD("cqg.rtd",,"StudyData",$C497,"Bar","","Close","ADC","-2","ALL",,,"TRUE","T"),"")</f>
        <v>9314.5</v>
      </c>
      <c r="J497" s="5">
        <f ca="1">IF($B497&gt;=$D$3,RTD("cqg.rtd", ,"ContractData", $C497, "Y_Date",, "T"),"")</f>
        <v>44951</v>
      </c>
      <c r="K497" s="1" t="str">
        <v/>
      </c>
      <c r="L497" s="1" t="str">
        <v/>
      </c>
      <c r="M497" t="b">
        <f t="shared" ca="1" si="24"/>
        <v>0</v>
      </c>
    </row>
    <row r="498" spans="1:13" x14ac:dyDescent="0.3">
      <c r="A498" s="3">
        <v>493</v>
      </c>
      <c r="B498" s="5">
        <f t="shared" si="22"/>
        <v>45257</v>
      </c>
      <c r="C498" s="16" t="str">
        <f t="shared" si="23"/>
        <v>CADD27X23</v>
      </c>
      <c r="D498" s="6" t="str">
        <f>RTD("cqg.rtd", ,"ContractData", ""&amp;C498&amp;"", "LongDescription",, "T")</f>
        <v>LME Copper, Nov 23</v>
      </c>
      <c r="E498" s="6" t="str" cm="1">
        <f t="array" aca="1" ref="E498" ca="1">IF($B498&gt;=$D$3,_xll.CQGContractData(""&amp;$C498&amp;"","T_Settlement","1","T"),RTD("cqg.rtd",,"StudyData",""&amp;$C498&amp;"","Bar","","Close","D","-1","ALL",,,"TRUE","T"))</f>
        <v/>
      </c>
      <c r="F498" s="3" t="str" cm="1">
        <f t="array" aca="1" ref="F498" ca="1">IF($B498&gt;=$D$3,_xll.CQGContractData(""&amp;$C498&amp;"","NetSettlement","1","T"),RTD("cqg.rtd",,"StudyData",""&amp;$C498&amp;"","Bar","","Close","D","-2","ALL",,,"TRUE","T")-RTD("cqg.rtd",,"StudyData",""&amp;$C498&amp;"","Bar","","Close","D","-1","ALL",,,"TRUE","T"))</f>
        <v/>
      </c>
      <c r="G498" s="14" t="str">
        <f ca="1">IF($B498&gt;=$D$3,RTD("cqg.rtd", ,"ContractData", $C498, "T_SettlementTime",, "T"),"")</f>
        <v/>
      </c>
      <c r="H498" s="5" cm="1">
        <f t="array" aca="1" ref="H498" ca="1">IF($B498&gt;=$D$3,_xll.CQGContractData($C498,"T_Date","1","T"),RTD("cqg.rtd",,"StudyData",""&amp;$C498&amp;"","Bar","","Time","D","-1","ALL",,,"TRUE","T"))</f>
        <v>44952</v>
      </c>
      <c r="I498" s="6">
        <f ca="1">IF($B498&gt;=$D$3,RTD("cqg.rtd",,"StudyData",$C498,"Bar","","Close","ADC","-2","ALL",,,"TRUE","T"),"")</f>
        <v>9292.51</v>
      </c>
      <c r="J498" s="5">
        <f ca="1">IF($B498&gt;=$D$3,RTD("cqg.rtd", ,"ContractData", $C498, "Y_Date",, "T"),"")</f>
        <v>44951</v>
      </c>
      <c r="K498" s="1" t="str">
        <v/>
      </c>
      <c r="L498" s="1" t="str">
        <v/>
      </c>
      <c r="M498" t="b">
        <f t="shared" ca="1" si="24"/>
        <v>0</v>
      </c>
    </row>
    <row r="499" spans="1:13" x14ac:dyDescent="0.3">
      <c r="A499" s="3">
        <v>494</v>
      </c>
      <c r="B499" s="5">
        <f t="shared" si="22"/>
        <v>45258</v>
      </c>
      <c r="C499" s="16" t="str">
        <f t="shared" si="23"/>
        <v>CADD28X23</v>
      </c>
      <c r="D499" s="6" t="str">
        <f>RTD("cqg.rtd", ,"ContractData", ""&amp;C499&amp;"", "LongDescription",, "T")</f>
        <v>LME Copper, Nov 23</v>
      </c>
      <c r="E499" s="6" t="str" cm="1">
        <f t="array" aca="1" ref="E499" ca="1">IF($B499&gt;=$D$3,_xll.CQGContractData(""&amp;$C499&amp;"","T_Settlement","1","T"),RTD("cqg.rtd",,"StudyData",""&amp;$C499&amp;"","Bar","","Close","D","-1","ALL",,,"TRUE","T"))</f>
        <v/>
      </c>
      <c r="F499" s="3" t="str" cm="1">
        <f t="array" aca="1" ref="F499" ca="1">IF($B499&gt;=$D$3,_xll.CQGContractData(""&amp;$C499&amp;"","NetSettlement","1","T"),RTD("cqg.rtd",,"StudyData",""&amp;$C499&amp;"","Bar","","Close","D","-2","ALL",,,"TRUE","T")-RTD("cqg.rtd",,"StudyData",""&amp;$C499&amp;"","Bar","","Close","D","-1","ALL",,,"TRUE","T"))</f>
        <v/>
      </c>
      <c r="G499" s="14" t="str">
        <f ca="1">IF($B499&gt;=$D$3,RTD("cqg.rtd", ,"ContractData", $C499, "T_SettlementTime",, "T"),"")</f>
        <v/>
      </c>
      <c r="H499" s="5" cm="1">
        <f t="array" aca="1" ref="H499" ca="1">IF($B499&gt;=$D$3,_xll.CQGContractData($C499,"T_Date","1","T"),RTD("cqg.rtd",,"StudyData",""&amp;$C499&amp;"","Bar","","Time","D","-1","ALL",,,"TRUE","T"))</f>
        <v>44952</v>
      </c>
      <c r="I499" s="6">
        <f ca="1">IF($B499&gt;=$D$3,RTD("cqg.rtd",,"StudyData",$C499,"Bar","","Close","ADC","-2","ALL",,,"TRUE","T"),"")</f>
        <v>9313.8799999999992</v>
      </c>
      <c r="J499" s="5">
        <f ca="1">IF($B499&gt;=$D$3,RTD("cqg.rtd", ,"ContractData", $C499, "Y_Date",, "T"),"")</f>
        <v>44951</v>
      </c>
      <c r="K499" s="1" t="str">
        <v/>
      </c>
      <c r="L499" s="1" t="str">
        <v/>
      </c>
      <c r="M499" t="b">
        <f t="shared" ca="1" si="24"/>
        <v>0</v>
      </c>
    </row>
    <row r="500" spans="1:13" x14ac:dyDescent="0.3">
      <c r="A500" s="3">
        <v>495</v>
      </c>
      <c r="B500" s="5">
        <f t="shared" si="22"/>
        <v>45259</v>
      </c>
      <c r="C500" s="16" t="str">
        <f t="shared" si="23"/>
        <v>CADD29X23</v>
      </c>
      <c r="D500" s="6" t="str">
        <f>RTD("cqg.rtd", ,"ContractData", ""&amp;C500&amp;"", "LongDescription",, "T")</f>
        <v>LME Copper, Nov 23</v>
      </c>
      <c r="E500" s="6" t="str" cm="1">
        <f t="array" aca="1" ref="E500" ca="1">IF($B500&gt;=$D$3,_xll.CQGContractData(""&amp;$C500&amp;"","T_Settlement","1","T"),RTD("cqg.rtd",,"StudyData",""&amp;$C500&amp;"","Bar","","Close","D","-1","ALL",,,"TRUE","T"))</f>
        <v/>
      </c>
      <c r="F500" s="3" t="str" cm="1">
        <f t="array" aca="1" ref="F500" ca="1">IF($B500&gt;=$D$3,_xll.CQGContractData(""&amp;$C500&amp;"","NetSettlement","1","T"),RTD("cqg.rtd",,"StudyData",""&amp;$C500&amp;"","Bar","","Close","D","-2","ALL",,,"TRUE","T")-RTD("cqg.rtd",,"StudyData",""&amp;$C500&amp;"","Bar","","Close","D","-1","ALL",,,"TRUE","T"))</f>
        <v/>
      </c>
      <c r="G500" s="14" t="str">
        <f ca="1">IF($B500&gt;=$D$3,RTD("cqg.rtd", ,"ContractData", $C500, "T_SettlementTime",, "T"),"")</f>
        <v/>
      </c>
      <c r="H500" s="5" cm="1">
        <f t="array" aca="1" ref="H500" ca="1">IF($B500&gt;=$D$3,_xll.CQGContractData($C500,"T_Date","1","T"),RTD("cqg.rtd",,"StudyData",""&amp;$C500&amp;"","Bar","","Time","D","-1","ALL",,,"TRUE","T"))</f>
        <v>44952</v>
      </c>
      <c r="I500" s="6">
        <f ca="1">IF($B500&gt;=$D$3,RTD("cqg.rtd",,"StudyData",$C500,"Bar","","Close","ADC","-2","ALL",,,"TRUE","T"),"")</f>
        <v>9314.25</v>
      </c>
      <c r="J500" s="5">
        <f ca="1">IF($B500&gt;=$D$3,RTD("cqg.rtd", ,"ContractData", $C500, "Y_Date",, "T"),"")</f>
        <v>44951</v>
      </c>
      <c r="K500" s="1" t="str">
        <v/>
      </c>
      <c r="L500" s="1" t="str">
        <v/>
      </c>
      <c r="M500" t="b">
        <f t="shared" ca="1" si="24"/>
        <v>0</v>
      </c>
    </row>
    <row r="501" spans="1:13" x14ac:dyDescent="0.3">
      <c r="A501" s="3">
        <v>496</v>
      </c>
      <c r="B501" s="5">
        <f t="shared" si="22"/>
        <v>45260</v>
      </c>
      <c r="C501" s="16" t="str">
        <f t="shared" si="23"/>
        <v>CADD30X23</v>
      </c>
      <c r="D501" s="6" t="str">
        <f>RTD("cqg.rtd", ,"ContractData", ""&amp;C501&amp;"", "LongDescription",, "T")</f>
        <v>LME Copper, Nov 23</v>
      </c>
      <c r="E501" s="6" t="str" cm="1">
        <f t="array" aca="1" ref="E501" ca="1">IF($B501&gt;=$D$3,_xll.CQGContractData(""&amp;$C501&amp;"","T_Settlement","1","T"),RTD("cqg.rtd",,"StudyData",""&amp;$C501&amp;"","Bar","","Close","D","-1","ALL",,,"TRUE","T"))</f>
        <v/>
      </c>
      <c r="F501" s="3" t="str" cm="1">
        <f t="array" aca="1" ref="F501" ca="1">IF($B501&gt;=$D$3,_xll.CQGContractData(""&amp;$C501&amp;"","NetSettlement","1","T"),RTD("cqg.rtd",,"StudyData",""&amp;$C501&amp;"","Bar","","Close","D","-2","ALL",,,"TRUE","T")-RTD("cqg.rtd",,"StudyData",""&amp;$C501&amp;"","Bar","","Close","D","-1","ALL",,,"TRUE","T"))</f>
        <v/>
      </c>
      <c r="G501" s="14" t="str">
        <f ca="1">IF($B501&gt;=$D$3,RTD("cqg.rtd", ,"ContractData", $C501, "T_SettlementTime",, "T"),"")</f>
        <v/>
      </c>
      <c r="H501" s="5" cm="1">
        <f t="array" aca="1" ref="H501" ca="1">IF($B501&gt;=$D$3,_xll.CQGContractData($C501,"T_Date","1","T"),RTD("cqg.rtd",,"StudyData",""&amp;$C501&amp;"","Bar","","Time","D","-1","ALL",,,"TRUE","T"))</f>
        <v>44952</v>
      </c>
      <c r="I501" s="6">
        <f ca="1">IF($B501&gt;=$D$3,RTD("cqg.rtd",,"StudyData",$C501,"Bar","","Close","ADC","-2","ALL",,,"TRUE","T"),"")</f>
        <v>9314</v>
      </c>
      <c r="J501" s="5">
        <f ca="1">IF($B501&gt;=$D$3,RTD("cqg.rtd", ,"ContractData", $C501, "Y_Date",, "T"),"")</f>
        <v>44951</v>
      </c>
      <c r="K501" s="1" t="str">
        <v/>
      </c>
      <c r="L501" s="1" t="str">
        <v/>
      </c>
      <c r="M501" t="b">
        <f t="shared" ca="1" si="24"/>
        <v>0</v>
      </c>
    </row>
    <row r="502" spans="1:13" x14ac:dyDescent="0.3">
      <c r="A502" s="3">
        <v>497</v>
      </c>
      <c r="B502" s="5">
        <f t="shared" si="22"/>
        <v>45261</v>
      </c>
      <c r="C502" s="16" t="str">
        <f t="shared" si="23"/>
        <v>CADD01Z23</v>
      </c>
      <c r="D502" s="6" t="str">
        <f>RTD("cqg.rtd", ,"ContractData", ""&amp;C502&amp;"", "LongDescription",, "T")</f>
        <v>LME Copper, Dec 23</v>
      </c>
      <c r="E502" s="6" t="str" cm="1">
        <f t="array" aca="1" ref="E502" ca="1">IF($B502&gt;=$D$3,_xll.CQGContractData(""&amp;$C502&amp;"","T_Settlement","1","T"),RTD("cqg.rtd",,"StudyData",""&amp;$C502&amp;"","Bar","","Close","D","-1","ALL",,,"TRUE","T"))</f>
        <v/>
      </c>
      <c r="F502" s="3" t="str" cm="1">
        <f t="array" aca="1" ref="F502" ca="1">IF($B502&gt;=$D$3,_xll.CQGContractData(""&amp;$C502&amp;"","NetSettlement","1","T"),RTD("cqg.rtd",,"StudyData",""&amp;$C502&amp;"","Bar","","Close","D","-2","ALL",,,"TRUE","T")-RTD("cqg.rtd",,"StudyData",""&amp;$C502&amp;"","Bar","","Close","D","-1","ALL",,,"TRUE","T"))</f>
        <v/>
      </c>
      <c r="G502" s="14" t="str">
        <f ca="1">IF($B502&gt;=$D$3,RTD("cqg.rtd", ,"ContractData", $C502, "T_SettlementTime",, "T"),"")</f>
        <v/>
      </c>
      <c r="H502" s="5" cm="1">
        <f t="array" aca="1" ref="H502" ca="1">IF($B502&gt;=$D$3,_xll.CQGContractData($C502,"T_Date","1","T"),RTD("cqg.rtd",,"StudyData",""&amp;$C502&amp;"","Bar","","Time","D","-1","ALL",,,"TRUE","T"))</f>
        <v>44952</v>
      </c>
      <c r="I502" s="6">
        <f ca="1">IF($B502&gt;=$D$3,RTD("cqg.rtd",,"StudyData",$C502,"Bar","","Close","ADC","-2","ALL",,,"TRUE","T"),"")</f>
        <v>9310.8799999999992</v>
      </c>
      <c r="J502" s="5">
        <f ca="1">IF($B502&gt;=$D$3,RTD("cqg.rtd", ,"ContractData", $C502, "Y_Date",, "T"),"")</f>
        <v>44951</v>
      </c>
      <c r="K502" s="1" t="str">
        <v/>
      </c>
      <c r="L502" s="1" t="str">
        <v/>
      </c>
      <c r="M502" t="b">
        <f t="shared" ca="1" si="24"/>
        <v>0</v>
      </c>
    </row>
    <row r="503" spans="1:13" x14ac:dyDescent="0.3">
      <c r="A503" s="3">
        <v>498</v>
      </c>
      <c r="B503" s="5">
        <f t="shared" si="22"/>
        <v>45264</v>
      </c>
      <c r="C503" s="16" t="str">
        <f t="shared" si="23"/>
        <v>CADD04Z23</v>
      </c>
      <c r="D503" s="6" t="str">
        <f>RTD("cqg.rtd", ,"ContractData", ""&amp;C503&amp;"", "LongDescription",, "T")</f>
        <v>LME Copper, Dec 23</v>
      </c>
      <c r="E503" s="6" cm="1">
        <f t="array" aca="1" ref="E503" ca="1">IF($B503&gt;=$D$3,_xll.CQGContractData(""&amp;$C503&amp;"","T_Settlement","1","T"),RTD("cqg.rtd",,"StudyData",""&amp;$C503&amp;"","Bar","","Close","D","-1","ALL",,,"TRUE","T"))</f>
        <v>9319.75</v>
      </c>
      <c r="F503" s="3" cm="1">
        <f t="array" aca="1" ref="F503" ca="1">IF($B503&gt;=$D$3,_xll.CQGContractData(""&amp;$C503&amp;"","NetSettlement","1","T"),RTD("cqg.rtd",,"StudyData",""&amp;$C503&amp;"","Bar","","Close","D","-2","ALL",,,"TRUE","T")-RTD("cqg.rtd",,"StudyData",""&amp;$C503&amp;"","Bar","","Close","D","-1","ALL",,,"TRUE","T"))</f>
        <v>11.5</v>
      </c>
      <c r="G503" s="14">
        <f ca="1">IF($B503&gt;=$D$3,RTD("cqg.rtd", ,"ContractData", $C503, "T_SettlementTime",, "T"),"")</f>
        <v>0.45833333333333331</v>
      </c>
      <c r="H503" s="5" cm="1">
        <f t="array" aca="1" ref="H503" ca="1">IF($B503&gt;=$D$3,_xll.CQGContractData($C503,"T_Date","1","T"),RTD("cqg.rtd",,"StudyData",""&amp;$C503&amp;"","Bar","","Time","D","-1","ALL",,,"TRUE","T"))</f>
        <v>44952</v>
      </c>
      <c r="I503" s="6">
        <f ca="1">IF($B503&gt;=$D$3,RTD("cqg.rtd",,"StudyData",$C503,"Bar","","Close","ADC","-2","ALL",,,"TRUE","T"),"")</f>
        <v>9315.42</v>
      </c>
      <c r="J503" s="5">
        <f ca="1">IF($B503&gt;=$D$3,RTD("cqg.rtd", ,"ContractData", $C503, "Y_Date",, "T"),"")</f>
        <v>44951</v>
      </c>
      <c r="K503" s="1" t="str">
        <v/>
      </c>
      <c r="L503" s="1" t="str">
        <v/>
      </c>
      <c r="M503" t="b">
        <f t="shared" ca="1" si="24"/>
        <v>0</v>
      </c>
    </row>
    <row r="504" spans="1:13" x14ac:dyDescent="0.3">
      <c r="A504" s="3">
        <v>499</v>
      </c>
      <c r="B504" s="5">
        <f t="shared" si="22"/>
        <v>45265</v>
      </c>
      <c r="C504" s="16" t="str">
        <f t="shared" si="23"/>
        <v>CADD05Z23</v>
      </c>
      <c r="D504" s="6" t="str">
        <f>RTD("cqg.rtd", ,"ContractData", ""&amp;C504&amp;"", "LongDescription",, "T")</f>
        <v>LME Copper, Dec 23</v>
      </c>
      <c r="E504" s="6" t="str" cm="1">
        <f t="array" aca="1" ref="E504" ca="1">IF($B504&gt;=$D$3,_xll.CQGContractData(""&amp;$C504&amp;"","T_Settlement","1","T"),RTD("cqg.rtd",,"StudyData",""&amp;$C504&amp;"","Bar","","Close","D","-1","ALL",,,"TRUE","T"))</f>
        <v/>
      </c>
      <c r="F504" s="3" t="str" cm="1">
        <f t="array" aca="1" ref="F504" ca="1">IF($B504&gt;=$D$3,_xll.CQGContractData(""&amp;$C504&amp;"","NetSettlement","1","T"),RTD("cqg.rtd",,"StudyData",""&amp;$C504&amp;"","Bar","","Close","D","-2","ALL",,,"TRUE","T")-RTD("cqg.rtd",,"StudyData",""&amp;$C504&amp;"","Bar","","Close","D","-1","ALL",,,"TRUE","T"))</f>
        <v/>
      </c>
      <c r="G504" s="14" t="str">
        <f ca="1">IF($B504&gt;=$D$3,RTD("cqg.rtd", ,"ContractData", $C504, "T_SettlementTime",, "T"),"")</f>
        <v/>
      </c>
      <c r="H504" s="5" cm="1">
        <f t="array" aca="1" ref="H504" ca="1">IF($B504&gt;=$D$3,_xll.CQGContractData($C504,"T_Date","1","T"),RTD("cqg.rtd",,"StudyData",""&amp;$C504&amp;"","Bar","","Time","D","-1","ALL",,,"TRUE","T"))</f>
        <v>44952</v>
      </c>
      <c r="I504" s="6">
        <f ca="1">IF($B504&gt;=$D$3,RTD("cqg.rtd",,"StudyData",$C504,"Bar","","Close","ADC","-2","ALL",,,"TRUE","T"),"")</f>
        <v>9315.58</v>
      </c>
      <c r="J504" s="5">
        <f ca="1">IF($B504&gt;=$D$3,RTD("cqg.rtd", ,"ContractData", $C504, "Y_Date",, "T"),"")</f>
        <v>44951</v>
      </c>
      <c r="K504" s="1" t="str">
        <v/>
      </c>
      <c r="L504" s="1" t="str">
        <v/>
      </c>
      <c r="M504" t="b">
        <f t="shared" ca="1" si="24"/>
        <v>0</v>
      </c>
    </row>
    <row r="505" spans="1:13" x14ac:dyDescent="0.3">
      <c r="A505" s="3">
        <v>500</v>
      </c>
      <c r="B505" s="5">
        <f t="shared" si="22"/>
        <v>45266</v>
      </c>
      <c r="C505" s="16" t="str">
        <f t="shared" si="23"/>
        <v>CADD06Z23</v>
      </c>
      <c r="D505" s="6" t="str">
        <f>RTD("cqg.rtd", ,"ContractData", ""&amp;C505&amp;"", "LongDescription",, "T")</f>
        <v>LME Copper, Dec 23</v>
      </c>
      <c r="E505" s="6" t="str" cm="1">
        <f t="array" aca="1" ref="E505" ca="1">IF($B505&gt;=$D$3,_xll.CQGContractData(""&amp;$C505&amp;"","T_Settlement","1","T"),RTD("cqg.rtd",,"StudyData",""&amp;$C505&amp;"","Bar","","Close","D","-1","ALL",,,"TRUE","T"))</f>
        <v/>
      </c>
      <c r="F505" s="3" t="str" cm="1">
        <f t="array" aca="1" ref="F505" ca="1">IF($B505&gt;=$D$3,_xll.CQGContractData(""&amp;$C505&amp;"","NetSettlement","1","T"),RTD("cqg.rtd",,"StudyData",""&amp;$C505&amp;"","Bar","","Close","D","-2","ALL",,,"TRUE","T")-RTD("cqg.rtd",,"StudyData",""&amp;$C505&amp;"","Bar","","Close","D","-1","ALL",,,"TRUE","T"))</f>
        <v/>
      </c>
      <c r="G505" s="14" t="str">
        <f ca="1">IF($B505&gt;=$D$3,RTD("cqg.rtd", ,"ContractData", $C505, "T_SettlementTime",, "T"),"")</f>
        <v/>
      </c>
      <c r="H505" s="5" cm="1">
        <f t="array" aca="1" ref="H505" ca="1">IF($B505&gt;=$D$3,_xll.CQGContractData($C505,"T_Date","1","T"),RTD("cqg.rtd",,"StudyData",""&amp;$C505&amp;"","Bar","","Time","D","-1","ALL",,,"TRUE","T"))</f>
        <v>44952</v>
      </c>
      <c r="I505" s="6">
        <f ca="1">IF($B505&gt;=$D$3,RTD("cqg.rtd",,"StudyData",$C505,"Bar","","Close","ADC","-2","ALL",,,"TRUE","T"),"")</f>
        <v>9315.75</v>
      </c>
      <c r="J505" s="5">
        <f ca="1">IF($B505&gt;=$D$3,RTD("cqg.rtd", ,"ContractData", $C505, "Y_Date",, "T"),"")</f>
        <v>44951</v>
      </c>
      <c r="K505" s="1" t="str">
        <v/>
      </c>
      <c r="L505" s="1" t="str">
        <v/>
      </c>
      <c r="M505" t="b">
        <f t="shared" ca="1" si="24"/>
        <v>0</v>
      </c>
    </row>
    <row r="506" spans="1:13" x14ac:dyDescent="0.3">
      <c r="A506" s="3">
        <v>501</v>
      </c>
      <c r="B506" s="5">
        <f t="shared" si="22"/>
        <v>45267</v>
      </c>
      <c r="C506" s="16" t="str">
        <f t="shared" si="23"/>
        <v>CADD07Z23</v>
      </c>
      <c r="D506" s="6" t="str">
        <f>RTD("cqg.rtd", ,"ContractData", ""&amp;C506&amp;"", "LongDescription",, "T")</f>
        <v>LME Copper, Dec 23</v>
      </c>
      <c r="E506" s="6" t="str" cm="1">
        <f t="array" aca="1" ref="E506" ca="1">IF($B506&gt;=$D$3,_xll.CQGContractData(""&amp;$C506&amp;"","T_Settlement","1","T"),RTD("cqg.rtd",,"StudyData",""&amp;$C506&amp;"","Bar","","Close","D","-1","ALL",,,"TRUE","T"))</f>
        <v/>
      </c>
      <c r="F506" s="3" t="str" cm="1">
        <f t="array" aca="1" ref="F506" ca="1">IF($B506&gt;=$D$3,_xll.CQGContractData(""&amp;$C506&amp;"","NetSettlement","1","T"),RTD("cqg.rtd",,"StudyData",""&amp;$C506&amp;"","Bar","","Close","D","-2","ALL",,,"TRUE","T")-RTD("cqg.rtd",,"StudyData",""&amp;$C506&amp;"","Bar","","Close","D","-1","ALL",,,"TRUE","T"))</f>
        <v/>
      </c>
      <c r="G506" s="14" t="str">
        <f ca="1">IF($B506&gt;=$D$3,RTD("cqg.rtd", ,"ContractData", $C506, "T_SettlementTime",, "T"),"")</f>
        <v/>
      </c>
      <c r="H506" s="5" cm="1">
        <f t="array" aca="1" ref="H506" ca="1">IF($B506&gt;=$D$3,_xll.CQGContractData($C506,"T_Date","1","T"),RTD("cqg.rtd",,"StudyData",""&amp;$C506&amp;"","Bar","","Time","D","-1","ALL",,,"TRUE","T"))</f>
        <v>44952</v>
      </c>
      <c r="I506" s="6">
        <f ca="1">IF($B506&gt;=$D$3,RTD("cqg.rtd",,"StudyData",$C506,"Bar","","Close","ADC","-2","ALL",,,"TRUE","T"),"")</f>
        <v>9311.94</v>
      </c>
      <c r="J506" s="5">
        <f ca="1">IF($B506&gt;=$D$3,RTD("cqg.rtd", ,"ContractData", $C506, "Y_Date",, "T"),"")</f>
        <v>44951</v>
      </c>
      <c r="K506" s="1" t="str">
        <v/>
      </c>
      <c r="L506" s="1" t="str">
        <v/>
      </c>
      <c r="M506" t="b">
        <f t="shared" ca="1" si="24"/>
        <v>0</v>
      </c>
    </row>
    <row r="507" spans="1:13" x14ac:dyDescent="0.3">
      <c r="A507" s="3">
        <v>502</v>
      </c>
      <c r="B507" s="5">
        <f t="shared" si="22"/>
        <v>45268</v>
      </c>
      <c r="C507" s="16" t="str">
        <f t="shared" si="23"/>
        <v>CADD08Z23</v>
      </c>
      <c r="D507" s="6" t="str">
        <f>RTD("cqg.rtd", ,"ContractData", ""&amp;C507&amp;"", "LongDescription",, "T")</f>
        <v>LME Copper, Dec 23</v>
      </c>
      <c r="E507" s="6" t="str" cm="1">
        <f t="array" aca="1" ref="E507" ca="1">IF($B507&gt;=$D$3,_xll.CQGContractData(""&amp;$C507&amp;"","T_Settlement","1","T"),RTD("cqg.rtd",,"StudyData",""&amp;$C507&amp;"","Bar","","Close","D","-1","ALL",,,"TRUE","T"))</f>
        <v/>
      </c>
      <c r="F507" s="3" t="str" cm="1">
        <f t="array" aca="1" ref="F507" ca="1">IF($B507&gt;=$D$3,_xll.CQGContractData(""&amp;$C507&amp;"","NetSettlement","1","T"),RTD("cqg.rtd",,"StudyData",""&amp;$C507&amp;"","Bar","","Close","D","-2","ALL",,,"TRUE","T")-RTD("cqg.rtd",,"StudyData",""&amp;$C507&amp;"","Bar","","Close","D","-1","ALL",,,"TRUE","T"))</f>
        <v/>
      </c>
      <c r="G507" s="14" t="str">
        <f ca="1">IF($B507&gt;=$D$3,RTD("cqg.rtd", ,"ContractData", $C507, "T_SettlementTime",, "T"),"")</f>
        <v/>
      </c>
      <c r="H507" s="5" cm="1">
        <f t="array" aca="1" ref="H507" ca="1">IF($B507&gt;=$D$3,_xll.CQGContractData($C507,"T_Date","1","T"),RTD("cqg.rtd",,"StudyData",""&amp;$C507&amp;"","Bar","","Time","D","-1","ALL",,,"TRUE","T"))</f>
        <v>44952</v>
      </c>
      <c r="I507" s="6">
        <f ca="1">IF($B507&gt;=$D$3,RTD("cqg.rtd",,"StudyData",$C507,"Bar","","Close","ADC","-2","ALL",,,"TRUE","T"),"")</f>
        <v>9312.1200000000008</v>
      </c>
      <c r="J507" s="5">
        <f ca="1">IF($B507&gt;=$D$3,RTD("cqg.rtd", ,"ContractData", $C507, "Y_Date",, "T"),"")</f>
        <v>44951</v>
      </c>
      <c r="K507" s="1" t="str">
        <v/>
      </c>
      <c r="L507" s="1" t="str">
        <v/>
      </c>
      <c r="M507" t="b">
        <f t="shared" ca="1" si="24"/>
        <v>0</v>
      </c>
    </row>
    <row r="508" spans="1:13" x14ac:dyDescent="0.3">
      <c r="A508" s="3">
        <v>503</v>
      </c>
      <c r="B508" s="5">
        <f t="shared" si="22"/>
        <v>45271</v>
      </c>
      <c r="C508" s="16" t="str">
        <f t="shared" si="23"/>
        <v>CADD11Z23</v>
      </c>
      <c r="D508" s="6" t="str">
        <f>RTD("cqg.rtd", ,"ContractData", ""&amp;C508&amp;"", "LongDescription",, "T")</f>
        <v>LME Copper, Dec 23</v>
      </c>
      <c r="E508" s="6" t="str" cm="1">
        <f t="array" aca="1" ref="E508" ca="1">IF($B508&gt;=$D$3,_xll.CQGContractData(""&amp;$C508&amp;"","T_Settlement","1","T"),RTD("cqg.rtd",,"StudyData",""&amp;$C508&amp;"","Bar","","Close","D","-1","ALL",,,"TRUE","T"))</f>
        <v/>
      </c>
      <c r="F508" s="3" t="str" cm="1">
        <f t="array" aca="1" ref="F508" ca="1">IF($B508&gt;=$D$3,_xll.CQGContractData(""&amp;$C508&amp;"","NetSettlement","1","T"),RTD("cqg.rtd",,"StudyData",""&amp;$C508&amp;"","Bar","","Close","D","-2","ALL",,,"TRUE","T")-RTD("cqg.rtd",,"StudyData",""&amp;$C508&amp;"","Bar","","Close","D","-1","ALL",,,"TRUE","T"))</f>
        <v/>
      </c>
      <c r="G508" s="14" t="str">
        <f ca="1">IF($B508&gt;=$D$3,RTD("cqg.rtd", ,"ContractData", $C508, "T_SettlementTime",, "T"),"")</f>
        <v/>
      </c>
      <c r="H508" s="5" cm="1">
        <f t="array" aca="1" ref="H508" ca="1">IF($B508&gt;=$D$3,_xll.CQGContractData($C508,"T_Date","1","T"),RTD("cqg.rtd",,"StudyData",""&amp;$C508&amp;"","Bar","","Time","D","-1","ALL",,,"TRUE","T"))</f>
        <v>44952</v>
      </c>
      <c r="I508" s="6">
        <f ca="1">IF($B508&gt;=$D$3,RTD("cqg.rtd",,"StudyData",$C508,"Bar","","Close","ADC","-2","ALL",,,"TRUE","T"),"")</f>
        <v>9315.5</v>
      </c>
      <c r="J508" s="5">
        <f ca="1">IF($B508&gt;=$D$3,RTD("cqg.rtd", ,"ContractData", $C508, "Y_Date",, "T"),"")</f>
        <v>44951</v>
      </c>
      <c r="K508" s="1" t="str">
        <v/>
      </c>
      <c r="L508" s="1" t="str">
        <v/>
      </c>
      <c r="M508" t="b">
        <f t="shared" ca="1" si="24"/>
        <v>0</v>
      </c>
    </row>
    <row r="509" spans="1:13" x14ac:dyDescent="0.3">
      <c r="A509" s="3">
        <v>504</v>
      </c>
      <c r="B509" s="5">
        <f t="shared" si="22"/>
        <v>45272</v>
      </c>
      <c r="C509" s="16" t="str">
        <f t="shared" si="23"/>
        <v>CADD12Z23</v>
      </c>
      <c r="D509" s="6" t="str">
        <f>RTD("cqg.rtd", ,"ContractData", ""&amp;C509&amp;"", "LongDescription",, "T")</f>
        <v>LME Copper, Dec 23</v>
      </c>
      <c r="E509" s="6" t="str" cm="1">
        <f t="array" aca="1" ref="E509" ca="1">IF($B509&gt;=$D$3,_xll.CQGContractData(""&amp;$C509&amp;"","T_Settlement","1","T"),RTD("cqg.rtd",,"StudyData",""&amp;$C509&amp;"","Bar","","Close","D","-1","ALL",,,"TRUE","T"))</f>
        <v/>
      </c>
      <c r="F509" s="3" t="str" cm="1">
        <f t="array" aca="1" ref="F509" ca="1">IF($B509&gt;=$D$3,_xll.CQGContractData(""&amp;$C509&amp;"","NetSettlement","1","T"),RTD("cqg.rtd",,"StudyData",""&amp;$C509&amp;"","Bar","","Close","D","-2","ALL",,,"TRUE","T")-RTD("cqg.rtd",,"StudyData",""&amp;$C509&amp;"","Bar","","Close","D","-1","ALL",,,"TRUE","T"))</f>
        <v/>
      </c>
      <c r="G509" s="14" t="str">
        <f ca="1">IF($B509&gt;=$D$3,RTD("cqg.rtd", ,"ContractData", $C509, "T_SettlementTime",, "T"),"")</f>
        <v/>
      </c>
      <c r="H509" s="5" cm="1">
        <f t="array" aca="1" ref="H509" ca="1">IF($B509&gt;=$D$3,_xll.CQGContractData($C509,"T_Date","1","T"),RTD("cqg.rtd",,"StudyData",""&amp;$C509&amp;"","Bar","","Time","D","-1","ALL",,,"TRUE","T"))</f>
        <v>44952</v>
      </c>
      <c r="I509" s="6">
        <f ca="1">IF($B509&gt;=$D$3,RTD("cqg.rtd",,"StudyData",$C509,"Bar","","Close","ADC","-2","ALL",,,"TRUE","T"),"")</f>
        <v>9315.25</v>
      </c>
      <c r="J509" s="5">
        <f ca="1">IF($B509&gt;=$D$3,RTD("cqg.rtd", ,"ContractData", $C509, "Y_Date",, "T"),"")</f>
        <v>44951</v>
      </c>
      <c r="K509" s="1" t="str">
        <v/>
      </c>
      <c r="L509" s="1" t="str">
        <v/>
      </c>
      <c r="M509" t="b">
        <f t="shared" ca="1" si="24"/>
        <v>0</v>
      </c>
    </row>
    <row r="510" spans="1:13" x14ac:dyDescent="0.3">
      <c r="A510" s="3">
        <v>505</v>
      </c>
      <c r="B510" s="5">
        <f t="shared" si="22"/>
        <v>45273</v>
      </c>
      <c r="C510" s="16" t="str">
        <f t="shared" si="23"/>
        <v>CADD13Z23</v>
      </c>
      <c r="D510" s="6" t="str">
        <f>RTD("cqg.rtd", ,"ContractData", ""&amp;C510&amp;"", "LongDescription",, "T")</f>
        <v>LME Copper, Dec 23</v>
      </c>
      <c r="E510" s="6" t="str" cm="1">
        <f t="array" aca="1" ref="E510" ca="1">IF($B510&gt;=$D$3,_xll.CQGContractData(""&amp;$C510&amp;"","T_Settlement","1","T"),RTD("cqg.rtd",,"StudyData",""&amp;$C510&amp;"","Bar","","Close","D","-1","ALL",,,"TRUE","T"))</f>
        <v/>
      </c>
      <c r="F510" s="3" t="str" cm="1">
        <f t="array" aca="1" ref="F510" ca="1">IF($B510&gt;=$D$3,_xll.CQGContractData(""&amp;$C510&amp;"","NetSettlement","1","T"),RTD("cqg.rtd",,"StudyData",""&amp;$C510&amp;"","Bar","","Close","D","-2","ALL",,,"TRUE","T")-RTD("cqg.rtd",,"StudyData",""&amp;$C510&amp;"","Bar","","Close","D","-1","ALL",,,"TRUE","T"))</f>
        <v/>
      </c>
      <c r="G510" s="14" t="str">
        <f ca="1">IF($B510&gt;=$D$3,RTD("cqg.rtd", ,"ContractData", $C510, "T_SettlementTime",, "T"),"")</f>
        <v/>
      </c>
      <c r="H510" s="5" cm="1">
        <f t="array" aca="1" ref="H510" ca="1">IF($B510&gt;=$D$3,_xll.CQGContractData($C510,"T_Date","1","T"),RTD("cqg.rtd",,"StudyData",""&amp;$C510&amp;"","Bar","","Time","D","-1","ALL",,,"TRUE","T"))</f>
        <v>44952</v>
      </c>
      <c r="I510" s="6">
        <f ca="1">IF($B510&gt;=$D$3,RTD("cqg.rtd",,"StudyData",$C510,"Bar","","Close","ADC","-2","ALL",,,"TRUE","T"),"")</f>
        <v>9315</v>
      </c>
      <c r="J510" s="5">
        <f ca="1">IF($B510&gt;=$D$3,RTD("cqg.rtd", ,"ContractData", $C510, "Y_Date",, "T"),"")</f>
        <v>44951</v>
      </c>
      <c r="K510" s="1" t="str">
        <v/>
      </c>
      <c r="L510" s="1" t="str">
        <v/>
      </c>
      <c r="M510" t="b">
        <f t="shared" ca="1" si="24"/>
        <v>0</v>
      </c>
    </row>
    <row r="511" spans="1:13" x14ac:dyDescent="0.3">
      <c r="A511" s="3">
        <v>506</v>
      </c>
      <c r="B511" s="5">
        <f t="shared" si="22"/>
        <v>45274</v>
      </c>
      <c r="C511" s="16" t="str">
        <f t="shared" si="23"/>
        <v>CADD14Z23</v>
      </c>
      <c r="D511" s="6" t="str">
        <f>RTD("cqg.rtd", ,"ContractData", ""&amp;C511&amp;"", "LongDescription",, "T")</f>
        <v>LME Copper, Dec 23</v>
      </c>
      <c r="E511" s="6" t="str" cm="1">
        <f t="array" aca="1" ref="E511" ca="1">IF($B511&gt;=$D$3,_xll.CQGContractData(""&amp;$C511&amp;"","T_Settlement","1","T"),RTD("cqg.rtd",,"StudyData",""&amp;$C511&amp;"","Bar","","Close","D","-1","ALL",,,"TRUE","T"))</f>
        <v/>
      </c>
      <c r="F511" s="3" t="str" cm="1">
        <f t="array" aca="1" ref="F511" ca="1">IF($B511&gt;=$D$3,_xll.CQGContractData(""&amp;$C511&amp;"","NetSettlement","1","T"),RTD("cqg.rtd",,"StudyData",""&amp;$C511&amp;"","Bar","","Close","D","-2","ALL",,,"TRUE","T")-RTD("cqg.rtd",,"StudyData",""&amp;$C511&amp;"","Bar","","Close","D","-1","ALL",,,"TRUE","T"))</f>
        <v/>
      </c>
      <c r="G511" s="14" t="str">
        <f ca="1">IF($B511&gt;=$D$3,RTD("cqg.rtd", ,"ContractData", $C511, "T_SettlementTime",, "T"),"")</f>
        <v/>
      </c>
      <c r="H511" s="5" cm="1">
        <f t="array" aca="1" ref="H511" ca="1">IF($B511&gt;=$D$3,_xll.CQGContractData($C511,"T_Date","1","T"),RTD("cqg.rtd",,"StudyData",""&amp;$C511&amp;"","Bar","","Time","D","-1","ALL",,,"TRUE","T"))</f>
        <v>44952</v>
      </c>
      <c r="I511" s="6">
        <f ca="1">IF($B511&gt;=$D$3,RTD("cqg.rtd",,"StudyData",$C511,"Bar","","Close","ADC","-2","ALL",,,"TRUE","T"),"")</f>
        <v>9312.25</v>
      </c>
      <c r="J511" s="5">
        <f ca="1">IF($B511&gt;=$D$3,RTD("cqg.rtd", ,"ContractData", $C511, "Y_Date",, "T"),"")</f>
        <v>44951</v>
      </c>
      <c r="K511" s="1" t="str">
        <v/>
      </c>
      <c r="L511" s="1" t="str">
        <v/>
      </c>
      <c r="M511" t="b">
        <f t="shared" ca="1" si="24"/>
        <v>0</v>
      </c>
    </row>
    <row r="512" spans="1:13" x14ac:dyDescent="0.3">
      <c r="A512" s="3">
        <v>507</v>
      </c>
      <c r="B512" s="5">
        <f t="shared" si="22"/>
        <v>45275</v>
      </c>
      <c r="C512" s="16" t="str">
        <f t="shared" si="23"/>
        <v>CADD15Z23</v>
      </c>
      <c r="D512" s="6" t="str">
        <f>RTD("cqg.rtd", ,"ContractData", ""&amp;C512&amp;"", "LongDescription",, "T")</f>
        <v>LME Copper, Dec 23</v>
      </c>
      <c r="E512" s="6" t="str" cm="1">
        <f t="array" aca="1" ref="E512" ca="1">IF($B512&gt;=$D$3,_xll.CQGContractData(""&amp;$C512&amp;"","T_Settlement","1","T"),RTD("cqg.rtd",,"StudyData",""&amp;$C512&amp;"","Bar","","Close","D","-1","ALL",,,"TRUE","T"))</f>
        <v/>
      </c>
      <c r="F512" s="3" t="str" cm="1">
        <f t="array" aca="1" ref="F512" ca="1">IF($B512&gt;=$D$3,_xll.CQGContractData(""&amp;$C512&amp;"","NetSettlement","1","T"),RTD("cqg.rtd",,"StudyData",""&amp;$C512&amp;"","Bar","","Close","D","-2","ALL",,,"TRUE","T")-RTD("cqg.rtd",,"StudyData",""&amp;$C512&amp;"","Bar","","Close","D","-1","ALL",,,"TRUE","T"))</f>
        <v/>
      </c>
      <c r="G512" s="14" t="str">
        <f ca="1">IF($B512&gt;=$D$3,RTD("cqg.rtd", ,"ContractData", $C512, "T_SettlementTime",, "T"),"")</f>
        <v/>
      </c>
      <c r="H512" s="5" cm="1">
        <f t="array" aca="1" ref="H512" ca="1">IF($B512&gt;=$D$3,_xll.CQGContractData($C512,"T_Date","1","T"),RTD("cqg.rtd",,"StudyData",""&amp;$C512&amp;"","Bar","","Time","D","-1","ALL",,,"TRUE","T"))</f>
        <v>44952</v>
      </c>
      <c r="I512" s="6">
        <f ca="1">IF($B512&gt;=$D$3,RTD("cqg.rtd",,"StudyData",$C512,"Bar","","Close","ADC","-2","ALL",,,"TRUE","T"),"")</f>
        <v>9311.5</v>
      </c>
      <c r="J512" s="5">
        <f ca="1">IF($B512&gt;=$D$3,RTD("cqg.rtd", ,"ContractData", $C512, "Y_Date",, "T"),"")</f>
        <v>44951</v>
      </c>
      <c r="K512" s="1" t="str">
        <v/>
      </c>
      <c r="L512" s="1" t="str">
        <v/>
      </c>
      <c r="M512" t="b">
        <f t="shared" ca="1" si="24"/>
        <v>0</v>
      </c>
    </row>
    <row r="513" spans="1:13" x14ac:dyDescent="0.3">
      <c r="A513" s="3">
        <v>508</v>
      </c>
      <c r="B513" s="5">
        <f t="shared" si="22"/>
        <v>45278</v>
      </c>
      <c r="C513" s="16" t="str">
        <f t="shared" si="23"/>
        <v>CADD18Z23</v>
      </c>
      <c r="D513" s="6" t="str">
        <f>RTD("cqg.rtd", ,"ContractData", ""&amp;C513&amp;"", "LongDescription",, "T")</f>
        <v>LME Copper, Dec 23</v>
      </c>
      <c r="E513" s="6" t="str" cm="1">
        <f t="array" aca="1" ref="E513" ca="1">IF($B513&gt;=$D$3,_xll.CQGContractData(""&amp;$C513&amp;"","T_Settlement","1","T"),RTD("cqg.rtd",,"StudyData",""&amp;$C513&amp;"","Bar","","Close","D","-1","ALL",,,"TRUE","T"))</f>
        <v/>
      </c>
      <c r="F513" s="3" t="str" cm="1">
        <f t="array" aca="1" ref="F513" ca="1">IF($B513&gt;=$D$3,_xll.CQGContractData(""&amp;$C513&amp;"","NetSettlement","1","T"),RTD("cqg.rtd",,"StudyData",""&amp;$C513&amp;"","Bar","","Close","D","-2","ALL",,,"TRUE","T")-RTD("cqg.rtd",,"StudyData",""&amp;$C513&amp;"","Bar","","Close","D","-1","ALL",,,"TRUE","T"))</f>
        <v/>
      </c>
      <c r="G513" s="14" t="str">
        <f ca="1">IF($B513&gt;=$D$3,RTD("cqg.rtd", ,"ContractData", $C513, "T_SettlementTime",, "T"),"")</f>
        <v/>
      </c>
      <c r="H513" s="5" cm="1">
        <f t="array" aca="1" ref="H513" ca="1">IF($B513&gt;=$D$3,_xll.CQGContractData($C513,"T_Date","1","T"),RTD("cqg.rtd",,"StudyData",""&amp;$C513&amp;"","Bar","","Time","D","-1","ALL",,,"TRUE","T"))</f>
        <v>44952</v>
      </c>
      <c r="I513" s="6">
        <f ca="1">IF($B513&gt;=$D$3,RTD("cqg.rtd",,"StudyData",$C513,"Bar","","Close","ADC","-2","ALL",,,"TRUE","T"),"")</f>
        <v>9314.75</v>
      </c>
      <c r="J513" s="5">
        <f ca="1">IF($B513&gt;=$D$3,RTD("cqg.rtd", ,"ContractData", $C513, "Y_Date",, "T"),"")</f>
        <v>44951</v>
      </c>
      <c r="K513" s="1" t="str">
        <v/>
      </c>
      <c r="L513" s="1" t="str">
        <v/>
      </c>
      <c r="M513" t="b">
        <f t="shared" ca="1" si="24"/>
        <v>0</v>
      </c>
    </row>
    <row r="514" spans="1:13" x14ac:dyDescent="0.3">
      <c r="A514" s="3">
        <v>509</v>
      </c>
      <c r="B514" s="5">
        <f t="shared" si="22"/>
        <v>45279</v>
      </c>
      <c r="C514" s="16" t="str">
        <f t="shared" si="23"/>
        <v>CADD19Z23</v>
      </c>
      <c r="D514" s="6" t="str">
        <f>RTD("cqg.rtd", ,"ContractData", ""&amp;C514&amp;"", "LongDescription",, "T")</f>
        <v>LME Copper, Dec 23</v>
      </c>
      <c r="E514" s="6" t="str" cm="1">
        <f t="array" aca="1" ref="E514" ca="1">IF($B514&gt;=$D$3,_xll.CQGContractData(""&amp;$C514&amp;"","T_Settlement","1","T"),RTD("cqg.rtd",,"StudyData",""&amp;$C514&amp;"","Bar","","Close","D","-1","ALL",,,"TRUE","T"))</f>
        <v/>
      </c>
      <c r="F514" s="3" t="str" cm="1">
        <f t="array" aca="1" ref="F514" ca="1">IF($B514&gt;=$D$3,_xll.CQGContractData(""&amp;$C514&amp;"","NetSettlement","1","T"),RTD("cqg.rtd",,"StudyData",""&amp;$C514&amp;"","Bar","","Close","D","-2","ALL",,,"TRUE","T")-RTD("cqg.rtd",,"StudyData",""&amp;$C514&amp;"","Bar","","Close","D","-1","ALL",,,"TRUE","T"))</f>
        <v/>
      </c>
      <c r="G514" s="14" t="str">
        <f ca="1">IF($B514&gt;=$D$3,RTD("cqg.rtd", ,"ContractData", $C514, "T_SettlementTime",, "T"),"")</f>
        <v/>
      </c>
      <c r="H514" s="5" cm="1">
        <f t="array" aca="1" ref="H514" ca="1">IF($B514&gt;=$D$3,_xll.CQGContractData($C514,"T_Date","1","T"),RTD("cqg.rtd",,"StudyData",""&amp;$C514&amp;"","Bar","","Time","D","-1","ALL",,,"TRUE","T"))</f>
        <v>44952</v>
      </c>
      <c r="I514" s="6">
        <f ca="1">IF($B514&gt;=$D$3,RTD("cqg.rtd",,"StudyData",$C514,"Bar","","Close","ADC","-2","ALL",,,"TRUE","T"),"")</f>
        <v>9314.5</v>
      </c>
      <c r="J514" s="5">
        <f ca="1">IF($B514&gt;=$D$3,RTD("cqg.rtd", ,"ContractData", $C514, "Y_Date",, "T"),"")</f>
        <v>44951</v>
      </c>
      <c r="K514" s="1" t="str">
        <v/>
      </c>
      <c r="L514" s="1" t="str">
        <v/>
      </c>
      <c r="M514" t="b">
        <f t="shared" ca="1" si="24"/>
        <v>0</v>
      </c>
    </row>
    <row r="515" spans="1:13" x14ac:dyDescent="0.3">
      <c r="A515" s="3">
        <v>510</v>
      </c>
      <c r="B515" s="5">
        <f t="shared" si="22"/>
        <v>45280</v>
      </c>
      <c r="C515" s="16" t="str">
        <f t="shared" si="23"/>
        <v>CADD20Z23</v>
      </c>
      <c r="D515" s="6" t="str">
        <f>RTD("cqg.rtd", ,"ContractData", ""&amp;C515&amp;"", "LongDescription",, "T")</f>
        <v>LME Copper, Dec 23</v>
      </c>
      <c r="E515" s="6" cm="1">
        <f t="array" aca="1" ref="E515" ca="1">IF($B515&gt;=$D$3,_xll.CQGContractData(""&amp;$C515&amp;"","T_Settlement","1","T"),RTD("cqg.rtd",,"StudyData",""&amp;$C515&amp;"","Bar","","Close","D","-1","ALL",,,"TRUE","T"))</f>
        <v>9317.5</v>
      </c>
      <c r="F515" s="3" cm="1">
        <f t="array" aca="1" ref="F515" ca="1">IF($B515&gt;=$D$3,_xll.CQGContractData(""&amp;$C515&amp;"","NetSettlement","1","T"),RTD("cqg.rtd",,"StudyData",""&amp;$C515&amp;"","Bar","","Close","D","-2","ALL",,,"TRUE","T")-RTD("cqg.rtd",,"StudyData",""&amp;$C515&amp;"","Bar","","Close","D","-1","ALL",,,"TRUE","T"))</f>
        <v>11</v>
      </c>
      <c r="G515" s="14">
        <f ca="1">IF($B515&gt;=$D$3,RTD("cqg.rtd", ,"ContractData", $C515, "T_SettlementTime",, "T"),"")</f>
        <v>0.45833333333333331</v>
      </c>
      <c r="H515" s="5" cm="1">
        <f t="array" aca="1" ref="H515" ca="1">IF($B515&gt;=$D$3,_xll.CQGContractData($C515,"T_Date","1","T"),RTD("cqg.rtd",,"StudyData",""&amp;$C515&amp;"","Bar","","Time","D","-1","ALL",,,"TRUE","T"))</f>
        <v>44952</v>
      </c>
      <c r="I515" s="6">
        <f ca="1">IF($B515&gt;=$D$3,RTD("cqg.rtd",,"StudyData",$C515,"Bar","","Close","ADC","-2","ALL",,,"TRUE","T"),"")</f>
        <v>9314.25</v>
      </c>
      <c r="J515" s="5">
        <f ca="1">IF($B515&gt;=$D$3,RTD("cqg.rtd", ,"ContractData", $C515, "Y_Date",, "T"),"")</f>
        <v>44951</v>
      </c>
      <c r="K515" s="1">
        <v>45280</v>
      </c>
      <c r="L515" s="1" t="str">
        <v/>
      </c>
      <c r="M515" t="b">
        <f t="shared" ca="1" si="24"/>
        <v>0</v>
      </c>
    </row>
    <row r="516" spans="1:13" x14ac:dyDescent="0.3">
      <c r="A516" s="3">
        <v>511</v>
      </c>
      <c r="B516" s="5">
        <f t="shared" si="22"/>
        <v>45281</v>
      </c>
      <c r="C516" s="16" t="str">
        <f t="shared" si="23"/>
        <v>CADD21Z23</v>
      </c>
      <c r="D516" s="6" t="str">
        <f>RTD("cqg.rtd", ,"ContractData", ""&amp;C516&amp;"", "LongDescription",, "T")</f>
        <v>LME Copper, Dec 23</v>
      </c>
      <c r="E516" s="6" t="str" cm="1">
        <f t="array" aca="1" ref="E516" ca="1">IF($B516&gt;=$D$3,_xll.CQGContractData(""&amp;$C516&amp;"","T_Settlement","1","T"),RTD("cqg.rtd",,"StudyData",""&amp;$C516&amp;"","Bar","","Close","D","-1","ALL",,,"TRUE","T"))</f>
        <v/>
      </c>
      <c r="F516" s="3" t="str" cm="1">
        <f t="array" aca="1" ref="F516" ca="1">IF($B516&gt;=$D$3,_xll.CQGContractData(""&amp;$C516&amp;"","NetSettlement","1","T"),RTD("cqg.rtd",,"StudyData",""&amp;$C516&amp;"","Bar","","Close","D","-2","ALL",,,"TRUE","T")-RTD("cqg.rtd",,"StudyData",""&amp;$C516&amp;"","Bar","","Close","D","-1","ALL",,,"TRUE","T"))</f>
        <v/>
      </c>
      <c r="G516" s="14" t="str">
        <f ca="1">IF($B516&gt;=$D$3,RTD("cqg.rtd", ,"ContractData", $C516, "T_SettlementTime",, "T"),"")</f>
        <v/>
      </c>
      <c r="H516" s="5" cm="1">
        <f t="array" aca="1" ref="H516" ca="1">IF($B516&gt;=$D$3,_xll.CQGContractData($C516,"T_Date","1","T"),RTD("cqg.rtd",,"StudyData",""&amp;$C516&amp;"","Bar","","Time","D","-1","ALL",,,"TRUE","T"))</f>
        <v>44952</v>
      </c>
      <c r="I516" s="6">
        <f ca="1">IF($B516&gt;=$D$3,RTD("cqg.rtd",,"StudyData",$C516,"Bar","","Close","ADC","-2","ALL",,,"TRUE","T"),"")</f>
        <v>9311.86</v>
      </c>
      <c r="J516" s="5">
        <f ca="1">IF($B516&gt;=$D$3,RTD("cqg.rtd", ,"ContractData", $C516, "Y_Date",, "T"),"")</f>
        <v>44951</v>
      </c>
      <c r="K516" s="1" t="str">
        <v/>
      </c>
      <c r="L516" s="1" t="str">
        <v/>
      </c>
      <c r="M516" t="b">
        <f t="shared" ca="1" si="24"/>
        <v>0</v>
      </c>
    </row>
    <row r="517" spans="1:13" x14ac:dyDescent="0.3">
      <c r="A517" s="3">
        <v>512</v>
      </c>
      <c r="B517" s="5">
        <f t="shared" ref="B517:B580" si="25">WORKDAY($C$2,$A517)</f>
        <v>45282</v>
      </c>
      <c r="C517" s="16" t="str">
        <f t="shared" ref="C517:C580" si="26">CONCATENATE($E$2,IF(DAY($B517)&lt;10,CONCATENATE("0",DAY($B517)),DAY($B517)),IF(MONTH($B517)=1,"F",IF(MONTH($B517)=2,"G",IF(MONTH($B517)=3,"H",IF(MONTH($B517)=4,"J",IF(MONTH($B517)=5,"K",IF(MONTH($B517)=6,"M",IF(MONTH($B517)=7,"N",IF(MONTH($B517)=8,"Q",IF(MONTH($B517)=9,"U",IF(MONTH($B517)=10,"V",IF(MONTH($B517)=11,"X",IF(MONTH($B517)=12,"Z","INVALID MONTH")))))))))))),RIGHT(YEAR($B517),2))</f>
        <v>CADD22Z23</v>
      </c>
      <c r="D517" s="6" t="str">
        <f>RTD("cqg.rtd", ,"ContractData", ""&amp;C517&amp;"", "LongDescription",, "T")</f>
        <v>LME Copper, Dec 23</v>
      </c>
      <c r="E517" s="6" t="str" cm="1">
        <f t="array" aca="1" ref="E517" ca="1">IF($B517&gt;=$D$3,_xll.CQGContractData(""&amp;$C517&amp;"","T_Settlement","1","T"),RTD("cqg.rtd",,"StudyData",""&amp;$C517&amp;"","Bar","","Close","D","-1","ALL",,,"TRUE","T"))</f>
        <v/>
      </c>
      <c r="F517" s="3" t="str" cm="1">
        <f t="array" aca="1" ref="F517" ca="1">IF($B517&gt;=$D$3,_xll.CQGContractData(""&amp;$C517&amp;"","NetSettlement","1","T"),RTD("cqg.rtd",,"StudyData",""&amp;$C517&amp;"","Bar","","Close","D","-2","ALL",,,"TRUE","T")-RTD("cqg.rtd",,"StudyData",""&amp;$C517&amp;"","Bar","","Close","D","-1","ALL",,,"TRUE","T"))</f>
        <v/>
      </c>
      <c r="G517" s="14" t="str">
        <f ca="1">IF($B517&gt;=$D$3,RTD("cqg.rtd", ,"ContractData", $C517, "T_SettlementTime",, "T"),"")</f>
        <v/>
      </c>
      <c r="H517" s="5" cm="1">
        <f t="array" aca="1" ref="H517" ca="1">IF($B517&gt;=$D$3,_xll.CQGContractData($C517,"T_Date","1","T"),RTD("cqg.rtd",,"StudyData",""&amp;$C517&amp;"","Bar","","Time","D","-1","ALL",,,"TRUE","T"))</f>
        <v>44952</v>
      </c>
      <c r="I517" s="6">
        <f ca="1">IF($B517&gt;=$D$3,RTD("cqg.rtd",,"StudyData",$C517,"Bar","","Close","ADC","-2","ALL",,,"TRUE","T"),"")</f>
        <v>9311.93</v>
      </c>
      <c r="J517" s="5">
        <f ca="1">IF($B517&gt;=$D$3,RTD("cqg.rtd", ,"ContractData", $C517, "Y_Date",, "T"),"")</f>
        <v>44951</v>
      </c>
      <c r="K517" s="1" t="str">
        <v/>
      </c>
      <c r="L517" s="1" t="str">
        <v/>
      </c>
      <c r="M517" t="b">
        <f t="shared" ca="1" si="24"/>
        <v>0</v>
      </c>
    </row>
    <row r="518" spans="1:13" x14ac:dyDescent="0.3">
      <c r="A518" s="3">
        <v>513</v>
      </c>
      <c r="B518" s="5">
        <f t="shared" si="25"/>
        <v>45285</v>
      </c>
      <c r="C518" s="16" t="str">
        <f t="shared" si="26"/>
        <v>CADD25Z23</v>
      </c>
      <c r="D518" s="6" t="str">
        <f>RTD("cqg.rtd", ,"ContractData", ""&amp;C518&amp;"", "LongDescription",, "T")</f>
        <v>LME Copper, Dec 23</v>
      </c>
      <c r="E518" s="6" t="str" cm="1">
        <f t="array" aca="1" ref="E518" ca="1">IF($B518&gt;=$D$3,_xll.CQGContractData(""&amp;$C518&amp;"","T_Settlement","1","T"),RTD("cqg.rtd",,"StudyData",""&amp;$C518&amp;"","Bar","","Close","D","-1","ALL",,,"TRUE","T"))</f>
        <v/>
      </c>
      <c r="F518" s="3" t="str" cm="1">
        <f t="array" aca="1" ref="F518" ca="1">IF($B518&gt;=$D$3,_xll.CQGContractData(""&amp;$C518&amp;"","NetSettlement","1","T"),RTD("cqg.rtd",,"StudyData",""&amp;$C518&amp;"","Bar","","Close","D","-2","ALL",,,"TRUE","T")-RTD("cqg.rtd",,"StudyData",""&amp;$C518&amp;"","Bar","","Close","D","-1","ALL",,,"TRUE","T"))</f>
        <v/>
      </c>
      <c r="G518" s="14" t="str">
        <f ca="1">IF($B518&gt;=$D$3,RTD("cqg.rtd", ,"ContractData", $C518, "T_SettlementTime",, "T"),"")</f>
        <v/>
      </c>
      <c r="H518" s="5" cm="1">
        <f t="array" aca="1" ref="H518" ca="1">IF($B518&gt;=$D$3,_xll.CQGContractData($C518,"T_Date","1","T"),RTD("cqg.rtd",,"StudyData",""&amp;$C518&amp;"","Bar","","Time","D","-1","ALL",,,"TRUE","T"))</f>
        <v>44952</v>
      </c>
      <c r="I518" s="6" t="str">
        <f ca="1">IF($B518&gt;=$D$3,RTD("cqg.rtd",,"StudyData",$C518,"Bar","","Close","ADC","-2","ALL",,,"TRUE","T"),"")</f>
        <v/>
      </c>
      <c r="J518" s="5">
        <f ca="1">IF($B518&gt;=$D$3,RTD("cqg.rtd", ,"ContractData", $C518, "Y_Date",, "T"),"")</f>
        <v>44951</v>
      </c>
      <c r="K518" s="1" t="str">
        <v/>
      </c>
      <c r="L518" s="1" t="str">
        <v/>
      </c>
      <c r="M518" t="b">
        <f t="shared" ca="1" si="24"/>
        <v>0</v>
      </c>
    </row>
    <row r="519" spans="1:13" x14ac:dyDescent="0.3">
      <c r="A519" s="3">
        <v>514</v>
      </c>
      <c r="B519" s="5">
        <f t="shared" si="25"/>
        <v>45286</v>
      </c>
      <c r="C519" s="16" t="str">
        <f t="shared" si="26"/>
        <v>CADD26Z23</v>
      </c>
      <c r="D519" s="6" t="str">
        <f>RTD("cqg.rtd", ,"ContractData", ""&amp;C519&amp;"", "LongDescription",, "T")</f>
        <v>LME Copper, Dec 23</v>
      </c>
      <c r="E519" s="6" t="str" cm="1">
        <f t="array" aca="1" ref="E519" ca="1">IF($B519&gt;=$D$3,_xll.CQGContractData(""&amp;$C519&amp;"","T_Settlement","1","T"),RTD("cqg.rtd",,"StudyData",""&amp;$C519&amp;"","Bar","","Close","D","-1","ALL",,,"TRUE","T"))</f>
        <v/>
      </c>
      <c r="F519" s="3" t="str" cm="1">
        <f t="array" aca="1" ref="F519" ca="1">IF($B519&gt;=$D$3,_xll.CQGContractData(""&amp;$C519&amp;"","NetSettlement","1","T"),RTD("cqg.rtd",,"StudyData",""&amp;$C519&amp;"","Bar","","Close","D","-2","ALL",,,"TRUE","T")-RTD("cqg.rtd",,"StudyData",""&amp;$C519&amp;"","Bar","","Close","D","-1","ALL",,,"TRUE","T"))</f>
        <v/>
      </c>
      <c r="G519" s="14" t="str">
        <f ca="1">IF($B519&gt;=$D$3,RTD("cqg.rtd", ,"ContractData", $C519, "T_SettlementTime",, "T"),"")</f>
        <v/>
      </c>
      <c r="H519" s="5" cm="1">
        <f t="array" aca="1" ref="H519" ca="1">IF($B519&gt;=$D$3,_xll.CQGContractData($C519,"T_Date","1","T"),RTD("cqg.rtd",,"StudyData",""&amp;$C519&amp;"","Bar","","Time","D","-1","ALL",,,"TRUE","T"))</f>
        <v>44952</v>
      </c>
      <c r="I519" s="6">
        <f ca="1">IF($B519&gt;=$D$3,RTD("cqg.rtd",,"StudyData",$C519,"Bar","","Close","ADC","-2","ALL",,,"TRUE","T"),"")</f>
        <v>9291.01</v>
      </c>
      <c r="J519" s="5">
        <f ca="1">IF($B519&gt;=$D$3,RTD("cqg.rtd", ,"ContractData", $C519, "Y_Date",, "T"),"")</f>
        <v>44951</v>
      </c>
      <c r="K519" s="1" t="str">
        <v/>
      </c>
      <c r="L519" s="1" t="str">
        <v/>
      </c>
      <c r="M519" t="b">
        <f t="shared" ca="1" si="24"/>
        <v>0</v>
      </c>
    </row>
    <row r="520" spans="1:13" x14ac:dyDescent="0.3">
      <c r="A520" s="3">
        <v>515</v>
      </c>
      <c r="B520" s="5">
        <f t="shared" si="25"/>
        <v>45287</v>
      </c>
      <c r="C520" s="16" t="str">
        <f t="shared" si="26"/>
        <v>CADD27Z23</v>
      </c>
      <c r="D520" s="6" t="str">
        <f>RTD("cqg.rtd", ,"ContractData", ""&amp;C520&amp;"", "LongDescription",, "T")</f>
        <v>LME Copper, Dec 23</v>
      </c>
      <c r="E520" s="6" t="str" cm="1">
        <f t="array" aca="1" ref="E520" ca="1">IF($B520&gt;=$D$3,_xll.CQGContractData(""&amp;$C520&amp;"","T_Settlement","1","T"),RTD("cqg.rtd",,"StudyData",""&amp;$C520&amp;"","Bar","","Close","D","-1","ALL",,,"TRUE","T"))</f>
        <v/>
      </c>
      <c r="F520" s="3" t="str" cm="1">
        <f t="array" aca="1" ref="F520" ca="1">IF($B520&gt;=$D$3,_xll.CQGContractData(""&amp;$C520&amp;"","NetSettlement","1","T"),RTD("cqg.rtd",,"StudyData",""&amp;$C520&amp;"","Bar","","Close","D","-2","ALL",,,"TRUE","T")-RTD("cqg.rtd",,"StudyData",""&amp;$C520&amp;"","Bar","","Close","D","-1","ALL",,,"TRUE","T"))</f>
        <v/>
      </c>
      <c r="G520" s="14" t="str">
        <f ca="1">IF($B520&gt;=$D$3,RTD("cqg.rtd", ,"ContractData", $C520, "T_SettlementTime",, "T"),"")</f>
        <v/>
      </c>
      <c r="H520" s="5" cm="1">
        <f t="array" aca="1" ref="H520" ca="1">IF($B520&gt;=$D$3,_xll.CQGContractData($C520,"T_Date","1","T"),RTD("cqg.rtd",,"StudyData",""&amp;$C520&amp;"","Bar","","Time","D","-1","ALL",,,"TRUE","T"))</f>
        <v>44952</v>
      </c>
      <c r="I520" s="6">
        <f ca="1">IF($B520&gt;=$D$3,RTD("cqg.rtd",,"StudyData",$C520,"Bar","","Close","ADC","-2","ALL",,,"TRUE","T"),"")</f>
        <v>9292.51</v>
      </c>
      <c r="J520" s="5">
        <f ca="1">IF($B520&gt;=$D$3,RTD("cqg.rtd", ,"ContractData", $C520, "Y_Date",, "T"),"")</f>
        <v>44951</v>
      </c>
      <c r="K520" s="1" t="str">
        <v/>
      </c>
      <c r="L520" s="1" t="str">
        <v/>
      </c>
      <c r="M520" t="b">
        <f t="shared" ca="1" si="24"/>
        <v>0</v>
      </c>
    </row>
    <row r="521" spans="1:13" x14ac:dyDescent="0.3">
      <c r="A521" s="3">
        <v>516</v>
      </c>
      <c r="B521" s="5">
        <f t="shared" si="25"/>
        <v>45288</v>
      </c>
      <c r="C521" s="16" t="str">
        <f t="shared" si="26"/>
        <v>CADD28Z23</v>
      </c>
      <c r="D521" s="6" t="str">
        <f>RTD("cqg.rtd", ,"ContractData", ""&amp;C521&amp;"", "LongDescription",, "T")</f>
        <v>LME Copper, Dec 23</v>
      </c>
      <c r="E521" s="6" t="str" cm="1">
        <f t="array" aca="1" ref="E521" ca="1">IF($B521&gt;=$D$3,_xll.CQGContractData(""&amp;$C521&amp;"","T_Settlement","1","T"),RTD("cqg.rtd",,"StudyData",""&amp;$C521&amp;"","Bar","","Close","D","-1","ALL",,,"TRUE","T"))</f>
        <v/>
      </c>
      <c r="F521" s="3" t="str" cm="1">
        <f t="array" aca="1" ref="F521" ca="1">IF($B521&gt;=$D$3,_xll.CQGContractData(""&amp;$C521&amp;"","NetSettlement","1","T"),RTD("cqg.rtd",,"StudyData",""&amp;$C521&amp;"","Bar","","Close","D","-2","ALL",,,"TRUE","T")-RTD("cqg.rtd",,"StudyData",""&amp;$C521&amp;"","Bar","","Close","D","-1","ALL",,,"TRUE","T"))</f>
        <v/>
      </c>
      <c r="G521" s="14" t="str">
        <f ca="1">IF($B521&gt;=$D$3,RTD("cqg.rtd", ,"ContractData", $C521, "T_SettlementTime",, "T"),"")</f>
        <v/>
      </c>
      <c r="H521" s="5" cm="1">
        <f t="array" aca="1" ref="H521" ca="1">IF($B521&gt;=$D$3,_xll.CQGContractData($C521,"T_Date","1","T"),RTD("cqg.rtd",,"StudyData",""&amp;$C521&amp;"","Bar","","Time","D","-1","ALL",,,"TRUE","T"))</f>
        <v>44952</v>
      </c>
      <c r="I521" s="6">
        <f ca="1">IF($B521&gt;=$D$3,RTD("cqg.rtd",,"StudyData",$C521,"Bar","","Close","ADC","-2","ALL",,,"TRUE","T"),"")</f>
        <v>9313.8799999999992</v>
      </c>
      <c r="J521" s="5">
        <f ca="1">IF($B521&gt;=$D$3,RTD("cqg.rtd", ,"ContractData", $C521, "Y_Date",, "T"),"")</f>
        <v>44951</v>
      </c>
      <c r="K521" s="1" t="str">
        <v/>
      </c>
      <c r="L521" s="1" t="str">
        <v/>
      </c>
      <c r="M521" t="b">
        <f t="shared" ca="1" si="24"/>
        <v>0</v>
      </c>
    </row>
    <row r="522" spans="1:13" x14ac:dyDescent="0.3">
      <c r="A522" s="3">
        <v>517</v>
      </c>
      <c r="B522" s="5">
        <f t="shared" si="25"/>
        <v>45289</v>
      </c>
      <c r="C522" s="16" t="str">
        <f t="shared" si="26"/>
        <v>CADD29Z23</v>
      </c>
      <c r="D522" s="6" t="str">
        <f>RTD("cqg.rtd", ,"ContractData", ""&amp;C522&amp;"", "LongDescription",, "T")</f>
        <v>LME Copper, Dec 23</v>
      </c>
      <c r="E522" s="6" t="str" cm="1">
        <f t="array" aca="1" ref="E522" ca="1">IF($B522&gt;=$D$3,_xll.CQGContractData(""&amp;$C522&amp;"","T_Settlement","1","T"),RTD("cqg.rtd",,"StudyData",""&amp;$C522&amp;"","Bar","","Close","D","-1","ALL",,,"TRUE","T"))</f>
        <v/>
      </c>
      <c r="F522" s="3" t="str" cm="1">
        <f t="array" aca="1" ref="F522" ca="1">IF($B522&gt;=$D$3,_xll.CQGContractData(""&amp;$C522&amp;"","NetSettlement","1","T"),RTD("cqg.rtd",,"StudyData",""&amp;$C522&amp;"","Bar","","Close","D","-2","ALL",,,"TRUE","T")-RTD("cqg.rtd",,"StudyData",""&amp;$C522&amp;"","Bar","","Close","D","-1","ALL",,,"TRUE","T"))</f>
        <v/>
      </c>
      <c r="G522" s="14" t="str">
        <f ca="1">IF($B522&gt;=$D$3,RTD("cqg.rtd", ,"ContractData", $C522, "T_SettlementTime",, "T"),"")</f>
        <v/>
      </c>
      <c r="H522" s="5" cm="1">
        <f t="array" aca="1" ref="H522" ca="1">IF($B522&gt;=$D$3,_xll.CQGContractData($C522,"T_Date","1","T"),RTD("cqg.rtd",,"StudyData",""&amp;$C522&amp;"","Bar","","Time","D","-1","ALL",,,"TRUE","T"))</f>
        <v>44952</v>
      </c>
      <c r="I522" s="6">
        <f ca="1">IF($B522&gt;=$D$3,RTD("cqg.rtd",,"StudyData",$C522,"Bar","","Close","ADC","-2","ALL",,,"TRUE","T"),"")</f>
        <v>9314.25</v>
      </c>
      <c r="J522" s="5">
        <f ca="1">IF($B522&gt;=$D$3,RTD("cqg.rtd", ,"ContractData", $C522, "Y_Date",, "T"),"")</f>
        <v>44951</v>
      </c>
      <c r="K522" s="1" t="str">
        <v/>
      </c>
      <c r="L522" s="1" t="str">
        <v/>
      </c>
      <c r="M522" t="b">
        <f t="shared" ca="1" si="24"/>
        <v>0</v>
      </c>
    </row>
    <row r="523" spans="1:13" x14ac:dyDescent="0.3">
      <c r="A523" s="3">
        <v>518</v>
      </c>
      <c r="B523" s="5">
        <f t="shared" si="25"/>
        <v>45292</v>
      </c>
      <c r="C523" s="16" t="str">
        <f t="shared" si="26"/>
        <v>CADD01F24</v>
      </c>
      <c r="D523" s="6" t="str">
        <f>RTD("cqg.rtd", ,"ContractData", ""&amp;C523&amp;"", "LongDescription",, "T")</f>
        <v>LME Copper, Jan 24</v>
      </c>
      <c r="E523" s="6" t="str" cm="1">
        <f t="array" aca="1" ref="E523" ca="1">IF($B523&gt;=$D$3,_xll.CQGContractData(""&amp;$C523&amp;"","T_Settlement","1","T"),RTD("cqg.rtd",,"StudyData",""&amp;$C523&amp;"","Bar","","Close","D","-1","ALL",,,"TRUE","T"))</f>
        <v/>
      </c>
      <c r="F523" s="3" t="str" cm="1">
        <f t="array" aca="1" ref="F523" ca="1">IF($B523&gt;=$D$3,_xll.CQGContractData(""&amp;$C523&amp;"","NetSettlement","1","T"),RTD("cqg.rtd",,"StudyData",""&amp;$C523&amp;"","Bar","","Close","D","-2","ALL",,,"TRUE","T")-RTD("cqg.rtd",,"StudyData",""&amp;$C523&amp;"","Bar","","Close","D","-1","ALL",,,"TRUE","T"))</f>
        <v/>
      </c>
      <c r="G523" s="14" t="str">
        <f ca="1">IF($B523&gt;=$D$3,RTD("cqg.rtd", ,"ContractData", $C523, "T_SettlementTime",, "T"),"")</f>
        <v/>
      </c>
      <c r="H523" s="5" cm="1">
        <f t="array" aca="1" ref="H523" ca="1">IF($B523&gt;=$D$3,_xll.CQGContractData($C523,"T_Date","1","T"),RTD("cqg.rtd",,"StudyData",""&amp;$C523&amp;"","Bar","","Time","D","-1","ALL",,,"TRUE","T"))</f>
        <v>44952</v>
      </c>
      <c r="I523" s="6">
        <f ca="1">IF($B523&gt;=$D$3,RTD("cqg.rtd",,"StudyData",$C523,"Bar","","Close","ADC","-2","ALL",,,"TRUE","T"),"")</f>
        <v>9310.8799999999992</v>
      </c>
      <c r="J523" s="5">
        <f ca="1">IF($B523&gt;=$D$3,RTD("cqg.rtd", ,"ContractData", $C523, "Y_Date",, "T"),"")</f>
        <v>44951</v>
      </c>
      <c r="K523" s="1" t="str">
        <v/>
      </c>
      <c r="L523" s="1" t="str">
        <v/>
      </c>
      <c r="M523" t="b">
        <f t="shared" ca="1" si="24"/>
        <v>0</v>
      </c>
    </row>
    <row r="524" spans="1:13" x14ac:dyDescent="0.3">
      <c r="A524" s="3">
        <v>519</v>
      </c>
      <c r="B524" s="5">
        <f t="shared" si="25"/>
        <v>45293</v>
      </c>
      <c r="C524" s="16" t="str">
        <f t="shared" si="26"/>
        <v>CADD02F24</v>
      </c>
      <c r="D524" s="6" t="str">
        <f>RTD("cqg.rtd", ,"ContractData", ""&amp;C524&amp;"", "LongDescription",, "T")</f>
        <v>LME Copper, Jan 24</v>
      </c>
      <c r="E524" s="6" t="str" cm="1">
        <f t="array" aca="1" ref="E524" ca="1">IF($B524&gt;=$D$3,_xll.CQGContractData(""&amp;$C524&amp;"","T_Settlement","1","T"),RTD("cqg.rtd",,"StudyData",""&amp;$C524&amp;"","Bar","","Close","D","-1","ALL",,,"TRUE","T"))</f>
        <v/>
      </c>
      <c r="F524" s="3" t="str" cm="1">
        <f t="array" aca="1" ref="F524" ca="1">IF($B524&gt;=$D$3,_xll.CQGContractData(""&amp;$C524&amp;"","NetSettlement","1","T"),RTD("cqg.rtd",,"StudyData",""&amp;$C524&amp;"","Bar","","Close","D","-2","ALL",,,"TRUE","T")-RTD("cqg.rtd",,"StudyData",""&amp;$C524&amp;"","Bar","","Close","D","-1","ALL",,,"TRUE","T"))</f>
        <v/>
      </c>
      <c r="G524" s="14" t="str">
        <f ca="1">IF($B524&gt;=$D$3,RTD("cqg.rtd", ,"ContractData", $C524, "T_SettlementTime",, "T"),"")</f>
        <v/>
      </c>
      <c r="H524" s="5" cm="1">
        <f t="array" aca="1" ref="H524" ca="1">IF($B524&gt;=$D$3,_xll.CQGContractData($C524,"T_Date","1","T"),RTD("cqg.rtd",,"StudyData",""&amp;$C524&amp;"","Bar","","Time","D","-1","ALL",,,"TRUE","T"))</f>
        <v>44952</v>
      </c>
      <c r="I524" s="6">
        <f ca="1">IF($B524&gt;=$D$3,RTD("cqg.rtd",,"StudyData",$C524,"Bar","","Close","ADC","-2","ALL",,,"TRUE","T"),"")</f>
        <v>9311.06</v>
      </c>
      <c r="J524" s="5">
        <f ca="1">IF($B524&gt;=$D$3,RTD("cqg.rtd", ,"ContractData", $C524, "Y_Date",, "T"),"")</f>
        <v>44951</v>
      </c>
      <c r="K524" s="1" t="str">
        <v/>
      </c>
      <c r="L524" s="1" t="str">
        <v/>
      </c>
      <c r="M524" t="b">
        <f t="shared" ca="1" si="24"/>
        <v>0</v>
      </c>
    </row>
    <row r="525" spans="1:13" x14ac:dyDescent="0.3">
      <c r="A525" s="3">
        <v>520</v>
      </c>
      <c r="B525" s="5">
        <f t="shared" si="25"/>
        <v>45294</v>
      </c>
      <c r="C525" s="16" t="str">
        <f t="shared" si="26"/>
        <v>CADD03F24</v>
      </c>
      <c r="D525" s="6" t="str">
        <f>RTD("cqg.rtd", ,"ContractData", ""&amp;C525&amp;"", "LongDescription",, "T")</f>
        <v>LME Copper, Jan 24</v>
      </c>
      <c r="E525" s="6" cm="1">
        <f t="array" aca="1" ref="E525" ca="1">IF($B525&gt;=$D$3,_xll.CQGContractData(""&amp;$C525&amp;"","T_Settlement","1","T"),RTD("cqg.rtd",,"StudyData",""&amp;$C525&amp;"","Bar","","Close","D","-1","ALL",,,"TRUE","T"))</f>
        <v>9314.880000000001</v>
      </c>
      <c r="F525" s="3" cm="1">
        <f t="array" aca="1" ref="F525" ca="1">IF($B525&gt;=$D$3,_xll.CQGContractData(""&amp;$C525&amp;"","NetSettlement","1","T"),RTD("cqg.rtd",,"StudyData",""&amp;$C525&amp;"","Bar","","Close","D","-2","ALL",,,"TRUE","T")-RTD("cqg.rtd",,"StudyData",""&amp;$C525&amp;"","Bar","","Close","D","-1","ALL",,,"TRUE","T"))</f>
        <v>10.57</v>
      </c>
      <c r="G525" s="14">
        <f ca="1">IF($B525&gt;=$D$3,RTD("cqg.rtd", ,"ContractData", $C525, "T_SettlementTime",, "T"),"")</f>
        <v>0.45833333333333331</v>
      </c>
      <c r="H525" s="5" cm="1">
        <f t="array" aca="1" ref="H525" ca="1">IF($B525&gt;=$D$3,_xll.CQGContractData($C525,"T_Date","1","T"),RTD("cqg.rtd",,"StudyData",""&amp;$C525&amp;"","Bar","","Time","D","-1","ALL",,,"TRUE","T"))</f>
        <v>44952</v>
      </c>
      <c r="I525" s="6">
        <f ca="1">IF($B525&gt;=$D$3,RTD("cqg.rtd",,"StudyData",$C525,"Bar","","Close","ADC","-2","ALL",,,"TRUE","T"),"")</f>
        <v>9315.25</v>
      </c>
      <c r="J525" s="5">
        <f ca="1">IF($B525&gt;=$D$3,RTD("cqg.rtd", ,"ContractData", $C525, "Y_Date",, "T"),"")</f>
        <v>44951</v>
      </c>
      <c r="K525" s="1" t="str">
        <v/>
      </c>
      <c r="L525" s="1" t="str">
        <v/>
      </c>
      <c r="M525" t="b">
        <f t="shared" ca="1" si="24"/>
        <v>0</v>
      </c>
    </row>
    <row r="526" spans="1:13" x14ac:dyDescent="0.3">
      <c r="A526" s="3">
        <v>521</v>
      </c>
      <c r="B526" s="5">
        <f t="shared" si="25"/>
        <v>45295</v>
      </c>
      <c r="C526" s="16" t="str">
        <f t="shared" si="26"/>
        <v>CADD04F24</v>
      </c>
      <c r="D526" s="6" t="str">
        <f>RTD("cqg.rtd", ,"ContractData", ""&amp;C526&amp;"", "LongDescription",, "T")</f>
        <v>LME Copper, Jan 24</v>
      </c>
      <c r="E526" s="6" t="str" cm="1">
        <f t="array" aca="1" ref="E526" ca="1">IF($B526&gt;=$D$3,_xll.CQGContractData(""&amp;$C526&amp;"","T_Settlement","1","T"),RTD("cqg.rtd",,"StudyData",""&amp;$C526&amp;"","Bar","","Close","D","-1","ALL",,,"TRUE","T"))</f>
        <v/>
      </c>
      <c r="F526" s="3" t="str" cm="1">
        <f t="array" aca="1" ref="F526" ca="1">IF($B526&gt;=$D$3,_xll.CQGContractData(""&amp;$C526&amp;"","NetSettlement","1","T"),RTD("cqg.rtd",,"StudyData",""&amp;$C526&amp;"","Bar","","Close","D","-2","ALL",,,"TRUE","T")-RTD("cqg.rtd",,"StudyData",""&amp;$C526&amp;"","Bar","","Close","D","-1","ALL",,,"TRUE","T"))</f>
        <v/>
      </c>
      <c r="G526" s="14" t="str">
        <f ca="1">IF($B526&gt;=$D$3,RTD("cqg.rtd", ,"ContractData", $C526, "T_SettlementTime",, "T"),"")</f>
        <v/>
      </c>
      <c r="H526" s="5" cm="1">
        <f t="array" aca="1" ref="H526" ca="1">IF($B526&gt;=$D$3,_xll.CQGContractData($C526,"T_Date","1","T"),RTD("cqg.rtd",,"StudyData",""&amp;$C526&amp;"","Bar","","Time","D","-1","ALL",,,"TRUE","T"))</f>
        <v>44952</v>
      </c>
      <c r="I526" s="6">
        <f ca="1">IF($B526&gt;=$D$3,RTD("cqg.rtd",,"StudyData",$C526,"Bar","","Close","ADC","-2","ALL",,,"TRUE","T"),"")</f>
        <v>9315.42</v>
      </c>
      <c r="J526" s="5">
        <f ca="1">IF($B526&gt;=$D$3,RTD("cqg.rtd", ,"ContractData", $C526, "Y_Date",, "T"),"")</f>
        <v>44951</v>
      </c>
      <c r="K526" s="1" t="str">
        <v/>
      </c>
      <c r="L526" s="1" t="str">
        <v/>
      </c>
      <c r="M526" t="b">
        <f t="shared" ca="1" si="24"/>
        <v>0</v>
      </c>
    </row>
    <row r="527" spans="1:13" x14ac:dyDescent="0.3">
      <c r="A527" s="3">
        <v>522</v>
      </c>
      <c r="B527" s="5">
        <f t="shared" si="25"/>
        <v>45296</v>
      </c>
      <c r="C527" s="16" t="str">
        <f t="shared" si="26"/>
        <v>CADD05F24</v>
      </c>
      <c r="D527" s="6" t="str">
        <f>RTD("cqg.rtd", ,"ContractData", ""&amp;C527&amp;"", "LongDescription",, "T")</f>
        <v>LME Copper, Jan 24</v>
      </c>
      <c r="E527" s="6" t="str" cm="1">
        <f t="array" aca="1" ref="E527" ca="1">IF($B527&gt;=$D$3,_xll.CQGContractData(""&amp;$C527&amp;"","T_Settlement","1","T"),RTD("cqg.rtd",,"StudyData",""&amp;$C527&amp;"","Bar","","Close","D","-1","ALL",,,"TRUE","T"))</f>
        <v/>
      </c>
      <c r="F527" s="3" t="str" cm="1">
        <f t="array" aca="1" ref="F527" ca="1">IF($B527&gt;=$D$3,_xll.CQGContractData(""&amp;$C527&amp;"","NetSettlement","1","T"),RTD("cqg.rtd",,"StudyData",""&amp;$C527&amp;"","Bar","","Close","D","-2","ALL",,,"TRUE","T")-RTD("cqg.rtd",,"StudyData",""&amp;$C527&amp;"","Bar","","Close","D","-1","ALL",,,"TRUE","T"))</f>
        <v/>
      </c>
      <c r="G527" s="14" t="str">
        <f ca="1">IF($B527&gt;=$D$3,RTD("cqg.rtd", ,"ContractData", $C527, "T_SettlementTime",, "T"),"")</f>
        <v/>
      </c>
      <c r="H527" s="5" cm="1">
        <f t="array" aca="1" ref="H527" ca="1">IF($B527&gt;=$D$3,_xll.CQGContractData($C527,"T_Date","1","T"),RTD("cqg.rtd",,"StudyData",""&amp;$C527&amp;"","Bar","","Time","D","-1","ALL",,,"TRUE","T"))</f>
        <v>44952</v>
      </c>
      <c r="I527" s="6">
        <f ca="1">IF($B527&gt;=$D$3,RTD("cqg.rtd",,"StudyData",$C527,"Bar","","Close","ADC","-2","ALL",,,"TRUE","T"),"")</f>
        <v>9315.58</v>
      </c>
      <c r="J527" s="5">
        <f ca="1">IF($B527&gt;=$D$3,RTD("cqg.rtd", ,"ContractData", $C527, "Y_Date",, "T"),"")</f>
        <v>44951</v>
      </c>
      <c r="K527" s="1" t="str">
        <v/>
      </c>
      <c r="L527" s="1" t="str">
        <v/>
      </c>
      <c r="M527" t="b">
        <f t="shared" ca="1" si="24"/>
        <v>0</v>
      </c>
    </row>
    <row r="528" spans="1:13" x14ac:dyDescent="0.3">
      <c r="A528" s="3">
        <v>523</v>
      </c>
      <c r="B528" s="5">
        <f t="shared" si="25"/>
        <v>45299</v>
      </c>
      <c r="C528" s="16" t="str">
        <f t="shared" si="26"/>
        <v>CADD08F24</v>
      </c>
      <c r="D528" s="6" t="str">
        <f>RTD("cqg.rtd", ,"ContractData", ""&amp;C528&amp;"", "LongDescription",, "T")</f>
        <v>LME Copper, Jan 24</v>
      </c>
      <c r="E528" s="6" t="str" cm="1">
        <f t="array" aca="1" ref="E528" ca="1">IF($B528&gt;=$D$3,_xll.CQGContractData(""&amp;$C528&amp;"","T_Settlement","1","T"),RTD("cqg.rtd",,"StudyData",""&amp;$C528&amp;"","Bar","","Close","D","-1","ALL",,,"TRUE","T"))</f>
        <v/>
      </c>
      <c r="F528" s="3" t="str" cm="1">
        <f t="array" aca="1" ref="F528" ca="1">IF($B528&gt;=$D$3,_xll.CQGContractData(""&amp;$C528&amp;"","NetSettlement","1","T"),RTD("cqg.rtd",,"StudyData",""&amp;$C528&amp;"","Bar","","Close","D","-2","ALL",,,"TRUE","T")-RTD("cqg.rtd",,"StudyData",""&amp;$C528&amp;"","Bar","","Close","D","-1","ALL",,,"TRUE","T"))</f>
        <v/>
      </c>
      <c r="G528" s="14" t="str">
        <f ca="1">IF($B528&gt;=$D$3,RTD("cqg.rtd", ,"ContractData", $C528, "T_SettlementTime",, "T"),"")</f>
        <v/>
      </c>
      <c r="H528" s="5" cm="1">
        <f t="array" aca="1" ref="H528" ca="1">IF($B528&gt;=$D$3,_xll.CQGContractData($C528,"T_Date","1","T"),RTD("cqg.rtd",,"StudyData",""&amp;$C528&amp;"","Bar","","Time","D","-1","ALL",,,"TRUE","T"))</f>
        <v>44952</v>
      </c>
      <c r="I528" s="6">
        <f ca="1">IF($B528&gt;=$D$3,RTD("cqg.rtd",,"StudyData",$C528,"Bar","","Close","ADC","-2","ALL",,,"TRUE","T"),"")</f>
        <v>9312.1200000000008</v>
      </c>
      <c r="J528" s="5">
        <f ca="1">IF($B528&gt;=$D$3,RTD("cqg.rtd", ,"ContractData", $C528, "Y_Date",, "T"),"")</f>
        <v>44951</v>
      </c>
      <c r="K528" s="1" t="str">
        <v/>
      </c>
      <c r="L528" s="1" t="str">
        <v/>
      </c>
      <c r="M528" t="b">
        <f t="shared" ca="1" si="24"/>
        <v>0</v>
      </c>
    </row>
    <row r="529" spans="1:13" x14ac:dyDescent="0.3">
      <c r="A529" s="3">
        <v>524</v>
      </c>
      <c r="B529" s="5">
        <f t="shared" si="25"/>
        <v>45300</v>
      </c>
      <c r="C529" s="16" t="str">
        <f t="shared" si="26"/>
        <v>CADD09F24</v>
      </c>
      <c r="D529" s="6" t="str">
        <f>RTD("cqg.rtd", ,"ContractData", ""&amp;C529&amp;"", "LongDescription",, "T")</f>
        <v>LME Copper, Jan 24</v>
      </c>
      <c r="E529" s="6" t="str" cm="1">
        <f t="array" aca="1" ref="E529" ca="1">IF($B529&gt;=$D$3,_xll.CQGContractData(""&amp;$C529&amp;"","T_Settlement","1","T"),RTD("cqg.rtd",,"StudyData",""&amp;$C529&amp;"","Bar","","Close","D","-1","ALL",,,"TRUE","T"))</f>
        <v/>
      </c>
      <c r="F529" s="3" t="str" cm="1">
        <f t="array" aca="1" ref="F529" ca="1">IF($B529&gt;=$D$3,_xll.CQGContractData(""&amp;$C529&amp;"","NetSettlement","1","T"),RTD("cqg.rtd",,"StudyData",""&amp;$C529&amp;"","Bar","","Close","D","-2","ALL",,,"TRUE","T")-RTD("cqg.rtd",,"StudyData",""&amp;$C529&amp;"","Bar","","Close","D","-1","ALL",,,"TRUE","T"))</f>
        <v/>
      </c>
      <c r="G529" s="14" t="str">
        <f ca="1">IF($B529&gt;=$D$3,RTD("cqg.rtd", ,"ContractData", $C529, "T_SettlementTime",, "T"),"")</f>
        <v/>
      </c>
      <c r="H529" s="5" cm="1">
        <f t="array" aca="1" ref="H529" ca="1">IF($B529&gt;=$D$3,_xll.CQGContractData($C529,"T_Date","1","T"),RTD("cqg.rtd",,"StudyData",""&amp;$C529&amp;"","Bar","","Time","D","-1","ALL",,,"TRUE","T"))</f>
        <v>44952</v>
      </c>
      <c r="I529" s="6">
        <f ca="1">IF($B529&gt;=$D$3,RTD("cqg.rtd",,"StudyData",$C529,"Bar","","Close","ADC","-2","ALL",,,"TRUE","T"),"")</f>
        <v>9312.2900000000009</v>
      </c>
      <c r="J529" s="5">
        <f ca="1">IF($B529&gt;=$D$3,RTD("cqg.rtd", ,"ContractData", $C529, "Y_Date",, "T"),"")</f>
        <v>44951</v>
      </c>
      <c r="K529" s="1" t="str">
        <v/>
      </c>
      <c r="L529" s="1" t="str">
        <v/>
      </c>
      <c r="M529" t="b">
        <f t="shared" ca="1" si="24"/>
        <v>0</v>
      </c>
    </row>
    <row r="530" spans="1:13" x14ac:dyDescent="0.3">
      <c r="A530" s="3">
        <v>525</v>
      </c>
      <c r="B530" s="5">
        <f t="shared" si="25"/>
        <v>45301</v>
      </c>
      <c r="C530" s="16" t="str">
        <f t="shared" si="26"/>
        <v>CADD10F24</v>
      </c>
      <c r="D530" s="6" t="str">
        <f>RTD("cqg.rtd", ,"ContractData", ""&amp;C530&amp;"", "LongDescription",, "T")</f>
        <v>LME Copper, Jan 24</v>
      </c>
      <c r="E530" s="6" t="str" cm="1">
        <f t="array" aca="1" ref="E530" ca="1">IF($B530&gt;=$D$3,_xll.CQGContractData(""&amp;$C530&amp;"","T_Settlement","1","T"),RTD("cqg.rtd",,"StudyData",""&amp;$C530&amp;"","Bar","","Close","D","-1","ALL",,,"TRUE","T"))</f>
        <v/>
      </c>
      <c r="F530" s="3" t="str" cm="1">
        <f t="array" aca="1" ref="F530" ca="1">IF($B530&gt;=$D$3,_xll.CQGContractData(""&amp;$C530&amp;"","NetSettlement","1","T"),RTD("cqg.rtd",,"StudyData",""&amp;$C530&amp;"","Bar","","Close","D","-2","ALL",,,"TRUE","T")-RTD("cqg.rtd",,"StudyData",""&amp;$C530&amp;"","Bar","","Close","D","-1","ALL",,,"TRUE","T"))</f>
        <v/>
      </c>
      <c r="G530" s="14" t="str">
        <f ca="1">IF($B530&gt;=$D$3,RTD("cqg.rtd", ,"ContractData", $C530, "T_SettlementTime",, "T"),"")</f>
        <v/>
      </c>
      <c r="H530" s="5" cm="1">
        <f t="array" aca="1" ref="H530" ca="1">IF($B530&gt;=$D$3,_xll.CQGContractData($C530,"T_Date","1","T"),RTD("cqg.rtd",,"StudyData",""&amp;$C530&amp;"","Bar","","Time","D","-1","ALL",,,"TRUE","T"))</f>
        <v>44952</v>
      </c>
      <c r="I530" s="6">
        <f ca="1">IF($B530&gt;=$D$3,RTD("cqg.rtd",,"StudyData",$C530,"Bar","","Close","ADC","-2","ALL",,,"TRUE","T"),"")</f>
        <v>9306</v>
      </c>
      <c r="J530" s="5">
        <f ca="1">IF($B530&gt;=$D$3,RTD("cqg.rtd", ,"ContractData", $C530, "Y_Date",, "T"),"")</f>
        <v>44951</v>
      </c>
      <c r="K530" s="1" t="str">
        <v/>
      </c>
      <c r="L530" s="1" t="str">
        <v/>
      </c>
      <c r="M530" t="b">
        <f t="shared" ref="M530:M593" ca="1" si="27">ISERROR(F530)</f>
        <v>0</v>
      </c>
    </row>
    <row r="531" spans="1:13" x14ac:dyDescent="0.3">
      <c r="A531" s="3">
        <v>526</v>
      </c>
      <c r="B531" s="5">
        <f t="shared" si="25"/>
        <v>45302</v>
      </c>
      <c r="C531" s="16" t="str">
        <f t="shared" si="26"/>
        <v>CADD11F24</v>
      </c>
      <c r="D531" s="6" t="str">
        <f>RTD("cqg.rtd", ,"ContractData", ""&amp;C531&amp;"", "LongDescription",, "T")</f>
        <v>LME Copper, Jan 24</v>
      </c>
      <c r="E531" s="6" t="str" cm="1">
        <f t="array" aca="1" ref="E531" ca="1">IF($B531&gt;=$D$3,_xll.CQGContractData(""&amp;$C531&amp;"","T_Settlement","1","T"),RTD("cqg.rtd",,"StudyData",""&amp;$C531&amp;"","Bar","","Close","D","-1","ALL",,,"TRUE","T"))</f>
        <v/>
      </c>
      <c r="F531" s="3" t="str" cm="1">
        <f t="array" aca="1" ref="F531" ca="1">IF($B531&gt;=$D$3,_xll.CQGContractData(""&amp;$C531&amp;"","NetSettlement","1","T"),RTD("cqg.rtd",,"StudyData",""&amp;$C531&amp;"","Bar","","Close","D","-2","ALL",,,"TRUE","T")-RTD("cqg.rtd",,"StudyData",""&amp;$C531&amp;"","Bar","","Close","D","-1","ALL",,,"TRUE","T"))</f>
        <v/>
      </c>
      <c r="G531" s="14" t="str">
        <f ca="1">IF($B531&gt;=$D$3,RTD("cqg.rtd", ,"ContractData", $C531, "T_SettlementTime",, "T"),"")</f>
        <v/>
      </c>
      <c r="H531" s="5" cm="1">
        <f t="array" aca="1" ref="H531" ca="1">IF($B531&gt;=$D$3,_xll.CQGContractData($C531,"T_Date","1","T"),RTD("cqg.rtd",,"StudyData",""&amp;$C531&amp;"","Bar","","Time","D","-1","ALL",,,"TRUE","T"))</f>
        <v>44952</v>
      </c>
      <c r="I531" s="6">
        <f ca="1">IF($B531&gt;=$D$3,RTD("cqg.rtd",,"StudyData",$C531,"Bar","","Close","ADC","-2","ALL",,,"TRUE","T"),"")</f>
        <v>9315.5</v>
      </c>
      <c r="J531" s="5">
        <f ca="1">IF($B531&gt;=$D$3,RTD("cqg.rtd", ,"ContractData", $C531, "Y_Date",, "T"),"")</f>
        <v>44951</v>
      </c>
      <c r="K531" s="1" t="str">
        <v/>
      </c>
      <c r="L531" s="1" t="str">
        <v/>
      </c>
      <c r="M531" t="b">
        <f t="shared" ca="1" si="27"/>
        <v>0</v>
      </c>
    </row>
    <row r="532" spans="1:13" x14ac:dyDescent="0.3">
      <c r="A532" s="3">
        <v>527</v>
      </c>
      <c r="B532" s="5">
        <f t="shared" si="25"/>
        <v>45303</v>
      </c>
      <c r="C532" s="16" t="str">
        <f t="shared" si="26"/>
        <v>CADD12F24</v>
      </c>
      <c r="D532" s="6" t="str">
        <f>RTD("cqg.rtd", ,"ContractData", ""&amp;C532&amp;"", "LongDescription",, "T")</f>
        <v>LME Copper, Jan 24</v>
      </c>
      <c r="E532" s="6" t="str" cm="1">
        <f t="array" aca="1" ref="E532" ca="1">IF($B532&gt;=$D$3,_xll.CQGContractData(""&amp;$C532&amp;"","T_Settlement","1","T"),RTD("cqg.rtd",,"StudyData",""&amp;$C532&amp;"","Bar","","Close","D","-1","ALL",,,"TRUE","T"))</f>
        <v/>
      </c>
      <c r="F532" s="3" t="str" cm="1">
        <f t="array" aca="1" ref="F532" ca="1">IF($B532&gt;=$D$3,_xll.CQGContractData(""&amp;$C532&amp;"","NetSettlement","1","T"),RTD("cqg.rtd",,"StudyData",""&amp;$C532&amp;"","Bar","","Close","D","-2","ALL",,,"TRUE","T")-RTD("cqg.rtd",,"StudyData",""&amp;$C532&amp;"","Bar","","Close","D","-1","ALL",,,"TRUE","T"))</f>
        <v/>
      </c>
      <c r="G532" s="14" t="str">
        <f ca="1">IF($B532&gt;=$D$3,RTD("cqg.rtd", ,"ContractData", $C532, "T_SettlementTime",, "T"),"")</f>
        <v/>
      </c>
      <c r="H532" s="5" cm="1">
        <f t="array" aca="1" ref="H532" ca="1">IF($B532&gt;=$D$3,_xll.CQGContractData($C532,"T_Date","1","T"),RTD("cqg.rtd",,"StudyData",""&amp;$C532&amp;"","Bar","","Time","D","-1","ALL",,,"TRUE","T"))</f>
        <v>44952</v>
      </c>
      <c r="I532" s="6">
        <f ca="1">IF($B532&gt;=$D$3,RTD("cqg.rtd",,"StudyData",$C532,"Bar","","Close","ADC","-2","ALL",,,"TRUE","T"),"")</f>
        <v>9315.25</v>
      </c>
      <c r="J532" s="5">
        <f ca="1">IF($B532&gt;=$D$3,RTD("cqg.rtd", ,"ContractData", $C532, "Y_Date",, "T"),"")</f>
        <v>44951</v>
      </c>
      <c r="K532" s="1" t="str">
        <v/>
      </c>
      <c r="L532" s="1" t="str">
        <v/>
      </c>
      <c r="M532" t="b">
        <f t="shared" ca="1" si="27"/>
        <v>0</v>
      </c>
    </row>
    <row r="533" spans="1:13" x14ac:dyDescent="0.3">
      <c r="A533" s="3">
        <v>528</v>
      </c>
      <c r="B533" s="5">
        <f t="shared" si="25"/>
        <v>45306</v>
      </c>
      <c r="C533" s="16" t="str">
        <f t="shared" si="26"/>
        <v>CADD15F24</v>
      </c>
      <c r="D533" s="6" t="str">
        <f>RTD("cqg.rtd", ,"ContractData", ""&amp;C533&amp;"", "LongDescription",, "T")</f>
        <v>LME Copper, Jan 24</v>
      </c>
      <c r="E533" s="6" t="str" cm="1">
        <f t="array" aca="1" ref="E533" ca="1">IF($B533&gt;=$D$3,_xll.CQGContractData(""&amp;$C533&amp;"","T_Settlement","1","T"),RTD("cqg.rtd",,"StudyData",""&amp;$C533&amp;"","Bar","","Close","D","-1","ALL",,,"TRUE","T"))</f>
        <v/>
      </c>
      <c r="F533" s="3" t="str" cm="1">
        <f t="array" aca="1" ref="F533" ca="1">IF($B533&gt;=$D$3,_xll.CQGContractData(""&amp;$C533&amp;"","NetSettlement","1","T"),RTD("cqg.rtd",,"StudyData",""&amp;$C533&amp;"","Bar","","Close","D","-2","ALL",,,"TRUE","T")-RTD("cqg.rtd",,"StudyData",""&amp;$C533&amp;"","Bar","","Close","D","-1","ALL",,,"TRUE","T"))</f>
        <v/>
      </c>
      <c r="G533" s="14" t="str">
        <f ca="1">IF($B533&gt;=$D$3,RTD("cqg.rtd", ,"ContractData", $C533, "T_SettlementTime",, "T"),"")</f>
        <v/>
      </c>
      <c r="H533" s="5" cm="1">
        <f t="array" aca="1" ref="H533" ca="1">IF($B533&gt;=$D$3,_xll.CQGContractData($C533,"T_Date","1","T"),RTD("cqg.rtd",,"StudyData",""&amp;$C533&amp;"","Bar","","Time","D","-1","ALL",,,"TRUE","T"))</f>
        <v>44952</v>
      </c>
      <c r="I533" s="6">
        <f ca="1">IF($B533&gt;=$D$3,RTD("cqg.rtd",,"StudyData",$C533,"Bar","","Close","ADC","-2","ALL",,,"TRUE","T"),"")</f>
        <v>9311.5</v>
      </c>
      <c r="J533" s="5">
        <f ca="1">IF($B533&gt;=$D$3,RTD("cqg.rtd", ,"ContractData", $C533, "Y_Date",, "T"),"")</f>
        <v>44951</v>
      </c>
      <c r="K533" s="1" t="str">
        <v/>
      </c>
      <c r="L533" s="1" t="str">
        <v/>
      </c>
      <c r="M533" t="b">
        <f t="shared" ca="1" si="27"/>
        <v>0</v>
      </c>
    </row>
    <row r="534" spans="1:13" x14ac:dyDescent="0.3">
      <c r="A534" s="3">
        <v>529</v>
      </c>
      <c r="B534" s="5">
        <f t="shared" si="25"/>
        <v>45307</v>
      </c>
      <c r="C534" s="16" t="str">
        <f t="shared" si="26"/>
        <v>CADD16F24</v>
      </c>
      <c r="D534" s="6" t="str">
        <f>RTD("cqg.rtd", ,"ContractData", ""&amp;C534&amp;"", "LongDescription",, "T")</f>
        <v>LME Copper, Jan 24</v>
      </c>
      <c r="E534" s="6" t="str" cm="1">
        <f t="array" aca="1" ref="E534" ca="1">IF($B534&gt;=$D$3,_xll.CQGContractData(""&amp;$C534&amp;"","T_Settlement","1","T"),RTD("cqg.rtd",,"StudyData",""&amp;$C534&amp;"","Bar","","Close","D","-1","ALL",,,"TRUE","T"))</f>
        <v/>
      </c>
      <c r="F534" s="3" t="str" cm="1">
        <f t="array" aca="1" ref="F534" ca="1">IF($B534&gt;=$D$3,_xll.CQGContractData(""&amp;$C534&amp;"","NetSettlement","1","T"),RTD("cqg.rtd",,"StudyData",""&amp;$C534&amp;"","Bar","","Close","D","-2","ALL",,,"TRUE","T")-RTD("cqg.rtd",,"StudyData",""&amp;$C534&amp;"","Bar","","Close","D","-1","ALL",,,"TRUE","T"))</f>
        <v/>
      </c>
      <c r="G534" s="14" t="str">
        <f ca="1">IF($B534&gt;=$D$3,RTD("cqg.rtd", ,"ContractData", $C534, "T_SettlementTime",, "T"),"")</f>
        <v/>
      </c>
      <c r="H534" s="5" cm="1">
        <f t="array" aca="1" ref="H534" ca="1">IF($B534&gt;=$D$3,_xll.CQGContractData($C534,"T_Date","1","T"),RTD("cqg.rtd",,"StudyData",""&amp;$C534&amp;"","Bar","","Time","D","-1","ALL",,,"TRUE","T"))</f>
        <v>44952</v>
      </c>
      <c r="I534" s="6">
        <f ca="1">IF($B534&gt;=$D$3,RTD("cqg.rtd",,"StudyData",$C534,"Bar","","Close","ADC","-2","ALL",,,"TRUE","T"),"")</f>
        <v>9311.5</v>
      </c>
      <c r="J534" s="5">
        <f ca="1">IF($B534&gt;=$D$3,RTD("cqg.rtd", ,"ContractData", $C534, "Y_Date",, "T"),"")</f>
        <v>44951</v>
      </c>
      <c r="K534" s="1" t="str">
        <v/>
      </c>
      <c r="L534" s="1" t="str">
        <v/>
      </c>
      <c r="M534" t="b">
        <f t="shared" ca="1" si="27"/>
        <v>0</v>
      </c>
    </row>
    <row r="535" spans="1:13" x14ac:dyDescent="0.3">
      <c r="A535" s="3">
        <v>530</v>
      </c>
      <c r="B535" s="5">
        <f t="shared" si="25"/>
        <v>45308</v>
      </c>
      <c r="C535" s="16" t="str">
        <f t="shared" si="26"/>
        <v>CADD17F24</v>
      </c>
      <c r="D535" s="6" t="str">
        <f>RTD("cqg.rtd", ,"ContractData", ""&amp;C535&amp;"", "LongDescription",, "T")</f>
        <v>LME Copper, Jan 24</v>
      </c>
      <c r="E535" s="6" cm="1">
        <f t="array" aca="1" ref="E535" ca="1">IF($B535&gt;=$D$3,_xll.CQGContractData(""&amp;$C535&amp;"","T_Settlement","1","T"),RTD("cqg.rtd",,"StudyData",""&amp;$C535&amp;"","Bar","","Close","D","-1","ALL",,,"TRUE","T"))</f>
        <v>9311.5</v>
      </c>
      <c r="F535" s="3" cm="1">
        <f t="array" aca="1" ref="F535" ca="1">IF($B535&gt;=$D$3,_xll.CQGContractData(""&amp;$C535&amp;"","NetSettlement","1","T"),RTD("cqg.rtd",,"StudyData",""&amp;$C535&amp;"","Bar","","Close","D","-2","ALL",,,"TRUE","T")-RTD("cqg.rtd",,"StudyData",""&amp;$C535&amp;"","Bar","","Close","D","-1","ALL",,,"TRUE","T"))</f>
        <v>10</v>
      </c>
      <c r="G535" s="14">
        <f ca="1">IF($B535&gt;=$D$3,RTD("cqg.rtd", ,"ContractData", $C535, "T_SettlementTime",, "T"),"")</f>
        <v>0.45833333333333331</v>
      </c>
      <c r="H535" s="5" cm="1">
        <f t="array" aca="1" ref="H535" ca="1">IF($B535&gt;=$D$3,_xll.CQGContractData($C535,"T_Date","1","T"),RTD("cqg.rtd",,"StudyData",""&amp;$C535&amp;"","Bar","","Time","D","-1","ALL",,,"TRUE","T"))</f>
        <v>44952</v>
      </c>
      <c r="I535" s="6">
        <f ca="1">IF($B535&gt;=$D$3,RTD("cqg.rtd",,"StudyData",$C535,"Bar","","Close","ADC","-2","ALL",,,"TRUE","T"),"")</f>
        <v>9318</v>
      </c>
      <c r="J535" s="5">
        <f ca="1">IF($B535&gt;=$D$3,RTD("cqg.rtd", ,"ContractData", $C535, "Y_Date",, "T"),"")</f>
        <v>44951</v>
      </c>
      <c r="K535" s="1">
        <v>45308</v>
      </c>
      <c r="L535" s="1" t="str">
        <v/>
      </c>
      <c r="M535" t="b">
        <f t="shared" ca="1" si="27"/>
        <v>0</v>
      </c>
    </row>
    <row r="536" spans="1:13" x14ac:dyDescent="0.3">
      <c r="A536" s="3">
        <v>531</v>
      </c>
      <c r="B536" s="5">
        <f t="shared" si="25"/>
        <v>45309</v>
      </c>
      <c r="C536" s="16" t="str">
        <f t="shared" si="26"/>
        <v>CADD18F24</v>
      </c>
      <c r="D536" s="6" t="str">
        <f>RTD("cqg.rtd", ,"ContractData", ""&amp;C536&amp;"", "LongDescription",, "T")</f>
        <v>LME Copper, Jan 24</v>
      </c>
      <c r="E536" s="6" t="str" cm="1">
        <f t="array" aca="1" ref="E536" ca="1">IF($B536&gt;=$D$3,_xll.CQGContractData(""&amp;$C536&amp;"","T_Settlement","1","T"),RTD("cqg.rtd",,"StudyData",""&amp;$C536&amp;"","Bar","","Close","D","-1","ALL",,,"TRUE","T"))</f>
        <v/>
      </c>
      <c r="F536" s="3" t="str" cm="1">
        <f t="array" aca="1" ref="F536" ca="1">IF($B536&gt;=$D$3,_xll.CQGContractData(""&amp;$C536&amp;"","NetSettlement","1","T"),RTD("cqg.rtd",,"StudyData",""&amp;$C536&amp;"","Bar","","Close","D","-2","ALL",,,"TRUE","T")-RTD("cqg.rtd",,"StudyData",""&amp;$C536&amp;"","Bar","","Close","D","-1","ALL",,,"TRUE","T"))</f>
        <v/>
      </c>
      <c r="G536" s="14" t="str">
        <f ca="1">IF($B536&gt;=$D$3,RTD("cqg.rtd", ,"ContractData", $C536, "T_SettlementTime",, "T"),"")</f>
        <v/>
      </c>
      <c r="H536" s="5" cm="1">
        <f t="array" aca="1" ref="H536" ca="1">IF($B536&gt;=$D$3,_xll.CQGContractData($C536,"T_Date","1","T"),RTD("cqg.rtd",,"StudyData",""&amp;$C536&amp;"","Bar","","Time","D","-1","ALL",,,"TRUE","T"))</f>
        <v>44952</v>
      </c>
      <c r="I536" s="6">
        <f ca="1">IF($B536&gt;=$D$3,RTD("cqg.rtd",,"StudyData",$C536,"Bar","","Close","ADC","-2","ALL",,,"TRUE","T"),"")</f>
        <v>9314.75</v>
      </c>
      <c r="J536" s="5">
        <f ca="1">IF($B536&gt;=$D$3,RTD("cqg.rtd", ,"ContractData", $C536, "Y_Date",, "T"),"")</f>
        <v>44951</v>
      </c>
      <c r="K536" s="1" t="str">
        <v/>
      </c>
      <c r="L536" s="1" t="str">
        <v/>
      </c>
      <c r="M536" t="b">
        <f t="shared" ca="1" si="27"/>
        <v>0</v>
      </c>
    </row>
    <row r="537" spans="1:13" x14ac:dyDescent="0.3">
      <c r="A537" s="3">
        <v>532</v>
      </c>
      <c r="B537" s="5">
        <f t="shared" si="25"/>
        <v>45310</v>
      </c>
      <c r="C537" s="16" t="str">
        <f t="shared" si="26"/>
        <v>CADD19F24</v>
      </c>
      <c r="D537" s="6" t="str">
        <f>RTD("cqg.rtd", ,"ContractData", ""&amp;C537&amp;"", "LongDescription",, "T")</f>
        <v>LME Copper, Jan 24</v>
      </c>
      <c r="E537" s="6" t="str" cm="1">
        <f t="array" aca="1" ref="E537" ca="1">IF($B537&gt;=$D$3,_xll.CQGContractData(""&amp;$C537&amp;"","T_Settlement","1","T"),RTD("cqg.rtd",,"StudyData",""&amp;$C537&amp;"","Bar","","Close","D","-1","ALL",,,"TRUE","T"))</f>
        <v/>
      </c>
      <c r="F537" s="3" t="str" cm="1">
        <f t="array" aca="1" ref="F537" ca="1">IF($B537&gt;=$D$3,_xll.CQGContractData(""&amp;$C537&amp;"","NetSettlement","1","T"),RTD("cqg.rtd",,"StudyData",""&amp;$C537&amp;"","Bar","","Close","D","-2","ALL",,,"TRUE","T")-RTD("cqg.rtd",,"StudyData",""&amp;$C537&amp;"","Bar","","Close","D","-1","ALL",,,"TRUE","T"))</f>
        <v/>
      </c>
      <c r="G537" s="14" t="str">
        <f ca="1">IF($B537&gt;=$D$3,RTD("cqg.rtd", ,"ContractData", $C537, "T_SettlementTime",, "T"),"")</f>
        <v/>
      </c>
      <c r="H537" s="5" cm="1">
        <f t="array" aca="1" ref="H537" ca="1">IF($B537&gt;=$D$3,_xll.CQGContractData($C537,"T_Date","1","T"),RTD("cqg.rtd",,"StudyData",""&amp;$C537&amp;"","Bar","","Time","D","-1","ALL",,,"TRUE","T"))</f>
        <v>44952</v>
      </c>
      <c r="I537" s="6">
        <f ca="1">IF($B537&gt;=$D$3,RTD("cqg.rtd",,"StudyData",$C537,"Bar","","Close","ADC","-2","ALL",,,"TRUE","T"),"")</f>
        <v>9314.5</v>
      </c>
      <c r="J537" s="5">
        <f ca="1">IF($B537&gt;=$D$3,RTD("cqg.rtd", ,"ContractData", $C537, "Y_Date",, "T"),"")</f>
        <v>44951</v>
      </c>
      <c r="K537" s="1" t="str">
        <v/>
      </c>
      <c r="L537" s="1" t="str">
        <v/>
      </c>
      <c r="M537" t="b">
        <f t="shared" ca="1" si="27"/>
        <v>0</v>
      </c>
    </row>
    <row r="538" spans="1:13" x14ac:dyDescent="0.3">
      <c r="A538" s="3">
        <v>533</v>
      </c>
      <c r="B538" s="5">
        <f t="shared" si="25"/>
        <v>45313</v>
      </c>
      <c r="C538" s="16" t="str">
        <f t="shared" si="26"/>
        <v>CADD22F24</v>
      </c>
      <c r="D538" s="6" t="str">
        <f>RTD("cqg.rtd", ,"ContractData", ""&amp;C538&amp;"", "LongDescription",, "T")</f>
        <v>LME Copper, Jan 24</v>
      </c>
      <c r="E538" s="6" t="str" cm="1">
        <f t="array" aca="1" ref="E538" ca="1">IF($B538&gt;=$D$3,_xll.CQGContractData(""&amp;$C538&amp;"","T_Settlement","1","T"),RTD("cqg.rtd",,"StudyData",""&amp;$C538&amp;"","Bar","","Close","D","-1","ALL",,,"TRUE","T"))</f>
        <v/>
      </c>
      <c r="F538" s="3" t="str" cm="1">
        <f t="array" aca="1" ref="F538" ca="1">IF($B538&gt;=$D$3,_xll.CQGContractData(""&amp;$C538&amp;"","NetSettlement","1","T"),RTD("cqg.rtd",,"StudyData",""&amp;$C538&amp;"","Bar","","Close","D","-2","ALL",,,"TRUE","T")-RTD("cqg.rtd",,"StudyData",""&amp;$C538&amp;"","Bar","","Close","D","-1","ALL",,,"TRUE","T"))</f>
        <v/>
      </c>
      <c r="G538" s="14" t="str">
        <f ca="1">IF($B538&gt;=$D$3,RTD("cqg.rtd", ,"ContractData", $C538, "T_SettlementTime",, "T"),"")</f>
        <v/>
      </c>
      <c r="H538" s="5" cm="1">
        <f t="array" aca="1" ref="H538" ca="1">IF($B538&gt;=$D$3,_xll.CQGContractData($C538,"T_Date","1","T"),RTD("cqg.rtd",,"StudyData",""&amp;$C538&amp;"","Bar","","Time","D","-1","ALL",,,"TRUE","T"))</f>
        <v>44952</v>
      </c>
      <c r="I538" s="6">
        <f ca="1">IF($B538&gt;=$D$3,RTD("cqg.rtd",,"StudyData",$C538,"Bar","","Close","ADC","-2","ALL",,,"TRUE","T"),"")</f>
        <v>9311.93</v>
      </c>
      <c r="J538" s="5">
        <f ca="1">IF($B538&gt;=$D$3,RTD("cqg.rtd", ,"ContractData", $C538, "Y_Date",, "T"),"")</f>
        <v>44951</v>
      </c>
      <c r="K538" s="1" t="str">
        <v/>
      </c>
      <c r="L538" s="1" t="str">
        <v/>
      </c>
      <c r="M538" t="b">
        <f t="shared" ca="1" si="27"/>
        <v>0</v>
      </c>
    </row>
    <row r="539" spans="1:13" x14ac:dyDescent="0.3">
      <c r="A539" s="3">
        <v>534</v>
      </c>
      <c r="B539" s="5">
        <f t="shared" si="25"/>
        <v>45314</v>
      </c>
      <c r="C539" s="16" t="str">
        <f t="shared" si="26"/>
        <v>CADD23F24</v>
      </c>
      <c r="D539" s="6" t="str">
        <f>RTD("cqg.rtd", ,"ContractData", ""&amp;C539&amp;"", "LongDescription",, "T")</f>
        <v>LME Copper, Jan 24</v>
      </c>
      <c r="E539" s="6" t="str" cm="1">
        <f t="array" aca="1" ref="E539" ca="1">IF($B539&gt;=$D$3,_xll.CQGContractData(""&amp;$C539&amp;"","T_Settlement","1","T"),RTD("cqg.rtd",,"StudyData",""&amp;$C539&amp;"","Bar","","Close","D","-1","ALL",,,"TRUE","T"))</f>
        <v/>
      </c>
      <c r="F539" s="3" t="str" cm="1">
        <f t="array" aca="1" ref="F539" ca="1">IF($B539&gt;=$D$3,_xll.CQGContractData(""&amp;$C539&amp;"","NetSettlement","1","T"),RTD("cqg.rtd",,"StudyData",""&amp;$C539&amp;"","Bar","","Close","D","-2","ALL",,,"TRUE","T")-RTD("cqg.rtd",,"StudyData",""&amp;$C539&amp;"","Bar","","Close","D","-1","ALL",,,"TRUE","T"))</f>
        <v/>
      </c>
      <c r="G539" s="14" t="str">
        <f ca="1">IF($B539&gt;=$D$3,RTD("cqg.rtd", ,"ContractData", $C539, "T_SettlementTime",, "T"),"")</f>
        <v/>
      </c>
      <c r="H539" s="5" cm="1">
        <f t="array" aca="1" ref="H539" ca="1">IF($B539&gt;=$D$3,_xll.CQGContractData($C539,"T_Date","1","T"),RTD("cqg.rtd",,"StudyData",""&amp;$C539&amp;"","Bar","","Time","D","-1","ALL",,,"TRUE","T"))</f>
        <v>44952</v>
      </c>
      <c r="I539" s="6">
        <f ca="1">IF($B539&gt;=$D$3,RTD("cqg.rtd",,"StudyData",$C539,"Bar","","Close","ADC","-2","ALL",,,"TRUE","T"),"")</f>
        <v>9312</v>
      </c>
      <c r="J539" s="5">
        <f ca="1">IF($B539&gt;=$D$3,RTD("cqg.rtd", ,"ContractData", $C539, "Y_Date",, "T"),"")</f>
        <v>44951</v>
      </c>
      <c r="K539" s="1" t="str">
        <v/>
      </c>
      <c r="L539" s="1" t="str">
        <v/>
      </c>
      <c r="M539" t="b">
        <f t="shared" ca="1" si="27"/>
        <v>0</v>
      </c>
    </row>
    <row r="540" spans="1:13" x14ac:dyDescent="0.3">
      <c r="A540" s="3">
        <v>535</v>
      </c>
      <c r="B540" s="5">
        <f t="shared" si="25"/>
        <v>45315</v>
      </c>
      <c r="C540" s="16" t="str">
        <f t="shared" si="26"/>
        <v>CADD24F24</v>
      </c>
      <c r="D540" s="6" t="str">
        <f>RTD("cqg.rtd", ,"ContractData", ""&amp;C540&amp;"", "LongDescription",, "T")</f>
        <v>LME Copper, Jan 24</v>
      </c>
      <c r="E540" s="6" t="str" cm="1">
        <f t="array" aca="1" ref="E540" ca="1">IF($B540&gt;=$D$3,_xll.CQGContractData(""&amp;$C540&amp;"","T_Settlement","1","T"),RTD("cqg.rtd",,"StudyData",""&amp;$C540&amp;"","Bar","","Close","D","-1","ALL",,,"TRUE","T"))</f>
        <v/>
      </c>
      <c r="F540" s="3" t="str" cm="1">
        <f t="array" aca="1" ref="F540" ca="1">IF($B540&gt;=$D$3,_xll.CQGContractData(""&amp;$C540&amp;"","NetSettlement","1","T"),RTD("cqg.rtd",,"StudyData",""&amp;$C540&amp;"","Bar","","Close","D","-2","ALL",,,"TRUE","T")-RTD("cqg.rtd",,"StudyData",""&amp;$C540&amp;"","Bar","","Close","D","-1","ALL",,,"TRUE","T"))</f>
        <v/>
      </c>
      <c r="G540" s="14" t="str">
        <f ca="1">IF($B540&gt;=$D$3,RTD("cqg.rtd", ,"ContractData", $C540, "T_SettlementTime",, "T"),"")</f>
        <v/>
      </c>
      <c r="H540" s="5" cm="1">
        <f t="array" aca="1" ref="H540" ca="1">IF($B540&gt;=$D$3,_xll.CQGContractData($C540,"T_Date","1","T"),RTD("cqg.rtd",,"StudyData",""&amp;$C540&amp;"","Bar","","Time","D","-1","ALL",,,"TRUE","T"))</f>
        <v>44952</v>
      </c>
      <c r="I540" s="6">
        <f ca="1">IF($B540&gt;=$D$3,RTD("cqg.rtd",,"StudyData",$C540,"Bar","","Close","ADC","-2","ALL",,,"TRUE","T"),"")</f>
        <v>9314.5</v>
      </c>
      <c r="J540" s="5">
        <f ca="1">IF($B540&gt;=$D$3,RTD("cqg.rtd", ,"ContractData", $C540, "Y_Date",, "T"),"")</f>
        <v>44951</v>
      </c>
      <c r="K540" s="1" t="str">
        <v/>
      </c>
      <c r="L540" s="1" t="str">
        <v/>
      </c>
      <c r="M540" t="b">
        <f t="shared" ca="1" si="27"/>
        <v>0</v>
      </c>
    </row>
    <row r="541" spans="1:13" x14ac:dyDescent="0.3">
      <c r="A541" s="3">
        <v>536</v>
      </c>
      <c r="B541" s="5">
        <f t="shared" si="25"/>
        <v>45316</v>
      </c>
      <c r="C541" s="16" t="str">
        <f t="shared" si="26"/>
        <v>CADD25F24</v>
      </c>
      <c r="D541" s="6" t="str">
        <f>RTD("cqg.rtd", ,"ContractData", ""&amp;C541&amp;"", "LongDescription",, "T")</f>
        <v>LME Copper, Jan 24</v>
      </c>
      <c r="E541" s="6" t="str" cm="1">
        <f t="array" aca="1" ref="E541" ca="1">IF($B541&gt;=$D$3,_xll.CQGContractData(""&amp;$C541&amp;"","T_Settlement","1","T"),RTD("cqg.rtd",,"StudyData",""&amp;$C541&amp;"","Bar","","Close","D","-1","ALL",,,"TRUE","T"))</f>
        <v/>
      </c>
      <c r="F541" s="3" t="str" cm="1">
        <f t="array" aca="1" ref="F541" ca="1">IF($B541&gt;=$D$3,_xll.CQGContractData(""&amp;$C541&amp;"","NetSettlement","1","T"),RTD("cqg.rtd",,"StudyData",""&amp;$C541&amp;"","Bar","","Close","D","-2","ALL",,,"TRUE","T")-RTD("cqg.rtd",,"StudyData",""&amp;$C541&amp;"","Bar","","Close","D","-1","ALL",,,"TRUE","T"))</f>
        <v/>
      </c>
      <c r="G541" s="14" t="str">
        <f ca="1">IF($B541&gt;=$D$3,RTD("cqg.rtd", ,"ContractData", $C541, "T_SettlementTime",, "T"),"")</f>
        <v/>
      </c>
      <c r="H541" s="5" cm="1">
        <f t="array" aca="1" ref="H541" ca="1">IF($B541&gt;=$D$3,_xll.CQGContractData($C541,"T_Date","1","T"),RTD("cqg.rtd",,"StudyData",""&amp;$C541&amp;"","Bar","","Time","D","-1","ALL",,,"TRUE","T"))</f>
        <v>44952</v>
      </c>
      <c r="I541" s="6" t="str">
        <f ca="1">IF($B541&gt;=$D$3,RTD("cqg.rtd",,"StudyData",$C541,"Bar","","Close","ADC","-2","ALL",,,"TRUE","T"),"")</f>
        <v/>
      </c>
      <c r="J541" s="5">
        <f ca="1">IF($B541&gt;=$D$3,RTD("cqg.rtd", ,"ContractData", $C541, "Y_Date",, "T"),"")</f>
        <v>44951</v>
      </c>
      <c r="K541" s="1" t="str">
        <v/>
      </c>
      <c r="L541" s="1" t="str">
        <v/>
      </c>
      <c r="M541" t="b">
        <f t="shared" ca="1" si="27"/>
        <v>0</v>
      </c>
    </row>
    <row r="542" spans="1:13" x14ac:dyDescent="0.3">
      <c r="A542" s="3">
        <v>537</v>
      </c>
      <c r="B542" s="5">
        <f t="shared" si="25"/>
        <v>45317</v>
      </c>
      <c r="C542" s="16" t="str">
        <f t="shared" si="26"/>
        <v>CADD26F24</v>
      </c>
      <c r="D542" s="6" t="str">
        <f>RTD("cqg.rtd", ,"ContractData", ""&amp;C542&amp;"", "LongDescription",, "T")</f>
        <v>LME Copper, Jan 24</v>
      </c>
      <c r="E542" s="6" t="str" cm="1">
        <f t="array" aca="1" ref="E542" ca="1">IF($B542&gt;=$D$3,_xll.CQGContractData(""&amp;$C542&amp;"","T_Settlement","1","T"),RTD("cqg.rtd",,"StudyData",""&amp;$C542&amp;"","Bar","","Close","D","-1","ALL",,,"TRUE","T"))</f>
        <v/>
      </c>
      <c r="F542" s="3" t="str" cm="1">
        <f t="array" aca="1" ref="F542" ca="1">IF($B542&gt;=$D$3,_xll.CQGContractData(""&amp;$C542&amp;"","NetSettlement","1","T"),RTD("cqg.rtd",,"StudyData",""&amp;$C542&amp;"","Bar","","Close","D","-2","ALL",,,"TRUE","T")-RTD("cqg.rtd",,"StudyData",""&amp;$C542&amp;"","Bar","","Close","D","-1","ALL",,,"TRUE","T"))</f>
        <v/>
      </c>
      <c r="G542" s="14" t="str">
        <f ca="1">IF($B542&gt;=$D$3,RTD("cqg.rtd", ,"ContractData", $C542, "T_SettlementTime",, "T"),"")</f>
        <v/>
      </c>
      <c r="H542" s="5" cm="1">
        <f t="array" aca="1" ref="H542" ca="1">IF($B542&gt;=$D$3,_xll.CQGContractData($C542,"T_Date","1","T"),RTD("cqg.rtd",,"StudyData",""&amp;$C542&amp;"","Bar","","Time","D","-1","ALL",,,"TRUE","T"))</f>
        <v>44952</v>
      </c>
      <c r="I542" s="6">
        <f ca="1">IF($B542&gt;=$D$3,RTD("cqg.rtd",,"StudyData",$C542,"Bar","","Close","ADC","-2","ALL",,,"TRUE","T"),"")</f>
        <v>9291.01</v>
      </c>
      <c r="J542" s="5">
        <f ca="1">IF($B542&gt;=$D$3,RTD("cqg.rtd", ,"ContractData", $C542, "Y_Date",, "T"),"")</f>
        <v>44951</v>
      </c>
      <c r="K542" s="1" t="str">
        <v/>
      </c>
      <c r="L542" s="1" t="str">
        <v/>
      </c>
      <c r="M542" t="b">
        <f t="shared" ca="1" si="27"/>
        <v>0</v>
      </c>
    </row>
    <row r="543" spans="1:13" x14ac:dyDescent="0.3">
      <c r="A543" s="3">
        <v>538</v>
      </c>
      <c r="B543" s="5">
        <f t="shared" si="25"/>
        <v>45320</v>
      </c>
      <c r="C543" s="16" t="str">
        <f t="shared" si="26"/>
        <v>CADD29F24</v>
      </c>
      <c r="D543" s="6" t="str">
        <f>RTD("cqg.rtd", ,"ContractData", ""&amp;C543&amp;"", "LongDescription",, "T")</f>
        <v>LME Copper, Jan 24</v>
      </c>
      <c r="E543" s="6" t="str" cm="1">
        <f t="array" aca="1" ref="E543" ca="1">IF($B543&gt;=$D$3,_xll.CQGContractData(""&amp;$C543&amp;"","T_Settlement","1","T"),RTD("cqg.rtd",,"StudyData",""&amp;$C543&amp;"","Bar","","Close","D","-1","ALL",,,"TRUE","T"))</f>
        <v/>
      </c>
      <c r="F543" s="3" t="str" cm="1">
        <f t="array" aca="1" ref="F543" ca="1">IF($B543&gt;=$D$3,_xll.CQGContractData(""&amp;$C543&amp;"","NetSettlement","1","T"),RTD("cqg.rtd",,"StudyData",""&amp;$C543&amp;"","Bar","","Close","D","-2","ALL",,,"TRUE","T")-RTD("cqg.rtd",,"StudyData",""&amp;$C543&amp;"","Bar","","Close","D","-1","ALL",,,"TRUE","T"))</f>
        <v/>
      </c>
      <c r="G543" s="14" t="str">
        <f ca="1">IF($B543&gt;=$D$3,RTD("cqg.rtd", ,"ContractData", $C543, "T_SettlementTime",, "T"),"")</f>
        <v/>
      </c>
      <c r="H543" s="5" cm="1">
        <f t="array" aca="1" ref="H543" ca="1">IF($B543&gt;=$D$3,_xll.CQGContractData($C543,"T_Date","1","T"),RTD("cqg.rtd",,"StudyData",""&amp;$C543&amp;"","Bar","","Time","D","-1","ALL",,,"TRUE","T"))</f>
        <v>44952</v>
      </c>
      <c r="I543" s="6">
        <f ca="1">IF($B543&gt;=$D$3,RTD("cqg.rtd",,"StudyData",$C543,"Bar","","Close","ADC","-2","ALL",,,"TRUE","T"),"")</f>
        <v>9314.25</v>
      </c>
      <c r="J543" s="5">
        <f ca="1">IF($B543&gt;=$D$3,RTD("cqg.rtd", ,"ContractData", $C543, "Y_Date",, "T"),"")</f>
        <v>44951</v>
      </c>
      <c r="K543" s="1" t="str">
        <v/>
      </c>
      <c r="L543" s="1" t="str">
        <v/>
      </c>
      <c r="M543" t="b">
        <f t="shared" ca="1" si="27"/>
        <v>0</v>
      </c>
    </row>
    <row r="544" spans="1:13" x14ac:dyDescent="0.3">
      <c r="A544" s="3">
        <v>539</v>
      </c>
      <c r="B544" s="5">
        <f t="shared" si="25"/>
        <v>45321</v>
      </c>
      <c r="C544" s="16" t="str">
        <f t="shared" si="26"/>
        <v>CADD30F24</v>
      </c>
      <c r="D544" s="6" t="str">
        <f>RTD("cqg.rtd", ,"ContractData", ""&amp;C544&amp;"", "LongDescription",, "T")</f>
        <v>LME Copper, Jan 24</v>
      </c>
      <c r="E544" s="6" t="str" cm="1">
        <f t="array" aca="1" ref="E544" ca="1">IF($B544&gt;=$D$3,_xll.CQGContractData(""&amp;$C544&amp;"","T_Settlement","1","T"),RTD("cqg.rtd",,"StudyData",""&amp;$C544&amp;"","Bar","","Close","D","-1","ALL",,,"TRUE","T"))</f>
        <v/>
      </c>
      <c r="F544" s="3" t="str" cm="1">
        <f t="array" aca="1" ref="F544" ca="1">IF($B544&gt;=$D$3,_xll.CQGContractData(""&amp;$C544&amp;"","NetSettlement","1","T"),RTD("cqg.rtd",,"StudyData",""&amp;$C544&amp;"","Bar","","Close","D","-2","ALL",,,"TRUE","T")-RTD("cqg.rtd",,"StudyData",""&amp;$C544&amp;"","Bar","","Close","D","-1","ALL",,,"TRUE","T"))</f>
        <v/>
      </c>
      <c r="G544" s="14" t="str">
        <f ca="1">IF($B544&gt;=$D$3,RTD("cqg.rtd", ,"ContractData", $C544, "T_SettlementTime",, "T"),"")</f>
        <v/>
      </c>
      <c r="H544" s="5" cm="1">
        <f t="array" aca="1" ref="H544" ca="1">IF($B544&gt;=$D$3,_xll.CQGContractData($C544,"T_Date","1","T"),RTD("cqg.rtd",,"StudyData",""&amp;$C544&amp;"","Bar","","Time","D","-1","ALL",,,"TRUE","T"))</f>
        <v>44952</v>
      </c>
      <c r="I544" s="6">
        <f ca="1">IF($B544&gt;=$D$3,RTD("cqg.rtd",,"StudyData",$C544,"Bar","","Close","ADC","-2","ALL",,,"TRUE","T"),"")</f>
        <v>9314</v>
      </c>
      <c r="J544" s="5">
        <f ca="1">IF($B544&gt;=$D$3,RTD("cqg.rtd", ,"ContractData", $C544, "Y_Date",, "T"),"")</f>
        <v>44951</v>
      </c>
      <c r="K544" s="1" t="str">
        <v/>
      </c>
      <c r="L544" s="1" t="str">
        <v/>
      </c>
      <c r="M544" t="b">
        <f t="shared" ca="1" si="27"/>
        <v>0</v>
      </c>
    </row>
    <row r="545" spans="1:13" x14ac:dyDescent="0.3">
      <c r="A545" s="3">
        <v>540</v>
      </c>
      <c r="B545" s="5">
        <f t="shared" si="25"/>
        <v>45322</v>
      </c>
      <c r="C545" s="16" t="str">
        <f t="shared" si="26"/>
        <v>CADD31F24</v>
      </c>
      <c r="D545" s="6" t="str">
        <f>RTD("cqg.rtd", ,"ContractData", ""&amp;C545&amp;"", "LongDescription",, "T")</f>
        <v>LME Copper, Jan 24</v>
      </c>
      <c r="E545" s="6" t="str" cm="1">
        <f t="array" aca="1" ref="E545" ca="1">IF($B545&gt;=$D$3,_xll.CQGContractData(""&amp;$C545&amp;"","T_Settlement","1","T"),RTD("cqg.rtd",,"StudyData",""&amp;$C545&amp;"","Bar","","Close","D","-1","ALL",,,"TRUE","T"))</f>
        <v/>
      </c>
      <c r="F545" s="3" t="str" cm="1">
        <f t="array" aca="1" ref="F545" ca="1">IF($B545&gt;=$D$3,_xll.CQGContractData(""&amp;$C545&amp;"","NetSettlement","1","T"),RTD("cqg.rtd",,"StudyData",""&amp;$C545&amp;"","Bar","","Close","D","-2","ALL",,,"TRUE","T")-RTD("cqg.rtd",,"StudyData",""&amp;$C545&amp;"","Bar","","Close","D","-1","ALL",,,"TRUE","T"))</f>
        <v/>
      </c>
      <c r="G545" s="14" t="str">
        <f ca="1">IF($B545&gt;=$D$3,RTD("cqg.rtd", ,"ContractData", $C545, "T_SettlementTime",, "T"),"")</f>
        <v/>
      </c>
      <c r="H545" s="5" cm="1">
        <f t="array" aca="1" ref="H545" ca="1">IF($B545&gt;=$D$3,_xll.CQGContractData($C545,"T_Date","1","T"),RTD("cqg.rtd",,"StudyData",""&amp;$C545&amp;"","Bar","","Time","D","-1","ALL",,,"TRUE","T"))</f>
        <v>44952</v>
      </c>
      <c r="I545" s="6">
        <f ca="1">IF($B545&gt;=$D$3,RTD("cqg.rtd",,"StudyData",$C545,"Bar","","Close","ADC","-2","ALL",,,"TRUE","T"),"")</f>
        <v>9294.75</v>
      </c>
      <c r="J545" s="5">
        <f ca="1">IF($B545&gt;=$D$3,RTD("cqg.rtd", ,"ContractData", $C545, "Y_Date",, "T"),"")</f>
        <v>44951</v>
      </c>
      <c r="K545" s="1" t="str">
        <v/>
      </c>
      <c r="L545" s="1" t="str">
        <v/>
      </c>
      <c r="M545" t="b">
        <f t="shared" ca="1" si="27"/>
        <v>0</v>
      </c>
    </row>
    <row r="546" spans="1:13" x14ac:dyDescent="0.3">
      <c r="A546" s="3">
        <v>541</v>
      </c>
      <c r="B546" s="5">
        <f t="shared" si="25"/>
        <v>45323</v>
      </c>
      <c r="C546" s="16" t="str">
        <f t="shared" si="26"/>
        <v>CADD01G24</v>
      </c>
      <c r="D546" s="6" t="str">
        <f>RTD("cqg.rtd", ,"ContractData", ""&amp;C546&amp;"", "LongDescription",, "T")</f>
        <v>LME Copper, Feb 24</v>
      </c>
      <c r="E546" s="6" t="str" cm="1">
        <f t="array" aca="1" ref="E546" ca="1">IF($B546&gt;=$D$3,_xll.CQGContractData(""&amp;$C546&amp;"","T_Settlement","1","T"),RTD("cqg.rtd",,"StudyData",""&amp;$C546&amp;"","Bar","","Close","D","-1","ALL",,,"TRUE","T"))</f>
        <v/>
      </c>
      <c r="F546" s="3" t="str" cm="1">
        <f t="array" aca="1" ref="F546" ca="1">IF($B546&gt;=$D$3,_xll.CQGContractData(""&amp;$C546&amp;"","NetSettlement","1","T"),RTD("cqg.rtd",,"StudyData",""&amp;$C546&amp;"","Bar","","Close","D","-2","ALL",,,"TRUE","T")-RTD("cqg.rtd",,"StudyData",""&amp;$C546&amp;"","Bar","","Close","D","-1","ALL",,,"TRUE","T"))</f>
        <v/>
      </c>
      <c r="G546" s="14" t="str">
        <f ca="1">IF($B546&gt;=$D$3,RTD("cqg.rtd", ,"ContractData", $C546, "T_SettlementTime",, "T"),"")</f>
        <v/>
      </c>
      <c r="H546" s="5" cm="1">
        <f t="array" aca="1" ref="H546" ca="1">IF($B546&gt;=$D$3,_xll.CQGContractData($C546,"T_Date","1","T"),RTD("cqg.rtd",,"StudyData",""&amp;$C546&amp;"","Bar","","Time","D","-1","ALL",,,"TRUE","T"))</f>
        <v>44952</v>
      </c>
      <c r="I546" s="6">
        <f ca="1">IF($B546&gt;=$D$3,RTD("cqg.rtd",,"StudyData",$C546,"Bar","","Close","ADC","-2","ALL",,,"TRUE","T"),"")</f>
        <v>9310.8799999999992</v>
      </c>
      <c r="J546" s="5">
        <f ca="1">IF($B546&gt;=$D$3,RTD("cqg.rtd", ,"ContractData", $C546, "Y_Date",, "T"),"")</f>
        <v>44951</v>
      </c>
      <c r="K546" s="1" t="str">
        <v/>
      </c>
      <c r="L546" s="1" t="str">
        <v/>
      </c>
      <c r="M546" t="b">
        <f t="shared" ca="1" si="27"/>
        <v>0</v>
      </c>
    </row>
    <row r="547" spans="1:13" x14ac:dyDescent="0.3">
      <c r="A547" s="3">
        <v>542</v>
      </c>
      <c r="B547" s="5">
        <f t="shared" si="25"/>
        <v>45324</v>
      </c>
      <c r="C547" s="16" t="str">
        <f t="shared" si="26"/>
        <v>CADD02G24</v>
      </c>
      <c r="D547" s="6" t="str">
        <f>RTD("cqg.rtd", ,"ContractData", ""&amp;C547&amp;"", "LongDescription",, "T")</f>
        <v>LME Copper, Feb 24</v>
      </c>
      <c r="E547" s="6" cm="1">
        <f t="array" aca="1" ref="E547" ca="1">IF($B547&gt;=$D$3,_xll.CQGContractData(""&amp;$C547&amp;"","T_Settlement","1","T"),RTD("cqg.rtd",,"StudyData",""&amp;$C547&amp;"","Bar","","Close","D","-1","ALL",,,"TRUE","T"))</f>
        <v>9308.5</v>
      </c>
      <c r="F547" s="3" cm="1">
        <f t="array" aca="1" ref="F547" ca="1">IF($B547&gt;=$D$3,_xll.CQGContractData(""&amp;$C547&amp;"","NetSettlement","1","T"),RTD("cqg.rtd",,"StudyData",""&amp;$C547&amp;"","Bar","","Close","D","-2","ALL",,,"TRUE","T")-RTD("cqg.rtd",,"StudyData",""&amp;$C547&amp;"","Bar","","Close","D","-1","ALL",,,"TRUE","T"))</f>
        <v>9</v>
      </c>
      <c r="G547" s="14">
        <f ca="1">IF($B547&gt;=$D$3,RTD("cqg.rtd", ,"ContractData", $C547, "T_SettlementTime",, "T"),"")</f>
        <v>0.45833333333333331</v>
      </c>
      <c r="H547" s="5" cm="1">
        <f t="array" aca="1" ref="H547" ca="1">IF($B547&gt;=$D$3,_xll.CQGContractData($C547,"T_Date","1","T"),RTD("cqg.rtd",,"StudyData",""&amp;$C547&amp;"","Bar","","Time","D","-1","ALL",,,"TRUE","T"))</f>
        <v>44952</v>
      </c>
      <c r="I547" s="6">
        <f ca="1">IF($B547&gt;=$D$3,RTD("cqg.rtd",,"StudyData",$C547,"Bar","","Close","ADC","-2","ALL",,,"TRUE","T"),"")</f>
        <v>9311.06</v>
      </c>
      <c r="J547" s="5">
        <f ca="1">IF($B547&gt;=$D$3,RTD("cqg.rtd", ,"ContractData", $C547, "Y_Date",, "T"),"")</f>
        <v>44951</v>
      </c>
      <c r="K547" s="1" t="str">
        <v/>
      </c>
      <c r="L547" s="1" t="str">
        <v/>
      </c>
      <c r="M547" t="b">
        <f t="shared" ca="1" si="27"/>
        <v>0</v>
      </c>
    </row>
    <row r="548" spans="1:13" x14ac:dyDescent="0.3">
      <c r="A548" s="3">
        <v>543</v>
      </c>
      <c r="B548" s="5">
        <f t="shared" si="25"/>
        <v>45327</v>
      </c>
      <c r="C548" s="16" t="str">
        <f t="shared" si="26"/>
        <v>CADD05G24</v>
      </c>
      <c r="D548" s="6" t="str">
        <f>RTD("cqg.rtd", ,"ContractData", ""&amp;C548&amp;"", "LongDescription",, "T")</f>
        <v>LME Copper, Feb 24</v>
      </c>
      <c r="E548" s="6" t="str" cm="1">
        <f t="array" aca="1" ref="E548" ca="1">IF($B548&gt;=$D$3,_xll.CQGContractData(""&amp;$C548&amp;"","T_Settlement","1","T"),RTD("cqg.rtd",,"StudyData",""&amp;$C548&amp;"","Bar","","Close","D","-1","ALL",,,"TRUE","T"))</f>
        <v/>
      </c>
      <c r="F548" s="3" t="str" cm="1">
        <f t="array" aca="1" ref="F548" ca="1">IF($B548&gt;=$D$3,_xll.CQGContractData(""&amp;$C548&amp;"","NetSettlement","1","T"),RTD("cqg.rtd",,"StudyData",""&amp;$C548&amp;"","Bar","","Close","D","-2","ALL",,,"TRUE","T")-RTD("cqg.rtd",,"StudyData",""&amp;$C548&amp;"","Bar","","Close","D","-1","ALL",,,"TRUE","T"))</f>
        <v/>
      </c>
      <c r="G548" s="14" t="str">
        <f ca="1">IF($B548&gt;=$D$3,RTD("cqg.rtd", ,"ContractData", $C548, "T_SettlementTime",, "T"),"")</f>
        <v/>
      </c>
      <c r="H548" s="5" cm="1">
        <f t="array" aca="1" ref="H548" ca="1">IF($B548&gt;=$D$3,_xll.CQGContractData($C548,"T_Date","1","T"),RTD("cqg.rtd",,"StudyData",""&amp;$C548&amp;"","Bar","","Time","D","-1","ALL",,,"TRUE","T"))</f>
        <v>44952</v>
      </c>
      <c r="I548" s="6">
        <f ca="1">IF($B548&gt;=$D$3,RTD("cqg.rtd",,"StudyData",$C548,"Bar","","Close","ADC","-2","ALL",,,"TRUE","T"),"")</f>
        <v>9315.58</v>
      </c>
      <c r="J548" s="5">
        <f ca="1">IF($B548&gt;=$D$3,RTD("cqg.rtd", ,"ContractData", $C548, "Y_Date",, "T"),"")</f>
        <v>44951</v>
      </c>
      <c r="K548" s="1" t="str">
        <v/>
      </c>
      <c r="L548" s="1" t="str">
        <v/>
      </c>
      <c r="M548" t="b">
        <f t="shared" ca="1" si="27"/>
        <v>0</v>
      </c>
    </row>
    <row r="549" spans="1:13" x14ac:dyDescent="0.3">
      <c r="A549" s="3">
        <v>544</v>
      </c>
      <c r="B549" s="5">
        <f t="shared" si="25"/>
        <v>45328</v>
      </c>
      <c r="C549" s="16" t="str">
        <f t="shared" si="26"/>
        <v>CADD06G24</v>
      </c>
      <c r="D549" s="6" t="str">
        <f>RTD("cqg.rtd", ,"ContractData", ""&amp;C549&amp;"", "LongDescription",, "T")</f>
        <v>LME Copper, Feb 24</v>
      </c>
      <c r="E549" s="6" t="str" cm="1">
        <f t="array" aca="1" ref="E549" ca="1">IF($B549&gt;=$D$3,_xll.CQGContractData(""&amp;$C549&amp;"","T_Settlement","1","T"),RTD("cqg.rtd",,"StudyData",""&amp;$C549&amp;"","Bar","","Close","D","-1","ALL",,,"TRUE","T"))</f>
        <v/>
      </c>
      <c r="F549" s="3" t="str" cm="1">
        <f t="array" aca="1" ref="F549" ca="1">IF($B549&gt;=$D$3,_xll.CQGContractData(""&amp;$C549&amp;"","NetSettlement","1","T"),RTD("cqg.rtd",,"StudyData",""&amp;$C549&amp;"","Bar","","Close","D","-2","ALL",,,"TRUE","T")-RTD("cqg.rtd",,"StudyData",""&amp;$C549&amp;"","Bar","","Close","D","-1","ALL",,,"TRUE","T"))</f>
        <v/>
      </c>
      <c r="G549" s="14" t="str">
        <f ca="1">IF($B549&gt;=$D$3,RTD("cqg.rtd", ,"ContractData", $C549, "T_SettlementTime",, "T"),"")</f>
        <v/>
      </c>
      <c r="H549" s="5" cm="1">
        <f t="array" aca="1" ref="H549" ca="1">IF($B549&gt;=$D$3,_xll.CQGContractData($C549,"T_Date","1","T"),RTD("cqg.rtd",,"StudyData",""&amp;$C549&amp;"","Bar","","Time","D","-1","ALL",,,"TRUE","T"))</f>
        <v>44952</v>
      </c>
      <c r="I549" s="6">
        <f ca="1">IF($B549&gt;=$D$3,RTD("cqg.rtd",,"StudyData",$C549,"Bar","","Close","ADC","-2","ALL",,,"TRUE","T"),"")</f>
        <v>9315.75</v>
      </c>
      <c r="J549" s="5">
        <f ca="1">IF($B549&gt;=$D$3,RTD("cqg.rtd", ,"ContractData", $C549, "Y_Date",, "T"),"")</f>
        <v>44951</v>
      </c>
      <c r="K549" s="1" t="str">
        <v/>
      </c>
      <c r="L549" s="1" t="str">
        <v/>
      </c>
      <c r="M549" t="b">
        <f t="shared" ca="1" si="27"/>
        <v>0</v>
      </c>
    </row>
    <row r="550" spans="1:13" x14ac:dyDescent="0.3">
      <c r="A550" s="3">
        <v>545</v>
      </c>
      <c r="B550" s="5">
        <f t="shared" si="25"/>
        <v>45329</v>
      </c>
      <c r="C550" s="16" t="str">
        <f t="shared" si="26"/>
        <v>CADD07G24</v>
      </c>
      <c r="D550" s="6" t="str">
        <f>RTD("cqg.rtd", ,"ContractData", ""&amp;C550&amp;"", "LongDescription",, "T")</f>
        <v>LME Copper, Feb 24</v>
      </c>
      <c r="E550" s="6" t="str" cm="1">
        <f t="array" aca="1" ref="E550" ca="1">IF($B550&gt;=$D$3,_xll.CQGContractData(""&amp;$C550&amp;"","T_Settlement","1","T"),RTD("cqg.rtd",,"StudyData",""&amp;$C550&amp;"","Bar","","Close","D","-1","ALL",,,"TRUE","T"))</f>
        <v/>
      </c>
      <c r="F550" s="3" t="str" cm="1">
        <f t="array" aca="1" ref="F550" ca="1">IF($B550&gt;=$D$3,_xll.CQGContractData(""&amp;$C550&amp;"","NetSettlement","1","T"),RTD("cqg.rtd",,"StudyData",""&amp;$C550&amp;"","Bar","","Close","D","-2","ALL",,,"TRUE","T")-RTD("cqg.rtd",,"StudyData",""&amp;$C550&amp;"","Bar","","Close","D","-1","ALL",,,"TRUE","T"))</f>
        <v/>
      </c>
      <c r="G550" s="14" t="str">
        <f ca="1">IF($B550&gt;=$D$3,RTD("cqg.rtd", ,"ContractData", $C550, "T_SettlementTime",, "T"),"")</f>
        <v/>
      </c>
      <c r="H550" s="5" cm="1">
        <f t="array" aca="1" ref="H550" ca="1">IF($B550&gt;=$D$3,_xll.CQGContractData($C550,"T_Date","1","T"),RTD("cqg.rtd",,"StudyData",""&amp;$C550&amp;"","Bar","","Time","D","-1","ALL",,,"TRUE","T"))</f>
        <v>44952</v>
      </c>
      <c r="I550" s="6">
        <f ca="1">IF($B550&gt;=$D$3,RTD("cqg.rtd",,"StudyData",$C550,"Bar","","Close","ADC","-2","ALL",,,"TRUE","T"),"")</f>
        <v>9311.94</v>
      </c>
      <c r="J550" s="5">
        <f ca="1">IF($B550&gt;=$D$3,RTD("cqg.rtd", ,"ContractData", $C550, "Y_Date",, "T"),"")</f>
        <v>44951</v>
      </c>
      <c r="K550" s="1" t="str">
        <v/>
      </c>
      <c r="L550" s="1" t="str">
        <v/>
      </c>
      <c r="M550" t="b">
        <f t="shared" ca="1" si="27"/>
        <v>0</v>
      </c>
    </row>
    <row r="551" spans="1:13" x14ac:dyDescent="0.3">
      <c r="A551" s="3">
        <v>546</v>
      </c>
      <c r="B551" s="5">
        <f t="shared" si="25"/>
        <v>45330</v>
      </c>
      <c r="C551" s="16" t="str">
        <f t="shared" si="26"/>
        <v>CADD08G24</v>
      </c>
      <c r="D551" s="6" t="str">
        <f>RTD("cqg.rtd", ,"ContractData", ""&amp;C551&amp;"", "LongDescription",, "T")</f>
        <v>LME Copper, Feb 24</v>
      </c>
      <c r="E551" s="6" t="str" cm="1">
        <f t="array" aca="1" ref="E551" ca="1">IF($B551&gt;=$D$3,_xll.CQGContractData(""&amp;$C551&amp;"","T_Settlement","1","T"),RTD("cqg.rtd",,"StudyData",""&amp;$C551&amp;"","Bar","","Close","D","-1","ALL",,,"TRUE","T"))</f>
        <v/>
      </c>
      <c r="F551" s="3" t="str" cm="1">
        <f t="array" aca="1" ref="F551" ca="1">IF($B551&gt;=$D$3,_xll.CQGContractData(""&amp;$C551&amp;"","NetSettlement","1","T"),RTD("cqg.rtd",,"StudyData",""&amp;$C551&amp;"","Bar","","Close","D","-2","ALL",,,"TRUE","T")-RTD("cqg.rtd",,"StudyData",""&amp;$C551&amp;"","Bar","","Close","D","-1","ALL",,,"TRUE","T"))</f>
        <v/>
      </c>
      <c r="G551" s="14" t="str">
        <f ca="1">IF($B551&gt;=$D$3,RTD("cqg.rtd", ,"ContractData", $C551, "T_SettlementTime",, "T"),"")</f>
        <v/>
      </c>
      <c r="H551" s="5" cm="1">
        <f t="array" aca="1" ref="H551" ca="1">IF($B551&gt;=$D$3,_xll.CQGContractData($C551,"T_Date","1","T"),RTD("cqg.rtd",,"StudyData",""&amp;$C551&amp;"","Bar","","Time","D","-1","ALL",,,"TRUE","T"))</f>
        <v>44952</v>
      </c>
      <c r="I551" s="6">
        <f ca="1">IF($B551&gt;=$D$3,RTD("cqg.rtd",,"StudyData",$C551,"Bar","","Close","ADC","-2","ALL",,,"TRUE","T"),"")</f>
        <v>9312.1200000000008</v>
      </c>
      <c r="J551" s="5">
        <f ca="1">IF($B551&gt;=$D$3,RTD("cqg.rtd", ,"ContractData", $C551, "Y_Date",, "T"),"")</f>
        <v>44951</v>
      </c>
      <c r="K551" s="1" t="str">
        <v/>
      </c>
      <c r="L551" s="1" t="str">
        <v/>
      </c>
      <c r="M551" t="b">
        <f t="shared" ca="1" si="27"/>
        <v>0</v>
      </c>
    </row>
    <row r="552" spans="1:13" x14ac:dyDescent="0.3">
      <c r="A552" s="3">
        <v>547</v>
      </c>
      <c r="B552" s="5">
        <f t="shared" si="25"/>
        <v>45331</v>
      </c>
      <c r="C552" s="16" t="str">
        <f t="shared" si="26"/>
        <v>CADD09G24</v>
      </c>
      <c r="D552" s="6" t="str">
        <f>RTD("cqg.rtd", ,"ContractData", ""&amp;C552&amp;"", "LongDescription",, "T")</f>
        <v>LME Copper, Feb 24</v>
      </c>
      <c r="E552" s="6" t="str" cm="1">
        <f t="array" aca="1" ref="E552" ca="1">IF($B552&gt;=$D$3,_xll.CQGContractData(""&amp;$C552&amp;"","T_Settlement","1","T"),RTD("cqg.rtd",,"StudyData",""&amp;$C552&amp;"","Bar","","Close","D","-1","ALL",,,"TRUE","T"))</f>
        <v/>
      </c>
      <c r="F552" s="3" t="str" cm="1">
        <f t="array" aca="1" ref="F552" ca="1">IF($B552&gt;=$D$3,_xll.CQGContractData(""&amp;$C552&amp;"","NetSettlement","1","T"),RTD("cqg.rtd",,"StudyData",""&amp;$C552&amp;"","Bar","","Close","D","-2","ALL",,,"TRUE","T")-RTD("cqg.rtd",,"StudyData",""&amp;$C552&amp;"","Bar","","Close","D","-1","ALL",,,"TRUE","T"))</f>
        <v/>
      </c>
      <c r="G552" s="14" t="str">
        <f ca="1">IF($B552&gt;=$D$3,RTD("cqg.rtd", ,"ContractData", $C552, "T_SettlementTime",, "T"),"")</f>
        <v/>
      </c>
      <c r="H552" s="5" cm="1">
        <f t="array" aca="1" ref="H552" ca="1">IF($B552&gt;=$D$3,_xll.CQGContractData($C552,"T_Date","1","T"),RTD("cqg.rtd",,"StudyData",""&amp;$C552&amp;"","Bar","","Time","D","-1","ALL",,,"TRUE","T"))</f>
        <v>44952</v>
      </c>
      <c r="I552" s="6">
        <f ca="1">IF($B552&gt;=$D$3,RTD("cqg.rtd",,"StudyData",$C552,"Bar","","Close","ADC","-2","ALL",,,"TRUE","T"),"")</f>
        <v>9312.2900000000009</v>
      </c>
      <c r="J552" s="5">
        <f ca="1">IF($B552&gt;=$D$3,RTD("cqg.rtd", ,"ContractData", $C552, "Y_Date",, "T"),"")</f>
        <v>44951</v>
      </c>
      <c r="K552" s="1" t="str">
        <v/>
      </c>
      <c r="L552" s="1" t="str">
        <v/>
      </c>
      <c r="M552" t="b">
        <f t="shared" ca="1" si="27"/>
        <v>0</v>
      </c>
    </row>
    <row r="553" spans="1:13" x14ac:dyDescent="0.3">
      <c r="A553" s="3">
        <v>548</v>
      </c>
      <c r="B553" s="5">
        <f t="shared" si="25"/>
        <v>45334</v>
      </c>
      <c r="C553" s="16" t="str">
        <f t="shared" si="26"/>
        <v>CADD12G24</v>
      </c>
      <c r="D553" s="6" t="str">
        <f>RTD("cqg.rtd", ,"ContractData", ""&amp;C553&amp;"", "LongDescription",, "T")</f>
        <v>LME Copper, Feb 24</v>
      </c>
      <c r="E553" s="6" t="str" cm="1">
        <f t="array" aca="1" ref="E553" ca="1">IF($B553&gt;=$D$3,_xll.CQGContractData(""&amp;$C553&amp;"","T_Settlement","1","T"),RTD("cqg.rtd",,"StudyData",""&amp;$C553&amp;"","Bar","","Close","D","-1","ALL",,,"TRUE","T"))</f>
        <v/>
      </c>
      <c r="F553" s="3" t="str" cm="1">
        <f t="array" aca="1" ref="F553" ca="1">IF($B553&gt;=$D$3,_xll.CQGContractData(""&amp;$C553&amp;"","NetSettlement","1","T"),RTD("cqg.rtd",,"StudyData",""&amp;$C553&amp;"","Bar","","Close","D","-2","ALL",,,"TRUE","T")-RTD("cqg.rtd",,"StudyData",""&amp;$C553&amp;"","Bar","","Close","D","-1","ALL",,,"TRUE","T"))</f>
        <v/>
      </c>
      <c r="G553" s="14" t="str">
        <f ca="1">IF($B553&gt;=$D$3,RTD("cqg.rtd", ,"ContractData", $C553, "T_SettlementTime",, "T"),"")</f>
        <v/>
      </c>
      <c r="H553" s="5" cm="1">
        <f t="array" aca="1" ref="H553" ca="1">IF($B553&gt;=$D$3,_xll.CQGContractData($C553,"T_Date","1","T"),RTD("cqg.rtd",,"StudyData",""&amp;$C553&amp;"","Bar","","Time","D","-1","ALL",,,"TRUE","T"))</f>
        <v>44952</v>
      </c>
      <c r="I553" s="6">
        <f ca="1">IF($B553&gt;=$D$3,RTD("cqg.rtd",,"StudyData",$C553,"Bar","","Close","ADC","-2","ALL",,,"TRUE","T"),"")</f>
        <v>9315.25</v>
      </c>
      <c r="J553" s="5">
        <f ca="1">IF($B553&gt;=$D$3,RTD("cqg.rtd", ,"ContractData", $C553, "Y_Date",, "T"),"")</f>
        <v>44951</v>
      </c>
      <c r="K553" s="1" t="str">
        <v/>
      </c>
      <c r="L553" s="1" t="str">
        <v/>
      </c>
      <c r="M553" t="b">
        <f t="shared" ca="1" si="27"/>
        <v>0</v>
      </c>
    </row>
    <row r="554" spans="1:13" x14ac:dyDescent="0.3">
      <c r="A554" s="3">
        <v>549</v>
      </c>
      <c r="B554" s="5">
        <f t="shared" si="25"/>
        <v>45335</v>
      </c>
      <c r="C554" s="16" t="str">
        <f t="shared" si="26"/>
        <v>CADD13G24</v>
      </c>
      <c r="D554" s="6" t="str">
        <f>RTD("cqg.rtd", ,"ContractData", ""&amp;C554&amp;"", "LongDescription",, "T")</f>
        <v>LME Copper, Feb 24</v>
      </c>
      <c r="E554" s="6" t="str" cm="1">
        <f t="array" aca="1" ref="E554" ca="1">IF($B554&gt;=$D$3,_xll.CQGContractData(""&amp;$C554&amp;"","T_Settlement","1","T"),RTD("cqg.rtd",,"StudyData",""&amp;$C554&amp;"","Bar","","Close","D","-1","ALL",,,"TRUE","T"))</f>
        <v/>
      </c>
      <c r="F554" s="3" t="str" cm="1">
        <f t="array" aca="1" ref="F554" ca="1">IF($B554&gt;=$D$3,_xll.CQGContractData(""&amp;$C554&amp;"","NetSettlement","1","T"),RTD("cqg.rtd",,"StudyData",""&amp;$C554&amp;"","Bar","","Close","D","-2","ALL",,,"TRUE","T")-RTD("cqg.rtd",,"StudyData",""&amp;$C554&amp;"","Bar","","Close","D","-1","ALL",,,"TRUE","T"))</f>
        <v/>
      </c>
      <c r="G554" s="14" t="str">
        <f ca="1">IF($B554&gt;=$D$3,RTD("cqg.rtd", ,"ContractData", $C554, "T_SettlementTime",, "T"),"")</f>
        <v/>
      </c>
      <c r="H554" s="5" cm="1">
        <f t="array" aca="1" ref="H554" ca="1">IF($B554&gt;=$D$3,_xll.CQGContractData($C554,"T_Date","1","T"),RTD("cqg.rtd",,"StudyData",""&amp;$C554&amp;"","Bar","","Time","D","-1","ALL",,,"TRUE","T"))</f>
        <v>44952</v>
      </c>
      <c r="I554" s="6">
        <f ca="1">IF($B554&gt;=$D$3,RTD("cqg.rtd",,"StudyData",$C554,"Bar","","Close","ADC","-2","ALL",,,"TRUE","T"),"")</f>
        <v>9315</v>
      </c>
      <c r="J554" s="5">
        <f ca="1">IF($B554&gt;=$D$3,RTD("cqg.rtd", ,"ContractData", $C554, "Y_Date",, "T"),"")</f>
        <v>44951</v>
      </c>
      <c r="K554" s="1" t="str">
        <v/>
      </c>
      <c r="L554" s="1" t="str">
        <v/>
      </c>
      <c r="M554" t="b">
        <f t="shared" ca="1" si="27"/>
        <v>0</v>
      </c>
    </row>
    <row r="555" spans="1:13" x14ac:dyDescent="0.3">
      <c r="A555" s="3">
        <v>550</v>
      </c>
      <c r="B555" s="5">
        <f t="shared" si="25"/>
        <v>45336</v>
      </c>
      <c r="C555" s="16" t="str">
        <f t="shared" si="26"/>
        <v>CADD14G24</v>
      </c>
      <c r="D555" s="6" t="str">
        <f>RTD("cqg.rtd", ,"ContractData", ""&amp;C555&amp;"", "LongDescription",, "T")</f>
        <v>LME Copper, Feb 24</v>
      </c>
      <c r="E555" s="6" t="str" cm="1">
        <f t="array" aca="1" ref="E555" ca="1">IF($B555&gt;=$D$3,_xll.CQGContractData(""&amp;$C555&amp;"","T_Settlement","1","T"),RTD("cqg.rtd",,"StudyData",""&amp;$C555&amp;"","Bar","","Close","D","-1","ALL",,,"TRUE","T"))</f>
        <v/>
      </c>
      <c r="F555" s="3" t="str" cm="1">
        <f t="array" aca="1" ref="F555" ca="1">IF($B555&gt;=$D$3,_xll.CQGContractData(""&amp;$C555&amp;"","NetSettlement","1","T"),RTD("cqg.rtd",,"StudyData",""&amp;$C555&amp;"","Bar","","Close","D","-2","ALL",,,"TRUE","T")-RTD("cqg.rtd",,"StudyData",""&amp;$C555&amp;"","Bar","","Close","D","-1","ALL",,,"TRUE","T"))</f>
        <v/>
      </c>
      <c r="G555" s="14" t="str">
        <f ca="1">IF($B555&gt;=$D$3,RTD("cqg.rtd", ,"ContractData", $C555, "T_SettlementTime",, "T"),"")</f>
        <v/>
      </c>
      <c r="H555" s="5" cm="1">
        <f t="array" aca="1" ref="H555" ca="1">IF($B555&gt;=$D$3,_xll.CQGContractData($C555,"T_Date","1","T"),RTD("cqg.rtd",,"StudyData",""&amp;$C555&amp;"","Bar","","Time","D","-1","ALL",,,"TRUE","T"))</f>
        <v>44952</v>
      </c>
      <c r="I555" s="6">
        <f ca="1">IF($B555&gt;=$D$3,RTD("cqg.rtd",,"StudyData",$C555,"Bar","","Close","ADC","-2","ALL",,,"TRUE","T"),"")</f>
        <v>9312.25</v>
      </c>
      <c r="J555" s="5">
        <f ca="1">IF($B555&gt;=$D$3,RTD("cqg.rtd", ,"ContractData", $C555, "Y_Date",, "T"),"")</f>
        <v>44951</v>
      </c>
      <c r="K555" s="1" t="str">
        <v/>
      </c>
      <c r="L555" s="1" t="str">
        <v/>
      </c>
      <c r="M555" t="b">
        <f t="shared" ca="1" si="27"/>
        <v>0</v>
      </c>
    </row>
    <row r="556" spans="1:13" x14ac:dyDescent="0.3">
      <c r="A556" s="3">
        <v>551</v>
      </c>
      <c r="B556" s="5">
        <f t="shared" si="25"/>
        <v>45337</v>
      </c>
      <c r="C556" s="16" t="str">
        <f t="shared" si="26"/>
        <v>CADD15G24</v>
      </c>
      <c r="D556" s="6" t="str">
        <f>RTD("cqg.rtd", ,"ContractData", ""&amp;C556&amp;"", "LongDescription",, "T")</f>
        <v>LME Copper, Feb 24</v>
      </c>
      <c r="E556" s="6" t="str" cm="1">
        <f t="array" aca="1" ref="E556" ca="1">IF($B556&gt;=$D$3,_xll.CQGContractData(""&amp;$C556&amp;"","T_Settlement","1","T"),RTD("cqg.rtd",,"StudyData",""&amp;$C556&amp;"","Bar","","Close","D","-1","ALL",,,"TRUE","T"))</f>
        <v/>
      </c>
      <c r="F556" s="3" t="str" cm="1">
        <f t="array" aca="1" ref="F556" ca="1">IF($B556&gt;=$D$3,_xll.CQGContractData(""&amp;$C556&amp;"","NetSettlement","1","T"),RTD("cqg.rtd",,"StudyData",""&amp;$C556&amp;"","Bar","","Close","D","-2","ALL",,,"TRUE","T")-RTD("cqg.rtd",,"StudyData",""&amp;$C556&amp;"","Bar","","Close","D","-1","ALL",,,"TRUE","T"))</f>
        <v/>
      </c>
      <c r="G556" s="14" t="str">
        <f ca="1">IF($B556&gt;=$D$3,RTD("cqg.rtd", ,"ContractData", $C556, "T_SettlementTime",, "T"),"")</f>
        <v/>
      </c>
      <c r="H556" s="5" cm="1">
        <f t="array" aca="1" ref="H556" ca="1">IF($B556&gt;=$D$3,_xll.CQGContractData($C556,"T_Date","1","T"),RTD("cqg.rtd",,"StudyData",""&amp;$C556&amp;"","Bar","","Time","D","-1","ALL",,,"TRUE","T"))</f>
        <v>44952</v>
      </c>
      <c r="I556" s="6">
        <f ca="1">IF($B556&gt;=$D$3,RTD("cqg.rtd",,"StudyData",$C556,"Bar","","Close","ADC","-2","ALL",,,"TRUE","T"),"")</f>
        <v>9311.5</v>
      </c>
      <c r="J556" s="5">
        <f ca="1">IF($B556&gt;=$D$3,RTD("cqg.rtd", ,"ContractData", $C556, "Y_Date",, "T"),"")</f>
        <v>44951</v>
      </c>
      <c r="K556" s="1" t="str">
        <v/>
      </c>
      <c r="L556" s="1" t="str">
        <v/>
      </c>
      <c r="M556" t="b">
        <f t="shared" ca="1" si="27"/>
        <v>0</v>
      </c>
    </row>
    <row r="557" spans="1:13" x14ac:dyDescent="0.3">
      <c r="A557" s="3">
        <v>552</v>
      </c>
      <c r="B557" s="5">
        <f t="shared" si="25"/>
        <v>45338</v>
      </c>
      <c r="C557" s="16" t="str">
        <f t="shared" si="26"/>
        <v>CADD16G24</v>
      </c>
      <c r="D557" s="6" t="str">
        <f>RTD("cqg.rtd", ,"ContractData", ""&amp;C557&amp;"", "LongDescription",, "T")</f>
        <v>LME Copper, Feb 24</v>
      </c>
      <c r="E557" s="6" t="str" cm="1">
        <f t="array" aca="1" ref="E557" ca="1">IF($B557&gt;=$D$3,_xll.CQGContractData(""&amp;$C557&amp;"","T_Settlement","1","T"),RTD("cqg.rtd",,"StudyData",""&amp;$C557&amp;"","Bar","","Close","D","-1","ALL",,,"TRUE","T"))</f>
        <v/>
      </c>
      <c r="F557" s="3" t="str" cm="1">
        <f t="array" aca="1" ref="F557" ca="1">IF($B557&gt;=$D$3,_xll.CQGContractData(""&amp;$C557&amp;"","NetSettlement","1","T"),RTD("cqg.rtd",,"StudyData",""&amp;$C557&amp;"","Bar","","Close","D","-2","ALL",,,"TRUE","T")-RTD("cqg.rtd",,"StudyData",""&amp;$C557&amp;"","Bar","","Close","D","-1","ALL",,,"TRUE","T"))</f>
        <v/>
      </c>
      <c r="G557" s="14" t="str">
        <f ca="1">IF($B557&gt;=$D$3,RTD("cqg.rtd", ,"ContractData", $C557, "T_SettlementTime",, "T"),"")</f>
        <v/>
      </c>
      <c r="H557" s="5" cm="1">
        <f t="array" aca="1" ref="H557" ca="1">IF($B557&gt;=$D$3,_xll.CQGContractData($C557,"T_Date","1","T"),RTD("cqg.rtd",,"StudyData",""&amp;$C557&amp;"","Bar","","Time","D","-1","ALL",,,"TRUE","T"))</f>
        <v>44952</v>
      </c>
      <c r="I557" s="6">
        <f ca="1">IF($B557&gt;=$D$3,RTD("cqg.rtd",,"StudyData",$C557,"Bar","","Close","ADC","-2","ALL",,,"TRUE","T"),"")</f>
        <v>9311.5</v>
      </c>
      <c r="J557" s="5">
        <f ca="1">IF($B557&gt;=$D$3,RTD("cqg.rtd", ,"ContractData", $C557, "Y_Date",, "T"),"")</f>
        <v>44951</v>
      </c>
      <c r="K557" s="1" t="str">
        <v/>
      </c>
      <c r="L557" s="1" t="str">
        <v/>
      </c>
      <c r="M557" t="b">
        <f t="shared" ca="1" si="27"/>
        <v>0</v>
      </c>
    </row>
    <row r="558" spans="1:13" x14ac:dyDescent="0.3">
      <c r="A558" s="3">
        <v>553</v>
      </c>
      <c r="B558" s="5">
        <f t="shared" si="25"/>
        <v>45341</v>
      </c>
      <c r="C558" s="16" t="str">
        <f t="shared" si="26"/>
        <v>CADD19G24</v>
      </c>
      <c r="D558" s="6" t="str">
        <f>RTD("cqg.rtd", ,"ContractData", ""&amp;C558&amp;"", "LongDescription",, "T")</f>
        <v>LME Copper, Feb 24</v>
      </c>
      <c r="E558" s="6" t="str" cm="1">
        <f t="array" aca="1" ref="E558" ca="1">IF($B558&gt;=$D$3,_xll.CQGContractData(""&amp;$C558&amp;"","T_Settlement","1","T"),RTD("cqg.rtd",,"StudyData",""&amp;$C558&amp;"","Bar","","Close","D","-1","ALL",,,"TRUE","T"))</f>
        <v/>
      </c>
      <c r="F558" s="3" t="str" cm="1">
        <f t="array" aca="1" ref="F558" ca="1">IF($B558&gt;=$D$3,_xll.CQGContractData(""&amp;$C558&amp;"","NetSettlement","1","T"),RTD("cqg.rtd",,"StudyData",""&amp;$C558&amp;"","Bar","","Close","D","-2","ALL",,,"TRUE","T")-RTD("cqg.rtd",,"StudyData",""&amp;$C558&amp;"","Bar","","Close","D","-1","ALL",,,"TRUE","T"))</f>
        <v/>
      </c>
      <c r="G558" s="14" t="str">
        <f ca="1">IF($B558&gt;=$D$3,RTD("cqg.rtd", ,"ContractData", $C558, "T_SettlementTime",, "T"),"")</f>
        <v/>
      </c>
      <c r="H558" s="5" cm="1">
        <f t="array" aca="1" ref="H558" ca="1">IF($B558&gt;=$D$3,_xll.CQGContractData($C558,"T_Date","1","T"),RTD("cqg.rtd",,"StudyData",""&amp;$C558&amp;"","Bar","","Time","D","-1","ALL",,,"TRUE","T"))</f>
        <v>44952</v>
      </c>
      <c r="I558" s="6">
        <f ca="1">IF($B558&gt;=$D$3,RTD("cqg.rtd",,"StudyData",$C558,"Bar","","Close","ADC","-2","ALL",,,"TRUE","T"),"")</f>
        <v>9314.5</v>
      </c>
      <c r="J558" s="5">
        <f ca="1">IF($B558&gt;=$D$3,RTD("cqg.rtd", ,"ContractData", $C558, "Y_Date",, "T"),"")</f>
        <v>44951</v>
      </c>
      <c r="K558" s="1" t="str">
        <v/>
      </c>
      <c r="L558" s="1" t="str">
        <v/>
      </c>
      <c r="M558" t="b">
        <f t="shared" ca="1" si="27"/>
        <v>0</v>
      </c>
    </row>
    <row r="559" spans="1:13" x14ac:dyDescent="0.3">
      <c r="A559" s="3">
        <v>554</v>
      </c>
      <c r="B559" s="5">
        <f t="shared" si="25"/>
        <v>45342</v>
      </c>
      <c r="C559" s="16" t="str">
        <f t="shared" si="26"/>
        <v>CADD20G24</v>
      </c>
      <c r="D559" s="6" t="str">
        <f>RTD("cqg.rtd", ,"ContractData", ""&amp;C559&amp;"", "LongDescription",, "T")</f>
        <v>LME Copper, Feb 24</v>
      </c>
      <c r="E559" s="6" t="str" cm="1">
        <f t="array" aca="1" ref="E559" ca="1">IF($B559&gt;=$D$3,_xll.CQGContractData(""&amp;$C559&amp;"","T_Settlement","1","T"),RTD("cqg.rtd",,"StudyData",""&amp;$C559&amp;"","Bar","","Close","D","-1","ALL",,,"TRUE","T"))</f>
        <v/>
      </c>
      <c r="F559" s="3" t="str" cm="1">
        <f t="array" aca="1" ref="F559" ca="1">IF($B559&gt;=$D$3,_xll.CQGContractData(""&amp;$C559&amp;"","NetSettlement","1","T"),RTD("cqg.rtd",,"StudyData",""&amp;$C559&amp;"","Bar","","Close","D","-2","ALL",,,"TRUE","T")-RTD("cqg.rtd",,"StudyData",""&amp;$C559&amp;"","Bar","","Close","D","-1","ALL",,,"TRUE","T"))</f>
        <v/>
      </c>
      <c r="G559" s="14" t="str">
        <f ca="1">IF($B559&gt;=$D$3,RTD("cqg.rtd", ,"ContractData", $C559, "T_SettlementTime",, "T"),"")</f>
        <v/>
      </c>
      <c r="H559" s="5" cm="1">
        <f t="array" aca="1" ref="H559" ca="1">IF($B559&gt;=$D$3,_xll.CQGContractData($C559,"T_Date","1","T"),RTD("cqg.rtd",,"StudyData",""&amp;$C559&amp;"","Bar","","Time","D","-1","ALL",,,"TRUE","T"))</f>
        <v>44952</v>
      </c>
      <c r="I559" s="6">
        <f ca="1">IF($B559&gt;=$D$3,RTD("cqg.rtd",,"StudyData",$C559,"Bar","","Close","ADC","-2","ALL",,,"TRUE","T"),"")</f>
        <v>9314.25</v>
      </c>
      <c r="J559" s="5">
        <f ca="1">IF($B559&gt;=$D$3,RTD("cqg.rtd", ,"ContractData", $C559, "Y_Date",, "T"),"")</f>
        <v>44951</v>
      </c>
      <c r="K559" s="1" t="str">
        <v/>
      </c>
      <c r="L559" s="1" t="str">
        <v/>
      </c>
      <c r="M559" t="b">
        <f t="shared" ca="1" si="27"/>
        <v>0</v>
      </c>
    </row>
    <row r="560" spans="1:13" x14ac:dyDescent="0.3">
      <c r="A560" s="3">
        <v>555</v>
      </c>
      <c r="B560" s="5">
        <f t="shared" si="25"/>
        <v>45343</v>
      </c>
      <c r="C560" s="16" t="str">
        <f t="shared" si="26"/>
        <v>CADD21G24</v>
      </c>
      <c r="D560" s="6" t="str">
        <f>RTD("cqg.rtd", ,"ContractData", ""&amp;C560&amp;"", "LongDescription",, "T")</f>
        <v>LME Copper, Feb 24</v>
      </c>
      <c r="E560" s="6" cm="1">
        <f t="array" aca="1" ref="E560" ca="1">IF($B560&gt;=$D$3,_xll.CQGContractData(""&amp;$C560&amp;"","T_Settlement","1","T"),RTD("cqg.rtd",,"StudyData",""&amp;$C560&amp;"","Bar","","Close","D","-1","ALL",,,"TRUE","T"))</f>
        <v>9305.5</v>
      </c>
      <c r="F560" s="3" cm="1">
        <f t="array" aca="1" ref="F560" ca="1">IF($B560&gt;=$D$3,_xll.CQGContractData(""&amp;$C560&amp;"","NetSettlement","1","T"),RTD("cqg.rtd",,"StudyData",""&amp;$C560&amp;"","Bar","","Close","D","-2","ALL",,,"TRUE","T")-RTD("cqg.rtd",,"StudyData",""&amp;$C560&amp;"","Bar","","Close","D","-1","ALL",,,"TRUE","T"))</f>
        <v>8</v>
      </c>
      <c r="G560" s="14">
        <f ca="1">IF($B560&gt;=$D$3,RTD("cqg.rtd", ,"ContractData", $C560, "T_SettlementTime",, "T"),"")</f>
        <v>0.45833333333333331</v>
      </c>
      <c r="H560" s="5" cm="1">
        <f t="array" aca="1" ref="H560" ca="1">IF($B560&gt;=$D$3,_xll.CQGContractData($C560,"T_Date","1","T"),RTD("cqg.rtd",,"StudyData",""&amp;$C560&amp;"","Bar","","Time","D","-1","ALL",,,"TRUE","T"))</f>
        <v>44952</v>
      </c>
      <c r="I560" s="6">
        <f ca="1">IF($B560&gt;=$D$3,RTD("cqg.rtd",,"StudyData",$C560,"Bar","","Close","ADC","-2","ALL",,,"TRUE","T"),"")</f>
        <v>9311.86</v>
      </c>
      <c r="J560" s="5">
        <f ca="1">IF($B560&gt;=$D$3,RTD("cqg.rtd", ,"ContractData", $C560, "Y_Date",, "T"),"")</f>
        <v>44951</v>
      </c>
      <c r="K560" s="1">
        <v>45343</v>
      </c>
      <c r="L560" s="1" t="str">
        <v/>
      </c>
      <c r="M560" t="b">
        <f t="shared" ca="1" si="27"/>
        <v>0</v>
      </c>
    </row>
    <row r="561" spans="1:13" x14ac:dyDescent="0.3">
      <c r="A561" s="3">
        <v>556</v>
      </c>
      <c r="B561" s="5">
        <f t="shared" si="25"/>
        <v>45344</v>
      </c>
      <c r="C561" s="16" t="str">
        <f t="shared" si="26"/>
        <v>CADD22G24</v>
      </c>
      <c r="D561" s="6" t="str">
        <f>RTD("cqg.rtd", ,"ContractData", ""&amp;C561&amp;"", "LongDescription",, "T")</f>
        <v>LME Copper, Feb 24</v>
      </c>
      <c r="E561" s="6" t="str" cm="1">
        <f t="array" aca="1" ref="E561" ca="1">IF($B561&gt;=$D$3,_xll.CQGContractData(""&amp;$C561&amp;"","T_Settlement","1","T"),RTD("cqg.rtd",,"StudyData",""&amp;$C561&amp;"","Bar","","Close","D","-1","ALL",,,"TRUE","T"))</f>
        <v/>
      </c>
      <c r="F561" s="3" t="str" cm="1">
        <f t="array" aca="1" ref="F561" ca="1">IF($B561&gt;=$D$3,_xll.CQGContractData(""&amp;$C561&amp;"","NetSettlement","1","T"),RTD("cqg.rtd",,"StudyData",""&amp;$C561&amp;"","Bar","","Close","D","-2","ALL",,,"TRUE","T")-RTD("cqg.rtd",,"StudyData",""&amp;$C561&amp;"","Bar","","Close","D","-1","ALL",,,"TRUE","T"))</f>
        <v/>
      </c>
      <c r="G561" s="14" t="str">
        <f ca="1">IF($B561&gt;=$D$3,RTD("cqg.rtd", ,"ContractData", $C561, "T_SettlementTime",, "T"),"")</f>
        <v/>
      </c>
      <c r="H561" s="5" cm="1">
        <f t="array" aca="1" ref="H561" ca="1">IF($B561&gt;=$D$3,_xll.CQGContractData($C561,"T_Date","1","T"),RTD("cqg.rtd",,"StudyData",""&amp;$C561&amp;"","Bar","","Time","D","-1","ALL",,,"TRUE","T"))</f>
        <v>44952</v>
      </c>
      <c r="I561" s="6">
        <f ca="1">IF($B561&gt;=$D$3,RTD("cqg.rtd",,"StudyData",$C561,"Bar","","Close","ADC","-2","ALL",,,"TRUE","T"),"")</f>
        <v>9311.93</v>
      </c>
      <c r="J561" s="5">
        <f ca="1">IF($B561&gt;=$D$3,RTD("cqg.rtd", ,"ContractData", $C561, "Y_Date",, "T"),"")</f>
        <v>44951</v>
      </c>
      <c r="K561" s="1" t="str">
        <v/>
      </c>
      <c r="L561" s="1" t="str">
        <v/>
      </c>
      <c r="M561" t="b">
        <f t="shared" ca="1" si="27"/>
        <v>0</v>
      </c>
    </row>
    <row r="562" spans="1:13" x14ac:dyDescent="0.3">
      <c r="A562" s="3">
        <v>557</v>
      </c>
      <c r="B562" s="5">
        <f t="shared" si="25"/>
        <v>45345</v>
      </c>
      <c r="C562" s="16" t="str">
        <f t="shared" si="26"/>
        <v>CADD23G24</v>
      </c>
      <c r="D562" s="6" t="str">
        <f>RTD("cqg.rtd", ,"ContractData", ""&amp;C562&amp;"", "LongDescription",, "T")</f>
        <v>LME Copper, Feb 24</v>
      </c>
      <c r="E562" s="6" t="str" cm="1">
        <f t="array" aca="1" ref="E562" ca="1">IF($B562&gt;=$D$3,_xll.CQGContractData(""&amp;$C562&amp;"","T_Settlement","1","T"),RTD("cqg.rtd",,"StudyData",""&amp;$C562&amp;"","Bar","","Close","D","-1","ALL",,,"TRUE","T"))</f>
        <v/>
      </c>
      <c r="F562" s="3" t="str" cm="1">
        <f t="array" aca="1" ref="F562" ca="1">IF($B562&gt;=$D$3,_xll.CQGContractData(""&amp;$C562&amp;"","NetSettlement","1","T"),RTD("cqg.rtd",,"StudyData",""&amp;$C562&amp;"","Bar","","Close","D","-2","ALL",,,"TRUE","T")-RTD("cqg.rtd",,"StudyData",""&amp;$C562&amp;"","Bar","","Close","D","-1","ALL",,,"TRUE","T"))</f>
        <v/>
      </c>
      <c r="G562" s="14" t="str">
        <f ca="1">IF($B562&gt;=$D$3,RTD("cqg.rtd", ,"ContractData", $C562, "T_SettlementTime",, "T"),"")</f>
        <v/>
      </c>
      <c r="H562" s="5" cm="1">
        <f t="array" aca="1" ref="H562" ca="1">IF($B562&gt;=$D$3,_xll.CQGContractData($C562,"T_Date","1","T"),RTD("cqg.rtd",,"StudyData",""&amp;$C562&amp;"","Bar","","Time","D","-1","ALL",,,"TRUE","T"))</f>
        <v>44952</v>
      </c>
      <c r="I562" s="6">
        <f ca="1">IF($B562&gt;=$D$3,RTD("cqg.rtd",,"StudyData",$C562,"Bar","","Close","ADC","-2","ALL",,,"TRUE","T"),"")</f>
        <v>9312</v>
      </c>
      <c r="J562" s="5">
        <f ca="1">IF($B562&gt;=$D$3,RTD("cqg.rtd", ,"ContractData", $C562, "Y_Date",, "T"),"")</f>
        <v>44951</v>
      </c>
      <c r="K562" s="1" t="str">
        <v/>
      </c>
      <c r="L562" s="1" t="str">
        <v/>
      </c>
      <c r="M562" t="b">
        <f t="shared" ca="1" si="27"/>
        <v>0</v>
      </c>
    </row>
    <row r="563" spans="1:13" x14ac:dyDescent="0.3">
      <c r="A563" s="3">
        <v>558</v>
      </c>
      <c r="B563" s="5">
        <f t="shared" si="25"/>
        <v>45348</v>
      </c>
      <c r="C563" s="16" t="str">
        <f t="shared" si="26"/>
        <v>CADD26G24</v>
      </c>
      <c r="D563" s="6" t="str">
        <f>RTD("cqg.rtd", ,"ContractData", ""&amp;C563&amp;"", "LongDescription",, "T")</f>
        <v>LME Copper, Feb 24</v>
      </c>
      <c r="E563" s="6" t="str" cm="1">
        <f t="array" aca="1" ref="E563" ca="1">IF($B563&gt;=$D$3,_xll.CQGContractData(""&amp;$C563&amp;"","T_Settlement","1","T"),RTD("cqg.rtd",,"StudyData",""&amp;$C563&amp;"","Bar","","Close","D","-1","ALL",,,"TRUE","T"))</f>
        <v/>
      </c>
      <c r="F563" s="3" t="str" cm="1">
        <f t="array" aca="1" ref="F563" ca="1">IF($B563&gt;=$D$3,_xll.CQGContractData(""&amp;$C563&amp;"","NetSettlement","1","T"),RTD("cqg.rtd",,"StudyData",""&amp;$C563&amp;"","Bar","","Close","D","-2","ALL",,,"TRUE","T")-RTD("cqg.rtd",,"StudyData",""&amp;$C563&amp;"","Bar","","Close","D","-1","ALL",,,"TRUE","T"))</f>
        <v/>
      </c>
      <c r="G563" s="14" t="str">
        <f ca="1">IF($B563&gt;=$D$3,RTD("cqg.rtd", ,"ContractData", $C563, "T_SettlementTime",, "T"),"")</f>
        <v/>
      </c>
      <c r="H563" s="5" cm="1">
        <f t="array" aca="1" ref="H563" ca="1">IF($B563&gt;=$D$3,_xll.CQGContractData($C563,"T_Date","1","T"),RTD("cqg.rtd",,"StudyData",""&amp;$C563&amp;"","Bar","","Time","D","-1","ALL",,,"TRUE","T"))</f>
        <v>44952</v>
      </c>
      <c r="I563" s="6">
        <f ca="1">IF($B563&gt;=$D$3,RTD("cqg.rtd",,"StudyData",$C563,"Bar","","Close","ADC","-2","ALL",,,"TRUE","T"),"")</f>
        <v>9291.01</v>
      </c>
      <c r="J563" s="5">
        <f ca="1">IF($B563&gt;=$D$3,RTD("cqg.rtd", ,"ContractData", $C563, "Y_Date",, "T"),"")</f>
        <v>44951</v>
      </c>
      <c r="K563" s="1" t="str">
        <v/>
      </c>
      <c r="L563" s="1" t="str">
        <v/>
      </c>
      <c r="M563" t="b">
        <f t="shared" ca="1" si="27"/>
        <v>0</v>
      </c>
    </row>
    <row r="564" spans="1:13" x14ac:dyDescent="0.3">
      <c r="A564" s="3">
        <v>559</v>
      </c>
      <c r="B564" s="5">
        <f t="shared" si="25"/>
        <v>45349</v>
      </c>
      <c r="C564" s="16" t="str">
        <f t="shared" si="26"/>
        <v>CADD27G24</v>
      </c>
      <c r="D564" s="6" t="str">
        <f>RTD("cqg.rtd", ,"ContractData", ""&amp;C564&amp;"", "LongDescription",, "T")</f>
        <v>LME Copper, Feb 24</v>
      </c>
      <c r="E564" s="6" t="str" cm="1">
        <f t="array" aca="1" ref="E564" ca="1">IF($B564&gt;=$D$3,_xll.CQGContractData(""&amp;$C564&amp;"","T_Settlement","1","T"),RTD("cqg.rtd",,"StudyData",""&amp;$C564&amp;"","Bar","","Close","D","-1","ALL",,,"TRUE","T"))</f>
        <v/>
      </c>
      <c r="F564" s="3" t="str" cm="1">
        <f t="array" aca="1" ref="F564" ca="1">IF($B564&gt;=$D$3,_xll.CQGContractData(""&amp;$C564&amp;"","NetSettlement","1","T"),RTD("cqg.rtd",,"StudyData",""&amp;$C564&amp;"","Bar","","Close","D","-2","ALL",,,"TRUE","T")-RTD("cqg.rtd",,"StudyData",""&amp;$C564&amp;"","Bar","","Close","D","-1","ALL",,,"TRUE","T"))</f>
        <v/>
      </c>
      <c r="G564" s="14" t="str">
        <f ca="1">IF($B564&gt;=$D$3,RTD("cqg.rtd", ,"ContractData", $C564, "T_SettlementTime",, "T"),"")</f>
        <v/>
      </c>
      <c r="H564" s="5" cm="1">
        <f t="array" aca="1" ref="H564" ca="1">IF($B564&gt;=$D$3,_xll.CQGContractData($C564,"T_Date","1","T"),RTD("cqg.rtd",,"StudyData",""&amp;$C564&amp;"","Bar","","Time","D","-1","ALL",,,"TRUE","T"))</f>
        <v>44952</v>
      </c>
      <c r="I564" s="6">
        <f ca="1">IF($B564&gt;=$D$3,RTD("cqg.rtd",,"StudyData",$C564,"Bar","","Close","ADC","-2","ALL",,,"TRUE","T"),"")</f>
        <v>9292.51</v>
      </c>
      <c r="J564" s="5">
        <f ca="1">IF($B564&gt;=$D$3,RTD("cqg.rtd", ,"ContractData", $C564, "Y_Date",, "T"),"")</f>
        <v>44951</v>
      </c>
      <c r="K564" s="1" t="str">
        <v/>
      </c>
      <c r="L564" s="1" t="str">
        <v/>
      </c>
      <c r="M564" t="b">
        <f t="shared" ca="1" si="27"/>
        <v>0</v>
      </c>
    </row>
    <row r="565" spans="1:13" x14ac:dyDescent="0.3">
      <c r="A565" s="3">
        <v>560</v>
      </c>
      <c r="B565" s="5">
        <f t="shared" si="25"/>
        <v>45350</v>
      </c>
      <c r="C565" s="16" t="str">
        <f t="shared" si="26"/>
        <v>CADD28G24</v>
      </c>
      <c r="D565" s="6" t="str">
        <f>RTD("cqg.rtd", ,"ContractData", ""&amp;C565&amp;"", "LongDescription",, "T")</f>
        <v>LME Copper, Feb 24</v>
      </c>
      <c r="E565" s="6" t="str" cm="1">
        <f t="array" aca="1" ref="E565" ca="1">IF($B565&gt;=$D$3,_xll.CQGContractData(""&amp;$C565&amp;"","T_Settlement","1","T"),RTD("cqg.rtd",,"StudyData",""&amp;$C565&amp;"","Bar","","Close","D","-1","ALL",,,"TRUE","T"))</f>
        <v/>
      </c>
      <c r="F565" s="3" t="str" cm="1">
        <f t="array" aca="1" ref="F565" ca="1">IF($B565&gt;=$D$3,_xll.CQGContractData(""&amp;$C565&amp;"","NetSettlement","1","T"),RTD("cqg.rtd",,"StudyData",""&amp;$C565&amp;"","Bar","","Close","D","-2","ALL",,,"TRUE","T")-RTD("cqg.rtd",,"StudyData",""&amp;$C565&amp;"","Bar","","Close","D","-1","ALL",,,"TRUE","T"))</f>
        <v/>
      </c>
      <c r="G565" s="14" t="str">
        <f ca="1">IF($B565&gt;=$D$3,RTD("cqg.rtd", ,"ContractData", $C565, "T_SettlementTime",, "T"),"")</f>
        <v/>
      </c>
      <c r="H565" s="5" cm="1">
        <f t="array" aca="1" ref="H565" ca="1">IF($B565&gt;=$D$3,_xll.CQGContractData($C565,"T_Date","1","T"),RTD("cqg.rtd",,"StudyData",""&amp;$C565&amp;"","Bar","","Time","D","-1","ALL",,,"TRUE","T"))</f>
        <v>44952</v>
      </c>
      <c r="I565" s="6">
        <f ca="1">IF($B565&gt;=$D$3,RTD("cqg.rtd",,"StudyData",$C565,"Bar","","Close","ADC","-2","ALL",,,"TRUE","T"),"")</f>
        <v>9313.8799999999992</v>
      </c>
      <c r="J565" s="5">
        <f ca="1">IF($B565&gt;=$D$3,RTD("cqg.rtd", ,"ContractData", $C565, "Y_Date",, "T"),"")</f>
        <v>44951</v>
      </c>
      <c r="K565" s="1" t="str">
        <v/>
      </c>
      <c r="L565" s="1" t="str">
        <v/>
      </c>
      <c r="M565" t="b">
        <f t="shared" ca="1" si="27"/>
        <v>0</v>
      </c>
    </row>
    <row r="566" spans="1:13" x14ac:dyDescent="0.3">
      <c r="A566" s="3">
        <v>561</v>
      </c>
      <c r="B566" s="5">
        <f t="shared" si="25"/>
        <v>45351</v>
      </c>
      <c r="C566" s="16" t="str">
        <f t="shared" si="26"/>
        <v>CADD29G24</v>
      </c>
      <c r="D566" s="6" t="str">
        <f>RTD("cqg.rtd", ,"ContractData", ""&amp;C566&amp;"", "LongDescription",, "T")</f>
        <v>LME Copper, Feb 24</v>
      </c>
      <c r="E566" s="6" t="str" cm="1">
        <f t="array" aca="1" ref="E566" ca="1">IF($B566&gt;=$D$3,_xll.CQGContractData(""&amp;$C566&amp;"","T_Settlement","1","T"),RTD("cqg.rtd",,"StudyData",""&amp;$C566&amp;"","Bar","","Close","D","-1","ALL",,,"TRUE","T"))</f>
        <v/>
      </c>
      <c r="F566" s="3" t="str" cm="1">
        <f t="array" aca="1" ref="F566" ca="1">IF($B566&gt;=$D$3,_xll.CQGContractData(""&amp;$C566&amp;"","NetSettlement","1","T"),RTD("cqg.rtd",,"StudyData",""&amp;$C566&amp;"","Bar","","Close","D","-2","ALL",,,"TRUE","T")-RTD("cqg.rtd",,"StudyData",""&amp;$C566&amp;"","Bar","","Close","D","-1","ALL",,,"TRUE","T"))</f>
        <v/>
      </c>
      <c r="G566" s="14" t="str">
        <f ca="1">IF($B566&gt;=$D$3,RTD("cqg.rtd", ,"ContractData", $C566, "T_SettlementTime",, "T"),"")</f>
        <v/>
      </c>
      <c r="H566" s="5" cm="1">
        <f t="array" aca="1" ref="H566" ca="1">IF($B566&gt;=$D$3,_xll.CQGContractData($C566,"T_Date","1","T"),RTD("cqg.rtd",,"StudyData",""&amp;$C566&amp;"","Bar","","Time","D","-1","ALL",,,"TRUE","T"))</f>
        <v>44952</v>
      </c>
      <c r="I566" s="6">
        <f ca="1">IF($B566&gt;=$D$3,RTD("cqg.rtd",,"StudyData",$C566,"Bar","","Close","ADC","-2","ALL",,,"TRUE","T"),"")</f>
        <v>9314.25</v>
      </c>
      <c r="J566" s="5">
        <f ca="1">IF($B566&gt;=$D$3,RTD("cqg.rtd", ,"ContractData", $C566, "Y_Date",, "T"),"")</f>
        <v>44951</v>
      </c>
      <c r="K566" s="1" t="str">
        <v/>
      </c>
      <c r="L566" s="1" t="str">
        <v/>
      </c>
      <c r="M566" t="b">
        <f t="shared" ca="1" si="27"/>
        <v>0</v>
      </c>
    </row>
    <row r="567" spans="1:13" x14ac:dyDescent="0.3">
      <c r="A567" s="3">
        <v>562</v>
      </c>
      <c r="B567" s="5">
        <f t="shared" si="25"/>
        <v>45352</v>
      </c>
      <c r="C567" s="16" t="str">
        <f t="shared" si="26"/>
        <v>CADD01H24</v>
      </c>
      <c r="D567" s="6" t="str">
        <f>RTD("cqg.rtd", ,"ContractData", ""&amp;C567&amp;"", "LongDescription",, "T")</f>
        <v>LME Copper, Mar 24</v>
      </c>
      <c r="E567" s="6" t="str" cm="1">
        <f t="array" aca="1" ref="E567" ca="1">IF($B567&gt;=$D$3,_xll.CQGContractData(""&amp;$C567&amp;"","T_Settlement","1","T"),RTD("cqg.rtd",,"StudyData",""&amp;$C567&amp;"","Bar","","Close","D","-1","ALL",,,"TRUE","T"))</f>
        <v/>
      </c>
      <c r="F567" s="3" t="str" cm="1">
        <f t="array" aca="1" ref="F567" ca="1">IF($B567&gt;=$D$3,_xll.CQGContractData(""&amp;$C567&amp;"","NetSettlement","1","T"),RTD("cqg.rtd",,"StudyData",""&amp;$C567&amp;"","Bar","","Close","D","-2","ALL",,,"TRUE","T")-RTD("cqg.rtd",,"StudyData",""&amp;$C567&amp;"","Bar","","Close","D","-1","ALL",,,"TRUE","T"))</f>
        <v/>
      </c>
      <c r="G567" s="14" t="str">
        <f ca="1">IF($B567&gt;=$D$3,RTD("cqg.rtd", ,"ContractData", $C567, "T_SettlementTime",, "T"),"")</f>
        <v/>
      </c>
      <c r="H567" s="5" cm="1">
        <f t="array" aca="1" ref="H567" ca="1">IF($B567&gt;=$D$3,_xll.CQGContractData($C567,"T_Date","1","T"),RTD("cqg.rtd",,"StudyData",""&amp;$C567&amp;"","Bar","","Time","D","-1","ALL",,,"TRUE","T"))</f>
        <v>44952</v>
      </c>
      <c r="I567" s="6">
        <f ca="1">IF($B567&gt;=$D$3,RTD("cqg.rtd",,"StudyData",$C567,"Bar","","Close","ADC","-2","ALL",,,"TRUE","T"),"")</f>
        <v>9310.8799999999992</v>
      </c>
      <c r="J567" s="5">
        <f ca="1">IF($B567&gt;=$D$3,RTD("cqg.rtd", ,"ContractData", $C567, "Y_Date",, "T"),"")</f>
        <v>44951</v>
      </c>
      <c r="K567" s="1" t="str">
        <v/>
      </c>
      <c r="L567" s="1" t="str">
        <v/>
      </c>
      <c r="M567" t="b">
        <f t="shared" ca="1" si="27"/>
        <v>0</v>
      </c>
    </row>
    <row r="568" spans="1:13" x14ac:dyDescent="0.3">
      <c r="A568" s="3">
        <v>563</v>
      </c>
      <c r="B568" s="5">
        <f t="shared" si="25"/>
        <v>45355</v>
      </c>
      <c r="C568" s="16" t="str">
        <f t="shared" si="26"/>
        <v>CADD04H24</v>
      </c>
      <c r="D568" s="6" t="str">
        <f>RTD("cqg.rtd", ,"ContractData", ""&amp;C568&amp;"", "LongDescription",, "T")</f>
        <v>LME Copper, Mar 24</v>
      </c>
      <c r="E568" s="6" cm="1">
        <f t="array" aca="1" ref="E568" ca="1">IF($B568&gt;=$D$3,_xll.CQGContractData(""&amp;$C568&amp;"","T_Settlement","1","T"),RTD("cqg.rtd",,"StudyData",""&amp;$C568&amp;"","Bar","","Close","D","-1","ALL",,,"TRUE","T"))</f>
        <v>9303.5</v>
      </c>
      <c r="F568" s="3" cm="1">
        <f t="array" aca="1" ref="F568" ca="1">IF($B568&gt;=$D$3,_xll.CQGContractData(""&amp;$C568&amp;"","NetSettlement","1","T"),RTD("cqg.rtd",,"StudyData",""&amp;$C568&amp;"","Bar","","Close","D","-2","ALL",,,"TRUE","T")-RTD("cqg.rtd",,"StudyData",""&amp;$C568&amp;"","Bar","","Close","D","-1","ALL",,,"TRUE","T"))</f>
        <v>7.6000000000000005</v>
      </c>
      <c r="G568" s="14">
        <f ca="1">IF($B568&gt;=$D$3,RTD("cqg.rtd", ,"ContractData", $C568, "T_SettlementTime",, "T"),"")</f>
        <v>0.45833333333333331</v>
      </c>
      <c r="H568" s="5" cm="1">
        <f t="array" aca="1" ref="H568" ca="1">IF($B568&gt;=$D$3,_xll.CQGContractData($C568,"T_Date","1","T"),RTD("cqg.rtd",,"StudyData",""&amp;$C568&amp;"","Bar","","Time","D","-1","ALL",,,"TRUE","T"))</f>
        <v>44952</v>
      </c>
      <c r="I568" s="6">
        <f ca="1">IF($B568&gt;=$D$3,RTD("cqg.rtd",,"StudyData",$C568,"Bar","","Close","ADC","-2","ALL",,,"TRUE","T"),"")</f>
        <v>9315.42</v>
      </c>
      <c r="J568" s="5">
        <f ca="1">IF($B568&gt;=$D$3,RTD("cqg.rtd", ,"ContractData", $C568, "Y_Date",, "T"),"")</f>
        <v>44951</v>
      </c>
      <c r="K568" s="1" t="str">
        <v/>
      </c>
      <c r="L568" s="1" t="str">
        <v/>
      </c>
      <c r="M568" t="b">
        <f t="shared" ca="1" si="27"/>
        <v>0</v>
      </c>
    </row>
    <row r="569" spans="1:13" x14ac:dyDescent="0.3">
      <c r="A569" s="3">
        <v>564</v>
      </c>
      <c r="B569" s="5">
        <f t="shared" si="25"/>
        <v>45356</v>
      </c>
      <c r="C569" s="16" t="str">
        <f t="shared" si="26"/>
        <v>CADD05H24</v>
      </c>
      <c r="D569" s="6" t="str">
        <f>RTD("cqg.rtd", ,"ContractData", ""&amp;C569&amp;"", "LongDescription",, "T")</f>
        <v>LME Copper, Mar 24</v>
      </c>
      <c r="E569" s="6" t="str" cm="1">
        <f t="array" aca="1" ref="E569" ca="1">IF($B569&gt;=$D$3,_xll.CQGContractData(""&amp;$C569&amp;"","T_Settlement","1","T"),RTD("cqg.rtd",,"StudyData",""&amp;$C569&amp;"","Bar","","Close","D","-1","ALL",,,"TRUE","T"))</f>
        <v/>
      </c>
      <c r="F569" s="3" t="str" cm="1">
        <f t="array" aca="1" ref="F569" ca="1">IF($B569&gt;=$D$3,_xll.CQGContractData(""&amp;$C569&amp;"","NetSettlement","1","T"),RTD("cqg.rtd",,"StudyData",""&amp;$C569&amp;"","Bar","","Close","D","-2","ALL",,,"TRUE","T")-RTD("cqg.rtd",,"StudyData",""&amp;$C569&amp;"","Bar","","Close","D","-1","ALL",,,"TRUE","T"))</f>
        <v/>
      </c>
      <c r="G569" s="14" t="str">
        <f ca="1">IF($B569&gt;=$D$3,RTD("cqg.rtd", ,"ContractData", $C569, "T_SettlementTime",, "T"),"")</f>
        <v/>
      </c>
      <c r="H569" s="5" cm="1">
        <f t="array" aca="1" ref="H569" ca="1">IF($B569&gt;=$D$3,_xll.CQGContractData($C569,"T_Date","1","T"),RTD("cqg.rtd",,"StudyData",""&amp;$C569&amp;"","Bar","","Time","D","-1","ALL",,,"TRUE","T"))</f>
        <v>44952</v>
      </c>
      <c r="I569" s="6">
        <f ca="1">IF($B569&gt;=$D$3,RTD("cqg.rtd",,"StudyData",$C569,"Bar","","Close","ADC","-2","ALL",,,"TRUE","T"),"")</f>
        <v>9315.58</v>
      </c>
      <c r="J569" s="5">
        <f ca="1">IF($B569&gt;=$D$3,RTD("cqg.rtd", ,"ContractData", $C569, "Y_Date",, "T"),"")</f>
        <v>44951</v>
      </c>
      <c r="K569" s="1" t="str">
        <v/>
      </c>
      <c r="L569" s="1" t="str">
        <v/>
      </c>
      <c r="M569" t="b">
        <f t="shared" ca="1" si="27"/>
        <v>0</v>
      </c>
    </row>
    <row r="570" spans="1:13" x14ac:dyDescent="0.3">
      <c r="A570" s="3">
        <v>565</v>
      </c>
      <c r="B570" s="5">
        <f t="shared" si="25"/>
        <v>45357</v>
      </c>
      <c r="C570" s="16" t="str">
        <f t="shared" si="26"/>
        <v>CADD06H24</v>
      </c>
      <c r="D570" s="6" t="str">
        <f>RTD("cqg.rtd", ,"ContractData", ""&amp;C570&amp;"", "LongDescription",, "T")</f>
        <v>LME Copper, Mar 24</v>
      </c>
      <c r="E570" s="6" t="str" cm="1">
        <f t="array" aca="1" ref="E570" ca="1">IF($B570&gt;=$D$3,_xll.CQGContractData(""&amp;$C570&amp;"","T_Settlement","1","T"),RTD("cqg.rtd",,"StudyData",""&amp;$C570&amp;"","Bar","","Close","D","-1","ALL",,,"TRUE","T"))</f>
        <v/>
      </c>
      <c r="F570" s="3" t="str" cm="1">
        <f t="array" aca="1" ref="F570" ca="1">IF($B570&gt;=$D$3,_xll.CQGContractData(""&amp;$C570&amp;"","NetSettlement","1","T"),RTD("cqg.rtd",,"StudyData",""&amp;$C570&amp;"","Bar","","Close","D","-2","ALL",,,"TRUE","T")-RTD("cqg.rtd",,"StudyData",""&amp;$C570&amp;"","Bar","","Close","D","-1","ALL",,,"TRUE","T"))</f>
        <v/>
      </c>
      <c r="G570" s="14" t="str">
        <f ca="1">IF($B570&gt;=$D$3,RTD("cqg.rtd", ,"ContractData", $C570, "T_SettlementTime",, "T"),"")</f>
        <v/>
      </c>
      <c r="H570" s="5" cm="1">
        <f t="array" aca="1" ref="H570" ca="1">IF($B570&gt;=$D$3,_xll.CQGContractData($C570,"T_Date","1","T"),RTD("cqg.rtd",,"StudyData",""&amp;$C570&amp;"","Bar","","Time","D","-1","ALL",,,"TRUE","T"))</f>
        <v>44952</v>
      </c>
      <c r="I570" s="6">
        <f ca="1">IF($B570&gt;=$D$3,RTD("cqg.rtd",,"StudyData",$C570,"Bar","","Close","ADC","-2","ALL",,,"TRUE","T"),"")</f>
        <v>9315.75</v>
      </c>
      <c r="J570" s="5">
        <f ca="1">IF($B570&gt;=$D$3,RTD("cqg.rtd", ,"ContractData", $C570, "Y_Date",, "T"),"")</f>
        <v>44951</v>
      </c>
      <c r="K570" s="1" t="str">
        <v/>
      </c>
      <c r="L570" s="1" t="str">
        <v/>
      </c>
      <c r="M570" t="b">
        <f t="shared" ca="1" si="27"/>
        <v>0</v>
      </c>
    </row>
    <row r="571" spans="1:13" x14ac:dyDescent="0.3">
      <c r="A571" s="3">
        <v>566</v>
      </c>
      <c r="B571" s="5">
        <f t="shared" si="25"/>
        <v>45358</v>
      </c>
      <c r="C571" s="16" t="str">
        <f t="shared" si="26"/>
        <v>CADD07H24</v>
      </c>
      <c r="D571" s="6" t="str">
        <f>RTD("cqg.rtd", ,"ContractData", ""&amp;C571&amp;"", "LongDescription",, "T")</f>
        <v>LME Copper, Mar 24</v>
      </c>
      <c r="E571" s="6" t="str" cm="1">
        <f t="array" aca="1" ref="E571" ca="1">IF($B571&gt;=$D$3,_xll.CQGContractData(""&amp;$C571&amp;"","T_Settlement","1","T"),RTD("cqg.rtd",,"StudyData",""&amp;$C571&amp;"","Bar","","Close","D","-1","ALL",,,"TRUE","T"))</f>
        <v/>
      </c>
      <c r="F571" s="3" t="str" cm="1">
        <f t="array" aca="1" ref="F571" ca="1">IF($B571&gt;=$D$3,_xll.CQGContractData(""&amp;$C571&amp;"","NetSettlement","1","T"),RTD("cqg.rtd",,"StudyData",""&amp;$C571&amp;"","Bar","","Close","D","-2","ALL",,,"TRUE","T")-RTD("cqg.rtd",,"StudyData",""&amp;$C571&amp;"","Bar","","Close","D","-1","ALL",,,"TRUE","T"))</f>
        <v/>
      </c>
      <c r="G571" s="14" t="str">
        <f ca="1">IF($B571&gt;=$D$3,RTD("cqg.rtd", ,"ContractData", $C571, "T_SettlementTime",, "T"),"")</f>
        <v/>
      </c>
      <c r="H571" s="5" cm="1">
        <f t="array" aca="1" ref="H571" ca="1">IF($B571&gt;=$D$3,_xll.CQGContractData($C571,"T_Date","1","T"),RTD("cqg.rtd",,"StudyData",""&amp;$C571&amp;"","Bar","","Time","D","-1","ALL",,,"TRUE","T"))</f>
        <v>44952</v>
      </c>
      <c r="I571" s="6">
        <f ca="1">IF($B571&gt;=$D$3,RTD("cqg.rtd",,"StudyData",$C571,"Bar","","Close","ADC","-2","ALL",,,"TRUE","T"),"")</f>
        <v>9311.94</v>
      </c>
      <c r="J571" s="5">
        <f ca="1">IF($B571&gt;=$D$3,RTD("cqg.rtd", ,"ContractData", $C571, "Y_Date",, "T"),"")</f>
        <v>44951</v>
      </c>
      <c r="K571" s="1" t="str">
        <v/>
      </c>
      <c r="L571" s="1" t="str">
        <v/>
      </c>
      <c r="M571" t="b">
        <f t="shared" ca="1" si="27"/>
        <v>0</v>
      </c>
    </row>
    <row r="572" spans="1:13" x14ac:dyDescent="0.3">
      <c r="A572" s="3">
        <v>567</v>
      </c>
      <c r="B572" s="5">
        <f t="shared" si="25"/>
        <v>45359</v>
      </c>
      <c r="C572" s="16" t="str">
        <f t="shared" si="26"/>
        <v>CADD08H24</v>
      </c>
      <c r="D572" s="6" t="str">
        <f>RTD("cqg.rtd", ,"ContractData", ""&amp;C572&amp;"", "LongDescription",, "T")</f>
        <v>LME Copper, Mar 24</v>
      </c>
      <c r="E572" s="6" t="str" cm="1">
        <f t="array" aca="1" ref="E572" ca="1">IF($B572&gt;=$D$3,_xll.CQGContractData(""&amp;$C572&amp;"","T_Settlement","1","T"),RTD("cqg.rtd",,"StudyData",""&amp;$C572&amp;"","Bar","","Close","D","-1","ALL",,,"TRUE","T"))</f>
        <v/>
      </c>
      <c r="F572" s="3" t="str" cm="1">
        <f t="array" aca="1" ref="F572" ca="1">IF($B572&gt;=$D$3,_xll.CQGContractData(""&amp;$C572&amp;"","NetSettlement","1","T"),RTD("cqg.rtd",,"StudyData",""&amp;$C572&amp;"","Bar","","Close","D","-2","ALL",,,"TRUE","T")-RTD("cqg.rtd",,"StudyData",""&amp;$C572&amp;"","Bar","","Close","D","-1","ALL",,,"TRUE","T"))</f>
        <v/>
      </c>
      <c r="G572" s="14" t="str">
        <f ca="1">IF($B572&gt;=$D$3,RTD("cqg.rtd", ,"ContractData", $C572, "T_SettlementTime",, "T"),"")</f>
        <v/>
      </c>
      <c r="H572" s="5" cm="1">
        <f t="array" aca="1" ref="H572" ca="1">IF($B572&gt;=$D$3,_xll.CQGContractData($C572,"T_Date","1","T"),RTD("cqg.rtd",,"StudyData",""&amp;$C572&amp;"","Bar","","Time","D","-1","ALL",,,"TRUE","T"))</f>
        <v>44952</v>
      </c>
      <c r="I572" s="6">
        <f ca="1">IF($B572&gt;=$D$3,RTD("cqg.rtd",,"StudyData",$C572,"Bar","","Close","ADC","-2","ALL",,,"TRUE","T"),"")</f>
        <v>9312.1200000000008</v>
      </c>
      <c r="J572" s="5">
        <f ca="1">IF($B572&gt;=$D$3,RTD("cqg.rtd", ,"ContractData", $C572, "Y_Date",, "T"),"")</f>
        <v>44951</v>
      </c>
      <c r="K572" s="1" t="str">
        <v/>
      </c>
      <c r="L572" s="1" t="str">
        <v/>
      </c>
      <c r="M572" t="b">
        <f t="shared" ca="1" si="27"/>
        <v>0</v>
      </c>
    </row>
    <row r="573" spans="1:13" x14ac:dyDescent="0.3">
      <c r="A573" s="3">
        <v>568</v>
      </c>
      <c r="B573" s="5">
        <f t="shared" si="25"/>
        <v>45362</v>
      </c>
      <c r="C573" s="16" t="str">
        <f t="shared" si="26"/>
        <v>CADD11H24</v>
      </c>
      <c r="D573" s="6" t="str">
        <f>RTD("cqg.rtd", ,"ContractData", ""&amp;C573&amp;"", "LongDescription",, "T")</f>
        <v>LME Copper, Mar 24</v>
      </c>
      <c r="E573" s="6" t="str" cm="1">
        <f t="array" aca="1" ref="E573" ca="1">IF($B573&gt;=$D$3,_xll.CQGContractData(""&amp;$C573&amp;"","T_Settlement","1","T"),RTD("cqg.rtd",,"StudyData",""&amp;$C573&amp;"","Bar","","Close","D","-1","ALL",,,"TRUE","T"))</f>
        <v/>
      </c>
      <c r="F573" s="3" t="str" cm="1">
        <f t="array" aca="1" ref="F573" ca="1">IF($B573&gt;=$D$3,_xll.CQGContractData(""&amp;$C573&amp;"","NetSettlement","1","T"),RTD("cqg.rtd",,"StudyData",""&amp;$C573&amp;"","Bar","","Close","D","-2","ALL",,,"TRUE","T")-RTD("cqg.rtd",,"StudyData",""&amp;$C573&amp;"","Bar","","Close","D","-1","ALL",,,"TRUE","T"))</f>
        <v/>
      </c>
      <c r="G573" s="14" t="str">
        <f ca="1">IF($B573&gt;=$D$3,RTD("cqg.rtd", ,"ContractData", $C573, "T_SettlementTime",, "T"),"")</f>
        <v/>
      </c>
      <c r="H573" s="5" cm="1">
        <f t="array" aca="1" ref="H573" ca="1">IF($B573&gt;=$D$3,_xll.CQGContractData($C573,"T_Date","1","T"),RTD("cqg.rtd",,"StudyData",""&amp;$C573&amp;"","Bar","","Time","D","-1","ALL",,,"TRUE","T"))</f>
        <v>44952</v>
      </c>
      <c r="I573" s="6">
        <f ca="1">IF($B573&gt;=$D$3,RTD("cqg.rtd",,"StudyData",$C573,"Bar","","Close","ADC","-2","ALL",,,"TRUE","T"),"")</f>
        <v>9315.5</v>
      </c>
      <c r="J573" s="5">
        <f ca="1">IF($B573&gt;=$D$3,RTD("cqg.rtd", ,"ContractData", $C573, "Y_Date",, "T"),"")</f>
        <v>44951</v>
      </c>
      <c r="K573" s="1" t="str">
        <v/>
      </c>
      <c r="L573" s="1" t="str">
        <v/>
      </c>
      <c r="M573" t="b">
        <f t="shared" ca="1" si="27"/>
        <v>0</v>
      </c>
    </row>
    <row r="574" spans="1:13" x14ac:dyDescent="0.3">
      <c r="A574" s="3">
        <v>569</v>
      </c>
      <c r="B574" s="5">
        <f t="shared" si="25"/>
        <v>45363</v>
      </c>
      <c r="C574" s="16" t="str">
        <f t="shared" si="26"/>
        <v>CADD12H24</v>
      </c>
      <c r="D574" s="6" t="str">
        <f>RTD("cqg.rtd", ,"ContractData", ""&amp;C574&amp;"", "LongDescription",, "T")</f>
        <v>LME Copper, Mar 24</v>
      </c>
      <c r="E574" s="6" t="str" cm="1">
        <f t="array" aca="1" ref="E574" ca="1">IF($B574&gt;=$D$3,_xll.CQGContractData(""&amp;$C574&amp;"","T_Settlement","1","T"),RTD("cqg.rtd",,"StudyData",""&amp;$C574&amp;"","Bar","","Close","D","-1","ALL",,,"TRUE","T"))</f>
        <v/>
      </c>
      <c r="F574" s="3" t="str" cm="1">
        <f t="array" aca="1" ref="F574" ca="1">IF($B574&gt;=$D$3,_xll.CQGContractData(""&amp;$C574&amp;"","NetSettlement","1","T"),RTD("cqg.rtd",,"StudyData",""&amp;$C574&amp;"","Bar","","Close","D","-2","ALL",,,"TRUE","T")-RTD("cqg.rtd",,"StudyData",""&amp;$C574&amp;"","Bar","","Close","D","-1","ALL",,,"TRUE","T"))</f>
        <v/>
      </c>
      <c r="G574" s="14" t="str">
        <f ca="1">IF($B574&gt;=$D$3,RTD("cqg.rtd", ,"ContractData", $C574, "T_SettlementTime",, "T"),"")</f>
        <v/>
      </c>
      <c r="H574" s="5" cm="1">
        <f t="array" aca="1" ref="H574" ca="1">IF($B574&gt;=$D$3,_xll.CQGContractData($C574,"T_Date","1","T"),RTD("cqg.rtd",,"StudyData",""&amp;$C574&amp;"","Bar","","Time","D","-1","ALL",,,"TRUE","T"))</f>
        <v>44952</v>
      </c>
      <c r="I574" s="6">
        <f ca="1">IF($B574&gt;=$D$3,RTD("cqg.rtd",,"StudyData",$C574,"Bar","","Close","ADC","-2","ALL",,,"TRUE","T"),"")</f>
        <v>9315.25</v>
      </c>
      <c r="J574" s="5">
        <f ca="1">IF($B574&gt;=$D$3,RTD("cqg.rtd", ,"ContractData", $C574, "Y_Date",, "T"),"")</f>
        <v>44951</v>
      </c>
      <c r="K574" s="1" t="str">
        <v/>
      </c>
      <c r="L574" s="1" t="str">
        <v/>
      </c>
      <c r="M574" t="b">
        <f t="shared" ca="1" si="27"/>
        <v>0</v>
      </c>
    </row>
    <row r="575" spans="1:13" x14ac:dyDescent="0.3">
      <c r="A575" s="3">
        <v>570</v>
      </c>
      <c r="B575" s="5">
        <f t="shared" si="25"/>
        <v>45364</v>
      </c>
      <c r="C575" s="16" t="str">
        <f t="shared" si="26"/>
        <v>CADD13H24</v>
      </c>
      <c r="D575" s="6" t="str">
        <f>RTD("cqg.rtd", ,"ContractData", ""&amp;C575&amp;"", "LongDescription",, "T")</f>
        <v>LME Copper, Mar 24</v>
      </c>
      <c r="E575" s="6" t="str" cm="1">
        <f t="array" aca="1" ref="E575" ca="1">IF($B575&gt;=$D$3,_xll.CQGContractData(""&amp;$C575&amp;"","T_Settlement","1","T"),RTD("cqg.rtd",,"StudyData",""&amp;$C575&amp;"","Bar","","Close","D","-1","ALL",,,"TRUE","T"))</f>
        <v/>
      </c>
      <c r="F575" s="3" t="str" cm="1">
        <f t="array" aca="1" ref="F575" ca="1">IF($B575&gt;=$D$3,_xll.CQGContractData(""&amp;$C575&amp;"","NetSettlement","1","T"),RTD("cqg.rtd",,"StudyData",""&amp;$C575&amp;"","Bar","","Close","D","-2","ALL",,,"TRUE","T")-RTD("cqg.rtd",,"StudyData",""&amp;$C575&amp;"","Bar","","Close","D","-1","ALL",,,"TRUE","T"))</f>
        <v/>
      </c>
      <c r="G575" s="14" t="str">
        <f ca="1">IF($B575&gt;=$D$3,RTD("cqg.rtd", ,"ContractData", $C575, "T_SettlementTime",, "T"),"")</f>
        <v/>
      </c>
      <c r="H575" s="5" cm="1">
        <f t="array" aca="1" ref="H575" ca="1">IF($B575&gt;=$D$3,_xll.CQGContractData($C575,"T_Date","1","T"),RTD("cqg.rtd",,"StudyData",""&amp;$C575&amp;"","Bar","","Time","D","-1","ALL",,,"TRUE","T"))</f>
        <v>44952</v>
      </c>
      <c r="I575" s="6">
        <f ca="1">IF($B575&gt;=$D$3,RTD("cqg.rtd",,"StudyData",$C575,"Bar","","Close","ADC","-2","ALL",,,"TRUE","T"),"")</f>
        <v>9315</v>
      </c>
      <c r="J575" s="5">
        <f ca="1">IF($B575&gt;=$D$3,RTD("cqg.rtd", ,"ContractData", $C575, "Y_Date",, "T"),"")</f>
        <v>44951</v>
      </c>
      <c r="K575" s="1" t="str">
        <v/>
      </c>
      <c r="L575" s="1" t="str">
        <v/>
      </c>
      <c r="M575" t="b">
        <f t="shared" ca="1" si="27"/>
        <v>0</v>
      </c>
    </row>
    <row r="576" spans="1:13" x14ac:dyDescent="0.3">
      <c r="A576" s="3">
        <v>571</v>
      </c>
      <c r="B576" s="5">
        <f t="shared" si="25"/>
        <v>45365</v>
      </c>
      <c r="C576" s="16" t="str">
        <f t="shared" si="26"/>
        <v>CADD14H24</v>
      </c>
      <c r="D576" s="6" t="str">
        <f>RTD("cqg.rtd", ,"ContractData", ""&amp;C576&amp;"", "LongDescription",, "T")</f>
        <v>LME Copper, Mar 24</v>
      </c>
      <c r="E576" s="6" t="str" cm="1">
        <f t="array" aca="1" ref="E576" ca="1">IF($B576&gt;=$D$3,_xll.CQGContractData(""&amp;$C576&amp;"","T_Settlement","1","T"),RTD("cqg.rtd",,"StudyData",""&amp;$C576&amp;"","Bar","","Close","D","-1","ALL",,,"TRUE","T"))</f>
        <v/>
      </c>
      <c r="F576" s="3" t="str" cm="1">
        <f t="array" aca="1" ref="F576" ca="1">IF($B576&gt;=$D$3,_xll.CQGContractData(""&amp;$C576&amp;"","NetSettlement","1","T"),RTD("cqg.rtd",,"StudyData",""&amp;$C576&amp;"","Bar","","Close","D","-2","ALL",,,"TRUE","T")-RTD("cqg.rtd",,"StudyData",""&amp;$C576&amp;"","Bar","","Close","D","-1","ALL",,,"TRUE","T"))</f>
        <v/>
      </c>
      <c r="G576" s="14" t="str">
        <f ca="1">IF($B576&gt;=$D$3,RTD("cqg.rtd", ,"ContractData", $C576, "T_SettlementTime",, "T"),"")</f>
        <v/>
      </c>
      <c r="H576" s="5" cm="1">
        <f t="array" aca="1" ref="H576" ca="1">IF($B576&gt;=$D$3,_xll.CQGContractData($C576,"T_Date","1","T"),RTD("cqg.rtd",,"StudyData",""&amp;$C576&amp;"","Bar","","Time","D","-1","ALL",,,"TRUE","T"))</f>
        <v>44952</v>
      </c>
      <c r="I576" s="6">
        <f ca="1">IF($B576&gt;=$D$3,RTD("cqg.rtd",,"StudyData",$C576,"Bar","","Close","ADC","-2","ALL",,,"TRUE","T"),"")</f>
        <v>9312.25</v>
      </c>
      <c r="J576" s="5">
        <f ca="1">IF($B576&gt;=$D$3,RTD("cqg.rtd", ,"ContractData", $C576, "Y_Date",, "T"),"")</f>
        <v>44951</v>
      </c>
      <c r="K576" s="1" t="str">
        <v/>
      </c>
      <c r="L576" s="1" t="str">
        <v/>
      </c>
      <c r="M576" t="b">
        <f t="shared" ca="1" si="27"/>
        <v>0</v>
      </c>
    </row>
    <row r="577" spans="1:13" x14ac:dyDescent="0.3">
      <c r="A577" s="3">
        <v>572</v>
      </c>
      <c r="B577" s="5">
        <f t="shared" si="25"/>
        <v>45366</v>
      </c>
      <c r="C577" s="16" t="str">
        <f t="shared" si="26"/>
        <v>CADD15H24</v>
      </c>
      <c r="D577" s="6" t="str">
        <f>RTD("cqg.rtd", ,"ContractData", ""&amp;C577&amp;"", "LongDescription",, "T")</f>
        <v>LME Copper, Mar 24</v>
      </c>
      <c r="E577" s="6" t="str" cm="1">
        <f t="array" aca="1" ref="E577" ca="1">IF($B577&gt;=$D$3,_xll.CQGContractData(""&amp;$C577&amp;"","T_Settlement","1","T"),RTD("cqg.rtd",,"StudyData",""&amp;$C577&amp;"","Bar","","Close","D","-1","ALL",,,"TRUE","T"))</f>
        <v/>
      </c>
      <c r="F577" s="3" t="str" cm="1">
        <f t="array" aca="1" ref="F577" ca="1">IF($B577&gt;=$D$3,_xll.CQGContractData(""&amp;$C577&amp;"","NetSettlement","1","T"),RTD("cqg.rtd",,"StudyData",""&amp;$C577&amp;"","Bar","","Close","D","-2","ALL",,,"TRUE","T")-RTD("cqg.rtd",,"StudyData",""&amp;$C577&amp;"","Bar","","Close","D","-1","ALL",,,"TRUE","T"))</f>
        <v/>
      </c>
      <c r="G577" s="14" t="str">
        <f ca="1">IF($B577&gt;=$D$3,RTD("cqg.rtd", ,"ContractData", $C577, "T_SettlementTime",, "T"),"")</f>
        <v/>
      </c>
      <c r="H577" s="5" cm="1">
        <f t="array" aca="1" ref="H577" ca="1">IF($B577&gt;=$D$3,_xll.CQGContractData($C577,"T_Date","1","T"),RTD("cqg.rtd",,"StudyData",""&amp;$C577&amp;"","Bar","","Time","D","-1","ALL",,,"TRUE","T"))</f>
        <v>44952</v>
      </c>
      <c r="I577" s="6">
        <f ca="1">IF($B577&gt;=$D$3,RTD("cqg.rtd",,"StudyData",$C577,"Bar","","Close","ADC","-2","ALL",,,"TRUE","T"),"")</f>
        <v>9311.5</v>
      </c>
      <c r="J577" s="5">
        <f ca="1">IF($B577&gt;=$D$3,RTD("cqg.rtd", ,"ContractData", $C577, "Y_Date",, "T"),"")</f>
        <v>44951</v>
      </c>
      <c r="K577" s="1" t="str">
        <v/>
      </c>
      <c r="L577" s="1" t="str">
        <v/>
      </c>
      <c r="M577" t="b">
        <f t="shared" ca="1" si="27"/>
        <v>0</v>
      </c>
    </row>
    <row r="578" spans="1:13" x14ac:dyDescent="0.3">
      <c r="A578" s="3">
        <v>573</v>
      </c>
      <c r="B578" s="5">
        <f t="shared" si="25"/>
        <v>45369</v>
      </c>
      <c r="C578" s="16" t="str">
        <f t="shared" si="26"/>
        <v>CADD18H24</v>
      </c>
      <c r="D578" s="6" t="str">
        <f>RTD("cqg.rtd", ,"ContractData", ""&amp;C578&amp;"", "LongDescription",, "T")</f>
        <v>LME Copper, Mar 24</v>
      </c>
      <c r="E578" s="6" t="str" cm="1">
        <f t="array" aca="1" ref="E578" ca="1">IF($B578&gt;=$D$3,_xll.CQGContractData(""&amp;$C578&amp;"","T_Settlement","1","T"),RTD("cqg.rtd",,"StudyData",""&amp;$C578&amp;"","Bar","","Close","D","-1","ALL",,,"TRUE","T"))</f>
        <v/>
      </c>
      <c r="F578" s="3" t="str" cm="1">
        <f t="array" aca="1" ref="F578" ca="1">IF($B578&gt;=$D$3,_xll.CQGContractData(""&amp;$C578&amp;"","NetSettlement","1","T"),RTD("cqg.rtd",,"StudyData",""&amp;$C578&amp;"","Bar","","Close","D","-2","ALL",,,"TRUE","T")-RTD("cqg.rtd",,"StudyData",""&amp;$C578&amp;"","Bar","","Close","D","-1","ALL",,,"TRUE","T"))</f>
        <v/>
      </c>
      <c r="G578" s="14" t="str">
        <f ca="1">IF($B578&gt;=$D$3,RTD("cqg.rtd", ,"ContractData", $C578, "T_SettlementTime",, "T"),"")</f>
        <v/>
      </c>
      <c r="H578" s="5" cm="1">
        <f t="array" aca="1" ref="H578" ca="1">IF($B578&gt;=$D$3,_xll.CQGContractData($C578,"T_Date","1","T"),RTD("cqg.rtd",,"StudyData",""&amp;$C578&amp;"","Bar","","Time","D","-1","ALL",,,"TRUE","T"))</f>
        <v>44952</v>
      </c>
      <c r="I578" s="6">
        <f ca="1">IF($B578&gt;=$D$3,RTD("cqg.rtd",,"StudyData",$C578,"Bar","","Close","ADC","-2","ALL",,,"TRUE","T"),"")</f>
        <v>9314.75</v>
      </c>
      <c r="J578" s="5">
        <f ca="1">IF($B578&gt;=$D$3,RTD("cqg.rtd", ,"ContractData", $C578, "Y_Date",, "T"),"")</f>
        <v>44951</v>
      </c>
      <c r="K578" s="1" t="str">
        <v/>
      </c>
      <c r="L578" s="1" t="str">
        <v/>
      </c>
      <c r="M578" t="b">
        <f t="shared" ca="1" si="27"/>
        <v>0</v>
      </c>
    </row>
    <row r="579" spans="1:13" x14ac:dyDescent="0.3">
      <c r="A579" s="3">
        <v>574</v>
      </c>
      <c r="B579" s="5">
        <f t="shared" si="25"/>
        <v>45370</v>
      </c>
      <c r="C579" s="16" t="str">
        <f t="shared" si="26"/>
        <v>CADD19H24</v>
      </c>
      <c r="D579" s="6" t="str">
        <f>RTD("cqg.rtd", ,"ContractData", ""&amp;C579&amp;"", "LongDescription",, "T")</f>
        <v>LME Copper, Mar 24</v>
      </c>
      <c r="E579" s="6" t="str" cm="1">
        <f t="array" aca="1" ref="E579" ca="1">IF($B579&gt;=$D$3,_xll.CQGContractData(""&amp;$C579&amp;"","T_Settlement","1","T"),RTD("cqg.rtd",,"StudyData",""&amp;$C579&amp;"","Bar","","Close","D","-1","ALL",,,"TRUE","T"))</f>
        <v/>
      </c>
      <c r="F579" s="3" t="str" cm="1">
        <f t="array" aca="1" ref="F579" ca="1">IF($B579&gt;=$D$3,_xll.CQGContractData(""&amp;$C579&amp;"","NetSettlement","1","T"),RTD("cqg.rtd",,"StudyData",""&amp;$C579&amp;"","Bar","","Close","D","-2","ALL",,,"TRUE","T")-RTD("cqg.rtd",,"StudyData",""&amp;$C579&amp;"","Bar","","Close","D","-1","ALL",,,"TRUE","T"))</f>
        <v/>
      </c>
      <c r="G579" s="14" t="str">
        <f ca="1">IF($B579&gt;=$D$3,RTD("cqg.rtd", ,"ContractData", $C579, "T_SettlementTime",, "T"),"")</f>
        <v/>
      </c>
      <c r="H579" s="5" cm="1">
        <f t="array" aca="1" ref="H579" ca="1">IF($B579&gt;=$D$3,_xll.CQGContractData($C579,"T_Date","1","T"),RTD("cqg.rtd",,"StudyData",""&amp;$C579&amp;"","Bar","","Time","D","-1","ALL",,,"TRUE","T"))</f>
        <v>44952</v>
      </c>
      <c r="I579" s="6">
        <f ca="1">IF($B579&gt;=$D$3,RTD("cqg.rtd",,"StudyData",$C579,"Bar","","Close","ADC","-2","ALL",,,"TRUE","T"),"")</f>
        <v>9314.5</v>
      </c>
      <c r="J579" s="5">
        <f ca="1">IF($B579&gt;=$D$3,RTD("cqg.rtd", ,"ContractData", $C579, "Y_Date",, "T"),"")</f>
        <v>44951</v>
      </c>
      <c r="K579" s="1" t="str">
        <v/>
      </c>
      <c r="L579" s="1" t="str">
        <v/>
      </c>
      <c r="M579" t="b">
        <f t="shared" ca="1" si="27"/>
        <v>0</v>
      </c>
    </row>
    <row r="580" spans="1:13" x14ac:dyDescent="0.3">
      <c r="A580" s="3">
        <v>575</v>
      </c>
      <c r="B580" s="5">
        <f t="shared" si="25"/>
        <v>45371</v>
      </c>
      <c r="C580" s="16" t="str">
        <f t="shared" si="26"/>
        <v>CADD20H24</v>
      </c>
      <c r="D580" s="6" t="str">
        <f>RTD("cqg.rtd", ,"ContractData", ""&amp;C580&amp;"", "LongDescription",, "T")</f>
        <v>LME Copper, Mar 24</v>
      </c>
      <c r="E580" s="6" cm="1">
        <f t="array" aca="1" ref="E580" ca="1">IF($B580&gt;=$D$3,_xll.CQGContractData(""&amp;$C580&amp;"","T_Settlement","1","T"),RTD("cqg.rtd",,"StudyData",""&amp;$C580&amp;"","Bar","","Close","D","-1","ALL",,,"TRUE","T"))</f>
        <v>9300.5</v>
      </c>
      <c r="F580" s="3" cm="1">
        <f t="array" aca="1" ref="F580" ca="1">IF($B580&gt;=$D$3,_xll.CQGContractData(""&amp;$C580&amp;"","NetSettlement","1","T"),RTD("cqg.rtd",,"StudyData",""&amp;$C580&amp;"","Bar","","Close","D","-2","ALL",,,"TRUE","T")-RTD("cqg.rtd",,"StudyData",""&amp;$C580&amp;"","Bar","","Close","D","-1","ALL",,,"TRUE","T"))</f>
        <v>7</v>
      </c>
      <c r="G580" s="14">
        <f ca="1">IF($B580&gt;=$D$3,RTD("cqg.rtd", ,"ContractData", $C580, "T_SettlementTime",, "T"),"")</f>
        <v>0.45833333333333331</v>
      </c>
      <c r="H580" s="5" cm="1">
        <f t="array" aca="1" ref="H580" ca="1">IF($B580&gt;=$D$3,_xll.CQGContractData($C580,"T_Date","1","T"),RTD("cqg.rtd",,"StudyData",""&amp;$C580&amp;"","Bar","","Time","D","-1","ALL",,,"TRUE","T"))</f>
        <v>44952</v>
      </c>
      <c r="I580" s="6">
        <f ca="1">IF($B580&gt;=$D$3,RTD("cqg.rtd",,"StudyData",$C580,"Bar","","Close","ADC","-2","ALL",,,"TRUE","T"),"")</f>
        <v>9314.25</v>
      </c>
      <c r="J580" s="5">
        <f ca="1">IF($B580&gt;=$D$3,RTD("cqg.rtd", ,"ContractData", $C580, "Y_Date",, "T"),"")</f>
        <v>44951</v>
      </c>
      <c r="K580" s="1">
        <v>45371</v>
      </c>
      <c r="L580" s="1" t="str">
        <v/>
      </c>
      <c r="M580" t="b">
        <f t="shared" ca="1" si="27"/>
        <v>0</v>
      </c>
    </row>
    <row r="581" spans="1:13" x14ac:dyDescent="0.3">
      <c r="A581" s="3">
        <v>576</v>
      </c>
      <c r="B581" s="5">
        <f t="shared" ref="B581:B644" si="28">WORKDAY($C$2,$A581)</f>
        <v>45372</v>
      </c>
      <c r="C581" s="16" t="str">
        <f t="shared" ref="C581:C644" si="29">CONCATENATE($E$2,IF(DAY($B581)&lt;10,CONCATENATE("0",DAY($B581)),DAY($B581)),IF(MONTH($B581)=1,"F",IF(MONTH($B581)=2,"G",IF(MONTH($B581)=3,"H",IF(MONTH($B581)=4,"J",IF(MONTH($B581)=5,"K",IF(MONTH($B581)=6,"M",IF(MONTH($B581)=7,"N",IF(MONTH($B581)=8,"Q",IF(MONTH($B581)=9,"U",IF(MONTH($B581)=10,"V",IF(MONTH($B581)=11,"X",IF(MONTH($B581)=12,"Z","INVALID MONTH")))))))))))),RIGHT(YEAR($B581),2))</f>
        <v>CADD21H24</v>
      </c>
      <c r="D581" s="6" t="str">
        <f>RTD("cqg.rtd", ,"ContractData", ""&amp;C581&amp;"", "LongDescription",, "T")</f>
        <v>LME Copper, Mar 24</v>
      </c>
      <c r="E581" s="6" t="str" cm="1">
        <f t="array" aca="1" ref="E581" ca="1">IF($B581&gt;=$D$3,_xll.CQGContractData(""&amp;$C581&amp;"","T_Settlement","1","T"),RTD("cqg.rtd",,"StudyData",""&amp;$C581&amp;"","Bar","","Close","D","-1","ALL",,,"TRUE","T"))</f>
        <v/>
      </c>
      <c r="F581" s="3" t="str" cm="1">
        <f t="array" aca="1" ref="F581" ca="1">IF($B581&gt;=$D$3,_xll.CQGContractData(""&amp;$C581&amp;"","NetSettlement","1","T"),RTD("cqg.rtd",,"StudyData",""&amp;$C581&amp;"","Bar","","Close","D","-2","ALL",,,"TRUE","T")-RTD("cqg.rtd",,"StudyData",""&amp;$C581&amp;"","Bar","","Close","D","-1","ALL",,,"TRUE","T"))</f>
        <v/>
      </c>
      <c r="G581" s="14" t="str">
        <f ca="1">IF($B581&gt;=$D$3,RTD("cqg.rtd", ,"ContractData", $C581, "T_SettlementTime",, "T"),"")</f>
        <v/>
      </c>
      <c r="H581" s="5" cm="1">
        <f t="array" aca="1" ref="H581" ca="1">IF($B581&gt;=$D$3,_xll.CQGContractData($C581,"T_Date","1","T"),RTD("cqg.rtd",,"StudyData",""&amp;$C581&amp;"","Bar","","Time","D","-1","ALL",,,"TRUE","T"))</f>
        <v>44952</v>
      </c>
      <c r="I581" s="6">
        <f ca="1">IF($B581&gt;=$D$3,RTD("cqg.rtd",,"StudyData",$C581,"Bar","","Close","ADC","-2","ALL",,,"TRUE","T"),"")</f>
        <v>9311.86</v>
      </c>
      <c r="J581" s="5">
        <f ca="1">IF($B581&gt;=$D$3,RTD("cqg.rtd", ,"ContractData", $C581, "Y_Date",, "T"),"")</f>
        <v>44951</v>
      </c>
      <c r="K581" s="1" t="str">
        <v/>
      </c>
      <c r="L581" s="1" t="str">
        <v/>
      </c>
      <c r="M581" t="b">
        <f t="shared" ca="1" si="27"/>
        <v>0</v>
      </c>
    </row>
    <row r="582" spans="1:13" x14ac:dyDescent="0.3">
      <c r="A582" s="3">
        <v>577</v>
      </c>
      <c r="B582" s="5">
        <f t="shared" si="28"/>
        <v>45373</v>
      </c>
      <c r="C582" s="16" t="str">
        <f t="shared" si="29"/>
        <v>CADD22H24</v>
      </c>
      <c r="D582" s="6" t="str">
        <f>RTD("cqg.rtd", ,"ContractData", ""&amp;C582&amp;"", "LongDescription",, "T")</f>
        <v>LME Copper, Mar 24</v>
      </c>
      <c r="E582" s="6" t="str" cm="1">
        <f t="array" aca="1" ref="E582" ca="1">IF($B582&gt;=$D$3,_xll.CQGContractData(""&amp;$C582&amp;"","T_Settlement","1","T"),RTD("cqg.rtd",,"StudyData",""&amp;$C582&amp;"","Bar","","Close","D","-1","ALL",,,"TRUE","T"))</f>
        <v/>
      </c>
      <c r="F582" s="3" t="str" cm="1">
        <f t="array" aca="1" ref="F582" ca="1">IF($B582&gt;=$D$3,_xll.CQGContractData(""&amp;$C582&amp;"","NetSettlement","1","T"),RTD("cqg.rtd",,"StudyData",""&amp;$C582&amp;"","Bar","","Close","D","-2","ALL",,,"TRUE","T")-RTD("cqg.rtd",,"StudyData",""&amp;$C582&amp;"","Bar","","Close","D","-1","ALL",,,"TRUE","T"))</f>
        <v/>
      </c>
      <c r="G582" s="14" t="str">
        <f ca="1">IF($B582&gt;=$D$3,RTD("cqg.rtd", ,"ContractData", $C582, "T_SettlementTime",, "T"),"")</f>
        <v/>
      </c>
      <c r="H582" s="5" cm="1">
        <f t="array" aca="1" ref="H582" ca="1">IF($B582&gt;=$D$3,_xll.CQGContractData($C582,"T_Date","1","T"),RTD("cqg.rtd",,"StudyData",""&amp;$C582&amp;"","Bar","","Time","D","-1","ALL",,,"TRUE","T"))</f>
        <v>44952</v>
      </c>
      <c r="I582" s="6">
        <f ca="1">IF($B582&gt;=$D$3,RTD("cqg.rtd",,"StudyData",$C582,"Bar","","Close","ADC","-2","ALL",,,"TRUE","T"),"")</f>
        <v>9311.93</v>
      </c>
      <c r="J582" s="5">
        <f ca="1">IF($B582&gt;=$D$3,RTD("cqg.rtd", ,"ContractData", $C582, "Y_Date",, "T"),"")</f>
        <v>44951</v>
      </c>
      <c r="K582" s="1" t="str">
        <v/>
      </c>
      <c r="L582" s="1" t="str">
        <v/>
      </c>
      <c r="M582" t="b">
        <f t="shared" ca="1" si="27"/>
        <v>0</v>
      </c>
    </row>
    <row r="583" spans="1:13" x14ac:dyDescent="0.3">
      <c r="A583" s="3">
        <v>578</v>
      </c>
      <c r="B583" s="5">
        <f t="shared" si="28"/>
        <v>45376</v>
      </c>
      <c r="C583" s="16" t="str">
        <f t="shared" si="29"/>
        <v>CADD25H24</v>
      </c>
      <c r="D583" s="6" t="str">
        <f>RTD("cqg.rtd", ,"ContractData", ""&amp;C583&amp;"", "LongDescription",, "T")</f>
        <v>LME Copper, Mar 24</v>
      </c>
      <c r="E583" s="6" t="str" cm="1">
        <f t="array" aca="1" ref="E583" ca="1">IF($B583&gt;=$D$3,_xll.CQGContractData(""&amp;$C583&amp;"","T_Settlement","1","T"),RTD("cqg.rtd",,"StudyData",""&amp;$C583&amp;"","Bar","","Close","D","-1","ALL",,,"TRUE","T"))</f>
        <v/>
      </c>
      <c r="F583" s="3" t="str" cm="1">
        <f t="array" aca="1" ref="F583" ca="1">IF($B583&gt;=$D$3,_xll.CQGContractData(""&amp;$C583&amp;"","NetSettlement","1","T"),RTD("cqg.rtd",,"StudyData",""&amp;$C583&amp;"","Bar","","Close","D","-2","ALL",,,"TRUE","T")-RTD("cqg.rtd",,"StudyData",""&amp;$C583&amp;"","Bar","","Close","D","-1","ALL",,,"TRUE","T"))</f>
        <v/>
      </c>
      <c r="G583" s="14" t="str">
        <f ca="1">IF($B583&gt;=$D$3,RTD("cqg.rtd", ,"ContractData", $C583, "T_SettlementTime",, "T"),"")</f>
        <v/>
      </c>
      <c r="H583" s="5" cm="1">
        <f t="array" aca="1" ref="H583" ca="1">IF($B583&gt;=$D$3,_xll.CQGContractData($C583,"T_Date","1","T"),RTD("cqg.rtd",,"StudyData",""&amp;$C583&amp;"","Bar","","Time","D","-1","ALL",,,"TRUE","T"))</f>
        <v>44952</v>
      </c>
      <c r="I583" s="6" t="str">
        <f ca="1">IF($B583&gt;=$D$3,RTD("cqg.rtd",,"StudyData",$C583,"Bar","","Close","ADC","-2","ALL",,,"TRUE","T"),"")</f>
        <v/>
      </c>
      <c r="J583" s="5">
        <f ca="1">IF($B583&gt;=$D$3,RTD("cqg.rtd", ,"ContractData", $C583, "Y_Date",, "T"),"")</f>
        <v>44951</v>
      </c>
      <c r="K583" s="1" t="str">
        <v/>
      </c>
      <c r="L583" s="1" t="str">
        <v/>
      </c>
      <c r="M583" t="b">
        <f t="shared" ca="1" si="27"/>
        <v>0</v>
      </c>
    </row>
    <row r="584" spans="1:13" x14ac:dyDescent="0.3">
      <c r="A584" s="3">
        <v>579</v>
      </c>
      <c r="B584" s="5">
        <f t="shared" si="28"/>
        <v>45377</v>
      </c>
      <c r="C584" s="16" t="str">
        <f t="shared" si="29"/>
        <v>CADD26H24</v>
      </c>
      <c r="D584" s="6" t="str">
        <f>RTD("cqg.rtd", ,"ContractData", ""&amp;C584&amp;"", "LongDescription",, "T")</f>
        <v>LME Copper, Mar 24</v>
      </c>
      <c r="E584" s="6" t="str" cm="1">
        <f t="array" aca="1" ref="E584" ca="1">IF($B584&gt;=$D$3,_xll.CQGContractData(""&amp;$C584&amp;"","T_Settlement","1","T"),RTD("cqg.rtd",,"StudyData",""&amp;$C584&amp;"","Bar","","Close","D","-1","ALL",,,"TRUE","T"))</f>
        <v/>
      </c>
      <c r="F584" s="3" t="str" cm="1">
        <f t="array" aca="1" ref="F584" ca="1">IF($B584&gt;=$D$3,_xll.CQGContractData(""&amp;$C584&amp;"","NetSettlement","1","T"),RTD("cqg.rtd",,"StudyData",""&amp;$C584&amp;"","Bar","","Close","D","-2","ALL",,,"TRUE","T")-RTD("cqg.rtd",,"StudyData",""&amp;$C584&amp;"","Bar","","Close","D","-1","ALL",,,"TRUE","T"))</f>
        <v/>
      </c>
      <c r="G584" s="14" t="str">
        <f ca="1">IF($B584&gt;=$D$3,RTD("cqg.rtd", ,"ContractData", $C584, "T_SettlementTime",, "T"),"")</f>
        <v/>
      </c>
      <c r="H584" s="5" cm="1">
        <f t="array" aca="1" ref="H584" ca="1">IF($B584&gt;=$D$3,_xll.CQGContractData($C584,"T_Date","1","T"),RTD("cqg.rtd",,"StudyData",""&amp;$C584&amp;"","Bar","","Time","D","-1","ALL",,,"TRUE","T"))</f>
        <v>44952</v>
      </c>
      <c r="I584" s="6">
        <f ca="1">IF($B584&gt;=$D$3,RTD("cqg.rtd",,"StudyData",$C584,"Bar","","Close","ADC","-2","ALL",,,"TRUE","T"),"")</f>
        <v>9291.01</v>
      </c>
      <c r="J584" s="5">
        <f ca="1">IF($B584&gt;=$D$3,RTD("cqg.rtd", ,"ContractData", $C584, "Y_Date",, "T"),"")</f>
        <v>44951</v>
      </c>
      <c r="K584" s="1" t="str">
        <v/>
      </c>
      <c r="L584" s="1" t="str">
        <v/>
      </c>
      <c r="M584" t="b">
        <f t="shared" ca="1" si="27"/>
        <v>0</v>
      </c>
    </row>
    <row r="585" spans="1:13" x14ac:dyDescent="0.3">
      <c r="A585" s="3">
        <v>580</v>
      </c>
      <c r="B585" s="5">
        <f t="shared" si="28"/>
        <v>45378</v>
      </c>
      <c r="C585" s="16" t="str">
        <f t="shared" si="29"/>
        <v>CADD27H24</v>
      </c>
      <c r="D585" s="6" t="str">
        <f>RTD("cqg.rtd", ,"ContractData", ""&amp;C585&amp;"", "LongDescription",, "T")</f>
        <v>LME Copper, Mar 24</v>
      </c>
      <c r="E585" s="6" t="str" cm="1">
        <f t="array" aca="1" ref="E585" ca="1">IF($B585&gt;=$D$3,_xll.CQGContractData(""&amp;$C585&amp;"","T_Settlement","1","T"),RTD("cqg.rtd",,"StudyData",""&amp;$C585&amp;"","Bar","","Close","D","-1","ALL",,,"TRUE","T"))</f>
        <v/>
      </c>
      <c r="F585" s="3" t="str" cm="1">
        <f t="array" aca="1" ref="F585" ca="1">IF($B585&gt;=$D$3,_xll.CQGContractData(""&amp;$C585&amp;"","NetSettlement","1","T"),RTD("cqg.rtd",,"StudyData",""&amp;$C585&amp;"","Bar","","Close","D","-2","ALL",,,"TRUE","T")-RTD("cqg.rtd",,"StudyData",""&amp;$C585&amp;"","Bar","","Close","D","-1","ALL",,,"TRUE","T"))</f>
        <v/>
      </c>
      <c r="G585" s="14" t="str">
        <f ca="1">IF($B585&gt;=$D$3,RTD("cqg.rtd", ,"ContractData", $C585, "T_SettlementTime",, "T"),"")</f>
        <v/>
      </c>
      <c r="H585" s="5" cm="1">
        <f t="array" aca="1" ref="H585" ca="1">IF($B585&gt;=$D$3,_xll.CQGContractData($C585,"T_Date","1","T"),RTD("cqg.rtd",,"StudyData",""&amp;$C585&amp;"","Bar","","Time","D","-1","ALL",,,"TRUE","T"))</f>
        <v>44952</v>
      </c>
      <c r="I585" s="6">
        <f ca="1">IF($B585&gt;=$D$3,RTD("cqg.rtd",,"StudyData",$C585,"Bar","","Close","ADC","-2","ALL",,,"TRUE","T"),"")</f>
        <v>9292.51</v>
      </c>
      <c r="J585" s="5">
        <f ca="1">IF($B585&gt;=$D$3,RTD("cqg.rtd", ,"ContractData", $C585, "Y_Date",, "T"),"")</f>
        <v>44951</v>
      </c>
      <c r="K585" s="1" t="str">
        <v/>
      </c>
      <c r="L585" s="1" t="str">
        <v/>
      </c>
      <c r="M585" t="b">
        <f t="shared" ca="1" si="27"/>
        <v>0</v>
      </c>
    </row>
    <row r="586" spans="1:13" x14ac:dyDescent="0.3">
      <c r="A586" s="3">
        <v>581</v>
      </c>
      <c r="B586" s="5">
        <f t="shared" si="28"/>
        <v>45379</v>
      </c>
      <c r="C586" s="16" t="str">
        <f t="shared" si="29"/>
        <v>CADD28H24</v>
      </c>
      <c r="D586" s="6" t="str">
        <f>RTD("cqg.rtd", ,"ContractData", ""&amp;C586&amp;"", "LongDescription",, "T")</f>
        <v>LME Copper, Mar 24</v>
      </c>
      <c r="E586" s="6" t="str" cm="1">
        <f t="array" aca="1" ref="E586" ca="1">IF($B586&gt;=$D$3,_xll.CQGContractData(""&amp;$C586&amp;"","T_Settlement","1","T"),RTD("cqg.rtd",,"StudyData",""&amp;$C586&amp;"","Bar","","Close","D","-1","ALL",,,"TRUE","T"))</f>
        <v/>
      </c>
      <c r="F586" s="3" t="str" cm="1">
        <f t="array" aca="1" ref="F586" ca="1">IF($B586&gt;=$D$3,_xll.CQGContractData(""&amp;$C586&amp;"","NetSettlement","1","T"),RTD("cqg.rtd",,"StudyData",""&amp;$C586&amp;"","Bar","","Close","D","-2","ALL",,,"TRUE","T")-RTD("cqg.rtd",,"StudyData",""&amp;$C586&amp;"","Bar","","Close","D","-1","ALL",,,"TRUE","T"))</f>
        <v/>
      </c>
      <c r="G586" s="14" t="str">
        <f ca="1">IF($B586&gt;=$D$3,RTD("cqg.rtd", ,"ContractData", $C586, "T_SettlementTime",, "T"),"")</f>
        <v/>
      </c>
      <c r="H586" s="5" cm="1">
        <f t="array" aca="1" ref="H586" ca="1">IF($B586&gt;=$D$3,_xll.CQGContractData($C586,"T_Date","1","T"),RTD("cqg.rtd",,"StudyData",""&amp;$C586&amp;"","Bar","","Time","D","-1","ALL",,,"TRUE","T"))</f>
        <v>44952</v>
      </c>
      <c r="I586" s="6">
        <f ca="1">IF($B586&gt;=$D$3,RTD("cqg.rtd",,"StudyData",$C586,"Bar","","Close","ADC","-2","ALL",,,"TRUE","T"),"")</f>
        <v>9313.8799999999992</v>
      </c>
      <c r="J586" s="5">
        <f ca="1">IF($B586&gt;=$D$3,RTD("cqg.rtd", ,"ContractData", $C586, "Y_Date",, "T"),"")</f>
        <v>44951</v>
      </c>
      <c r="K586" s="1" t="str">
        <v/>
      </c>
      <c r="L586" s="1" t="str">
        <v/>
      </c>
      <c r="M586" t="b">
        <f t="shared" ca="1" si="27"/>
        <v>0</v>
      </c>
    </row>
    <row r="587" spans="1:13" x14ac:dyDescent="0.3">
      <c r="A587" s="3">
        <v>582</v>
      </c>
      <c r="B587" s="5">
        <f t="shared" si="28"/>
        <v>45380</v>
      </c>
      <c r="C587" s="16" t="str">
        <f t="shared" si="29"/>
        <v>CADD29H24</v>
      </c>
      <c r="D587" s="6" t="str">
        <f>RTD("cqg.rtd", ,"ContractData", ""&amp;C587&amp;"", "LongDescription",, "T")</f>
        <v>LME Copper, Mar 24</v>
      </c>
      <c r="E587" s="6" t="str" cm="1">
        <f t="array" aca="1" ref="E587" ca="1">IF($B587&gt;=$D$3,_xll.CQGContractData(""&amp;$C587&amp;"","T_Settlement","1","T"),RTD("cqg.rtd",,"StudyData",""&amp;$C587&amp;"","Bar","","Close","D","-1","ALL",,,"TRUE","T"))</f>
        <v/>
      </c>
      <c r="F587" s="3" t="str" cm="1">
        <f t="array" aca="1" ref="F587" ca="1">IF($B587&gt;=$D$3,_xll.CQGContractData(""&amp;$C587&amp;"","NetSettlement","1","T"),RTD("cqg.rtd",,"StudyData",""&amp;$C587&amp;"","Bar","","Close","D","-2","ALL",,,"TRUE","T")-RTD("cqg.rtd",,"StudyData",""&amp;$C587&amp;"","Bar","","Close","D","-1","ALL",,,"TRUE","T"))</f>
        <v/>
      </c>
      <c r="G587" s="14" t="str">
        <f ca="1">IF($B587&gt;=$D$3,RTD("cqg.rtd", ,"ContractData", $C587, "T_SettlementTime",, "T"),"")</f>
        <v/>
      </c>
      <c r="H587" s="5" cm="1">
        <f t="array" aca="1" ref="H587" ca="1">IF($B587&gt;=$D$3,_xll.CQGContractData($C587,"T_Date","1","T"),RTD("cqg.rtd",,"StudyData",""&amp;$C587&amp;"","Bar","","Time","D","-1","ALL",,,"TRUE","T"))</f>
        <v>44952</v>
      </c>
      <c r="I587" s="6">
        <f ca="1">IF($B587&gt;=$D$3,RTD("cqg.rtd",,"StudyData",$C587,"Bar","","Close","ADC","-2","ALL",,,"TRUE","T"),"")</f>
        <v>9314.25</v>
      </c>
      <c r="J587" s="5">
        <f ca="1">IF($B587&gt;=$D$3,RTD("cqg.rtd", ,"ContractData", $C587, "Y_Date",, "T"),"")</f>
        <v>44951</v>
      </c>
      <c r="K587" s="1" t="str">
        <v/>
      </c>
      <c r="L587" s="1" t="str">
        <v/>
      </c>
      <c r="M587" t="b">
        <f t="shared" ca="1" si="27"/>
        <v>0</v>
      </c>
    </row>
    <row r="588" spans="1:13" x14ac:dyDescent="0.3">
      <c r="A588" s="3">
        <v>583</v>
      </c>
      <c r="B588" s="5">
        <f t="shared" si="28"/>
        <v>45383</v>
      </c>
      <c r="C588" s="16" t="str">
        <f t="shared" si="29"/>
        <v>CADD01J24</v>
      </c>
      <c r="D588" s="6" t="str">
        <f>RTD("cqg.rtd", ,"ContractData", ""&amp;C588&amp;"", "LongDescription",, "T")</f>
        <v>LME Copper, Apr 24</v>
      </c>
      <c r="E588" s="6" t="str" cm="1">
        <f t="array" aca="1" ref="E588" ca="1">IF($B588&gt;=$D$3,_xll.CQGContractData(""&amp;$C588&amp;"","T_Settlement","1","T"),RTD("cqg.rtd",,"StudyData",""&amp;$C588&amp;"","Bar","","Close","D","-1","ALL",,,"TRUE","T"))</f>
        <v/>
      </c>
      <c r="F588" s="3" t="str" cm="1">
        <f t="array" aca="1" ref="F588" ca="1">IF($B588&gt;=$D$3,_xll.CQGContractData(""&amp;$C588&amp;"","NetSettlement","1","T"),RTD("cqg.rtd",,"StudyData",""&amp;$C588&amp;"","Bar","","Close","D","-2","ALL",,,"TRUE","T")-RTD("cqg.rtd",,"StudyData",""&amp;$C588&amp;"","Bar","","Close","D","-1","ALL",,,"TRUE","T"))</f>
        <v/>
      </c>
      <c r="G588" s="14" t="str">
        <f ca="1">IF($B588&gt;=$D$3,RTD("cqg.rtd", ,"ContractData", $C588, "T_SettlementTime",, "T"),"")</f>
        <v/>
      </c>
      <c r="H588" s="5" cm="1">
        <f t="array" aca="1" ref="H588" ca="1">IF($B588&gt;=$D$3,_xll.CQGContractData($C588,"T_Date","1","T"),RTD("cqg.rtd",,"StudyData",""&amp;$C588&amp;"","Bar","","Time","D","-1","ALL",,,"TRUE","T"))</f>
        <v>44952</v>
      </c>
      <c r="I588" s="6">
        <f ca="1">IF($B588&gt;=$D$3,RTD("cqg.rtd",,"StudyData",$C588,"Bar","","Close","ADC","-2","ALL",,,"TRUE","T"),"")</f>
        <v>9310.8799999999992</v>
      </c>
      <c r="J588" s="5">
        <f ca="1">IF($B588&gt;=$D$3,RTD("cqg.rtd", ,"ContractData", $C588, "Y_Date",, "T"),"")</f>
        <v>44951</v>
      </c>
      <c r="K588" s="1" t="str">
        <v/>
      </c>
      <c r="L588" s="1" t="str">
        <v/>
      </c>
      <c r="M588" t="b">
        <f t="shared" ca="1" si="27"/>
        <v>0</v>
      </c>
    </row>
    <row r="589" spans="1:13" x14ac:dyDescent="0.3">
      <c r="A589" s="3">
        <v>584</v>
      </c>
      <c r="B589" s="5">
        <f t="shared" si="28"/>
        <v>45384</v>
      </c>
      <c r="C589" s="16" t="str">
        <f t="shared" si="29"/>
        <v>CADD02J24</v>
      </c>
      <c r="D589" s="6" t="str">
        <f>RTD("cqg.rtd", ,"ContractData", ""&amp;C589&amp;"", "LongDescription",, "T")</f>
        <v>LME Copper, Apr 24</v>
      </c>
      <c r="E589" s="6" t="str" cm="1">
        <f t="array" aca="1" ref="E589" ca="1">IF($B589&gt;=$D$3,_xll.CQGContractData(""&amp;$C589&amp;"","T_Settlement","1","T"),RTD("cqg.rtd",,"StudyData",""&amp;$C589&amp;"","Bar","","Close","D","-1","ALL",,,"TRUE","T"))</f>
        <v/>
      </c>
      <c r="F589" s="3" t="str" cm="1">
        <f t="array" aca="1" ref="F589" ca="1">IF($B589&gt;=$D$3,_xll.CQGContractData(""&amp;$C589&amp;"","NetSettlement","1","T"),RTD("cqg.rtd",,"StudyData",""&amp;$C589&amp;"","Bar","","Close","D","-2","ALL",,,"TRUE","T")-RTD("cqg.rtd",,"StudyData",""&amp;$C589&amp;"","Bar","","Close","D","-1","ALL",,,"TRUE","T"))</f>
        <v/>
      </c>
      <c r="G589" s="14" t="str">
        <f ca="1">IF($B589&gt;=$D$3,RTD("cqg.rtd", ,"ContractData", $C589, "T_SettlementTime",, "T"),"")</f>
        <v/>
      </c>
      <c r="H589" s="5" cm="1">
        <f t="array" aca="1" ref="H589" ca="1">IF($B589&gt;=$D$3,_xll.CQGContractData($C589,"T_Date","1","T"),RTD("cqg.rtd",,"StudyData",""&amp;$C589&amp;"","Bar","","Time","D","-1","ALL",,,"TRUE","T"))</f>
        <v>44952</v>
      </c>
      <c r="I589" s="6">
        <f ca="1">IF($B589&gt;=$D$3,RTD("cqg.rtd",,"StudyData",$C589,"Bar","","Close","ADC","-2","ALL",,,"TRUE","T"),"")</f>
        <v>9311.06</v>
      </c>
      <c r="J589" s="5">
        <f ca="1">IF($B589&gt;=$D$3,RTD("cqg.rtd", ,"ContractData", $C589, "Y_Date",, "T"),"")</f>
        <v>44951</v>
      </c>
      <c r="K589" s="1" t="str">
        <v/>
      </c>
      <c r="L589" s="1" t="str">
        <v/>
      </c>
      <c r="M589" t="b">
        <f t="shared" ca="1" si="27"/>
        <v>0</v>
      </c>
    </row>
    <row r="590" spans="1:13" x14ac:dyDescent="0.3">
      <c r="A590" s="3">
        <v>585</v>
      </c>
      <c r="B590" s="5">
        <f t="shared" si="28"/>
        <v>45385</v>
      </c>
      <c r="C590" s="16" t="str">
        <f t="shared" si="29"/>
        <v>CADD03J24</v>
      </c>
      <c r="D590" s="6" t="str">
        <f>RTD("cqg.rtd", ,"ContractData", ""&amp;C590&amp;"", "LongDescription",, "T")</f>
        <v>LME Copper, Apr 24</v>
      </c>
      <c r="E590" s="6" cm="1">
        <f t="array" aca="1" ref="E590" ca="1">IF($B590&gt;=$D$3,_xll.CQGContractData(""&amp;$C590&amp;"","T_Settlement","1","T"),RTD("cqg.rtd",,"StudyData",""&amp;$C590&amp;"","Bar","","Close","D","-1","ALL",,,"TRUE","T"))</f>
        <v>9297.39</v>
      </c>
      <c r="F590" s="3" cm="1">
        <f t="array" aca="1" ref="F590" ca="1">IF($B590&gt;=$D$3,_xll.CQGContractData(""&amp;$C590&amp;"","NetSettlement","1","T"),RTD("cqg.rtd",,"StudyData",""&amp;$C590&amp;"","Bar","","Close","D","-2","ALL",,,"TRUE","T")-RTD("cqg.rtd",,"StudyData",""&amp;$C590&amp;"","Bar","","Close","D","-1","ALL",,,"TRUE","T"))</f>
        <v>6.5600000000000005</v>
      </c>
      <c r="G590" s="14">
        <f ca="1">IF($B590&gt;=$D$3,RTD("cqg.rtd", ,"ContractData", $C590, "T_SettlementTime",, "T"),"")</f>
        <v>0.45833333333333331</v>
      </c>
      <c r="H590" s="5" cm="1">
        <f t="array" aca="1" ref="H590" ca="1">IF($B590&gt;=$D$3,_xll.CQGContractData($C590,"T_Date","1","T"),RTD("cqg.rtd",,"StudyData",""&amp;$C590&amp;"","Bar","","Time","D","-1","ALL",,,"TRUE","T"))</f>
        <v>44952</v>
      </c>
      <c r="I590" s="6">
        <f ca="1">IF($B590&gt;=$D$3,RTD("cqg.rtd",,"StudyData",$C590,"Bar","","Close","ADC","-2","ALL",,,"TRUE","T"),"")</f>
        <v>9315.25</v>
      </c>
      <c r="J590" s="5">
        <f ca="1">IF($B590&gt;=$D$3,RTD("cqg.rtd", ,"ContractData", $C590, "Y_Date",, "T"),"")</f>
        <v>44951</v>
      </c>
      <c r="K590" s="1" t="str">
        <v/>
      </c>
      <c r="L590" s="1" t="str">
        <v/>
      </c>
      <c r="M590" t="b">
        <f t="shared" ca="1" si="27"/>
        <v>0</v>
      </c>
    </row>
    <row r="591" spans="1:13" x14ac:dyDescent="0.3">
      <c r="A591" s="3">
        <v>586</v>
      </c>
      <c r="B591" s="5">
        <f t="shared" si="28"/>
        <v>45386</v>
      </c>
      <c r="C591" s="16" t="str">
        <f t="shared" si="29"/>
        <v>CADD04J24</v>
      </c>
      <c r="D591" s="6" t="str">
        <f>RTD("cqg.rtd", ,"ContractData", ""&amp;C591&amp;"", "LongDescription",, "T")</f>
        <v>LME Copper, Apr 24</v>
      </c>
      <c r="E591" s="6" t="str" cm="1">
        <f t="array" aca="1" ref="E591" ca="1">IF($B591&gt;=$D$3,_xll.CQGContractData(""&amp;$C591&amp;"","T_Settlement","1","T"),RTD("cqg.rtd",,"StudyData",""&amp;$C591&amp;"","Bar","","Close","D","-1","ALL",,,"TRUE","T"))</f>
        <v/>
      </c>
      <c r="F591" s="3" t="str" cm="1">
        <f t="array" aca="1" ref="F591" ca="1">IF($B591&gt;=$D$3,_xll.CQGContractData(""&amp;$C591&amp;"","NetSettlement","1","T"),RTD("cqg.rtd",,"StudyData",""&amp;$C591&amp;"","Bar","","Close","D","-2","ALL",,,"TRUE","T")-RTD("cqg.rtd",,"StudyData",""&amp;$C591&amp;"","Bar","","Close","D","-1","ALL",,,"TRUE","T"))</f>
        <v/>
      </c>
      <c r="G591" s="14" t="str">
        <f ca="1">IF($B591&gt;=$D$3,RTD("cqg.rtd", ,"ContractData", $C591, "T_SettlementTime",, "T"),"")</f>
        <v/>
      </c>
      <c r="H591" s="5" cm="1">
        <f t="array" aca="1" ref="H591" ca="1">IF($B591&gt;=$D$3,_xll.CQGContractData($C591,"T_Date","1","T"),RTD("cqg.rtd",,"StudyData",""&amp;$C591&amp;"","Bar","","Time","D","-1","ALL",,,"TRUE","T"))</f>
        <v>44952</v>
      </c>
      <c r="I591" s="6">
        <f ca="1">IF($B591&gt;=$D$3,RTD("cqg.rtd",,"StudyData",$C591,"Bar","","Close","ADC","-2","ALL",,,"TRUE","T"),"")</f>
        <v>9315.42</v>
      </c>
      <c r="J591" s="5">
        <f ca="1">IF($B591&gt;=$D$3,RTD("cqg.rtd", ,"ContractData", $C591, "Y_Date",, "T"),"")</f>
        <v>44951</v>
      </c>
      <c r="K591" s="1" t="str">
        <v/>
      </c>
      <c r="L591" s="1" t="str">
        <v/>
      </c>
      <c r="M591" t="b">
        <f t="shared" ca="1" si="27"/>
        <v>0</v>
      </c>
    </row>
    <row r="592" spans="1:13" x14ac:dyDescent="0.3">
      <c r="A592" s="3">
        <v>587</v>
      </c>
      <c r="B592" s="5">
        <f t="shared" si="28"/>
        <v>45387</v>
      </c>
      <c r="C592" s="16" t="str">
        <f t="shared" si="29"/>
        <v>CADD05J24</v>
      </c>
      <c r="D592" s="6" t="str">
        <f>RTD("cqg.rtd", ,"ContractData", ""&amp;C592&amp;"", "LongDescription",, "T")</f>
        <v>LME Copper, Apr 24</v>
      </c>
      <c r="E592" s="6" t="str" cm="1">
        <f t="array" aca="1" ref="E592" ca="1">IF($B592&gt;=$D$3,_xll.CQGContractData(""&amp;$C592&amp;"","T_Settlement","1","T"),RTD("cqg.rtd",,"StudyData",""&amp;$C592&amp;"","Bar","","Close","D","-1","ALL",,,"TRUE","T"))</f>
        <v/>
      </c>
      <c r="F592" s="3" t="str" cm="1">
        <f t="array" aca="1" ref="F592" ca="1">IF($B592&gt;=$D$3,_xll.CQGContractData(""&amp;$C592&amp;"","NetSettlement","1","T"),RTD("cqg.rtd",,"StudyData",""&amp;$C592&amp;"","Bar","","Close","D","-2","ALL",,,"TRUE","T")-RTD("cqg.rtd",,"StudyData",""&amp;$C592&amp;"","Bar","","Close","D","-1","ALL",,,"TRUE","T"))</f>
        <v/>
      </c>
      <c r="G592" s="14" t="str">
        <f ca="1">IF($B592&gt;=$D$3,RTD("cqg.rtd", ,"ContractData", $C592, "T_SettlementTime",, "T"),"")</f>
        <v/>
      </c>
      <c r="H592" s="5" cm="1">
        <f t="array" aca="1" ref="H592" ca="1">IF($B592&gt;=$D$3,_xll.CQGContractData($C592,"T_Date","1","T"),RTD("cqg.rtd",,"StudyData",""&amp;$C592&amp;"","Bar","","Time","D","-1","ALL",,,"TRUE","T"))</f>
        <v>44952</v>
      </c>
      <c r="I592" s="6">
        <f ca="1">IF($B592&gt;=$D$3,RTD("cqg.rtd",,"StudyData",$C592,"Bar","","Close","ADC","-2","ALL",,,"TRUE","T"),"")</f>
        <v>9315.58</v>
      </c>
      <c r="J592" s="5">
        <f ca="1">IF($B592&gt;=$D$3,RTD("cqg.rtd", ,"ContractData", $C592, "Y_Date",, "T"),"")</f>
        <v>44951</v>
      </c>
      <c r="K592" s="1" t="str">
        <v/>
      </c>
      <c r="L592" s="1" t="str">
        <v/>
      </c>
      <c r="M592" t="b">
        <f t="shared" ca="1" si="27"/>
        <v>0</v>
      </c>
    </row>
    <row r="593" spans="1:13" x14ac:dyDescent="0.3">
      <c r="A593" s="3">
        <v>588</v>
      </c>
      <c r="B593" s="5">
        <f t="shared" si="28"/>
        <v>45390</v>
      </c>
      <c r="C593" s="16" t="str">
        <f t="shared" si="29"/>
        <v>CADD08J24</v>
      </c>
      <c r="D593" s="6" t="str">
        <f>RTD("cqg.rtd", ,"ContractData", ""&amp;C593&amp;"", "LongDescription",, "T")</f>
        <v>LME Copper, Apr 24</v>
      </c>
      <c r="E593" s="6" t="str" cm="1">
        <f t="array" aca="1" ref="E593" ca="1">IF($B593&gt;=$D$3,_xll.CQGContractData(""&amp;$C593&amp;"","T_Settlement","1","T"),RTD("cqg.rtd",,"StudyData",""&amp;$C593&amp;"","Bar","","Close","D","-1","ALL",,,"TRUE","T"))</f>
        <v/>
      </c>
      <c r="F593" s="3" t="str" cm="1">
        <f t="array" aca="1" ref="F593" ca="1">IF($B593&gt;=$D$3,_xll.CQGContractData(""&amp;$C593&amp;"","NetSettlement","1","T"),RTD("cqg.rtd",,"StudyData",""&amp;$C593&amp;"","Bar","","Close","D","-2","ALL",,,"TRUE","T")-RTD("cqg.rtd",,"StudyData",""&amp;$C593&amp;"","Bar","","Close","D","-1","ALL",,,"TRUE","T"))</f>
        <v/>
      </c>
      <c r="G593" s="14" t="str">
        <f ca="1">IF($B593&gt;=$D$3,RTD("cqg.rtd", ,"ContractData", $C593, "T_SettlementTime",, "T"),"")</f>
        <v/>
      </c>
      <c r="H593" s="5" cm="1">
        <f t="array" aca="1" ref="H593" ca="1">IF($B593&gt;=$D$3,_xll.CQGContractData($C593,"T_Date","1","T"),RTD("cqg.rtd",,"StudyData",""&amp;$C593&amp;"","Bar","","Time","D","-1","ALL",,,"TRUE","T"))</f>
        <v>44952</v>
      </c>
      <c r="I593" s="6">
        <f ca="1">IF($B593&gt;=$D$3,RTD("cqg.rtd",,"StudyData",$C593,"Bar","","Close","ADC","-2","ALL",,,"TRUE","T"),"")</f>
        <v>9312.1200000000008</v>
      </c>
      <c r="J593" s="5">
        <f ca="1">IF($B593&gt;=$D$3,RTD("cqg.rtd", ,"ContractData", $C593, "Y_Date",, "T"),"")</f>
        <v>44951</v>
      </c>
      <c r="K593" s="1" t="str">
        <v/>
      </c>
      <c r="L593" s="1" t="str">
        <v/>
      </c>
      <c r="M593" t="b">
        <f t="shared" ca="1" si="27"/>
        <v>0</v>
      </c>
    </row>
    <row r="594" spans="1:13" x14ac:dyDescent="0.3">
      <c r="A594" s="3">
        <v>589</v>
      </c>
      <c r="B594" s="5">
        <f t="shared" si="28"/>
        <v>45391</v>
      </c>
      <c r="C594" s="16" t="str">
        <f t="shared" si="29"/>
        <v>CADD09J24</v>
      </c>
      <c r="D594" s="6" t="str">
        <f>RTD("cqg.rtd", ,"ContractData", ""&amp;C594&amp;"", "LongDescription",, "T")</f>
        <v>LME Copper, Apr 24</v>
      </c>
      <c r="E594" s="6" t="str" cm="1">
        <f t="array" aca="1" ref="E594" ca="1">IF($B594&gt;=$D$3,_xll.CQGContractData(""&amp;$C594&amp;"","T_Settlement","1","T"),RTD("cqg.rtd",,"StudyData",""&amp;$C594&amp;"","Bar","","Close","D","-1","ALL",,,"TRUE","T"))</f>
        <v/>
      </c>
      <c r="F594" s="3" t="str" cm="1">
        <f t="array" aca="1" ref="F594" ca="1">IF($B594&gt;=$D$3,_xll.CQGContractData(""&amp;$C594&amp;"","NetSettlement","1","T"),RTD("cqg.rtd",,"StudyData",""&amp;$C594&amp;"","Bar","","Close","D","-2","ALL",,,"TRUE","T")-RTD("cqg.rtd",,"StudyData",""&amp;$C594&amp;"","Bar","","Close","D","-1","ALL",,,"TRUE","T"))</f>
        <v/>
      </c>
      <c r="G594" s="14" t="str">
        <f ca="1">IF($B594&gt;=$D$3,RTD("cqg.rtd", ,"ContractData", $C594, "T_SettlementTime",, "T"),"")</f>
        <v/>
      </c>
      <c r="H594" s="5" cm="1">
        <f t="array" aca="1" ref="H594" ca="1">IF($B594&gt;=$D$3,_xll.CQGContractData($C594,"T_Date","1","T"),RTD("cqg.rtd",,"StudyData",""&amp;$C594&amp;"","Bar","","Time","D","-1","ALL",,,"TRUE","T"))</f>
        <v>44952</v>
      </c>
      <c r="I594" s="6">
        <f ca="1">IF($B594&gt;=$D$3,RTD("cqg.rtd",,"StudyData",$C594,"Bar","","Close","ADC","-2","ALL",,,"TRUE","T"),"")</f>
        <v>9312.2900000000009</v>
      </c>
      <c r="J594" s="5">
        <f ca="1">IF($B594&gt;=$D$3,RTD("cqg.rtd", ,"ContractData", $C594, "Y_Date",, "T"),"")</f>
        <v>44951</v>
      </c>
      <c r="K594" s="1" t="str">
        <v/>
      </c>
      <c r="L594" s="1" t="str">
        <v/>
      </c>
      <c r="M594" t="b">
        <f t="shared" ref="M594:M657" ca="1" si="30">ISERROR(F594)</f>
        <v>0</v>
      </c>
    </row>
    <row r="595" spans="1:13" x14ac:dyDescent="0.3">
      <c r="A595" s="3">
        <v>590</v>
      </c>
      <c r="B595" s="5">
        <f t="shared" si="28"/>
        <v>45392</v>
      </c>
      <c r="C595" s="16" t="str">
        <f t="shared" si="29"/>
        <v>CADD10J24</v>
      </c>
      <c r="D595" s="6" t="str">
        <f>RTD("cqg.rtd", ,"ContractData", ""&amp;C595&amp;"", "LongDescription",, "T")</f>
        <v>LME Copper, Apr 24</v>
      </c>
      <c r="E595" s="6" t="str" cm="1">
        <f t="array" aca="1" ref="E595" ca="1">IF($B595&gt;=$D$3,_xll.CQGContractData(""&amp;$C595&amp;"","T_Settlement","1","T"),RTD("cqg.rtd",,"StudyData",""&amp;$C595&amp;"","Bar","","Close","D","-1","ALL",,,"TRUE","T"))</f>
        <v/>
      </c>
      <c r="F595" s="3" t="str" cm="1">
        <f t="array" aca="1" ref="F595" ca="1">IF($B595&gt;=$D$3,_xll.CQGContractData(""&amp;$C595&amp;"","NetSettlement","1","T"),RTD("cqg.rtd",,"StudyData",""&amp;$C595&amp;"","Bar","","Close","D","-2","ALL",,,"TRUE","T")-RTD("cqg.rtd",,"StudyData",""&amp;$C595&amp;"","Bar","","Close","D","-1","ALL",,,"TRUE","T"))</f>
        <v/>
      </c>
      <c r="G595" s="14" t="str">
        <f ca="1">IF($B595&gt;=$D$3,RTD("cqg.rtd", ,"ContractData", $C595, "T_SettlementTime",, "T"),"")</f>
        <v/>
      </c>
      <c r="H595" s="5" cm="1">
        <f t="array" aca="1" ref="H595" ca="1">IF($B595&gt;=$D$3,_xll.CQGContractData($C595,"T_Date","1","T"),RTD("cqg.rtd",,"StudyData",""&amp;$C595&amp;"","Bar","","Time","D","-1","ALL",,,"TRUE","T"))</f>
        <v>44952</v>
      </c>
      <c r="I595" s="6">
        <f ca="1">IF($B595&gt;=$D$3,RTD("cqg.rtd",,"StudyData",$C595,"Bar","","Close","ADC","-2","ALL",,,"TRUE","T"),"")</f>
        <v>9306</v>
      </c>
      <c r="J595" s="5">
        <f ca="1">IF($B595&gt;=$D$3,RTD("cqg.rtd", ,"ContractData", $C595, "Y_Date",, "T"),"")</f>
        <v>44951</v>
      </c>
      <c r="K595" s="1" t="str">
        <v/>
      </c>
      <c r="L595" s="1" t="str">
        <v/>
      </c>
      <c r="M595" t="b">
        <f t="shared" ca="1" si="30"/>
        <v>0</v>
      </c>
    </row>
    <row r="596" spans="1:13" x14ac:dyDescent="0.3">
      <c r="A596" s="3">
        <v>591</v>
      </c>
      <c r="B596" s="5">
        <f t="shared" si="28"/>
        <v>45393</v>
      </c>
      <c r="C596" s="16" t="str">
        <f t="shared" si="29"/>
        <v>CADD11J24</v>
      </c>
      <c r="D596" s="6" t="str">
        <f>RTD("cqg.rtd", ,"ContractData", ""&amp;C596&amp;"", "LongDescription",, "T")</f>
        <v>LME Copper, Apr 24</v>
      </c>
      <c r="E596" s="6" t="str" cm="1">
        <f t="array" aca="1" ref="E596" ca="1">IF($B596&gt;=$D$3,_xll.CQGContractData(""&amp;$C596&amp;"","T_Settlement","1","T"),RTD("cqg.rtd",,"StudyData",""&amp;$C596&amp;"","Bar","","Close","D","-1","ALL",,,"TRUE","T"))</f>
        <v/>
      </c>
      <c r="F596" s="3" t="str" cm="1">
        <f t="array" aca="1" ref="F596" ca="1">IF($B596&gt;=$D$3,_xll.CQGContractData(""&amp;$C596&amp;"","NetSettlement","1","T"),RTD("cqg.rtd",,"StudyData",""&amp;$C596&amp;"","Bar","","Close","D","-2","ALL",,,"TRUE","T")-RTD("cqg.rtd",,"StudyData",""&amp;$C596&amp;"","Bar","","Close","D","-1","ALL",,,"TRUE","T"))</f>
        <v/>
      </c>
      <c r="G596" s="14" t="str">
        <f ca="1">IF($B596&gt;=$D$3,RTD("cqg.rtd", ,"ContractData", $C596, "T_SettlementTime",, "T"),"")</f>
        <v/>
      </c>
      <c r="H596" s="5" cm="1">
        <f t="array" aca="1" ref="H596" ca="1">IF($B596&gt;=$D$3,_xll.CQGContractData($C596,"T_Date","1","T"),RTD("cqg.rtd",,"StudyData",""&amp;$C596&amp;"","Bar","","Time","D","-1","ALL",,,"TRUE","T"))</f>
        <v>44952</v>
      </c>
      <c r="I596" s="6">
        <f ca="1">IF($B596&gt;=$D$3,RTD("cqg.rtd",,"StudyData",$C596,"Bar","","Close","ADC","-2","ALL",,,"TRUE","T"),"")</f>
        <v>9315.5</v>
      </c>
      <c r="J596" s="5">
        <f ca="1">IF($B596&gt;=$D$3,RTD("cqg.rtd", ,"ContractData", $C596, "Y_Date",, "T"),"")</f>
        <v>44951</v>
      </c>
      <c r="K596" s="1" t="str">
        <v/>
      </c>
      <c r="L596" s="1" t="str">
        <v/>
      </c>
      <c r="M596" t="b">
        <f t="shared" ca="1" si="30"/>
        <v>0</v>
      </c>
    </row>
    <row r="597" spans="1:13" x14ac:dyDescent="0.3">
      <c r="A597" s="3">
        <v>592</v>
      </c>
      <c r="B597" s="5">
        <f t="shared" si="28"/>
        <v>45394</v>
      </c>
      <c r="C597" s="16" t="str">
        <f t="shared" si="29"/>
        <v>CADD12J24</v>
      </c>
      <c r="D597" s="6" t="str">
        <f>RTD("cqg.rtd", ,"ContractData", ""&amp;C597&amp;"", "LongDescription",, "T")</f>
        <v>LME Copper, Apr 24</v>
      </c>
      <c r="E597" s="6" t="str" cm="1">
        <f t="array" aca="1" ref="E597" ca="1">IF($B597&gt;=$D$3,_xll.CQGContractData(""&amp;$C597&amp;"","T_Settlement","1","T"),RTD("cqg.rtd",,"StudyData",""&amp;$C597&amp;"","Bar","","Close","D","-1","ALL",,,"TRUE","T"))</f>
        <v/>
      </c>
      <c r="F597" s="3" t="str" cm="1">
        <f t="array" aca="1" ref="F597" ca="1">IF($B597&gt;=$D$3,_xll.CQGContractData(""&amp;$C597&amp;"","NetSettlement","1","T"),RTD("cqg.rtd",,"StudyData",""&amp;$C597&amp;"","Bar","","Close","D","-2","ALL",,,"TRUE","T")-RTD("cqg.rtd",,"StudyData",""&amp;$C597&amp;"","Bar","","Close","D","-1","ALL",,,"TRUE","T"))</f>
        <v/>
      </c>
      <c r="G597" s="14" t="str">
        <f ca="1">IF($B597&gt;=$D$3,RTD("cqg.rtd", ,"ContractData", $C597, "T_SettlementTime",, "T"),"")</f>
        <v/>
      </c>
      <c r="H597" s="5" cm="1">
        <f t="array" aca="1" ref="H597" ca="1">IF($B597&gt;=$D$3,_xll.CQGContractData($C597,"T_Date","1","T"),RTD("cqg.rtd",,"StudyData",""&amp;$C597&amp;"","Bar","","Time","D","-1","ALL",,,"TRUE","T"))</f>
        <v>44952</v>
      </c>
      <c r="I597" s="6">
        <f ca="1">IF($B597&gt;=$D$3,RTD("cqg.rtd",,"StudyData",$C597,"Bar","","Close","ADC","-2","ALL",,,"TRUE","T"),"")</f>
        <v>9315.25</v>
      </c>
      <c r="J597" s="5">
        <f ca="1">IF($B597&gt;=$D$3,RTD("cqg.rtd", ,"ContractData", $C597, "Y_Date",, "T"),"")</f>
        <v>44951</v>
      </c>
      <c r="K597" s="1" t="str">
        <v/>
      </c>
      <c r="L597" s="1" t="str">
        <v/>
      </c>
      <c r="M597" t="b">
        <f t="shared" ca="1" si="30"/>
        <v>0</v>
      </c>
    </row>
    <row r="598" spans="1:13" x14ac:dyDescent="0.3">
      <c r="A598" s="3">
        <v>593</v>
      </c>
      <c r="B598" s="5">
        <f t="shared" si="28"/>
        <v>45397</v>
      </c>
      <c r="C598" s="16" t="str">
        <f t="shared" si="29"/>
        <v>CADD15J24</v>
      </c>
      <c r="D598" s="6" t="str">
        <f>RTD("cqg.rtd", ,"ContractData", ""&amp;C598&amp;"", "LongDescription",, "T")</f>
        <v>LME Copper, Apr 24</v>
      </c>
      <c r="E598" s="6" t="str" cm="1">
        <f t="array" aca="1" ref="E598" ca="1">IF($B598&gt;=$D$3,_xll.CQGContractData(""&amp;$C598&amp;"","T_Settlement","1","T"),RTD("cqg.rtd",,"StudyData",""&amp;$C598&amp;"","Bar","","Close","D","-1","ALL",,,"TRUE","T"))</f>
        <v/>
      </c>
      <c r="F598" s="3" t="str" cm="1">
        <f t="array" aca="1" ref="F598" ca="1">IF($B598&gt;=$D$3,_xll.CQGContractData(""&amp;$C598&amp;"","NetSettlement","1","T"),RTD("cqg.rtd",,"StudyData",""&amp;$C598&amp;"","Bar","","Close","D","-2","ALL",,,"TRUE","T")-RTD("cqg.rtd",,"StudyData",""&amp;$C598&amp;"","Bar","","Close","D","-1","ALL",,,"TRUE","T"))</f>
        <v/>
      </c>
      <c r="G598" s="14" t="str">
        <f ca="1">IF($B598&gt;=$D$3,RTD("cqg.rtd", ,"ContractData", $C598, "T_SettlementTime",, "T"),"")</f>
        <v/>
      </c>
      <c r="H598" s="5" cm="1">
        <f t="array" aca="1" ref="H598" ca="1">IF($B598&gt;=$D$3,_xll.CQGContractData($C598,"T_Date","1","T"),RTD("cqg.rtd",,"StudyData",""&amp;$C598&amp;"","Bar","","Time","D","-1","ALL",,,"TRUE","T"))</f>
        <v>44952</v>
      </c>
      <c r="I598" s="6">
        <f ca="1">IF($B598&gt;=$D$3,RTD("cqg.rtd",,"StudyData",$C598,"Bar","","Close","ADC","-2","ALL",,,"TRUE","T"),"")</f>
        <v>9311.5</v>
      </c>
      <c r="J598" s="5">
        <f ca="1">IF($B598&gt;=$D$3,RTD("cqg.rtd", ,"ContractData", $C598, "Y_Date",, "T"),"")</f>
        <v>44951</v>
      </c>
      <c r="K598" s="1" t="str">
        <v/>
      </c>
      <c r="L598" s="1" t="str">
        <v/>
      </c>
      <c r="M598" t="b">
        <f t="shared" ca="1" si="30"/>
        <v>0</v>
      </c>
    </row>
    <row r="599" spans="1:13" x14ac:dyDescent="0.3">
      <c r="A599" s="3">
        <v>594</v>
      </c>
      <c r="B599" s="5">
        <f t="shared" si="28"/>
        <v>45398</v>
      </c>
      <c r="C599" s="16" t="str">
        <f t="shared" si="29"/>
        <v>CADD16J24</v>
      </c>
      <c r="D599" s="6" t="str">
        <f>RTD("cqg.rtd", ,"ContractData", ""&amp;C599&amp;"", "LongDescription",, "T")</f>
        <v>LME Copper, Apr 24</v>
      </c>
      <c r="E599" s="6" t="str" cm="1">
        <f t="array" aca="1" ref="E599" ca="1">IF($B599&gt;=$D$3,_xll.CQGContractData(""&amp;$C599&amp;"","T_Settlement","1","T"),RTD("cqg.rtd",,"StudyData",""&amp;$C599&amp;"","Bar","","Close","D","-1","ALL",,,"TRUE","T"))</f>
        <v/>
      </c>
      <c r="F599" s="3" t="str" cm="1">
        <f t="array" aca="1" ref="F599" ca="1">IF($B599&gt;=$D$3,_xll.CQGContractData(""&amp;$C599&amp;"","NetSettlement","1","T"),RTD("cqg.rtd",,"StudyData",""&amp;$C599&amp;"","Bar","","Close","D","-2","ALL",,,"TRUE","T")-RTD("cqg.rtd",,"StudyData",""&amp;$C599&amp;"","Bar","","Close","D","-1","ALL",,,"TRUE","T"))</f>
        <v/>
      </c>
      <c r="G599" s="14" t="str">
        <f ca="1">IF($B599&gt;=$D$3,RTD("cqg.rtd", ,"ContractData", $C599, "T_SettlementTime",, "T"),"")</f>
        <v/>
      </c>
      <c r="H599" s="5" cm="1">
        <f t="array" aca="1" ref="H599" ca="1">IF($B599&gt;=$D$3,_xll.CQGContractData($C599,"T_Date","1","T"),RTD("cqg.rtd",,"StudyData",""&amp;$C599&amp;"","Bar","","Time","D","-1","ALL",,,"TRUE","T"))</f>
        <v>44952</v>
      </c>
      <c r="I599" s="6">
        <f ca="1">IF($B599&gt;=$D$3,RTD("cqg.rtd",,"StudyData",$C599,"Bar","","Close","ADC","-2","ALL",,,"TRUE","T"),"")</f>
        <v>9311.5</v>
      </c>
      <c r="J599" s="5">
        <f ca="1">IF($B599&gt;=$D$3,RTD("cqg.rtd", ,"ContractData", $C599, "Y_Date",, "T"),"")</f>
        <v>44951</v>
      </c>
      <c r="K599" s="1" t="str">
        <v/>
      </c>
      <c r="L599" s="1" t="str">
        <v/>
      </c>
      <c r="M599" t="b">
        <f t="shared" ca="1" si="30"/>
        <v>0</v>
      </c>
    </row>
    <row r="600" spans="1:13" x14ac:dyDescent="0.3">
      <c r="A600" s="3">
        <v>595</v>
      </c>
      <c r="B600" s="5">
        <f t="shared" si="28"/>
        <v>45399</v>
      </c>
      <c r="C600" s="16" t="str">
        <f t="shared" si="29"/>
        <v>CADD17J24</v>
      </c>
      <c r="D600" s="6" t="str">
        <f>RTD("cqg.rtd", ,"ContractData", ""&amp;C600&amp;"", "LongDescription",, "T")</f>
        <v>LME Copper, Apr 24</v>
      </c>
      <c r="E600" s="6" cm="1">
        <f t="array" aca="1" ref="E600" ca="1">IF($B600&gt;=$D$3,_xll.CQGContractData(""&amp;$C600&amp;"","T_Settlement","1","T"),RTD("cqg.rtd",,"StudyData",""&amp;$C600&amp;"","Bar","","Close","D","-1","ALL",,,"TRUE","T"))</f>
        <v>9293.5</v>
      </c>
      <c r="F600" s="3" cm="1">
        <f t="array" aca="1" ref="F600" ca="1">IF($B600&gt;=$D$3,_xll.CQGContractData(""&amp;$C600&amp;"","NetSettlement","1","T"),RTD("cqg.rtd",,"StudyData",""&amp;$C600&amp;"","Bar","","Close","D","-2","ALL",,,"TRUE","T")-RTD("cqg.rtd",,"StudyData",""&amp;$C600&amp;"","Bar","","Close","D","-1","ALL",,,"TRUE","T"))</f>
        <v>6</v>
      </c>
      <c r="G600" s="14">
        <f ca="1">IF($B600&gt;=$D$3,RTD("cqg.rtd", ,"ContractData", $C600, "T_SettlementTime",, "T"),"")</f>
        <v>0.45833333333333331</v>
      </c>
      <c r="H600" s="5" cm="1">
        <f t="array" aca="1" ref="H600" ca="1">IF($B600&gt;=$D$3,_xll.CQGContractData($C600,"T_Date","1","T"),RTD("cqg.rtd",,"StudyData",""&amp;$C600&amp;"","Bar","","Time","D","-1","ALL",,,"TRUE","T"))</f>
        <v>44952</v>
      </c>
      <c r="I600" s="6">
        <f ca="1">IF($B600&gt;=$D$3,RTD("cqg.rtd",,"StudyData",$C600,"Bar","","Close","ADC","-2","ALL",,,"TRUE","T"),"")</f>
        <v>9318</v>
      </c>
      <c r="J600" s="5">
        <f ca="1">IF($B600&gt;=$D$3,RTD("cqg.rtd", ,"ContractData", $C600, "Y_Date",, "T"),"")</f>
        <v>44951</v>
      </c>
      <c r="K600" s="1">
        <v>45399</v>
      </c>
      <c r="L600" s="1" t="str">
        <v/>
      </c>
      <c r="M600" t="b">
        <f t="shared" ca="1" si="30"/>
        <v>0</v>
      </c>
    </row>
    <row r="601" spans="1:13" x14ac:dyDescent="0.3">
      <c r="A601" s="3">
        <v>596</v>
      </c>
      <c r="B601" s="5">
        <f t="shared" si="28"/>
        <v>45400</v>
      </c>
      <c r="C601" s="16" t="str">
        <f t="shared" si="29"/>
        <v>CADD18J24</v>
      </c>
      <c r="D601" s="6" t="str">
        <f>RTD("cqg.rtd", ,"ContractData", ""&amp;C601&amp;"", "LongDescription",, "T")</f>
        <v>LME Copper, Apr 24</v>
      </c>
      <c r="E601" s="6" t="str" cm="1">
        <f t="array" aca="1" ref="E601" ca="1">IF($B601&gt;=$D$3,_xll.CQGContractData(""&amp;$C601&amp;"","T_Settlement","1","T"),RTD("cqg.rtd",,"StudyData",""&amp;$C601&amp;"","Bar","","Close","D","-1","ALL",,,"TRUE","T"))</f>
        <v/>
      </c>
      <c r="F601" s="3" t="str" cm="1">
        <f t="array" aca="1" ref="F601" ca="1">IF($B601&gt;=$D$3,_xll.CQGContractData(""&amp;$C601&amp;"","NetSettlement","1","T"),RTD("cqg.rtd",,"StudyData",""&amp;$C601&amp;"","Bar","","Close","D","-2","ALL",,,"TRUE","T")-RTD("cqg.rtd",,"StudyData",""&amp;$C601&amp;"","Bar","","Close","D","-1","ALL",,,"TRUE","T"))</f>
        <v/>
      </c>
      <c r="G601" s="14" t="str">
        <f ca="1">IF($B601&gt;=$D$3,RTD("cqg.rtd", ,"ContractData", $C601, "T_SettlementTime",, "T"),"")</f>
        <v/>
      </c>
      <c r="H601" s="5" cm="1">
        <f t="array" aca="1" ref="H601" ca="1">IF($B601&gt;=$D$3,_xll.CQGContractData($C601,"T_Date","1","T"),RTD("cqg.rtd",,"StudyData",""&amp;$C601&amp;"","Bar","","Time","D","-1","ALL",,,"TRUE","T"))</f>
        <v>44952</v>
      </c>
      <c r="I601" s="6">
        <f ca="1">IF($B601&gt;=$D$3,RTD("cqg.rtd",,"StudyData",$C601,"Bar","","Close","ADC","-2","ALL",,,"TRUE","T"),"")</f>
        <v>9314.75</v>
      </c>
      <c r="J601" s="5">
        <f ca="1">IF($B601&gt;=$D$3,RTD("cqg.rtd", ,"ContractData", $C601, "Y_Date",, "T"),"")</f>
        <v>44951</v>
      </c>
      <c r="K601" s="1" t="str">
        <v/>
      </c>
      <c r="L601" s="1" t="str">
        <v/>
      </c>
      <c r="M601" t="b">
        <f t="shared" ca="1" si="30"/>
        <v>0</v>
      </c>
    </row>
    <row r="602" spans="1:13" x14ac:dyDescent="0.3">
      <c r="A602" s="3">
        <v>597</v>
      </c>
      <c r="B602" s="5">
        <f t="shared" si="28"/>
        <v>45401</v>
      </c>
      <c r="C602" s="16" t="str">
        <f t="shared" si="29"/>
        <v>CADD19J24</v>
      </c>
      <c r="D602" s="6" t="str">
        <f>RTD("cqg.rtd", ,"ContractData", ""&amp;C602&amp;"", "LongDescription",, "T")</f>
        <v>LME Copper, Apr 24</v>
      </c>
      <c r="E602" s="6" t="str" cm="1">
        <f t="array" aca="1" ref="E602" ca="1">IF($B602&gt;=$D$3,_xll.CQGContractData(""&amp;$C602&amp;"","T_Settlement","1","T"),RTD("cqg.rtd",,"StudyData",""&amp;$C602&amp;"","Bar","","Close","D","-1","ALL",,,"TRUE","T"))</f>
        <v/>
      </c>
      <c r="F602" s="3" t="str" cm="1">
        <f t="array" aca="1" ref="F602" ca="1">IF($B602&gt;=$D$3,_xll.CQGContractData(""&amp;$C602&amp;"","NetSettlement","1","T"),RTD("cqg.rtd",,"StudyData",""&amp;$C602&amp;"","Bar","","Close","D","-2","ALL",,,"TRUE","T")-RTD("cqg.rtd",,"StudyData",""&amp;$C602&amp;"","Bar","","Close","D","-1","ALL",,,"TRUE","T"))</f>
        <v/>
      </c>
      <c r="G602" s="14" t="str">
        <f ca="1">IF($B602&gt;=$D$3,RTD("cqg.rtd", ,"ContractData", $C602, "T_SettlementTime",, "T"),"")</f>
        <v/>
      </c>
      <c r="H602" s="5" cm="1">
        <f t="array" aca="1" ref="H602" ca="1">IF($B602&gt;=$D$3,_xll.CQGContractData($C602,"T_Date","1","T"),RTD("cqg.rtd",,"StudyData",""&amp;$C602&amp;"","Bar","","Time","D","-1","ALL",,,"TRUE","T"))</f>
        <v>44952</v>
      </c>
      <c r="I602" s="6">
        <f ca="1">IF($B602&gt;=$D$3,RTD("cqg.rtd",,"StudyData",$C602,"Bar","","Close","ADC","-2","ALL",,,"TRUE","T"),"")</f>
        <v>9314.5</v>
      </c>
      <c r="J602" s="5">
        <f ca="1">IF($B602&gt;=$D$3,RTD("cqg.rtd", ,"ContractData", $C602, "Y_Date",, "T"),"")</f>
        <v>44951</v>
      </c>
      <c r="K602" s="1" t="str">
        <v/>
      </c>
      <c r="L602" s="1" t="str">
        <v/>
      </c>
      <c r="M602" t="b">
        <f t="shared" ca="1" si="30"/>
        <v>0</v>
      </c>
    </row>
    <row r="603" spans="1:13" x14ac:dyDescent="0.3">
      <c r="A603" s="3">
        <v>598</v>
      </c>
      <c r="B603" s="5">
        <f t="shared" si="28"/>
        <v>45404</v>
      </c>
      <c r="C603" s="16" t="str">
        <f t="shared" si="29"/>
        <v>CADD22J24</v>
      </c>
      <c r="D603" s="6" t="str">
        <f>RTD("cqg.rtd", ,"ContractData", ""&amp;C603&amp;"", "LongDescription",, "T")</f>
        <v>LME Copper, Apr 24</v>
      </c>
      <c r="E603" s="6" t="str" cm="1">
        <f t="array" aca="1" ref="E603" ca="1">IF($B603&gt;=$D$3,_xll.CQGContractData(""&amp;$C603&amp;"","T_Settlement","1","T"),RTD("cqg.rtd",,"StudyData",""&amp;$C603&amp;"","Bar","","Close","D","-1","ALL",,,"TRUE","T"))</f>
        <v/>
      </c>
      <c r="F603" s="3" t="str" cm="1">
        <f t="array" aca="1" ref="F603" ca="1">IF($B603&gt;=$D$3,_xll.CQGContractData(""&amp;$C603&amp;"","NetSettlement","1","T"),RTD("cqg.rtd",,"StudyData",""&amp;$C603&amp;"","Bar","","Close","D","-2","ALL",,,"TRUE","T")-RTD("cqg.rtd",,"StudyData",""&amp;$C603&amp;"","Bar","","Close","D","-1","ALL",,,"TRUE","T"))</f>
        <v/>
      </c>
      <c r="G603" s="14" t="str">
        <f ca="1">IF($B603&gt;=$D$3,RTD("cqg.rtd", ,"ContractData", $C603, "T_SettlementTime",, "T"),"")</f>
        <v/>
      </c>
      <c r="H603" s="5" cm="1">
        <f t="array" aca="1" ref="H603" ca="1">IF($B603&gt;=$D$3,_xll.CQGContractData($C603,"T_Date","1","T"),RTD("cqg.rtd",,"StudyData",""&amp;$C603&amp;"","Bar","","Time","D","-1","ALL",,,"TRUE","T"))</f>
        <v>44952</v>
      </c>
      <c r="I603" s="6">
        <f ca="1">IF($B603&gt;=$D$3,RTD("cqg.rtd",,"StudyData",$C603,"Bar","","Close","ADC","-2","ALL",,,"TRUE","T"),"")</f>
        <v>9311.93</v>
      </c>
      <c r="J603" s="5">
        <f ca="1">IF($B603&gt;=$D$3,RTD("cqg.rtd", ,"ContractData", $C603, "Y_Date",, "T"),"")</f>
        <v>44951</v>
      </c>
      <c r="K603" s="1" t="str">
        <v/>
      </c>
      <c r="L603" s="1" t="str">
        <v/>
      </c>
      <c r="M603" t="b">
        <f t="shared" ca="1" si="30"/>
        <v>0</v>
      </c>
    </row>
    <row r="604" spans="1:13" x14ac:dyDescent="0.3">
      <c r="A604" s="3">
        <v>599</v>
      </c>
      <c r="B604" s="5">
        <f t="shared" si="28"/>
        <v>45405</v>
      </c>
      <c r="C604" s="16" t="str">
        <f t="shared" si="29"/>
        <v>CADD23J24</v>
      </c>
      <c r="D604" s="6" t="str">
        <f>RTD("cqg.rtd", ,"ContractData", ""&amp;C604&amp;"", "LongDescription",, "T")</f>
        <v>LME Copper, Apr 24</v>
      </c>
      <c r="E604" s="6" t="str" cm="1">
        <f t="array" aca="1" ref="E604" ca="1">IF($B604&gt;=$D$3,_xll.CQGContractData(""&amp;$C604&amp;"","T_Settlement","1","T"),RTD("cqg.rtd",,"StudyData",""&amp;$C604&amp;"","Bar","","Close","D","-1","ALL",,,"TRUE","T"))</f>
        <v/>
      </c>
      <c r="F604" s="3" t="str" cm="1">
        <f t="array" aca="1" ref="F604" ca="1">IF($B604&gt;=$D$3,_xll.CQGContractData(""&amp;$C604&amp;"","NetSettlement","1","T"),RTD("cqg.rtd",,"StudyData",""&amp;$C604&amp;"","Bar","","Close","D","-2","ALL",,,"TRUE","T")-RTD("cqg.rtd",,"StudyData",""&amp;$C604&amp;"","Bar","","Close","D","-1","ALL",,,"TRUE","T"))</f>
        <v/>
      </c>
      <c r="G604" s="14" t="str">
        <f ca="1">IF($B604&gt;=$D$3,RTD("cqg.rtd", ,"ContractData", $C604, "T_SettlementTime",, "T"),"")</f>
        <v/>
      </c>
      <c r="H604" s="5" cm="1">
        <f t="array" aca="1" ref="H604" ca="1">IF($B604&gt;=$D$3,_xll.CQGContractData($C604,"T_Date","1","T"),RTD("cqg.rtd",,"StudyData",""&amp;$C604&amp;"","Bar","","Time","D","-1","ALL",,,"TRUE","T"))</f>
        <v>44952</v>
      </c>
      <c r="I604" s="6">
        <f ca="1">IF($B604&gt;=$D$3,RTD("cqg.rtd",,"StudyData",$C604,"Bar","","Close","ADC","-2","ALL",,,"TRUE","T"),"")</f>
        <v>9312</v>
      </c>
      <c r="J604" s="5">
        <f ca="1">IF($B604&gt;=$D$3,RTD("cqg.rtd", ,"ContractData", $C604, "Y_Date",, "T"),"")</f>
        <v>44951</v>
      </c>
      <c r="K604" s="1" t="str">
        <v/>
      </c>
      <c r="L604" s="1" t="str">
        <v/>
      </c>
      <c r="M604" t="b">
        <f t="shared" ca="1" si="30"/>
        <v>0</v>
      </c>
    </row>
    <row r="605" spans="1:13" x14ac:dyDescent="0.3">
      <c r="A605" s="3">
        <v>600</v>
      </c>
      <c r="B605" s="5">
        <f t="shared" si="28"/>
        <v>45406</v>
      </c>
      <c r="C605" s="16" t="str">
        <f t="shared" si="29"/>
        <v>CADD24J24</v>
      </c>
      <c r="D605" s="6" t="str">
        <f>RTD("cqg.rtd", ,"ContractData", ""&amp;C605&amp;"", "LongDescription",, "T")</f>
        <v>LME Copper, Apr 24</v>
      </c>
      <c r="E605" s="6" t="str" cm="1">
        <f t="array" aca="1" ref="E605" ca="1">IF($B605&gt;=$D$3,_xll.CQGContractData(""&amp;$C605&amp;"","T_Settlement","1","T"),RTD("cqg.rtd",,"StudyData",""&amp;$C605&amp;"","Bar","","Close","D","-1","ALL",,,"TRUE","T"))</f>
        <v/>
      </c>
      <c r="F605" s="3" t="str" cm="1">
        <f t="array" aca="1" ref="F605" ca="1">IF($B605&gt;=$D$3,_xll.CQGContractData(""&amp;$C605&amp;"","NetSettlement","1","T"),RTD("cqg.rtd",,"StudyData",""&amp;$C605&amp;"","Bar","","Close","D","-2","ALL",,,"TRUE","T")-RTD("cqg.rtd",,"StudyData",""&amp;$C605&amp;"","Bar","","Close","D","-1","ALL",,,"TRUE","T"))</f>
        <v/>
      </c>
      <c r="G605" s="14" t="str">
        <f ca="1">IF($B605&gt;=$D$3,RTD("cqg.rtd", ,"ContractData", $C605, "T_SettlementTime",, "T"),"")</f>
        <v/>
      </c>
      <c r="H605" s="5" cm="1">
        <f t="array" aca="1" ref="H605" ca="1">IF($B605&gt;=$D$3,_xll.CQGContractData($C605,"T_Date","1","T"),RTD("cqg.rtd",,"StudyData",""&amp;$C605&amp;"","Bar","","Time","D","-1","ALL",,,"TRUE","T"))</f>
        <v>44952</v>
      </c>
      <c r="I605" s="6">
        <f ca="1">IF($B605&gt;=$D$3,RTD("cqg.rtd",,"StudyData",$C605,"Bar","","Close","ADC","-2","ALL",,,"TRUE","T"),"")</f>
        <v>9314.5</v>
      </c>
      <c r="J605" s="5">
        <f ca="1">IF($B605&gt;=$D$3,RTD("cqg.rtd", ,"ContractData", $C605, "Y_Date",, "T"),"")</f>
        <v>44951</v>
      </c>
      <c r="K605" s="1" t="str">
        <v/>
      </c>
      <c r="L605" s="1" t="str">
        <v/>
      </c>
      <c r="M605" t="b">
        <f t="shared" ca="1" si="30"/>
        <v>0</v>
      </c>
    </row>
    <row r="606" spans="1:13" x14ac:dyDescent="0.3">
      <c r="A606" s="3">
        <v>601</v>
      </c>
      <c r="B606" s="5">
        <f t="shared" si="28"/>
        <v>45407</v>
      </c>
      <c r="C606" s="16" t="str">
        <f t="shared" si="29"/>
        <v>CADD25J24</v>
      </c>
      <c r="D606" s="6" t="str">
        <f>RTD("cqg.rtd", ,"ContractData", ""&amp;C606&amp;"", "LongDescription",, "T")</f>
        <v>LME Copper, Apr 24</v>
      </c>
      <c r="E606" s="6" t="str" cm="1">
        <f t="array" aca="1" ref="E606" ca="1">IF($B606&gt;=$D$3,_xll.CQGContractData(""&amp;$C606&amp;"","T_Settlement","1","T"),RTD("cqg.rtd",,"StudyData",""&amp;$C606&amp;"","Bar","","Close","D","-1","ALL",,,"TRUE","T"))</f>
        <v/>
      </c>
      <c r="F606" s="3" t="str" cm="1">
        <f t="array" aca="1" ref="F606" ca="1">IF($B606&gt;=$D$3,_xll.CQGContractData(""&amp;$C606&amp;"","NetSettlement","1","T"),RTD("cqg.rtd",,"StudyData",""&amp;$C606&amp;"","Bar","","Close","D","-2","ALL",,,"TRUE","T")-RTD("cqg.rtd",,"StudyData",""&amp;$C606&amp;"","Bar","","Close","D","-1","ALL",,,"TRUE","T"))</f>
        <v/>
      </c>
      <c r="G606" s="14" t="str">
        <f ca="1">IF($B606&gt;=$D$3,RTD("cqg.rtd", ,"ContractData", $C606, "T_SettlementTime",, "T"),"")</f>
        <v/>
      </c>
      <c r="H606" s="5" cm="1">
        <f t="array" aca="1" ref="H606" ca="1">IF($B606&gt;=$D$3,_xll.CQGContractData($C606,"T_Date","1","T"),RTD("cqg.rtd",,"StudyData",""&amp;$C606&amp;"","Bar","","Time","D","-1","ALL",,,"TRUE","T"))</f>
        <v>44952</v>
      </c>
      <c r="I606" s="6" t="str">
        <f ca="1">IF($B606&gt;=$D$3,RTD("cqg.rtd",,"StudyData",$C606,"Bar","","Close","ADC","-2","ALL",,,"TRUE","T"),"")</f>
        <v/>
      </c>
      <c r="J606" s="5">
        <f ca="1">IF($B606&gt;=$D$3,RTD("cqg.rtd", ,"ContractData", $C606, "Y_Date",, "T"),"")</f>
        <v>44951</v>
      </c>
      <c r="K606" s="1" t="str">
        <v/>
      </c>
      <c r="L606" s="1" t="str">
        <v/>
      </c>
      <c r="M606" t="b">
        <f t="shared" ca="1" si="30"/>
        <v>0</v>
      </c>
    </row>
    <row r="607" spans="1:13" x14ac:dyDescent="0.3">
      <c r="A607" s="3">
        <v>602</v>
      </c>
      <c r="B607" s="5">
        <f t="shared" si="28"/>
        <v>45408</v>
      </c>
      <c r="C607" s="16" t="str">
        <f t="shared" si="29"/>
        <v>CADD26J24</v>
      </c>
      <c r="D607" s="6" t="str">
        <f>RTD("cqg.rtd", ,"ContractData", ""&amp;C607&amp;"", "LongDescription",, "T")</f>
        <v>LME Copper, Apr 24</v>
      </c>
      <c r="E607" s="6" t="str" cm="1">
        <f t="array" aca="1" ref="E607" ca="1">IF($B607&gt;=$D$3,_xll.CQGContractData(""&amp;$C607&amp;"","T_Settlement","1","T"),RTD("cqg.rtd",,"StudyData",""&amp;$C607&amp;"","Bar","","Close","D","-1","ALL",,,"TRUE","T"))</f>
        <v/>
      </c>
      <c r="F607" s="3" t="str" cm="1">
        <f t="array" aca="1" ref="F607" ca="1">IF($B607&gt;=$D$3,_xll.CQGContractData(""&amp;$C607&amp;"","NetSettlement","1","T"),RTD("cqg.rtd",,"StudyData",""&amp;$C607&amp;"","Bar","","Close","D","-2","ALL",,,"TRUE","T")-RTD("cqg.rtd",,"StudyData",""&amp;$C607&amp;"","Bar","","Close","D","-1","ALL",,,"TRUE","T"))</f>
        <v/>
      </c>
      <c r="G607" s="14" t="str">
        <f ca="1">IF($B607&gt;=$D$3,RTD("cqg.rtd", ,"ContractData", $C607, "T_SettlementTime",, "T"),"")</f>
        <v/>
      </c>
      <c r="H607" s="5" cm="1">
        <f t="array" aca="1" ref="H607" ca="1">IF($B607&gt;=$D$3,_xll.CQGContractData($C607,"T_Date","1","T"),RTD("cqg.rtd",,"StudyData",""&amp;$C607&amp;"","Bar","","Time","D","-1","ALL",,,"TRUE","T"))</f>
        <v>44952</v>
      </c>
      <c r="I607" s="6">
        <f ca="1">IF($B607&gt;=$D$3,RTD("cqg.rtd",,"StudyData",$C607,"Bar","","Close","ADC","-2","ALL",,,"TRUE","T"),"")</f>
        <v>9291.01</v>
      </c>
      <c r="J607" s="5">
        <f ca="1">IF($B607&gt;=$D$3,RTD("cqg.rtd", ,"ContractData", $C607, "Y_Date",, "T"),"")</f>
        <v>44951</v>
      </c>
      <c r="K607" s="1" t="str">
        <v/>
      </c>
      <c r="L607" s="1" t="str">
        <v/>
      </c>
      <c r="M607" t="b">
        <f t="shared" ca="1" si="30"/>
        <v>0</v>
      </c>
    </row>
    <row r="608" spans="1:13" x14ac:dyDescent="0.3">
      <c r="A608" s="3">
        <v>603</v>
      </c>
      <c r="B608" s="5">
        <f t="shared" si="28"/>
        <v>45411</v>
      </c>
      <c r="C608" s="16" t="str">
        <f t="shared" si="29"/>
        <v>CADD29J24</v>
      </c>
      <c r="D608" s="6" t="str">
        <f>RTD("cqg.rtd", ,"ContractData", ""&amp;C608&amp;"", "LongDescription",, "T")</f>
        <v>LME Copper, Apr 24</v>
      </c>
      <c r="E608" s="6" t="str" cm="1">
        <f t="array" aca="1" ref="E608" ca="1">IF($B608&gt;=$D$3,_xll.CQGContractData(""&amp;$C608&amp;"","T_Settlement","1","T"),RTD("cqg.rtd",,"StudyData",""&amp;$C608&amp;"","Bar","","Close","D","-1","ALL",,,"TRUE","T"))</f>
        <v/>
      </c>
      <c r="F608" s="3" t="str" cm="1">
        <f t="array" aca="1" ref="F608" ca="1">IF($B608&gt;=$D$3,_xll.CQGContractData(""&amp;$C608&amp;"","NetSettlement","1","T"),RTD("cqg.rtd",,"StudyData",""&amp;$C608&amp;"","Bar","","Close","D","-2","ALL",,,"TRUE","T")-RTD("cqg.rtd",,"StudyData",""&amp;$C608&amp;"","Bar","","Close","D","-1","ALL",,,"TRUE","T"))</f>
        <v/>
      </c>
      <c r="G608" s="14" t="str">
        <f ca="1">IF($B608&gt;=$D$3,RTD("cqg.rtd", ,"ContractData", $C608, "T_SettlementTime",, "T"),"")</f>
        <v/>
      </c>
      <c r="H608" s="5" cm="1">
        <f t="array" aca="1" ref="H608" ca="1">IF($B608&gt;=$D$3,_xll.CQGContractData($C608,"T_Date","1","T"),RTD("cqg.rtd",,"StudyData",""&amp;$C608&amp;"","Bar","","Time","D","-1","ALL",,,"TRUE","T"))</f>
        <v>44952</v>
      </c>
      <c r="I608" s="6">
        <f ca="1">IF($B608&gt;=$D$3,RTD("cqg.rtd",,"StudyData",$C608,"Bar","","Close","ADC","-2","ALL",,,"TRUE","T"),"")</f>
        <v>9314.25</v>
      </c>
      <c r="J608" s="5">
        <f ca="1">IF($B608&gt;=$D$3,RTD("cqg.rtd", ,"ContractData", $C608, "Y_Date",, "T"),"")</f>
        <v>44951</v>
      </c>
      <c r="K608" s="1" t="str">
        <v/>
      </c>
      <c r="L608" s="1" t="str">
        <v/>
      </c>
      <c r="M608" t="b">
        <f t="shared" ca="1" si="30"/>
        <v>0</v>
      </c>
    </row>
    <row r="609" spans="1:13" x14ac:dyDescent="0.3">
      <c r="A609" s="3">
        <v>604</v>
      </c>
      <c r="B609" s="5">
        <f t="shared" si="28"/>
        <v>45412</v>
      </c>
      <c r="C609" s="16" t="str">
        <f t="shared" si="29"/>
        <v>CADD30J24</v>
      </c>
      <c r="D609" s="6" t="str">
        <f>RTD("cqg.rtd", ,"ContractData", ""&amp;C609&amp;"", "LongDescription",, "T")</f>
        <v>LME Copper, Apr 24</v>
      </c>
      <c r="E609" s="6" t="str" cm="1">
        <f t="array" aca="1" ref="E609" ca="1">IF($B609&gt;=$D$3,_xll.CQGContractData(""&amp;$C609&amp;"","T_Settlement","1","T"),RTD("cqg.rtd",,"StudyData",""&amp;$C609&amp;"","Bar","","Close","D","-1","ALL",,,"TRUE","T"))</f>
        <v/>
      </c>
      <c r="F609" s="3" t="str" cm="1">
        <f t="array" aca="1" ref="F609" ca="1">IF($B609&gt;=$D$3,_xll.CQGContractData(""&amp;$C609&amp;"","NetSettlement","1","T"),RTD("cqg.rtd",,"StudyData",""&amp;$C609&amp;"","Bar","","Close","D","-2","ALL",,,"TRUE","T")-RTD("cqg.rtd",,"StudyData",""&amp;$C609&amp;"","Bar","","Close","D","-1","ALL",,,"TRUE","T"))</f>
        <v/>
      </c>
      <c r="G609" s="14" t="str">
        <f ca="1">IF($B609&gt;=$D$3,RTD("cqg.rtd", ,"ContractData", $C609, "T_SettlementTime",, "T"),"")</f>
        <v/>
      </c>
      <c r="H609" s="5" cm="1">
        <f t="array" aca="1" ref="H609" ca="1">IF($B609&gt;=$D$3,_xll.CQGContractData($C609,"T_Date","1","T"),RTD("cqg.rtd",,"StudyData",""&amp;$C609&amp;"","Bar","","Time","D","-1","ALL",,,"TRUE","T"))</f>
        <v>44952</v>
      </c>
      <c r="I609" s="6">
        <f ca="1">IF($B609&gt;=$D$3,RTD("cqg.rtd",,"StudyData",$C609,"Bar","","Close","ADC","-2","ALL",,,"TRUE","T"),"")</f>
        <v>9314</v>
      </c>
      <c r="J609" s="5">
        <f ca="1">IF($B609&gt;=$D$3,RTD("cqg.rtd", ,"ContractData", $C609, "Y_Date",, "T"),"")</f>
        <v>44951</v>
      </c>
      <c r="K609" s="1" t="str">
        <v/>
      </c>
      <c r="L609" s="1" t="str">
        <v/>
      </c>
      <c r="M609" t="b">
        <f t="shared" ca="1" si="30"/>
        <v>0</v>
      </c>
    </row>
    <row r="610" spans="1:13" x14ac:dyDescent="0.3">
      <c r="A610" s="3">
        <v>605</v>
      </c>
      <c r="B610" s="5">
        <f t="shared" si="28"/>
        <v>45413</v>
      </c>
      <c r="C610" s="16" t="str">
        <f t="shared" si="29"/>
        <v>CADD01K24</v>
      </c>
      <c r="D610" s="6" t="str">
        <f>RTD("cqg.rtd", ,"ContractData", ""&amp;C610&amp;"", "LongDescription",, "T")</f>
        <v>LME Copper, May 24</v>
      </c>
      <c r="E610" s="6" t="str" cm="1">
        <f t="array" aca="1" ref="E610" ca="1">IF($B610&gt;=$D$3,_xll.CQGContractData(""&amp;$C610&amp;"","T_Settlement","1","T"),RTD("cqg.rtd",,"StudyData",""&amp;$C610&amp;"","Bar","","Close","D","-1","ALL",,,"TRUE","T"))</f>
        <v/>
      </c>
      <c r="F610" s="3" t="str" cm="1">
        <f t="array" aca="1" ref="F610" ca="1">IF($B610&gt;=$D$3,_xll.CQGContractData(""&amp;$C610&amp;"","NetSettlement","1","T"),RTD("cqg.rtd",,"StudyData",""&amp;$C610&amp;"","Bar","","Close","D","-2","ALL",,,"TRUE","T")-RTD("cqg.rtd",,"StudyData",""&amp;$C610&amp;"","Bar","","Close","D","-1","ALL",,,"TRUE","T"))</f>
        <v/>
      </c>
      <c r="G610" s="14" t="str">
        <f ca="1">IF($B610&gt;=$D$3,RTD("cqg.rtd", ,"ContractData", $C610, "T_SettlementTime",, "T"),"")</f>
        <v/>
      </c>
      <c r="H610" s="5" cm="1">
        <f t="array" aca="1" ref="H610" ca="1">IF($B610&gt;=$D$3,_xll.CQGContractData($C610,"T_Date","1","T"),RTD("cqg.rtd",,"StudyData",""&amp;$C610&amp;"","Bar","","Time","D","-1","ALL",,,"TRUE","T"))</f>
        <v>44952</v>
      </c>
      <c r="I610" s="6">
        <f ca="1">IF($B610&gt;=$D$3,RTD("cqg.rtd",,"StudyData",$C610,"Bar","","Close","ADC","-2","ALL",,,"TRUE","T"),"")</f>
        <v>9310.8799999999992</v>
      </c>
      <c r="J610" s="5">
        <f ca="1">IF($B610&gt;=$D$3,RTD("cqg.rtd", ,"ContractData", $C610, "Y_Date",, "T"),"")</f>
        <v>44951</v>
      </c>
      <c r="K610" s="1" t="str">
        <v/>
      </c>
      <c r="L610" s="1" t="str">
        <v/>
      </c>
      <c r="M610" t="b">
        <f t="shared" ca="1" si="30"/>
        <v>0</v>
      </c>
    </row>
    <row r="611" spans="1:13" x14ac:dyDescent="0.3">
      <c r="A611" s="3">
        <v>606</v>
      </c>
      <c r="B611" s="5">
        <f t="shared" si="28"/>
        <v>45414</v>
      </c>
      <c r="C611" s="16" t="str">
        <f t="shared" si="29"/>
        <v>CADD02K24</v>
      </c>
      <c r="D611" s="6" t="str">
        <f>RTD("cqg.rtd", ,"ContractData", ""&amp;C611&amp;"", "LongDescription",, "T")</f>
        <v>LME Copper, May 24</v>
      </c>
      <c r="E611" s="6" cm="1">
        <f t="array" aca="1" ref="E611" ca="1">IF($B611&gt;=$D$3,_xll.CQGContractData(""&amp;$C611&amp;"","T_Settlement","1","T"),RTD("cqg.rtd",,"StudyData",""&amp;$C611&amp;"","Bar","","Close","D","-1","ALL",,,"TRUE","T"))</f>
        <v>9289.4500000000007</v>
      </c>
      <c r="F611" s="3" cm="1">
        <f t="array" aca="1" ref="F611" ca="1">IF($B611&gt;=$D$3,_xll.CQGContractData(""&amp;$C611&amp;"","NetSettlement","1","T"),RTD("cqg.rtd",,"StudyData",""&amp;$C611&amp;"","Bar","","Close","D","-2","ALL",,,"TRUE","T")-RTD("cqg.rtd",,"StudyData",""&amp;$C611&amp;"","Bar","","Close","D","-1","ALL",,,"TRUE","T"))</f>
        <v>5.42</v>
      </c>
      <c r="G611" s="14">
        <f ca="1">IF($B611&gt;=$D$3,RTD("cqg.rtd", ,"ContractData", $C611, "T_SettlementTime",, "T"),"")</f>
        <v>0.45833333333333331</v>
      </c>
      <c r="H611" s="5" cm="1">
        <f t="array" aca="1" ref="H611" ca="1">IF($B611&gt;=$D$3,_xll.CQGContractData($C611,"T_Date","1","T"),RTD("cqg.rtd",,"StudyData",""&amp;$C611&amp;"","Bar","","Time","D","-1","ALL",,,"TRUE","T"))</f>
        <v>44952</v>
      </c>
      <c r="I611" s="6">
        <f ca="1">IF($B611&gt;=$D$3,RTD("cqg.rtd",,"StudyData",$C611,"Bar","","Close","ADC","-2","ALL",,,"TRUE","T"),"")</f>
        <v>9311.06</v>
      </c>
      <c r="J611" s="5">
        <f ca="1">IF($B611&gt;=$D$3,RTD("cqg.rtd", ,"ContractData", $C611, "Y_Date",, "T"),"")</f>
        <v>44951</v>
      </c>
      <c r="K611" s="1" t="str">
        <v/>
      </c>
      <c r="L611" s="1" t="str">
        <v/>
      </c>
      <c r="M611" t="b">
        <f t="shared" ca="1" si="30"/>
        <v>0</v>
      </c>
    </row>
    <row r="612" spans="1:13" x14ac:dyDescent="0.3">
      <c r="A612" s="3">
        <v>607</v>
      </c>
      <c r="B612" s="5">
        <f t="shared" si="28"/>
        <v>45415</v>
      </c>
      <c r="C612" s="16" t="str">
        <f t="shared" si="29"/>
        <v>CADD03K24</v>
      </c>
      <c r="D612" s="6" t="str">
        <f>RTD("cqg.rtd", ,"ContractData", ""&amp;C612&amp;"", "LongDescription",, "T")</f>
        <v>LME Copper, May 24</v>
      </c>
      <c r="E612" s="6" t="str" cm="1">
        <f t="array" aca="1" ref="E612" ca="1">IF($B612&gt;=$D$3,_xll.CQGContractData(""&amp;$C612&amp;"","T_Settlement","1","T"),RTD("cqg.rtd",,"StudyData",""&amp;$C612&amp;"","Bar","","Close","D","-1","ALL",,,"TRUE","T"))</f>
        <v/>
      </c>
      <c r="F612" s="3" t="str" cm="1">
        <f t="array" aca="1" ref="F612" ca="1">IF($B612&gt;=$D$3,_xll.CQGContractData(""&amp;$C612&amp;"","NetSettlement","1","T"),RTD("cqg.rtd",,"StudyData",""&amp;$C612&amp;"","Bar","","Close","D","-2","ALL",,,"TRUE","T")-RTD("cqg.rtd",,"StudyData",""&amp;$C612&amp;"","Bar","","Close","D","-1","ALL",,,"TRUE","T"))</f>
        <v/>
      </c>
      <c r="G612" s="14" t="str">
        <f ca="1">IF($B612&gt;=$D$3,RTD("cqg.rtd", ,"ContractData", $C612, "T_SettlementTime",, "T"),"")</f>
        <v/>
      </c>
      <c r="H612" s="5" cm="1">
        <f t="array" aca="1" ref="H612" ca="1">IF($B612&gt;=$D$3,_xll.CQGContractData($C612,"T_Date","1","T"),RTD("cqg.rtd",,"StudyData",""&amp;$C612&amp;"","Bar","","Time","D","-1","ALL",,,"TRUE","T"))</f>
        <v>44952</v>
      </c>
      <c r="I612" s="6">
        <f ca="1">IF($B612&gt;=$D$3,RTD("cqg.rtd",,"StudyData",$C612,"Bar","","Close","ADC","-2","ALL",,,"TRUE","T"),"")</f>
        <v>9315.25</v>
      </c>
      <c r="J612" s="5">
        <f ca="1">IF($B612&gt;=$D$3,RTD("cqg.rtd", ,"ContractData", $C612, "Y_Date",, "T"),"")</f>
        <v>44951</v>
      </c>
      <c r="K612" s="1" t="str">
        <v/>
      </c>
      <c r="L612" s="1" t="str">
        <v/>
      </c>
      <c r="M612" t="b">
        <f t="shared" ca="1" si="30"/>
        <v>0</v>
      </c>
    </row>
    <row r="613" spans="1:13" x14ac:dyDescent="0.3">
      <c r="A613" s="3">
        <v>608</v>
      </c>
      <c r="B613" s="5">
        <f t="shared" si="28"/>
        <v>45418</v>
      </c>
      <c r="C613" s="16" t="str">
        <f t="shared" si="29"/>
        <v>CADD06K24</v>
      </c>
      <c r="D613" s="6" t="str">
        <f>RTD("cqg.rtd", ,"ContractData", ""&amp;C613&amp;"", "LongDescription",, "T")</f>
        <v>LME Copper, May 24</v>
      </c>
      <c r="E613" s="6" t="str" cm="1">
        <f t="array" aca="1" ref="E613" ca="1">IF($B613&gt;=$D$3,_xll.CQGContractData(""&amp;$C613&amp;"","T_Settlement","1","T"),RTD("cqg.rtd",,"StudyData",""&amp;$C613&amp;"","Bar","","Close","D","-1","ALL",,,"TRUE","T"))</f>
        <v/>
      </c>
      <c r="F613" s="3" t="str" cm="1">
        <f t="array" aca="1" ref="F613" ca="1">IF($B613&gt;=$D$3,_xll.CQGContractData(""&amp;$C613&amp;"","NetSettlement","1","T"),RTD("cqg.rtd",,"StudyData",""&amp;$C613&amp;"","Bar","","Close","D","-2","ALL",,,"TRUE","T")-RTD("cqg.rtd",,"StudyData",""&amp;$C613&amp;"","Bar","","Close","D","-1","ALL",,,"TRUE","T"))</f>
        <v/>
      </c>
      <c r="G613" s="14" t="str">
        <f ca="1">IF($B613&gt;=$D$3,RTD("cqg.rtd", ,"ContractData", $C613, "T_SettlementTime",, "T"),"")</f>
        <v/>
      </c>
      <c r="H613" s="5" cm="1">
        <f t="array" aca="1" ref="H613" ca="1">IF($B613&gt;=$D$3,_xll.CQGContractData($C613,"T_Date","1","T"),RTD("cqg.rtd",,"StudyData",""&amp;$C613&amp;"","Bar","","Time","D","-1","ALL",,,"TRUE","T"))</f>
        <v>44952</v>
      </c>
      <c r="I613" s="6">
        <f ca="1">IF($B613&gt;=$D$3,RTD("cqg.rtd",,"StudyData",$C613,"Bar","","Close","ADC","-2","ALL",,,"TRUE","T"),"")</f>
        <v>9315.75</v>
      </c>
      <c r="J613" s="5">
        <f ca="1">IF($B613&gt;=$D$3,RTD("cqg.rtd", ,"ContractData", $C613, "Y_Date",, "T"),"")</f>
        <v>44951</v>
      </c>
      <c r="K613" s="1" t="str">
        <v/>
      </c>
      <c r="L613" s="1" t="str">
        <v/>
      </c>
      <c r="M613" t="b">
        <f t="shared" ca="1" si="30"/>
        <v>0</v>
      </c>
    </row>
    <row r="614" spans="1:13" x14ac:dyDescent="0.3">
      <c r="A614" s="3">
        <v>609</v>
      </c>
      <c r="B614" s="5">
        <f t="shared" si="28"/>
        <v>45419</v>
      </c>
      <c r="C614" s="16" t="str">
        <f t="shared" si="29"/>
        <v>CADD07K24</v>
      </c>
      <c r="D614" s="6" t="str">
        <f>RTD("cqg.rtd", ,"ContractData", ""&amp;C614&amp;"", "LongDescription",, "T")</f>
        <v>LME Copper, May 24</v>
      </c>
      <c r="E614" s="6" t="str" cm="1">
        <f t="array" aca="1" ref="E614" ca="1">IF($B614&gt;=$D$3,_xll.CQGContractData(""&amp;$C614&amp;"","T_Settlement","1","T"),RTD("cqg.rtd",,"StudyData",""&amp;$C614&amp;"","Bar","","Close","D","-1","ALL",,,"TRUE","T"))</f>
        <v/>
      </c>
      <c r="F614" s="3" t="str" cm="1">
        <f t="array" aca="1" ref="F614" ca="1">IF($B614&gt;=$D$3,_xll.CQGContractData(""&amp;$C614&amp;"","NetSettlement","1","T"),RTD("cqg.rtd",,"StudyData",""&amp;$C614&amp;"","Bar","","Close","D","-2","ALL",,,"TRUE","T")-RTD("cqg.rtd",,"StudyData",""&amp;$C614&amp;"","Bar","","Close","D","-1","ALL",,,"TRUE","T"))</f>
        <v/>
      </c>
      <c r="G614" s="14" t="str">
        <f ca="1">IF($B614&gt;=$D$3,RTD("cqg.rtd", ,"ContractData", $C614, "T_SettlementTime",, "T"),"")</f>
        <v/>
      </c>
      <c r="H614" s="5" cm="1">
        <f t="array" aca="1" ref="H614" ca="1">IF($B614&gt;=$D$3,_xll.CQGContractData($C614,"T_Date","1","T"),RTD("cqg.rtd",,"StudyData",""&amp;$C614&amp;"","Bar","","Time","D","-1","ALL",,,"TRUE","T"))</f>
        <v>44952</v>
      </c>
      <c r="I614" s="6">
        <f ca="1">IF($B614&gt;=$D$3,RTD("cqg.rtd",,"StudyData",$C614,"Bar","","Close","ADC","-2","ALL",,,"TRUE","T"),"")</f>
        <v>9311.94</v>
      </c>
      <c r="J614" s="5">
        <f ca="1">IF($B614&gt;=$D$3,RTD("cqg.rtd", ,"ContractData", $C614, "Y_Date",, "T"),"")</f>
        <v>44951</v>
      </c>
      <c r="K614" s="1" t="str">
        <v/>
      </c>
      <c r="L614" s="1" t="str">
        <v/>
      </c>
      <c r="M614" t="b">
        <f t="shared" ca="1" si="30"/>
        <v>0</v>
      </c>
    </row>
    <row r="615" spans="1:13" x14ac:dyDescent="0.3">
      <c r="A615" s="3">
        <v>610</v>
      </c>
      <c r="B615" s="5">
        <f t="shared" si="28"/>
        <v>45420</v>
      </c>
      <c r="C615" s="16" t="str">
        <f t="shared" si="29"/>
        <v>CADD08K24</v>
      </c>
      <c r="D615" s="6" t="str">
        <f>RTD("cqg.rtd", ,"ContractData", ""&amp;C615&amp;"", "LongDescription",, "T")</f>
        <v>LME Copper, May 24</v>
      </c>
      <c r="E615" s="6" t="str" cm="1">
        <f t="array" aca="1" ref="E615" ca="1">IF($B615&gt;=$D$3,_xll.CQGContractData(""&amp;$C615&amp;"","T_Settlement","1","T"),RTD("cqg.rtd",,"StudyData",""&amp;$C615&amp;"","Bar","","Close","D","-1","ALL",,,"TRUE","T"))</f>
        <v/>
      </c>
      <c r="F615" s="3" t="str" cm="1">
        <f t="array" aca="1" ref="F615" ca="1">IF($B615&gt;=$D$3,_xll.CQGContractData(""&amp;$C615&amp;"","NetSettlement","1","T"),RTD("cqg.rtd",,"StudyData",""&amp;$C615&amp;"","Bar","","Close","D","-2","ALL",,,"TRUE","T")-RTD("cqg.rtd",,"StudyData",""&amp;$C615&amp;"","Bar","","Close","D","-1","ALL",,,"TRUE","T"))</f>
        <v/>
      </c>
      <c r="G615" s="14" t="str">
        <f ca="1">IF($B615&gt;=$D$3,RTD("cqg.rtd", ,"ContractData", $C615, "T_SettlementTime",, "T"),"")</f>
        <v/>
      </c>
      <c r="H615" s="5" cm="1">
        <f t="array" aca="1" ref="H615" ca="1">IF($B615&gt;=$D$3,_xll.CQGContractData($C615,"T_Date","1","T"),RTD("cqg.rtd",,"StudyData",""&amp;$C615&amp;"","Bar","","Time","D","-1","ALL",,,"TRUE","T"))</f>
        <v>44952</v>
      </c>
      <c r="I615" s="6">
        <f ca="1">IF($B615&gt;=$D$3,RTD("cqg.rtd",,"StudyData",$C615,"Bar","","Close","ADC","-2","ALL",,,"TRUE","T"),"")</f>
        <v>9312.1200000000008</v>
      </c>
      <c r="J615" s="5">
        <f ca="1">IF($B615&gt;=$D$3,RTD("cqg.rtd", ,"ContractData", $C615, "Y_Date",, "T"),"")</f>
        <v>44951</v>
      </c>
      <c r="K615" s="1" t="str">
        <v/>
      </c>
      <c r="L615" s="1" t="str">
        <v/>
      </c>
      <c r="M615" t="b">
        <f t="shared" ca="1" si="30"/>
        <v>0</v>
      </c>
    </row>
    <row r="616" spans="1:13" x14ac:dyDescent="0.3">
      <c r="A616" s="3">
        <v>611</v>
      </c>
      <c r="B616" s="5">
        <f t="shared" si="28"/>
        <v>45421</v>
      </c>
      <c r="C616" s="16" t="str">
        <f t="shared" si="29"/>
        <v>CADD09K24</v>
      </c>
      <c r="D616" s="6" t="str">
        <f>RTD("cqg.rtd", ,"ContractData", ""&amp;C616&amp;"", "LongDescription",, "T")</f>
        <v>LME Copper, May 24</v>
      </c>
      <c r="E616" s="6" t="str" cm="1">
        <f t="array" aca="1" ref="E616" ca="1">IF($B616&gt;=$D$3,_xll.CQGContractData(""&amp;$C616&amp;"","T_Settlement","1","T"),RTD("cqg.rtd",,"StudyData",""&amp;$C616&amp;"","Bar","","Close","D","-1","ALL",,,"TRUE","T"))</f>
        <v/>
      </c>
      <c r="F616" s="3" t="str" cm="1">
        <f t="array" aca="1" ref="F616" ca="1">IF($B616&gt;=$D$3,_xll.CQGContractData(""&amp;$C616&amp;"","NetSettlement","1","T"),RTD("cqg.rtd",,"StudyData",""&amp;$C616&amp;"","Bar","","Close","D","-2","ALL",,,"TRUE","T")-RTD("cqg.rtd",,"StudyData",""&amp;$C616&amp;"","Bar","","Close","D","-1","ALL",,,"TRUE","T"))</f>
        <v/>
      </c>
      <c r="G616" s="14" t="str">
        <f ca="1">IF($B616&gt;=$D$3,RTD("cqg.rtd", ,"ContractData", $C616, "T_SettlementTime",, "T"),"")</f>
        <v/>
      </c>
      <c r="H616" s="5" cm="1">
        <f t="array" aca="1" ref="H616" ca="1">IF($B616&gt;=$D$3,_xll.CQGContractData($C616,"T_Date","1","T"),RTD("cqg.rtd",,"StudyData",""&amp;$C616&amp;"","Bar","","Time","D","-1","ALL",,,"TRUE","T"))</f>
        <v>44952</v>
      </c>
      <c r="I616" s="6">
        <f ca="1">IF($B616&gt;=$D$3,RTD("cqg.rtd",,"StudyData",$C616,"Bar","","Close","ADC","-2","ALL",,,"TRUE","T"),"")</f>
        <v>9312.2900000000009</v>
      </c>
      <c r="J616" s="5">
        <f ca="1">IF($B616&gt;=$D$3,RTD("cqg.rtd", ,"ContractData", $C616, "Y_Date",, "T"),"")</f>
        <v>44951</v>
      </c>
      <c r="K616" s="1" t="str">
        <v/>
      </c>
      <c r="L616" s="1" t="str">
        <v/>
      </c>
      <c r="M616" t="b">
        <f t="shared" ca="1" si="30"/>
        <v>0</v>
      </c>
    </row>
    <row r="617" spans="1:13" x14ac:dyDescent="0.3">
      <c r="A617" s="3">
        <v>612</v>
      </c>
      <c r="B617" s="5">
        <f t="shared" si="28"/>
        <v>45422</v>
      </c>
      <c r="C617" s="16" t="str">
        <f t="shared" si="29"/>
        <v>CADD10K24</v>
      </c>
      <c r="D617" s="6" t="str">
        <f>RTD("cqg.rtd", ,"ContractData", ""&amp;C617&amp;"", "LongDescription",, "T")</f>
        <v>LME Copper, May 24</v>
      </c>
      <c r="E617" s="6" t="str" cm="1">
        <f t="array" aca="1" ref="E617" ca="1">IF($B617&gt;=$D$3,_xll.CQGContractData(""&amp;$C617&amp;"","T_Settlement","1","T"),RTD("cqg.rtd",,"StudyData",""&amp;$C617&amp;"","Bar","","Close","D","-1","ALL",,,"TRUE","T"))</f>
        <v/>
      </c>
      <c r="F617" s="3" t="str" cm="1">
        <f t="array" aca="1" ref="F617" ca="1">IF($B617&gt;=$D$3,_xll.CQGContractData(""&amp;$C617&amp;"","NetSettlement","1","T"),RTD("cqg.rtd",,"StudyData",""&amp;$C617&amp;"","Bar","","Close","D","-2","ALL",,,"TRUE","T")-RTD("cqg.rtd",,"StudyData",""&amp;$C617&amp;"","Bar","","Close","D","-1","ALL",,,"TRUE","T"))</f>
        <v/>
      </c>
      <c r="G617" s="14" t="str">
        <f ca="1">IF($B617&gt;=$D$3,RTD("cqg.rtd", ,"ContractData", $C617, "T_SettlementTime",, "T"),"")</f>
        <v/>
      </c>
      <c r="H617" s="5" cm="1">
        <f t="array" aca="1" ref="H617" ca="1">IF($B617&gt;=$D$3,_xll.CQGContractData($C617,"T_Date","1","T"),RTD("cqg.rtd",,"StudyData",""&amp;$C617&amp;"","Bar","","Time","D","-1","ALL",,,"TRUE","T"))</f>
        <v>44952</v>
      </c>
      <c r="I617" s="6">
        <f ca="1">IF($B617&gt;=$D$3,RTD("cqg.rtd",,"StudyData",$C617,"Bar","","Close","ADC","-2","ALL",,,"TRUE","T"),"")</f>
        <v>9306</v>
      </c>
      <c r="J617" s="5">
        <f ca="1">IF($B617&gt;=$D$3,RTD("cqg.rtd", ,"ContractData", $C617, "Y_Date",, "T"),"")</f>
        <v>44951</v>
      </c>
      <c r="K617" s="1" t="str">
        <v/>
      </c>
      <c r="L617" s="1" t="str">
        <v/>
      </c>
      <c r="M617" t="b">
        <f t="shared" ca="1" si="30"/>
        <v>0</v>
      </c>
    </row>
    <row r="618" spans="1:13" x14ac:dyDescent="0.3">
      <c r="A618" s="3">
        <v>613</v>
      </c>
      <c r="B618" s="5">
        <f t="shared" si="28"/>
        <v>45425</v>
      </c>
      <c r="C618" s="16" t="str">
        <f t="shared" si="29"/>
        <v>CADD13K24</v>
      </c>
      <c r="D618" s="6" t="str">
        <f>RTD("cqg.rtd", ,"ContractData", ""&amp;C618&amp;"", "LongDescription",, "T")</f>
        <v>LME Copper, May 24</v>
      </c>
      <c r="E618" s="6" t="str" cm="1">
        <f t="array" aca="1" ref="E618" ca="1">IF($B618&gt;=$D$3,_xll.CQGContractData(""&amp;$C618&amp;"","T_Settlement","1","T"),RTD("cqg.rtd",,"StudyData",""&amp;$C618&amp;"","Bar","","Close","D","-1","ALL",,,"TRUE","T"))</f>
        <v/>
      </c>
      <c r="F618" s="3" t="str" cm="1">
        <f t="array" aca="1" ref="F618" ca="1">IF($B618&gt;=$D$3,_xll.CQGContractData(""&amp;$C618&amp;"","NetSettlement","1","T"),RTD("cqg.rtd",,"StudyData",""&amp;$C618&amp;"","Bar","","Close","D","-2","ALL",,,"TRUE","T")-RTD("cqg.rtd",,"StudyData",""&amp;$C618&amp;"","Bar","","Close","D","-1","ALL",,,"TRUE","T"))</f>
        <v/>
      </c>
      <c r="G618" s="14" t="str">
        <f ca="1">IF($B618&gt;=$D$3,RTD("cqg.rtd", ,"ContractData", $C618, "T_SettlementTime",, "T"),"")</f>
        <v/>
      </c>
      <c r="H618" s="5" cm="1">
        <f t="array" aca="1" ref="H618" ca="1">IF($B618&gt;=$D$3,_xll.CQGContractData($C618,"T_Date","1","T"),RTD("cqg.rtd",,"StudyData",""&amp;$C618&amp;"","Bar","","Time","D","-1","ALL",,,"TRUE","T"))</f>
        <v>44952</v>
      </c>
      <c r="I618" s="6">
        <f ca="1">IF($B618&gt;=$D$3,RTD("cqg.rtd",,"StudyData",$C618,"Bar","","Close","ADC","-2","ALL",,,"TRUE","T"),"")</f>
        <v>9315</v>
      </c>
      <c r="J618" s="5">
        <f ca="1">IF($B618&gt;=$D$3,RTD("cqg.rtd", ,"ContractData", $C618, "Y_Date",, "T"),"")</f>
        <v>44951</v>
      </c>
      <c r="K618" s="1" t="str">
        <v/>
      </c>
      <c r="L618" s="1" t="str">
        <v/>
      </c>
      <c r="M618" t="b">
        <f t="shared" ca="1" si="30"/>
        <v>0</v>
      </c>
    </row>
    <row r="619" spans="1:13" x14ac:dyDescent="0.3">
      <c r="A619" s="3">
        <v>614</v>
      </c>
      <c r="B619" s="5">
        <f t="shared" si="28"/>
        <v>45426</v>
      </c>
      <c r="C619" s="16" t="str">
        <f t="shared" si="29"/>
        <v>CADD14K24</v>
      </c>
      <c r="D619" s="6" t="str">
        <f>RTD("cqg.rtd", ,"ContractData", ""&amp;C619&amp;"", "LongDescription",, "T")</f>
        <v>LME Copper, May 24</v>
      </c>
      <c r="E619" s="6" t="str" cm="1">
        <f t="array" aca="1" ref="E619" ca="1">IF($B619&gt;=$D$3,_xll.CQGContractData(""&amp;$C619&amp;"","T_Settlement","1","T"),RTD("cqg.rtd",,"StudyData",""&amp;$C619&amp;"","Bar","","Close","D","-1","ALL",,,"TRUE","T"))</f>
        <v/>
      </c>
      <c r="F619" s="3" t="str" cm="1">
        <f t="array" aca="1" ref="F619" ca="1">IF($B619&gt;=$D$3,_xll.CQGContractData(""&amp;$C619&amp;"","NetSettlement","1","T"),RTD("cqg.rtd",,"StudyData",""&amp;$C619&amp;"","Bar","","Close","D","-2","ALL",,,"TRUE","T")-RTD("cqg.rtd",,"StudyData",""&amp;$C619&amp;"","Bar","","Close","D","-1","ALL",,,"TRUE","T"))</f>
        <v/>
      </c>
      <c r="G619" s="14" t="str">
        <f ca="1">IF($B619&gt;=$D$3,RTD("cqg.rtd", ,"ContractData", $C619, "T_SettlementTime",, "T"),"")</f>
        <v/>
      </c>
      <c r="H619" s="5" cm="1">
        <f t="array" aca="1" ref="H619" ca="1">IF($B619&gt;=$D$3,_xll.CQGContractData($C619,"T_Date","1","T"),RTD("cqg.rtd",,"StudyData",""&amp;$C619&amp;"","Bar","","Time","D","-1","ALL",,,"TRUE","T"))</f>
        <v>44952</v>
      </c>
      <c r="I619" s="6">
        <f ca="1">IF($B619&gt;=$D$3,RTD("cqg.rtd",,"StudyData",$C619,"Bar","","Close","ADC","-2","ALL",,,"TRUE","T"),"")</f>
        <v>9312.25</v>
      </c>
      <c r="J619" s="5">
        <f ca="1">IF($B619&gt;=$D$3,RTD("cqg.rtd", ,"ContractData", $C619, "Y_Date",, "T"),"")</f>
        <v>44951</v>
      </c>
      <c r="K619" s="1" t="str">
        <v/>
      </c>
      <c r="L619" s="1" t="str">
        <v/>
      </c>
      <c r="M619" t="b">
        <f t="shared" ca="1" si="30"/>
        <v>0</v>
      </c>
    </row>
    <row r="620" spans="1:13" x14ac:dyDescent="0.3">
      <c r="A620" s="3">
        <v>615</v>
      </c>
      <c r="B620" s="5">
        <f t="shared" si="28"/>
        <v>45427</v>
      </c>
      <c r="C620" s="16" t="str">
        <f t="shared" si="29"/>
        <v>CADD15K24</v>
      </c>
      <c r="D620" s="6" t="str">
        <f>RTD("cqg.rtd", ,"ContractData", ""&amp;C620&amp;"", "LongDescription",, "T")</f>
        <v>LME Copper, May 24</v>
      </c>
      <c r="E620" s="6" cm="1">
        <f t="array" aca="1" ref="E620" ca="1">IF($B620&gt;=$D$3,_xll.CQGContractData(""&amp;$C620&amp;"","T_Settlement","1","T"),RTD("cqg.rtd",,"StudyData",""&amp;$C620&amp;"","Bar","","Close","D","-1","ALL",,,"TRUE","T"))</f>
        <v>9286.5</v>
      </c>
      <c r="F620" s="3" cm="1">
        <f t="array" aca="1" ref="F620" ca="1">IF($B620&gt;=$D$3,_xll.CQGContractData(""&amp;$C620&amp;"","NetSettlement","1","T"),RTD("cqg.rtd",,"StudyData",""&amp;$C620&amp;"","Bar","","Close","D","-2","ALL",,,"TRUE","T")-RTD("cqg.rtd",,"StudyData",""&amp;$C620&amp;"","Bar","","Close","D","-1","ALL",,,"TRUE","T"))</f>
        <v>5</v>
      </c>
      <c r="G620" s="14">
        <f ca="1">IF($B620&gt;=$D$3,RTD("cqg.rtd", ,"ContractData", $C620, "T_SettlementTime",, "T"),"")</f>
        <v>0.45833333333333331</v>
      </c>
      <c r="H620" s="5" cm="1">
        <f t="array" aca="1" ref="H620" ca="1">IF($B620&gt;=$D$3,_xll.CQGContractData($C620,"T_Date","1","T"),RTD("cqg.rtd",,"StudyData",""&amp;$C620&amp;"","Bar","","Time","D","-1","ALL",,,"TRUE","T"))</f>
        <v>44952</v>
      </c>
      <c r="I620" s="6">
        <f ca="1">IF($B620&gt;=$D$3,RTD("cqg.rtd",,"StudyData",$C620,"Bar","","Close","ADC","-2","ALL",,,"TRUE","T"),"")</f>
        <v>9311.5</v>
      </c>
      <c r="J620" s="5">
        <f ca="1">IF($B620&gt;=$D$3,RTD("cqg.rtd", ,"ContractData", $C620, "Y_Date",, "T"),"")</f>
        <v>44951</v>
      </c>
      <c r="K620" s="1">
        <v>45427</v>
      </c>
      <c r="L620" s="1" t="str">
        <v/>
      </c>
      <c r="M620" t="b">
        <f t="shared" ca="1" si="30"/>
        <v>0</v>
      </c>
    </row>
    <row r="621" spans="1:13" x14ac:dyDescent="0.3">
      <c r="A621" s="3">
        <v>616</v>
      </c>
      <c r="B621" s="5">
        <f t="shared" si="28"/>
        <v>45428</v>
      </c>
      <c r="C621" s="16" t="str">
        <f t="shared" si="29"/>
        <v>CADD16K24</v>
      </c>
      <c r="D621" s="6" t="str">
        <f>RTD("cqg.rtd", ,"ContractData", ""&amp;C621&amp;"", "LongDescription",, "T")</f>
        <v>LME Copper, May 24</v>
      </c>
      <c r="E621" s="6" t="str" cm="1">
        <f t="array" aca="1" ref="E621" ca="1">IF($B621&gt;=$D$3,_xll.CQGContractData(""&amp;$C621&amp;"","T_Settlement","1","T"),RTD("cqg.rtd",,"StudyData",""&amp;$C621&amp;"","Bar","","Close","D","-1","ALL",,,"TRUE","T"))</f>
        <v/>
      </c>
      <c r="F621" s="3" t="str" cm="1">
        <f t="array" aca="1" ref="F621" ca="1">IF($B621&gt;=$D$3,_xll.CQGContractData(""&amp;$C621&amp;"","NetSettlement","1","T"),RTD("cqg.rtd",,"StudyData",""&amp;$C621&amp;"","Bar","","Close","D","-2","ALL",,,"TRUE","T")-RTD("cqg.rtd",,"StudyData",""&amp;$C621&amp;"","Bar","","Close","D","-1","ALL",,,"TRUE","T"))</f>
        <v/>
      </c>
      <c r="G621" s="14" t="str">
        <f ca="1">IF($B621&gt;=$D$3,RTD("cqg.rtd", ,"ContractData", $C621, "T_SettlementTime",, "T"),"")</f>
        <v/>
      </c>
      <c r="H621" s="5" cm="1">
        <f t="array" aca="1" ref="H621" ca="1">IF($B621&gt;=$D$3,_xll.CQGContractData($C621,"T_Date","1","T"),RTD("cqg.rtd",,"StudyData",""&amp;$C621&amp;"","Bar","","Time","D","-1","ALL",,,"TRUE","T"))</f>
        <v>44952</v>
      </c>
      <c r="I621" s="6">
        <f ca="1">IF($B621&gt;=$D$3,RTD("cqg.rtd",,"StudyData",$C621,"Bar","","Close","ADC","-2","ALL",,,"TRUE","T"),"")</f>
        <v>9311.5</v>
      </c>
      <c r="J621" s="5">
        <f ca="1">IF($B621&gt;=$D$3,RTD("cqg.rtd", ,"ContractData", $C621, "Y_Date",, "T"),"")</f>
        <v>44951</v>
      </c>
      <c r="K621" s="1" t="str">
        <v/>
      </c>
      <c r="L621" s="1" t="str">
        <v/>
      </c>
      <c r="M621" t="b">
        <f t="shared" ca="1" si="30"/>
        <v>0</v>
      </c>
    </row>
    <row r="622" spans="1:13" x14ac:dyDescent="0.3">
      <c r="A622" s="3">
        <v>617</v>
      </c>
      <c r="B622" s="5">
        <f t="shared" si="28"/>
        <v>45429</v>
      </c>
      <c r="C622" s="16" t="str">
        <f t="shared" si="29"/>
        <v>CADD17K24</v>
      </c>
      <c r="D622" s="6" t="str">
        <f>RTD("cqg.rtd", ,"ContractData", ""&amp;C622&amp;"", "LongDescription",, "T")</f>
        <v>LME Copper, May 24</v>
      </c>
      <c r="E622" s="6" t="str" cm="1">
        <f t="array" aca="1" ref="E622" ca="1">IF($B622&gt;=$D$3,_xll.CQGContractData(""&amp;$C622&amp;"","T_Settlement","1","T"),RTD("cqg.rtd",,"StudyData",""&amp;$C622&amp;"","Bar","","Close","D","-1","ALL",,,"TRUE","T"))</f>
        <v/>
      </c>
      <c r="F622" s="3" t="str" cm="1">
        <f t="array" aca="1" ref="F622" ca="1">IF($B622&gt;=$D$3,_xll.CQGContractData(""&amp;$C622&amp;"","NetSettlement","1","T"),RTD("cqg.rtd",,"StudyData",""&amp;$C622&amp;"","Bar","","Close","D","-2","ALL",,,"TRUE","T")-RTD("cqg.rtd",,"StudyData",""&amp;$C622&amp;"","Bar","","Close","D","-1","ALL",,,"TRUE","T"))</f>
        <v/>
      </c>
      <c r="G622" s="14" t="str">
        <f ca="1">IF($B622&gt;=$D$3,RTD("cqg.rtd", ,"ContractData", $C622, "T_SettlementTime",, "T"),"")</f>
        <v/>
      </c>
      <c r="H622" s="5" cm="1">
        <f t="array" aca="1" ref="H622" ca="1">IF($B622&gt;=$D$3,_xll.CQGContractData($C622,"T_Date","1","T"),RTD("cqg.rtd",,"StudyData",""&amp;$C622&amp;"","Bar","","Time","D","-1","ALL",,,"TRUE","T"))</f>
        <v>44952</v>
      </c>
      <c r="I622" s="6">
        <f ca="1">IF($B622&gt;=$D$3,RTD("cqg.rtd",,"StudyData",$C622,"Bar","","Close","ADC","-2","ALL",,,"TRUE","T"),"")</f>
        <v>9318</v>
      </c>
      <c r="J622" s="5">
        <f ca="1">IF($B622&gt;=$D$3,RTD("cqg.rtd", ,"ContractData", $C622, "Y_Date",, "T"),"")</f>
        <v>44951</v>
      </c>
      <c r="K622" s="1" t="str">
        <v/>
      </c>
      <c r="L622" s="1" t="str">
        <v/>
      </c>
      <c r="M622" t="b">
        <f t="shared" ca="1" si="30"/>
        <v>0</v>
      </c>
    </row>
    <row r="623" spans="1:13" x14ac:dyDescent="0.3">
      <c r="A623" s="3">
        <v>618</v>
      </c>
      <c r="B623" s="5">
        <f t="shared" si="28"/>
        <v>45432</v>
      </c>
      <c r="C623" s="16" t="str">
        <f t="shared" si="29"/>
        <v>CADD20K24</v>
      </c>
      <c r="D623" s="6" t="str">
        <f>RTD("cqg.rtd", ,"ContractData", ""&amp;C623&amp;"", "LongDescription",, "T")</f>
        <v>LME Copper, May 24</v>
      </c>
      <c r="E623" s="6" t="str" cm="1">
        <f t="array" aca="1" ref="E623" ca="1">IF($B623&gt;=$D$3,_xll.CQGContractData(""&amp;$C623&amp;"","T_Settlement","1","T"),RTD("cqg.rtd",,"StudyData",""&amp;$C623&amp;"","Bar","","Close","D","-1","ALL",,,"TRUE","T"))</f>
        <v/>
      </c>
      <c r="F623" s="3" t="str" cm="1">
        <f t="array" aca="1" ref="F623" ca="1">IF($B623&gt;=$D$3,_xll.CQGContractData(""&amp;$C623&amp;"","NetSettlement","1","T"),RTD("cqg.rtd",,"StudyData",""&amp;$C623&amp;"","Bar","","Close","D","-2","ALL",,,"TRUE","T")-RTD("cqg.rtd",,"StudyData",""&amp;$C623&amp;"","Bar","","Close","D","-1","ALL",,,"TRUE","T"))</f>
        <v/>
      </c>
      <c r="G623" s="14" t="str">
        <f ca="1">IF($B623&gt;=$D$3,RTD("cqg.rtd", ,"ContractData", $C623, "T_SettlementTime",, "T"),"")</f>
        <v/>
      </c>
      <c r="H623" s="5" cm="1">
        <f t="array" aca="1" ref="H623" ca="1">IF($B623&gt;=$D$3,_xll.CQGContractData($C623,"T_Date","1","T"),RTD("cqg.rtd",,"StudyData",""&amp;$C623&amp;"","Bar","","Time","D","-1","ALL",,,"TRUE","T"))</f>
        <v>44952</v>
      </c>
      <c r="I623" s="6">
        <f ca="1">IF($B623&gt;=$D$3,RTD("cqg.rtd",,"StudyData",$C623,"Bar","","Close","ADC","-2","ALL",,,"TRUE","T"),"")</f>
        <v>9314.25</v>
      </c>
      <c r="J623" s="5">
        <f ca="1">IF($B623&gt;=$D$3,RTD("cqg.rtd", ,"ContractData", $C623, "Y_Date",, "T"),"")</f>
        <v>44951</v>
      </c>
      <c r="K623" s="1" t="str">
        <v/>
      </c>
      <c r="L623" s="1" t="str">
        <v/>
      </c>
      <c r="M623" t="b">
        <f t="shared" ca="1" si="30"/>
        <v>0</v>
      </c>
    </row>
    <row r="624" spans="1:13" x14ac:dyDescent="0.3">
      <c r="A624" s="3">
        <v>619</v>
      </c>
      <c r="B624" s="5">
        <f t="shared" si="28"/>
        <v>45433</v>
      </c>
      <c r="C624" s="16" t="str">
        <f t="shared" si="29"/>
        <v>CADD21K24</v>
      </c>
      <c r="D624" s="6" t="str">
        <f>RTD("cqg.rtd", ,"ContractData", ""&amp;C624&amp;"", "LongDescription",, "T")</f>
        <v>LME Copper, May 24</v>
      </c>
      <c r="E624" s="6" t="str" cm="1">
        <f t="array" aca="1" ref="E624" ca="1">IF($B624&gt;=$D$3,_xll.CQGContractData(""&amp;$C624&amp;"","T_Settlement","1","T"),RTD("cqg.rtd",,"StudyData",""&amp;$C624&amp;"","Bar","","Close","D","-1","ALL",,,"TRUE","T"))</f>
        <v/>
      </c>
      <c r="F624" s="3" t="str" cm="1">
        <f t="array" aca="1" ref="F624" ca="1">IF($B624&gt;=$D$3,_xll.CQGContractData(""&amp;$C624&amp;"","NetSettlement","1","T"),RTD("cqg.rtd",,"StudyData",""&amp;$C624&amp;"","Bar","","Close","D","-2","ALL",,,"TRUE","T")-RTD("cqg.rtd",,"StudyData",""&amp;$C624&amp;"","Bar","","Close","D","-1","ALL",,,"TRUE","T"))</f>
        <v/>
      </c>
      <c r="G624" s="14" t="str">
        <f ca="1">IF($B624&gt;=$D$3,RTD("cqg.rtd", ,"ContractData", $C624, "T_SettlementTime",, "T"),"")</f>
        <v/>
      </c>
      <c r="H624" s="5" cm="1">
        <f t="array" aca="1" ref="H624" ca="1">IF($B624&gt;=$D$3,_xll.CQGContractData($C624,"T_Date","1","T"),RTD("cqg.rtd",,"StudyData",""&amp;$C624&amp;"","Bar","","Time","D","-1","ALL",,,"TRUE","T"))</f>
        <v>44952</v>
      </c>
      <c r="I624" s="6">
        <f ca="1">IF($B624&gt;=$D$3,RTD("cqg.rtd",,"StudyData",$C624,"Bar","","Close","ADC","-2","ALL",,,"TRUE","T"),"")</f>
        <v>9311.86</v>
      </c>
      <c r="J624" s="5">
        <f ca="1">IF($B624&gt;=$D$3,RTD("cqg.rtd", ,"ContractData", $C624, "Y_Date",, "T"),"")</f>
        <v>44951</v>
      </c>
      <c r="K624" s="1" t="str">
        <v/>
      </c>
      <c r="L624" s="1" t="str">
        <v/>
      </c>
      <c r="M624" t="b">
        <f t="shared" ca="1" si="30"/>
        <v>0</v>
      </c>
    </row>
    <row r="625" spans="1:13" x14ac:dyDescent="0.3">
      <c r="A625" s="3">
        <v>620</v>
      </c>
      <c r="B625" s="5">
        <f t="shared" si="28"/>
        <v>45434</v>
      </c>
      <c r="C625" s="16" t="str">
        <f t="shared" si="29"/>
        <v>CADD22K24</v>
      </c>
      <c r="D625" s="6" t="str">
        <f>RTD("cqg.rtd", ,"ContractData", ""&amp;C625&amp;"", "LongDescription",, "T")</f>
        <v>LME Copper, May 24</v>
      </c>
      <c r="E625" s="6" t="str" cm="1">
        <f t="array" aca="1" ref="E625" ca="1">IF($B625&gt;=$D$3,_xll.CQGContractData(""&amp;$C625&amp;"","T_Settlement","1","T"),RTD("cqg.rtd",,"StudyData",""&amp;$C625&amp;"","Bar","","Close","D","-1","ALL",,,"TRUE","T"))</f>
        <v/>
      </c>
      <c r="F625" s="3" t="str" cm="1">
        <f t="array" aca="1" ref="F625" ca="1">IF($B625&gt;=$D$3,_xll.CQGContractData(""&amp;$C625&amp;"","NetSettlement","1","T"),RTD("cqg.rtd",,"StudyData",""&amp;$C625&amp;"","Bar","","Close","D","-2","ALL",,,"TRUE","T")-RTD("cqg.rtd",,"StudyData",""&amp;$C625&amp;"","Bar","","Close","D","-1","ALL",,,"TRUE","T"))</f>
        <v/>
      </c>
      <c r="G625" s="14" t="str">
        <f ca="1">IF($B625&gt;=$D$3,RTD("cqg.rtd", ,"ContractData", $C625, "T_SettlementTime",, "T"),"")</f>
        <v/>
      </c>
      <c r="H625" s="5" cm="1">
        <f t="array" aca="1" ref="H625" ca="1">IF($B625&gt;=$D$3,_xll.CQGContractData($C625,"T_Date","1","T"),RTD("cqg.rtd",,"StudyData",""&amp;$C625&amp;"","Bar","","Time","D","-1","ALL",,,"TRUE","T"))</f>
        <v>44952</v>
      </c>
      <c r="I625" s="6">
        <f ca="1">IF($B625&gt;=$D$3,RTD("cqg.rtd",,"StudyData",$C625,"Bar","","Close","ADC","-2","ALL",,,"TRUE","T"),"")</f>
        <v>9311.93</v>
      </c>
      <c r="J625" s="5">
        <f ca="1">IF($B625&gt;=$D$3,RTD("cqg.rtd", ,"ContractData", $C625, "Y_Date",, "T"),"")</f>
        <v>44951</v>
      </c>
      <c r="K625" s="1" t="str">
        <v/>
      </c>
      <c r="L625" s="1" t="str">
        <v/>
      </c>
      <c r="M625" t="b">
        <f t="shared" ca="1" si="30"/>
        <v>0</v>
      </c>
    </row>
    <row r="626" spans="1:13" x14ac:dyDescent="0.3">
      <c r="A626" s="3">
        <v>621</v>
      </c>
      <c r="B626" s="5">
        <f t="shared" si="28"/>
        <v>45435</v>
      </c>
      <c r="C626" s="16" t="str">
        <f t="shared" si="29"/>
        <v>CADD23K24</v>
      </c>
      <c r="D626" s="6" t="str">
        <f>RTD("cqg.rtd", ,"ContractData", ""&amp;C626&amp;"", "LongDescription",, "T")</f>
        <v>LME Copper, May 24</v>
      </c>
      <c r="E626" s="6" t="str" cm="1">
        <f t="array" aca="1" ref="E626" ca="1">IF($B626&gt;=$D$3,_xll.CQGContractData(""&amp;$C626&amp;"","T_Settlement","1","T"),RTD("cqg.rtd",,"StudyData",""&amp;$C626&amp;"","Bar","","Close","D","-1","ALL",,,"TRUE","T"))</f>
        <v/>
      </c>
      <c r="F626" s="3" t="str" cm="1">
        <f t="array" aca="1" ref="F626" ca="1">IF($B626&gt;=$D$3,_xll.CQGContractData(""&amp;$C626&amp;"","NetSettlement","1","T"),RTD("cqg.rtd",,"StudyData",""&amp;$C626&amp;"","Bar","","Close","D","-2","ALL",,,"TRUE","T")-RTD("cqg.rtd",,"StudyData",""&amp;$C626&amp;"","Bar","","Close","D","-1","ALL",,,"TRUE","T"))</f>
        <v/>
      </c>
      <c r="G626" s="14" t="str">
        <f ca="1">IF($B626&gt;=$D$3,RTD("cqg.rtd", ,"ContractData", $C626, "T_SettlementTime",, "T"),"")</f>
        <v/>
      </c>
      <c r="H626" s="5" cm="1">
        <f t="array" aca="1" ref="H626" ca="1">IF($B626&gt;=$D$3,_xll.CQGContractData($C626,"T_Date","1","T"),RTD("cqg.rtd",,"StudyData",""&amp;$C626&amp;"","Bar","","Time","D","-1","ALL",,,"TRUE","T"))</f>
        <v>44952</v>
      </c>
      <c r="I626" s="6">
        <f ca="1">IF($B626&gt;=$D$3,RTD("cqg.rtd",,"StudyData",$C626,"Bar","","Close","ADC","-2","ALL",,,"TRUE","T"),"")</f>
        <v>9312</v>
      </c>
      <c r="J626" s="5">
        <f ca="1">IF($B626&gt;=$D$3,RTD("cqg.rtd", ,"ContractData", $C626, "Y_Date",, "T"),"")</f>
        <v>44951</v>
      </c>
      <c r="K626" s="1" t="str">
        <v/>
      </c>
      <c r="L626" s="1" t="str">
        <v/>
      </c>
      <c r="M626" t="b">
        <f t="shared" ca="1" si="30"/>
        <v>0</v>
      </c>
    </row>
    <row r="627" spans="1:13" x14ac:dyDescent="0.3">
      <c r="A627" s="3">
        <v>622</v>
      </c>
      <c r="B627" s="5">
        <f t="shared" si="28"/>
        <v>45436</v>
      </c>
      <c r="C627" s="16" t="str">
        <f t="shared" si="29"/>
        <v>CADD24K24</v>
      </c>
      <c r="D627" s="6" t="str">
        <f>RTD("cqg.rtd", ,"ContractData", ""&amp;C627&amp;"", "LongDescription",, "T")</f>
        <v>LME Copper, May 24</v>
      </c>
      <c r="E627" s="6" t="str" cm="1">
        <f t="array" aca="1" ref="E627" ca="1">IF($B627&gt;=$D$3,_xll.CQGContractData(""&amp;$C627&amp;"","T_Settlement","1","T"),RTD("cqg.rtd",,"StudyData",""&amp;$C627&amp;"","Bar","","Close","D","-1","ALL",,,"TRUE","T"))</f>
        <v/>
      </c>
      <c r="F627" s="3" t="str" cm="1">
        <f t="array" aca="1" ref="F627" ca="1">IF($B627&gt;=$D$3,_xll.CQGContractData(""&amp;$C627&amp;"","NetSettlement","1","T"),RTD("cqg.rtd",,"StudyData",""&amp;$C627&amp;"","Bar","","Close","D","-2","ALL",,,"TRUE","T")-RTD("cqg.rtd",,"StudyData",""&amp;$C627&amp;"","Bar","","Close","D","-1","ALL",,,"TRUE","T"))</f>
        <v/>
      </c>
      <c r="G627" s="14" t="str">
        <f ca="1">IF($B627&gt;=$D$3,RTD("cqg.rtd", ,"ContractData", $C627, "T_SettlementTime",, "T"),"")</f>
        <v/>
      </c>
      <c r="H627" s="5" cm="1">
        <f t="array" aca="1" ref="H627" ca="1">IF($B627&gt;=$D$3,_xll.CQGContractData($C627,"T_Date","1","T"),RTD("cqg.rtd",,"StudyData",""&amp;$C627&amp;"","Bar","","Time","D","-1","ALL",,,"TRUE","T"))</f>
        <v>44952</v>
      </c>
      <c r="I627" s="6">
        <f ca="1">IF($B627&gt;=$D$3,RTD("cqg.rtd",,"StudyData",$C627,"Bar","","Close","ADC","-2","ALL",,,"TRUE","T"),"")</f>
        <v>9314.5</v>
      </c>
      <c r="J627" s="5">
        <f ca="1">IF($B627&gt;=$D$3,RTD("cqg.rtd", ,"ContractData", $C627, "Y_Date",, "T"),"")</f>
        <v>44951</v>
      </c>
      <c r="K627" s="1" t="str">
        <v/>
      </c>
      <c r="L627" s="1" t="str">
        <v/>
      </c>
      <c r="M627" t="b">
        <f t="shared" ca="1" si="30"/>
        <v>0</v>
      </c>
    </row>
    <row r="628" spans="1:13" x14ac:dyDescent="0.3">
      <c r="A628" s="3">
        <v>623</v>
      </c>
      <c r="B628" s="5">
        <f t="shared" si="28"/>
        <v>45439</v>
      </c>
      <c r="C628" s="16" t="str">
        <f t="shared" si="29"/>
        <v>CADD27K24</v>
      </c>
      <c r="D628" s="6" t="str">
        <f>RTD("cqg.rtd", ,"ContractData", ""&amp;C628&amp;"", "LongDescription",, "T")</f>
        <v>LME Copper, May 24</v>
      </c>
      <c r="E628" s="6" t="str" cm="1">
        <f t="array" aca="1" ref="E628" ca="1">IF($B628&gt;=$D$3,_xll.CQGContractData(""&amp;$C628&amp;"","T_Settlement","1","T"),RTD("cqg.rtd",,"StudyData",""&amp;$C628&amp;"","Bar","","Close","D","-1","ALL",,,"TRUE","T"))</f>
        <v/>
      </c>
      <c r="F628" s="3" t="str" cm="1">
        <f t="array" aca="1" ref="F628" ca="1">IF($B628&gt;=$D$3,_xll.CQGContractData(""&amp;$C628&amp;"","NetSettlement","1","T"),RTD("cqg.rtd",,"StudyData",""&amp;$C628&amp;"","Bar","","Close","D","-2","ALL",,,"TRUE","T")-RTD("cqg.rtd",,"StudyData",""&amp;$C628&amp;"","Bar","","Close","D","-1","ALL",,,"TRUE","T"))</f>
        <v/>
      </c>
      <c r="G628" s="14" t="str">
        <f ca="1">IF($B628&gt;=$D$3,RTD("cqg.rtd", ,"ContractData", $C628, "T_SettlementTime",, "T"),"")</f>
        <v/>
      </c>
      <c r="H628" s="5" cm="1">
        <f t="array" aca="1" ref="H628" ca="1">IF($B628&gt;=$D$3,_xll.CQGContractData($C628,"T_Date","1","T"),RTD("cqg.rtd",,"StudyData",""&amp;$C628&amp;"","Bar","","Time","D","-1","ALL",,,"TRUE","T"))</f>
        <v>44952</v>
      </c>
      <c r="I628" s="6">
        <f ca="1">IF($B628&gt;=$D$3,RTD("cqg.rtd",,"StudyData",$C628,"Bar","","Close","ADC","-2","ALL",,,"TRUE","T"),"")</f>
        <v>9292.51</v>
      </c>
      <c r="J628" s="5">
        <f ca="1">IF($B628&gt;=$D$3,RTD("cqg.rtd", ,"ContractData", $C628, "Y_Date",, "T"),"")</f>
        <v>44951</v>
      </c>
      <c r="K628" s="1" t="str">
        <v/>
      </c>
      <c r="L628" s="1" t="str">
        <v/>
      </c>
      <c r="M628" t="b">
        <f t="shared" ca="1" si="30"/>
        <v>0</v>
      </c>
    </row>
    <row r="629" spans="1:13" x14ac:dyDescent="0.3">
      <c r="A629" s="3">
        <v>624</v>
      </c>
      <c r="B629" s="5">
        <f t="shared" si="28"/>
        <v>45440</v>
      </c>
      <c r="C629" s="16" t="str">
        <f t="shared" si="29"/>
        <v>CADD28K24</v>
      </c>
      <c r="D629" s="6" t="str">
        <f>RTD("cqg.rtd", ,"ContractData", ""&amp;C629&amp;"", "LongDescription",, "T")</f>
        <v>LME Copper, May 24</v>
      </c>
      <c r="E629" s="6" t="str" cm="1">
        <f t="array" aca="1" ref="E629" ca="1">IF($B629&gt;=$D$3,_xll.CQGContractData(""&amp;$C629&amp;"","T_Settlement","1","T"),RTD("cqg.rtd",,"StudyData",""&amp;$C629&amp;"","Bar","","Close","D","-1","ALL",,,"TRUE","T"))</f>
        <v/>
      </c>
      <c r="F629" s="3" t="str" cm="1">
        <f t="array" aca="1" ref="F629" ca="1">IF($B629&gt;=$D$3,_xll.CQGContractData(""&amp;$C629&amp;"","NetSettlement","1","T"),RTD("cqg.rtd",,"StudyData",""&amp;$C629&amp;"","Bar","","Close","D","-2","ALL",,,"TRUE","T")-RTD("cqg.rtd",,"StudyData",""&amp;$C629&amp;"","Bar","","Close","D","-1","ALL",,,"TRUE","T"))</f>
        <v/>
      </c>
      <c r="G629" s="14" t="str">
        <f ca="1">IF($B629&gt;=$D$3,RTD("cqg.rtd", ,"ContractData", $C629, "T_SettlementTime",, "T"),"")</f>
        <v/>
      </c>
      <c r="H629" s="5" cm="1">
        <f t="array" aca="1" ref="H629" ca="1">IF($B629&gt;=$D$3,_xll.CQGContractData($C629,"T_Date","1","T"),RTD("cqg.rtd",,"StudyData",""&amp;$C629&amp;"","Bar","","Time","D","-1","ALL",,,"TRUE","T"))</f>
        <v>44952</v>
      </c>
      <c r="I629" s="6">
        <f ca="1">IF($B629&gt;=$D$3,RTD("cqg.rtd",,"StudyData",$C629,"Bar","","Close","ADC","-2","ALL",,,"TRUE","T"),"")</f>
        <v>9313.8799999999992</v>
      </c>
      <c r="J629" s="5">
        <f ca="1">IF($B629&gt;=$D$3,RTD("cqg.rtd", ,"ContractData", $C629, "Y_Date",, "T"),"")</f>
        <v>44951</v>
      </c>
      <c r="K629" s="1" t="str">
        <v/>
      </c>
      <c r="L629" s="1" t="str">
        <v/>
      </c>
      <c r="M629" t="b">
        <f t="shared" ca="1" si="30"/>
        <v>0</v>
      </c>
    </row>
    <row r="630" spans="1:13" x14ac:dyDescent="0.3">
      <c r="A630" s="3">
        <v>625</v>
      </c>
      <c r="B630" s="5">
        <f t="shared" si="28"/>
        <v>45441</v>
      </c>
      <c r="C630" s="16" t="str">
        <f t="shared" si="29"/>
        <v>CADD29K24</v>
      </c>
      <c r="D630" s="6" t="str">
        <f>RTD("cqg.rtd", ,"ContractData", ""&amp;C630&amp;"", "LongDescription",, "T")</f>
        <v>LME Copper, May 24</v>
      </c>
      <c r="E630" s="6" t="str" cm="1">
        <f t="array" aca="1" ref="E630" ca="1">IF($B630&gt;=$D$3,_xll.CQGContractData(""&amp;$C630&amp;"","T_Settlement","1","T"),RTD("cqg.rtd",,"StudyData",""&amp;$C630&amp;"","Bar","","Close","D","-1","ALL",,,"TRUE","T"))</f>
        <v/>
      </c>
      <c r="F630" s="3" t="str" cm="1">
        <f t="array" aca="1" ref="F630" ca="1">IF($B630&gt;=$D$3,_xll.CQGContractData(""&amp;$C630&amp;"","NetSettlement","1","T"),RTD("cqg.rtd",,"StudyData",""&amp;$C630&amp;"","Bar","","Close","D","-2","ALL",,,"TRUE","T")-RTD("cqg.rtd",,"StudyData",""&amp;$C630&amp;"","Bar","","Close","D","-1","ALL",,,"TRUE","T"))</f>
        <v/>
      </c>
      <c r="G630" s="14" t="str">
        <f ca="1">IF($B630&gt;=$D$3,RTD("cqg.rtd", ,"ContractData", $C630, "T_SettlementTime",, "T"),"")</f>
        <v/>
      </c>
      <c r="H630" s="5" cm="1">
        <f t="array" aca="1" ref="H630" ca="1">IF($B630&gt;=$D$3,_xll.CQGContractData($C630,"T_Date","1","T"),RTD("cqg.rtd",,"StudyData",""&amp;$C630&amp;"","Bar","","Time","D","-1","ALL",,,"TRUE","T"))</f>
        <v>44952</v>
      </c>
      <c r="I630" s="6">
        <f ca="1">IF($B630&gt;=$D$3,RTD("cqg.rtd",,"StudyData",$C630,"Bar","","Close","ADC","-2","ALL",,,"TRUE","T"),"")</f>
        <v>9314.25</v>
      </c>
      <c r="J630" s="5">
        <f ca="1">IF($B630&gt;=$D$3,RTD("cqg.rtd", ,"ContractData", $C630, "Y_Date",, "T"),"")</f>
        <v>44951</v>
      </c>
      <c r="K630" s="1" t="str">
        <v/>
      </c>
      <c r="L630" s="1" t="str">
        <v/>
      </c>
      <c r="M630" t="b">
        <f t="shared" ca="1" si="30"/>
        <v>0</v>
      </c>
    </row>
    <row r="631" spans="1:13" x14ac:dyDescent="0.3">
      <c r="A631" s="3">
        <v>626</v>
      </c>
      <c r="B631" s="5">
        <f t="shared" si="28"/>
        <v>45442</v>
      </c>
      <c r="C631" s="16" t="str">
        <f t="shared" si="29"/>
        <v>CADD30K24</v>
      </c>
      <c r="D631" s="6" t="str">
        <f>RTD("cqg.rtd", ,"ContractData", ""&amp;C631&amp;"", "LongDescription",, "T")</f>
        <v>LME Copper, May 24</v>
      </c>
      <c r="E631" s="6" t="str" cm="1">
        <f t="array" aca="1" ref="E631" ca="1">IF($B631&gt;=$D$3,_xll.CQGContractData(""&amp;$C631&amp;"","T_Settlement","1","T"),RTD("cqg.rtd",,"StudyData",""&amp;$C631&amp;"","Bar","","Close","D","-1","ALL",,,"TRUE","T"))</f>
        <v/>
      </c>
      <c r="F631" s="3" t="str" cm="1">
        <f t="array" aca="1" ref="F631" ca="1">IF($B631&gt;=$D$3,_xll.CQGContractData(""&amp;$C631&amp;"","NetSettlement","1","T"),RTD("cqg.rtd",,"StudyData",""&amp;$C631&amp;"","Bar","","Close","D","-2","ALL",,,"TRUE","T")-RTD("cqg.rtd",,"StudyData",""&amp;$C631&amp;"","Bar","","Close","D","-1","ALL",,,"TRUE","T"))</f>
        <v/>
      </c>
      <c r="G631" s="14" t="str">
        <f ca="1">IF($B631&gt;=$D$3,RTD("cqg.rtd", ,"ContractData", $C631, "T_SettlementTime",, "T"),"")</f>
        <v/>
      </c>
      <c r="H631" s="5" cm="1">
        <f t="array" aca="1" ref="H631" ca="1">IF($B631&gt;=$D$3,_xll.CQGContractData($C631,"T_Date","1","T"),RTD("cqg.rtd",,"StudyData",""&amp;$C631&amp;"","Bar","","Time","D","-1","ALL",,,"TRUE","T"))</f>
        <v>44952</v>
      </c>
      <c r="I631" s="6">
        <f ca="1">IF($B631&gt;=$D$3,RTD("cqg.rtd",,"StudyData",$C631,"Bar","","Close","ADC","-2","ALL",,,"TRUE","T"),"")</f>
        <v>9314</v>
      </c>
      <c r="J631" s="5">
        <f ca="1">IF($B631&gt;=$D$3,RTD("cqg.rtd", ,"ContractData", $C631, "Y_Date",, "T"),"")</f>
        <v>44951</v>
      </c>
      <c r="K631" s="1" t="str">
        <v/>
      </c>
      <c r="L631" s="1" t="str">
        <v/>
      </c>
      <c r="M631" t="b">
        <f t="shared" ca="1" si="30"/>
        <v>0</v>
      </c>
    </row>
    <row r="632" spans="1:13" x14ac:dyDescent="0.3">
      <c r="A632" s="3">
        <v>627</v>
      </c>
      <c r="B632" s="5">
        <f t="shared" si="28"/>
        <v>45443</v>
      </c>
      <c r="C632" s="16" t="str">
        <f t="shared" si="29"/>
        <v>CADD31K24</v>
      </c>
      <c r="D632" s="6" t="str">
        <f>RTD("cqg.rtd", ,"ContractData", ""&amp;C632&amp;"", "LongDescription",, "T")</f>
        <v>LME Copper, May 24</v>
      </c>
      <c r="E632" s="6" t="str" cm="1">
        <f t="array" aca="1" ref="E632" ca="1">IF($B632&gt;=$D$3,_xll.CQGContractData(""&amp;$C632&amp;"","T_Settlement","1","T"),RTD("cqg.rtd",,"StudyData",""&amp;$C632&amp;"","Bar","","Close","D","-1","ALL",,,"TRUE","T"))</f>
        <v/>
      </c>
      <c r="F632" s="3" t="str" cm="1">
        <f t="array" aca="1" ref="F632" ca="1">IF($B632&gt;=$D$3,_xll.CQGContractData(""&amp;$C632&amp;"","NetSettlement","1","T"),RTD("cqg.rtd",,"StudyData",""&amp;$C632&amp;"","Bar","","Close","D","-2","ALL",,,"TRUE","T")-RTD("cqg.rtd",,"StudyData",""&amp;$C632&amp;"","Bar","","Close","D","-1","ALL",,,"TRUE","T"))</f>
        <v/>
      </c>
      <c r="G632" s="14" t="str">
        <f ca="1">IF($B632&gt;=$D$3,RTD("cqg.rtd", ,"ContractData", $C632, "T_SettlementTime",, "T"),"")</f>
        <v/>
      </c>
      <c r="H632" s="5" cm="1">
        <f t="array" aca="1" ref="H632" ca="1">IF($B632&gt;=$D$3,_xll.CQGContractData($C632,"T_Date","1","T"),RTD("cqg.rtd",,"StudyData",""&amp;$C632&amp;"","Bar","","Time","D","-1","ALL",,,"TRUE","T"))</f>
        <v>44952</v>
      </c>
      <c r="I632" s="6">
        <f ca="1">IF($B632&gt;=$D$3,RTD("cqg.rtd",,"StudyData",$C632,"Bar","","Close","ADC","-2","ALL",,,"TRUE","T"),"")</f>
        <v>9294.75</v>
      </c>
      <c r="J632" s="5">
        <f ca="1">IF($B632&gt;=$D$3,RTD("cqg.rtd", ,"ContractData", $C632, "Y_Date",, "T"),"")</f>
        <v>44951</v>
      </c>
      <c r="K632" s="1" t="str">
        <v/>
      </c>
      <c r="L632" s="1" t="str">
        <v/>
      </c>
      <c r="M632" t="b">
        <f t="shared" ca="1" si="30"/>
        <v>0</v>
      </c>
    </row>
    <row r="633" spans="1:13" x14ac:dyDescent="0.3">
      <c r="A633" s="3">
        <v>628</v>
      </c>
      <c r="B633" s="5">
        <f t="shared" si="28"/>
        <v>45446</v>
      </c>
      <c r="C633" s="16" t="str">
        <f t="shared" si="29"/>
        <v>CADD03M24</v>
      </c>
      <c r="D633" s="6" t="str">
        <f>RTD("cqg.rtd", ,"ContractData", ""&amp;C633&amp;"", "LongDescription",, "T")</f>
        <v>LME Copper, Jun 24</v>
      </c>
      <c r="E633" s="6" t="str" cm="1">
        <f t="array" aca="1" ref="E633" ca="1">IF($B633&gt;=$D$3,_xll.CQGContractData(""&amp;$C633&amp;"","T_Settlement","1","T"),RTD("cqg.rtd",,"StudyData",""&amp;$C633&amp;"","Bar","","Close","D","-1","ALL",,,"TRUE","T"))</f>
        <v/>
      </c>
      <c r="F633" s="3" t="str" cm="1">
        <f t="array" aca="1" ref="F633" ca="1">IF($B633&gt;=$D$3,_xll.CQGContractData(""&amp;$C633&amp;"","NetSettlement","1","T"),RTD("cqg.rtd",,"StudyData",""&amp;$C633&amp;"","Bar","","Close","D","-2","ALL",,,"TRUE","T")-RTD("cqg.rtd",,"StudyData",""&amp;$C633&amp;"","Bar","","Close","D","-1","ALL",,,"TRUE","T"))</f>
        <v/>
      </c>
      <c r="G633" s="14" t="str">
        <f ca="1">IF($B633&gt;=$D$3,RTD("cqg.rtd", ,"ContractData", $C633, "T_SettlementTime",, "T"),"")</f>
        <v/>
      </c>
      <c r="H633" s="5" cm="1">
        <f t="array" aca="1" ref="H633" ca="1">IF($B633&gt;=$D$3,_xll.CQGContractData($C633,"T_Date","1","T"),RTD("cqg.rtd",,"StudyData",""&amp;$C633&amp;"","Bar","","Time","D","-1","ALL",,,"TRUE","T"))</f>
        <v>44952</v>
      </c>
      <c r="I633" s="6">
        <f ca="1">IF($B633&gt;=$D$3,RTD("cqg.rtd",,"StudyData",$C633,"Bar","","Close","ADC","-2","ALL",,,"TRUE","T"),"")</f>
        <v>9315.25</v>
      </c>
      <c r="J633" s="5">
        <f ca="1">IF($B633&gt;=$D$3,RTD("cqg.rtd", ,"ContractData", $C633, "Y_Date",, "T"),"")</f>
        <v>44951</v>
      </c>
      <c r="K633" s="1" t="str">
        <v/>
      </c>
      <c r="L633" s="1" t="str">
        <v/>
      </c>
      <c r="M633" t="b">
        <f t="shared" ca="1" si="30"/>
        <v>0</v>
      </c>
    </row>
    <row r="634" spans="1:13" x14ac:dyDescent="0.3">
      <c r="A634" s="3">
        <v>629</v>
      </c>
      <c r="B634" s="5">
        <f t="shared" si="28"/>
        <v>45447</v>
      </c>
      <c r="C634" s="16" t="str">
        <f t="shared" si="29"/>
        <v>CADD04M24</v>
      </c>
      <c r="D634" s="6" t="str">
        <f>RTD("cqg.rtd", ,"ContractData", ""&amp;C634&amp;"", "LongDescription",, "T")</f>
        <v>LME Copper, Jun 24</v>
      </c>
      <c r="E634" s="6" cm="1">
        <f t="array" aca="1" ref="E634" ca="1">IF($B634&gt;=$D$3,_xll.CQGContractData(""&amp;$C634&amp;"","T_Settlement","1","T"),RTD("cqg.rtd",,"StudyData",""&amp;$C634&amp;"","Bar","","Close","D","-1","ALL",,,"TRUE","T"))</f>
        <v>9281.630000000001</v>
      </c>
      <c r="F634" s="3" cm="1">
        <f t="array" aca="1" ref="F634" ca="1">IF($B634&gt;=$D$3,_xll.CQGContractData(""&amp;$C634&amp;"","NetSettlement","1","T"),RTD("cqg.rtd",,"StudyData",""&amp;$C634&amp;"","Bar","","Close","D","-2","ALL",,,"TRUE","T")-RTD("cqg.rtd",,"StudyData",""&amp;$C634&amp;"","Bar","","Close","D","-1","ALL",,,"TRUE","T"))</f>
        <v>4.46</v>
      </c>
      <c r="G634" s="14">
        <f ca="1">IF($B634&gt;=$D$3,RTD("cqg.rtd", ,"ContractData", $C634, "T_SettlementTime",, "T"),"")</f>
        <v>0.45833333333333331</v>
      </c>
      <c r="H634" s="5" cm="1">
        <f t="array" aca="1" ref="H634" ca="1">IF($B634&gt;=$D$3,_xll.CQGContractData($C634,"T_Date","1","T"),RTD("cqg.rtd",,"StudyData",""&amp;$C634&amp;"","Bar","","Time","D","-1","ALL",,,"TRUE","T"))</f>
        <v>44952</v>
      </c>
      <c r="I634" s="6">
        <f ca="1">IF($B634&gt;=$D$3,RTD("cqg.rtd",,"StudyData",$C634,"Bar","","Close","ADC","-2","ALL",,,"TRUE","T"),"")</f>
        <v>9315.42</v>
      </c>
      <c r="J634" s="5">
        <f ca="1">IF($B634&gt;=$D$3,RTD("cqg.rtd", ,"ContractData", $C634, "Y_Date",, "T"),"")</f>
        <v>44951</v>
      </c>
      <c r="K634" s="1" t="str">
        <v/>
      </c>
      <c r="L634" s="1" t="str">
        <v/>
      </c>
      <c r="M634" t="b">
        <f t="shared" ca="1" si="30"/>
        <v>0</v>
      </c>
    </row>
    <row r="635" spans="1:13" x14ac:dyDescent="0.3">
      <c r="A635" s="3">
        <v>630</v>
      </c>
      <c r="B635" s="5">
        <f t="shared" si="28"/>
        <v>45448</v>
      </c>
      <c r="C635" s="16" t="str">
        <f t="shared" si="29"/>
        <v>CADD05M24</v>
      </c>
      <c r="D635" s="6" t="str">
        <f>RTD("cqg.rtd", ,"ContractData", ""&amp;C635&amp;"", "LongDescription",, "T")</f>
        <v>LME Copper, Jun 24</v>
      </c>
      <c r="E635" s="6" t="str" cm="1">
        <f t="array" aca="1" ref="E635" ca="1">IF($B635&gt;=$D$3,_xll.CQGContractData(""&amp;$C635&amp;"","T_Settlement","1","T"),RTD("cqg.rtd",,"StudyData",""&amp;$C635&amp;"","Bar","","Close","D","-1","ALL",,,"TRUE","T"))</f>
        <v/>
      </c>
      <c r="F635" s="3" t="str" cm="1">
        <f t="array" aca="1" ref="F635" ca="1">IF($B635&gt;=$D$3,_xll.CQGContractData(""&amp;$C635&amp;"","NetSettlement","1","T"),RTD("cqg.rtd",,"StudyData",""&amp;$C635&amp;"","Bar","","Close","D","-2","ALL",,,"TRUE","T")-RTD("cqg.rtd",,"StudyData",""&amp;$C635&amp;"","Bar","","Close","D","-1","ALL",,,"TRUE","T"))</f>
        <v/>
      </c>
      <c r="G635" s="14" t="str">
        <f ca="1">IF($B635&gt;=$D$3,RTD("cqg.rtd", ,"ContractData", $C635, "T_SettlementTime",, "T"),"")</f>
        <v/>
      </c>
      <c r="H635" s="5" cm="1">
        <f t="array" aca="1" ref="H635" ca="1">IF($B635&gt;=$D$3,_xll.CQGContractData($C635,"T_Date","1","T"),RTD("cqg.rtd",,"StudyData",""&amp;$C635&amp;"","Bar","","Time","D","-1","ALL",,,"TRUE","T"))</f>
        <v>44952</v>
      </c>
      <c r="I635" s="6">
        <f ca="1">IF($B635&gt;=$D$3,RTD("cqg.rtd",,"StudyData",$C635,"Bar","","Close","ADC","-2","ALL",,,"TRUE","T"),"")</f>
        <v>9315.58</v>
      </c>
      <c r="J635" s="5">
        <f ca="1">IF($B635&gt;=$D$3,RTD("cqg.rtd", ,"ContractData", $C635, "Y_Date",, "T"),"")</f>
        <v>44951</v>
      </c>
      <c r="K635" s="1" t="str">
        <v/>
      </c>
      <c r="L635" s="1" t="str">
        <v/>
      </c>
      <c r="M635" t="b">
        <f t="shared" ca="1" si="30"/>
        <v>0</v>
      </c>
    </row>
    <row r="636" spans="1:13" x14ac:dyDescent="0.3">
      <c r="A636" s="3">
        <v>631</v>
      </c>
      <c r="B636" s="5">
        <f t="shared" si="28"/>
        <v>45449</v>
      </c>
      <c r="C636" s="16" t="str">
        <f t="shared" si="29"/>
        <v>CADD06M24</v>
      </c>
      <c r="D636" s="6" t="str">
        <f>RTD("cqg.rtd", ,"ContractData", ""&amp;C636&amp;"", "LongDescription",, "T")</f>
        <v>LME Copper, Jun 24</v>
      </c>
      <c r="E636" s="6" t="str" cm="1">
        <f t="array" aca="1" ref="E636" ca="1">IF($B636&gt;=$D$3,_xll.CQGContractData(""&amp;$C636&amp;"","T_Settlement","1","T"),RTD("cqg.rtd",,"StudyData",""&amp;$C636&amp;"","Bar","","Close","D","-1","ALL",,,"TRUE","T"))</f>
        <v/>
      </c>
      <c r="F636" s="3" t="str" cm="1">
        <f t="array" aca="1" ref="F636" ca="1">IF($B636&gt;=$D$3,_xll.CQGContractData(""&amp;$C636&amp;"","NetSettlement","1","T"),RTD("cqg.rtd",,"StudyData",""&amp;$C636&amp;"","Bar","","Close","D","-2","ALL",,,"TRUE","T")-RTD("cqg.rtd",,"StudyData",""&amp;$C636&amp;"","Bar","","Close","D","-1","ALL",,,"TRUE","T"))</f>
        <v/>
      </c>
      <c r="G636" s="14" t="str">
        <f ca="1">IF($B636&gt;=$D$3,RTD("cqg.rtd", ,"ContractData", $C636, "T_SettlementTime",, "T"),"")</f>
        <v/>
      </c>
      <c r="H636" s="5" cm="1">
        <f t="array" aca="1" ref="H636" ca="1">IF($B636&gt;=$D$3,_xll.CQGContractData($C636,"T_Date","1","T"),RTD("cqg.rtd",,"StudyData",""&amp;$C636&amp;"","Bar","","Time","D","-1","ALL",,,"TRUE","T"))</f>
        <v>44952</v>
      </c>
      <c r="I636" s="6">
        <f ca="1">IF($B636&gt;=$D$3,RTD("cqg.rtd",,"StudyData",$C636,"Bar","","Close","ADC","-2","ALL",,,"TRUE","T"),"")</f>
        <v>9315.75</v>
      </c>
      <c r="J636" s="5">
        <f ca="1">IF($B636&gt;=$D$3,RTD("cqg.rtd", ,"ContractData", $C636, "Y_Date",, "T"),"")</f>
        <v>44951</v>
      </c>
      <c r="K636" s="1" t="str">
        <v/>
      </c>
      <c r="L636" s="1" t="str">
        <v/>
      </c>
      <c r="M636" t="b">
        <f t="shared" ca="1" si="30"/>
        <v>0</v>
      </c>
    </row>
    <row r="637" spans="1:13" x14ac:dyDescent="0.3">
      <c r="A637" s="3">
        <v>632</v>
      </c>
      <c r="B637" s="5">
        <f t="shared" si="28"/>
        <v>45450</v>
      </c>
      <c r="C637" s="16" t="str">
        <f t="shared" si="29"/>
        <v>CADD07M24</v>
      </c>
      <c r="D637" s="6" t="str">
        <f>RTD("cqg.rtd", ,"ContractData", ""&amp;C637&amp;"", "LongDescription",, "T")</f>
        <v>LME Copper, Jun 24</v>
      </c>
      <c r="E637" s="6" t="str" cm="1">
        <f t="array" aca="1" ref="E637" ca="1">IF($B637&gt;=$D$3,_xll.CQGContractData(""&amp;$C637&amp;"","T_Settlement","1","T"),RTD("cqg.rtd",,"StudyData",""&amp;$C637&amp;"","Bar","","Close","D","-1","ALL",,,"TRUE","T"))</f>
        <v/>
      </c>
      <c r="F637" s="3" t="str" cm="1">
        <f t="array" aca="1" ref="F637" ca="1">IF($B637&gt;=$D$3,_xll.CQGContractData(""&amp;$C637&amp;"","NetSettlement","1","T"),RTD("cqg.rtd",,"StudyData",""&amp;$C637&amp;"","Bar","","Close","D","-2","ALL",,,"TRUE","T")-RTD("cqg.rtd",,"StudyData",""&amp;$C637&amp;"","Bar","","Close","D","-1","ALL",,,"TRUE","T"))</f>
        <v/>
      </c>
      <c r="G637" s="14" t="str">
        <f ca="1">IF($B637&gt;=$D$3,RTD("cqg.rtd", ,"ContractData", $C637, "T_SettlementTime",, "T"),"")</f>
        <v/>
      </c>
      <c r="H637" s="5" cm="1">
        <f t="array" aca="1" ref="H637" ca="1">IF($B637&gt;=$D$3,_xll.CQGContractData($C637,"T_Date","1","T"),RTD("cqg.rtd",,"StudyData",""&amp;$C637&amp;"","Bar","","Time","D","-1","ALL",,,"TRUE","T"))</f>
        <v>44952</v>
      </c>
      <c r="I637" s="6">
        <f ca="1">IF($B637&gt;=$D$3,RTD("cqg.rtd",,"StudyData",$C637,"Bar","","Close","ADC","-2","ALL",,,"TRUE","T"),"")</f>
        <v>9311.94</v>
      </c>
      <c r="J637" s="5">
        <f ca="1">IF($B637&gt;=$D$3,RTD("cqg.rtd", ,"ContractData", $C637, "Y_Date",, "T"),"")</f>
        <v>44951</v>
      </c>
      <c r="K637" s="1" t="str">
        <v/>
      </c>
      <c r="L637" s="1" t="str">
        <v/>
      </c>
      <c r="M637" t="b">
        <f t="shared" ca="1" si="30"/>
        <v>0</v>
      </c>
    </row>
    <row r="638" spans="1:13" x14ac:dyDescent="0.3">
      <c r="A638" s="3">
        <v>633</v>
      </c>
      <c r="B638" s="5">
        <f t="shared" si="28"/>
        <v>45453</v>
      </c>
      <c r="C638" s="16" t="str">
        <f t="shared" si="29"/>
        <v>CADD10M24</v>
      </c>
      <c r="D638" s="6" t="str">
        <f>RTD("cqg.rtd", ,"ContractData", ""&amp;C638&amp;"", "LongDescription",, "T")</f>
        <v>LME Copper, Jun 24</v>
      </c>
      <c r="E638" s="6" t="str" cm="1">
        <f t="array" aca="1" ref="E638" ca="1">IF($B638&gt;=$D$3,_xll.CQGContractData(""&amp;$C638&amp;"","T_Settlement","1","T"),RTD("cqg.rtd",,"StudyData",""&amp;$C638&amp;"","Bar","","Close","D","-1","ALL",,,"TRUE","T"))</f>
        <v/>
      </c>
      <c r="F638" s="3" t="str" cm="1">
        <f t="array" aca="1" ref="F638" ca="1">IF($B638&gt;=$D$3,_xll.CQGContractData(""&amp;$C638&amp;"","NetSettlement","1","T"),RTD("cqg.rtd",,"StudyData",""&amp;$C638&amp;"","Bar","","Close","D","-2","ALL",,,"TRUE","T")-RTD("cqg.rtd",,"StudyData",""&amp;$C638&amp;"","Bar","","Close","D","-1","ALL",,,"TRUE","T"))</f>
        <v/>
      </c>
      <c r="G638" s="14" t="str">
        <f ca="1">IF($B638&gt;=$D$3,RTD("cqg.rtd", ,"ContractData", $C638, "T_SettlementTime",, "T"),"")</f>
        <v/>
      </c>
      <c r="H638" s="5" cm="1">
        <f t="array" aca="1" ref="H638" ca="1">IF($B638&gt;=$D$3,_xll.CQGContractData($C638,"T_Date","1","T"),RTD("cqg.rtd",,"StudyData",""&amp;$C638&amp;"","Bar","","Time","D","-1","ALL",,,"TRUE","T"))</f>
        <v>44952</v>
      </c>
      <c r="I638" s="6">
        <f ca="1">IF($B638&gt;=$D$3,RTD("cqg.rtd",,"StudyData",$C638,"Bar","","Close","ADC","-2","ALL",,,"TRUE","T"),"")</f>
        <v>9306</v>
      </c>
      <c r="J638" s="5">
        <f ca="1">IF($B638&gt;=$D$3,RTD("cqg.rtd", ,"ContractData", $C638, "Y_Date",, "T"),"")</f>
        <v>44951</v>
      </c>
      <c r="K638" s="1" t="str">
        <v/>
      </c>
      <c r="L638" s="1" t="str">
        <v/>
      </c>
      <c r="M638" t="b">
        <f t="shared" ca="1" si="30"/>
        <v>0</v>
      </c>
    </row>
    <row r="639" spans="1:13" x14ac:dyDescent="0.3">
      <c r="A639" s="3">
        <v>634</v>
      </c>
      <c r="B639" s="5">
        <f t="shared" si="28"/>
        <v>45454</v>
      </c>
      <c r="C639" s="16" t="str">
        <f t="shared" si="29"/>
        <v>CADD11M24</v>
      </c>
      <c r="D639" s="6" t="str">
        <f>RTD("cqg.rtd", ,"ContractData", ""&amp;C639&amp;"", "LongDescription",, "T")</f>
        <v>LME Copper, Jun 24</v>
      </c>
      <c r="E639" s="6" t="str" cm="1">
        <f t="array" aca="1" ref="E639" ca="1">IF($B639&gt;=$D$3,_xll.CQGContractData(""&amp;$C639&amp;"","T_Settlement","1","T"),RTD("cqg.rtd",,"StudyData",""&amp;$C639&amp;"","Bar","","Close","D","-1","ALL",,,"TRUE","T"))</f>
        <v/>
      </c>
      <c r="F639" s="3" t="str" cm="1">
        <f t="array" aca="1" ref="F639" ca="1">IF($B639&gt;=$D$3,_xll.CQGContractData(""&amp;$C639&amp;"","NetSettlement","1","T"),RTD("cqg.rtd",,"StudyData",""&amp;$C639&amp;"","Bar","","Close","D","-2","ALL",,,"TRUE","T")-RTD("cqg.rtd",,"StudyData",""&amp;$C639&amp;"","Bar","","Close","D","-1","ALL",,,"TRUE","T"))</f>
        <v/>
      </c>
      <c r="G639" s="14" t="str">
        <f ca="1">IF($B639&gt;=$D$3,RTD("cqg.rtd", ,"ContractData", $C639, "T_SettlementTime",, "T"),"")</f>
        <v/>
      </c>
      <c r="H639" s="5" cm="1">
        <f t="array" aca="1" ref="H639" ca="1">IF($B639&gt;=$D$3,_xll.CQGContractData($C639,"T_Date","1","T"),RTD("cqg.rtd",,"StudyData",""&amp;$C639&amp;"","Bar","","Time","D","-1","ALL",,,"TRUE","T"))</f>
        <v>44952</v>
      </c>
      <c r="I639" s="6">
        <f ca="1">IF($B639&gt;=$D$3,RTD("cqg.rtd",,"StudyData",$C639,"Bar","","Close","ADC","-2","ALL",,,"TRUE","T"),"")</f>
        <v>9315.5</v>
      </c>
      <c r="J639" s="5">
        <f ca="1">IF($B639&gt;=$D$3,RTD("cqg.rtd", ,"ContractData", $C639, "Y_Date",, "T"),"")</f>
        <v>44951</v>
      </c>
      <c r="K639" s="1" t="str">
        <v/>
      </c>
      <c r="L639" s="1" t="str">
        <v/>
      </c>
      <c r="M639" t="b">
        <f t="shared" ca="1" si="30"/>
        <v>0</v>
      </c>
    </row>
    <row r="640" spans="1:13" x14ac:dyDescent="0.3">
      <c r="A640" s="3">
        <v>635</v>
      </c>
      <c r="B640" s="5">
        <f t="shared" si="28"/>
        <v>45455</v>
      </c>
      <c r="C640" s="16" t="str">
        <f t="shared" si="29"/>
        <v>CADD12M24</v>
      </c>
      <c r="D640" s="6" t="str">
        <f>RTD("cqg.rtd", ,"ContractData", ""&amp;C640&amp;"", "LongDescription",, "T")</f>
        <v>LME Copper, Jun 24</v>
      </c>
      <c r="E640" s="6" t="str" cm="1">
        <f t="array" aca="1" ref="E640" ca="1">IF($B640&gt;=$D$3,_xll.CQGContractData(""&amp;$C640&amp;"","T_Settlement","1","T"),RTD("cqg.rtd",,"StudyData",""&amp;$C640&amp;"","Bar","","Close","D","-1","ALL",,,"TRUE","T"))</f>
        <v/>
      </c>
      <c r="F640" s="3" t="str" cm="1">
        <f t="array" aca="1" ref="F640" ca="1">IF($B640&gt;=$D$3,_xll.CQGContractData(""&amp;$C640&amp;"","NetSettlement","1","T"),RTD("cqg.rtd",,"StudyData",""&amp;$C640&amp;"","Bar","","Close","D","-2","ALL",,,"TRUE","T")-RTD("cqg.rtd",,"StudyData",""&amp;$C640&amp;"","Bar","","Close","D","-1","ALL",,,"TRUE","T"))</f>
        <v/>
      </c>
      <c r="G640" s="14" t="str">
        <f ca="1">IF($B640&gt;=$D$3,RTD("cqg.rtd", ,"ContractData", $C640, "T_SettlementTime",, "T"),"")</f>
        <v/>
      </c>
      <c r="H640" s="5" cm="1">
        <f t="array" aca="1" ref="H640" ca="1">IF($B640&gt;=$D$3,_xll.CQGContractData($C640,"T_Date","1","T"),RTD("cqg.rtd",,"StudyData",""&amp;$C640&amp;"","Bar","","Time","D","-1","ALL",,,"TRUE","T"))</f>
        <v>44952</v>
      </c>
      <c r="I640" s="6">
        <f ca="1">IF($B640&gt;=$D$3,RTD("cqg.rtd",,"StudyData",$C640,"Bar","","Close","ADC","-2","ALL",,,"TRUE","T"),"")</f>
        <v>9315.25</v>
      </c>
      <c r="J640" s="5">
        <f ca="1">IF($B640&gt;=$D$3,RTD("cqg.rtd", ,"ContractData", $C640, "Y_Date",, "T"),"")</f>
        <v>44951</v>
      </c>
      <c r="K640" s="1" t="str">
        <v/>
      </c>
      <c r="L640" s="1" t="str">
        <v/>
      </c>
      <c r="M640" t="b">
        <f t="shared" ca="1" si="30"/>
        <v>0</v>
      </c>
    </row>
    <row r="641" spans="1:13" x14ac:dyDescent="0.3">
      <c r="A641" s="3">
        <v>636</v>
      </c>
      <c r="B641" s="5">
        <f t="shared" si="28"/>
        <v>45456</v>
      </c>
      <c r="C641" s="16" t="str">
        <f t="shared" si="29"/>
        <v>CADD13M24</v>
      </c>
      <c r="D641" s="6" t="str">
        <f>RTD("cqg.rtd", ,"ContractData", ""&amp;C641&amp;"", "LongDescription",, "T")</f>
        <v>LME Copper, Jun 24</v>
      </c>
      <c r="E641" s="6" t="str" cm="1">
        <f t="array" aca="1" ref="E641" ca="1">IF($B641&gt;=$D$3,_xll.CQGContractData(""&amp;$C641&amp;"","T_Settlement","1","T"),RTD("cqg.rtd",,"StudyData",""&amp;$C641&amp;"","Bar","","Close","D","-1","ALL",,,"TRUE","T"))</f>
        <v/>
      </c>
      <c r="F641" s="3" t="str" cm="1">
        <f t="array" aca="1" ref="F641" ca="1">IF($B641&gt;=$D$3,_xll.CQGContractData(""&amp;$C641&amp;"","NetSettlement","1","T"),RTD("cqg.rtd",,"StudyData",""&amp;$C641&amp;"","Bar","","Close","D","-2","ALL",,,"TRUE","T")-RTD("cqg.rtd",,"StudyData",""&amp;$C641&amp;"","Bar","","Close","D","-1","ALL",,,"TRUE","T"))</f>
        <v/>
      </c>
      <c r="G641" s="14" t="str">
        <f ca="1">IF($B641&gt;=$D$3,RTD("cqg.rtd", ,"ContractData", $C641, "T_SettlementTime",, "T"),"")</f>
        <v/>
      </c>
      <c r="H641" s="5" cm="1">
        <f t="array" aca="1" ref="H641" ca="1">IF($B641&gt;=$D$3,_xll.CQGContractData($C641,"T_Date","1","T"),RTD("cqg.rtd",,"StudyData",""&amp;$C641&amp;"","Bar","","Time","D","-1","ALL",,,"TRUE","T"))</f>
        <v>44952</v>
      </c>
      <c r="I641" s="6">
        <f ca="1">IF($B641&gt;=$D$3,RTD("cqg.rtd",,"StudyData",$C641,"Bar","","Close","ADC","-2","ALL",,,"TRUE","T"),"")</f>
        <v>9315</v>
      </c>
      <c r="J641" s="5">
        <f ca="1">IF($B641&gt;=$D$3,RTD("cqg.rtd", ,"ContractData", $C641, "Y_Date",, "T"),"")</f>
        <v>44951</v>
      </c>
      <c r="K641" s="1" t="str">
        <v/>
      </c>
      <c r="L641" s="1" t="str">
        <v/>
      </c>
      <c r="M641" t="b">
        <f t="shared" ca="1" si="30"/>
        <v>0</v>
      </c>
    </row>
    <row r="642" spans="1:13" x14ac:dyDescent="0.3">
      <c r="A642" s="3">
        <v>637</v>
      </c>
      <c r="B642" s="5">
        <f t="shared" si="28"/>
        <v>45457</v>
      </c>
      <c r="C642" s="16" t="str">
        <f t="shared" si="29"/>
        <v>CADD14M24</v>
      </c>
      <c r="D642" s="6" t="str">
        <f>RTD("cqg.rtd", ,"ContractData", ""&amp;C642&amp;"", "LongDescription",, "T")</f>
        <v>LME Copper, Jun 24</v>
      </c>
      <c r="E642" s="6" t="str" cm="1">
        <f t="array" aca="1" ref="E642" ca="1">IF($B642&gt;=$D$3,_xll.CQGContractData(""&amp;$C642&amp;"","T_Settlement","1","T"),RTD("cqg.rtd",,"StudyData",""&amp;$C642&amp;"","Bar","","Close","D","-1","ALL",,,"TRUE","T"))</f>
        <v/>
      </c>
      <c r="F642" s="3" t="str" cm="1">
        <f t="array" aca="1" ref="F642" ca="1">IF($B642&gt;=$D$3,_xll.CQGContractData(""&amp;$C642&amp;"","NetSettlement","1","T"),RTD("cqg.rtd",,"StudyData",""&amp;$C642&amp;"","Bar","","Close","D","-2","ALL",,,"TRUE","T")-RTD("cqg.rtd",,"StudyData",""&amp;$C642&amp;"","Bar","","Close","D","-1","ALL",,,"TRUE","T"))</f>
        <v/>
      </c>
      <c r="G642" s="14" t="str">
        <f ca="1">IF($B642&gt;=$D$3,RTD("cqg.rtd", ,"ContractData", $C642, "T_SettlementTime",, "T"),"")</f>
        <v/>
      </c>
      <c r="H642" s="5" cm="1">
        <f t="array" aca="1" ref="H642" ca="1">IF($B642&gt;=$D$3,_xll.CQGContractData($C642,"T_Date","1","T"),RTD("cqg.rtd",,"StudyData",""&amp;$C642&amp;"","Bar","","Time","D","-1","ALL",,,"TRUE","T"))</f>
        <v>44952</v>
      </c>
      <c r="I642" s="6">
        <f ca="1">IF($B642&gt;=$D$3,RTD("cqg.rtd",,"StudyData",$C642,"Bar","","Close","ADC","-2","ALL",,,"TRUE","T"),"")</f>
        <v>9312.25</v>
      </c>
      <c r="J642" s="5">
        <f ca="1">IF($B642&gt;=$D$3,RTD("cqg.rtd", ,"ContractData", $C642, "Y_Date",, "T"),"")</f>
        <v>44951</v>
      </c>
      <c r="K642" s="1" t="str">
        <v/>
      </c>
      <c r="L642" s="1" t="str">
        <v/>
      </c>
      <c r="M642" t="b">
        <f t="shared" ca="1" si="30"/>
        <v>0</v>
      </c>
    </row>
    <row r="643" spans="1:13" x14ac:dyDescent="0.3">
      <c r="A643" s="3">
        <v>638</v>
      </c>
      <c r="B643" s="5">
        <f t="shared" si="28"/>
        <v>45460</v>
      </c>
      <c r="C643" s="16" t="str">
        <f t="shared" si="29"/>
        <v>CADD17M24</v>
      </c>
      <c r="D643" s="6" t="str">
        <f>RTD("cqg.rtd", ,"ContractData", ""&amp;C643&amp;"", "LongDescription",, "T")</f>
        <v>LME Copper, Jun 24</v>
      </c>
      <c r="E643" s="6" t="str" cm="1">
        <f t="array" aca="1" ref="E643" ca="1">IF($B643&gt;=$D$3,_xll.CQGContractData(""&amp;$C643&amp;"","T_Settlement","1","T"),RTD("cqg.rtd",,"StudyData",""&amp;$C643&amp;"","Bar","","Close","D","-1","ALL",,,"TRUE","T"))</f>
        <v/>
      </c>
      <c r="F643" s="3" t="str" cm="1">
        <f t="array" aca="1" ref="F643" ca="1">IF($B643&gt;=$D$3,_xll.CQGContractData(""&amp;$C643&amp;"","NetSettlement","1","T"),RTD("cqg.rtd",,"StudyData",""&amp;$C643&amp;"","Bar","","Close","D","-2","ALL",,,"TRUE","T")-RTD("cqg.rtd",,"StudyData",""&amp;$C643&amp;"","Bar","","Close","D","-1","ALL",,,"TRUE","T"))</f>
        <v/>
      </c>
      <c r="G643" s="14" t="str">
        <f ca="1">IF($B643&gt;=$D$3,RTD("cqg.rtd", ,"ContractData", $C643, "T_SettlementTime",, "T"),"")</f>
        <v/>
      </c>
      <c r="H643" s="5" cm="1">
        <f t="array" aca="1" ref="H643" ca="1">IF($B643&gt;=$D$3,_xll.CQGContractData($C643,"T_Date","1","T"),RTD("cqg.rtd",,"StudyData",""&amp;$C643&amp;"","Bar","","Time","D","-1","ALL",,,"TRUE","T"))</f>
        <v>44952</v>
      </c>
      <c r="I643" s="6">
        <f ca="1">IF($B643&gt;=$D$3,RTD("cqg.rtd",,"StudyData",$C643,"Bar","","Close","ADC","-2","ALL",,,"TRUE","T"),"")</f>
        <v>9318</v>
      </c>
      <c r="J643" s="5">
        <f ca="1">IF($B643&gt;=$D$3,RTD("cqg.rtd", ,"ContractData", $C643, "Y_Date",, "T"),"")</f>
        <v>44951</v>
      </c>
      <c r="K643" s="1" t="str">
        <v/>
      </c>
      <c r="L643" s="1" t="str">
        <v/>
      </c>
      <c r="M643" t="b">
        <f t="shared" ca="1" si="30"/>
        <v>0</v>
      </c>
    </row>
    <row r="644" spans="1:13" x14ac:dyDescent="0.3">
      <c r="A644" s="3">
        <v>639</v>
      </c>
      <c r="B644" s="5">
        <f t="shared" si="28"/>
        <v>45461</v>
      </c>
      <c r="C644" s="16" t="str">
        <f t="shared" si="29"/>
        <v>CADD18M24</v>
      </c>
      <c r="D644" s="6" t="str">
        <f>RTD("cqg.rtd", ,"ContractData", ""&amp;C644&amp;"", "LongDescription",, "T")</f>
        <v>LME Copper, Jun 24</v>
      </c>
      <c r="E644" s="6" t="str" cm="1">
        <f t="array" aca="1" ref="E644" ca="1">IF($B644&gt;=$D$3,_xll.CQGContractData(""&amp;$C644&amp;"","T_Settlement","1","T"),RTD("cqg.rtd",,"StudyData",""&amp;$C644&amp;"","Bar","","Close","D","-1","ALL",,,"TRUE","T"))</f>
        <v/>
      </c>
      <c r="F644" s="3" t="str" cm="1">
        <f t="array" aca="1" ref="F644" ca="1">IF($B644&gt;=$D$3,_xll.CQGContractData(""&amp;$C644&amp;"","NetSettlement","1","T"),RTD("cqg.rtd",,"StudyData",""&amp;$C644&amp;"","Bar","","Close","D","-2","ALL",,,"TRUE","T")-RTD("cqg.rtd",,"StudyData",""&amp;$C644&amp;"","Bar","","Close","D","-1","ALL",,,"TRUE","T"))</f>
        <v/>
      </c>
      <c r="G644" s="14" t="str">
        <f ca="1">IF($B644&gt;=$D$3,RTD("cqg.rtd", ,"ContractData", $C644, "T_SettlementTime",, "T"),"")</f>
        <v/>
      </c>
      <c r="H644" s="5" cm="1">
        <f t="array" aca="1" ref="H644" ca="1">IF($B644&gt;=$D$3,_xll.CQGContractData($C644,"T_Date","1","T"),RTD("cqg.rtd",,"StudyData",""&amp;$C644&amp;"","Bar","","Time","D","-1","ALL",,,"TRUE","T"))</f>
        <v>44952</v>
      </c>
      <c r="I644" s="6">
        <f ca="1">IF($B644&gt;=$D$3,RTD("cqg.rtd",,"StudyData",$C644,"Bar","","Close","ADC","-2","ALL",,,"TRUE","T"),"")</f>
        <v>9314.75</v>
      </c>
      <c r="J644" s="5">
        <f ca="1">IF($B644&gt;=$D$3,RTD("cqg.rtd", ,"ContractData", $C644, "Y_Date",, "T"),"")</f>
        <v>44951</v>
      </c>
      <c r="K644" s="1" t="str">
        <v/>
      </c>
      <c r="L644" s="1" t="str">
        <v/>
      </c>
      <c r="M644" t="b">
        <f t="shared" ca="1" si="30"/>
        <v>0</v>
      </c>
    </row>
    <row r="645" spans="1:13" x14ac:dyDescent="0.3">
      <c r="A645" s="3">
        <v>640</v>
      </c>
      <c r="B645" s="5">
        <f t="shared" ref="B645:B708" si="31">WORKDAY($C$2,$A645)</f>
        <v>45462</v>
      </c>
      <c r="C645" s="16" t="str">
        <f t="shared" ref="C645:C708" si="32">CONCATENATE($E$2,IF(DAY($B645)&lt;10,CONCATENATE("0",DAY($B645)),DAY($B645)),IF(MONTH($B645)=1,"F",IF(MONTH($B645)=2,"G",IF(MONTH($B645)=3,"H",IF(MONTH($B645)=4,"J",IF(MONTH($B645)=5,"K",IF(MONTH($B645)=6,"M",IF(MONTH($B645)=7,"N",IF(MONTH($B645)=8,"Q",IF(MONTH($B645)=9,"U",IF(MONTH($B645)=10,"V",IF(MONTH($B645)=11,"X",IF(MONTH($B645)=12,"Z","INVALID MONTH")))))))))))),RIGHT(YEAR($B645),2))</f>
        <v>CADD19M24</v>
      </c>
      <c r="D645" s="6" t="str">
        <f>RTD("cqg.rtd", ,"ContractData", ""&amp;C645&amp;"", "LongDescription",, "T")</f>
        <v>LME Copper, Jun 24</v>
      </c>
      <c r="E645" s="6" cm="1">
        <f t="array" aca="1" ref="E645" ca="1">IF($B645&gt;=$D$3,_xll.CQGContractData(""&amp;$C645&amp;"","T_Settlement","1","T"),RTD("cqg.rtd",,"StudyData",""&amp;$C645&amp;"","Bar","","Close","D","-1","ALL",,,"TRUE","T"))</f>
        <v>9277.5</v>
      </c>
      <c r="F645" s="3" cm="1">
        <f t="array" aca="1" ref="F645" ca="1">IF($B645&gt;=$D$3,_xll.CQGContractData(""&amp;$C645&amp;"","NetSettlement","1","T"),RTD("cqg.rtd",,"StudyData",""&amp;$C645&amp;"","Bar","","Close","D","-2","ALL",,,"TRUE","T")-RTD("cqg.rtd",,"StudyData",""&amp;$C645&amp;"","Bar","","Close","D","-1","ALL",,,"TRUE","T"))</f>
        <v>4</v>
      </c>
      <c r="G645" s="14">
        <f ca="1">IF($B645&gt;=$D$3,RTD("cqg.rtd", ,"ContractData", $C645, "T_SettlementTime",, "T"),"")</f>
        <v>0.45833333333333331</v>
      </c>
      <c r="H645" s="5" cm="1">
        <f t="array" aca="1" ref="H645" ca="1">IF($B645&gt;=$D$3,_xll.CQGContractData($C645,"T_Date","1","T"),RTD("cqg.rtd",,"StudyData",""&amp;$C645&amp;"","Bar","","Time","D","-1","ALL",,,"TRUE","T"))</f>
        <v>44952</v>
      </c>
      <c r="I645" s="6">
        <f ca="1">IF($B645&gt;=$D$3,RTD("cqg.rtd",,"StudyData",$C645,"Bar","","Close","ADC","-2","ALL",,,"TRUE","T"),"")</f>
        <v>9314.5</v>
      </c>
      <c r="J645" s="5">
        <f ca="1">IF($B645&gt;=$D$3,RTD("cqg.rtd", ,"ContractData", $C645, "Y_Date",, "T"),"")</f>
        <v>44951</v>
      </c>
      <c r="K645" s="1">
        <v>45462</v>
      </c>
      <c r="L645" s="1" t="str">
        <v/>
      </c>
      <c r="M645" t="b">
        <f t="shared" ca="1" si="30"/>
        <v>0</v>
      </c>
    </row>
    <row r="646" spans="1:13" x14ac:dyDescent="0.3">
      <c r="A646" s="3">
        <v>641</v>
      </c>
      <c r="B646" s="5">
        <f t="shared" si="31"/>
        <v>45463</v>
      </c>
      <c r="C646" s="16" t="str">
        <f t="shared" si="32"/>
        <v>CADD20M24</v>
      </c>
      <c r="D646" s="6" t="str">
        <f>RTD("cqg.rtd", ,"ContractData", ""&amp;C646&amp;"", "LongDescription",, "T")</f>
        <v>LME Copper, Jun 24</v>
      </c>
      <c r="E646" s="6" t="str" cm="1">
        <f t="array" aca="1" ref="E646" ca="1">IF($B646&gt;=$D$3,_xll.CQGContractData(""&amp;$C646&amp;"","T_Settlement","1","T"),RTD("cqg.rtd",,"StudyData",""&amp;$C646&amp;"","Bar","","Close","D","-1","ALL",,,"TRUE","T"))</f>
        <v/>
      </c>
      <c r="F646" s="3" t="str" cm="1">
        <f t="array" aca="1" ref="F646" ca="1">IF($B646&gt;=$D$3,_xll.CQGContractData(""&amp;$C646&amp;"","NetSettlement","1","T"),RTD("cqg.rtd",,"StudyData",""&amp;$C646&amp;"","Bar","","Close","D","-2","ALL",,,"TRUE","T")-RTD("cqg.rtd",,"StudyData",""&amp;$C646&amp;"","Bar","","Close","D","-1","ALL",,,"TRUE","T"))</f>
        <v/>
      </c>
      <c r="G646" s="14" t="str">
        <f ca="1">IF($B646&gt;=$D$3,RTD("cqg.rtd", ,"ContractData", $C646, "T_SettlementTime",, "T"),"")</f>
        <v/>
      </c>
      <c r="H646" s="5" cm="1">
        <f t="array" aca="1" ref="H646" ca="1">IF($B646&gt;=$D$3,_xll.CQGContractData($C646,"T_Date","1","T"),RTD("cqg.rtd",,"StudyData",""&amp;$C646&amp;"","Bar","","Time","D","-1","ALL",,,"TRUE","T"))</f>
        <v>44952</v>
      </c>
      <c r="I646" s="6">
        <f ca="1">IF($B646&gt;=$D$3,RTD("cqg.rtd",,"StudyData",$C646,"Bar","","Close","ADC","-2","ALL",,,"TRUE","T"),"")</f>
        <v>9314.25</v>
      </c>
      <c r="J646" s="5">
        <f ca="1">IF($B646&gt;=$D$3,RTD("cqg.rtd", ,"ContractData", $C646, "Y_Date",, "T"),"")</f>
        <v>44951</v>
      </c>
      <c r="K646" s="1" t="str">
        <v/>
      </c>
      <c r="L646" s="1" t="str">
        <v/>
      </c>
      <c r="M646" t="b">
        <f t="shared" ca="1" si="30"/>
        <v>0</v>
      </c>
    </row>
    <row r="647" spans="1:13" x14ac:dyDescent="0.3">
      <c r="A647" s="3">
        <v>642</v>
      </c>
      <c r="B647" s="5">
        <f t="shared" si="31"/>
        <v>45464</v>
      </c>
      <c r="C647" s="16" t="str">
        <f t="shared" si="32"/>
        <v>CADD21M24</v>
      </c>
      <c r="D647" s="6" t="str">
        <f>RTD("cqg.rtd", ,"ContractData", ""&amp;C647&amp;"", "LongDescription",, "T")</f>
        <v>LME Copper, Jun 24</v>
      </c>
      <c r="E647" s="6" t="str" cm="1">
        <f t="array" aca="1" ref="E647" ca="1">IF($B647&gt;=$D$3,_xll.CQGContractData(""&amp;$C647&amp;"","T_Settlement","1","T"),RTD("cqg.rtd",,"StudyData",""&amp;$C647&amp;"","Bar","","Close","D","-1","ALL",,,"TRUE","T"))</f>
        <v/>
      </c>
      <c r="F647" s="3" t="str" cm="1">
        <f t="array" aca="1" ref="F647" ca="1">IF($B647&gt;=$D$3,_xll.CQGContractData(""&amp;$C647&amp;"","NetSettlement","1","T"),RTD("cqg.rtd",,"StudyData",""&amp;$C647&amp;"","Bar","","Close","D","-2","ALL",,,"TRUE","T")-RTD("cqg.rtd",,"StudyData",""&amp;$C647&amp;"","Bar","","Close","D","-1","ALL",,,"TRUE","T"))</f>
        <v/>
      </c>
      <c r="G647" s="14" t="str">
        <f ca="1">IF($B647&gt;=$D$3,RTD("cqg.rtd", ,"ContractData", $C647, "T_SettlementTime",, "T"),"")</f>
        <v/>
      </c>
      <c r="H647" s="5" cm="1">
        <f t="array" aca="1" ref="H647" ca="1">IF($B647&gt;=$D$3,_xll.CQGContractData($C647,"T_Date","1","T"),RTD("cqg.rtd",,"StudyData",""&amp;$C647&amp;"","Bar","","Time","D","-1","ALL",,,"TRUE","T"))</f>
        <v>44952</v>
      </c>
      <c r="I647" s="6">
        <f ca="1">IF($B647&gt;=$D$3,RTD("cqg.rtd",,"StudyData",$C647,"Bar","","Close","ADC","-2","ALL",,,"TRUE","T"),"")</f>
        <v>9311.86</v>
      </c>
      <c r="J647" s="5">
        <f ca="1">IF($B647&gt;=$D$3,RTD("cqg.rtd", ,"ContractData", $C647, "Y_Date",, "T"),"")</f>
        <v>44951</v>
      </c>
      <c r="K647" s="1" t="str">
        <v/>
      </c>
      <c r="L647" s="1" t="str">
        <v/>
      </c>
      <c r="M647" t="b">
        <f t="shared" ca="1" si="30"/>
        <v>0</v>
      </c>
    </row>
    <row r="648" spans="1:13" x14ac:dyDescent="0.3">
      <c r="A648" s="3">
        <v>643</v>
      </c>
      <c r="B648" s="5">
        <f t="shared" si="31"/>
        <v>45467</v>
      </c>
      <c r="C648" s="16" t="str">
        <f t="shared" si="32"/>
        <v>CADD24M24</v>
      </c>
      <c r="D648" s="6" t="str">
        <f>RTD("cqg.rtd", ,"ContractData", ""&amp;C648&amp;"", "LongDescription",, "T")</f>
        <v>LME Copper, Jun 24</v>
      </c>
      <c r="E648" s="6" t="str" cm="1">
        <f t="array" aca="1" ref="E648" ca="1">IF($B648&gt;=$D$3,_xll.CQGContractData(""&amp;$C648&amp;"","T_Settlement","1","T"),RTD("cqg.rtd",,"StudyData",""&amp;$C648&amp;"","Bar","","Close","D","-1","ALL",,,"TRUE","T"))</f>
        <v/>
      </c>
      <c r="F648" s="3" t="str" cm="1">
        <f t="array" aca="1" ref="F648" ca="1">IF($B648&gt;=$D$3,_xll.CQGContractData(""&amp;$C648&amp;"","NetSettlement","1","T"),RTD("cqg.rtd",,"StudyData",""&amp;$C648&amp;"","Bar","","Close","D","-2","ALL",,,"TRUE","T")-RTD("cqg.rtd",,"StudyData",""&amp;$C648&amp;"","Bar","","Close","D","-1","ALL",,,"TRUE","T"))</f>
        <v/>
      </c>
      <c r="G648" s="14" t="str">
        <f ca="1">IF($B648&gt;=$D$3,RTD("cqg.rtd", ,"ContractData", $C648, "T_SettlementTime",, "T"),"")</f>
        <v/>
      </c>
      <c r="H648" s="5" cm="1">
        <f t="array" aca="1" ref="H648" ca="1">IF($B648&gt;=$D$3,_xll.CQGContractData($C648,"T_Date","1","T"),RTD("cqg.rtd",,"StudyData",""&amp;$C648&amp;"","Bar","","Time","D","-1","ALL",,,"TRUE","T"))</f>
        <v>44952</v>
      </c>
      <c r="I648" s="6">
        <f ca="1">IF($B648&gt;=$D$3,RTD("cqg.rtd",,"StudyData",$C648,"Bar","","Close","ADC","-2","ALL",,,"TRUE","T"),"")</f>
        <v>9314.5</v>
      </c>
      <c r="J648" s="5">
        <f ca="1">IF($B648&gt;=$D$3,RTD("cqg.rtd", ,"ContractData", $C648, "Y_Date",, "T"),"")</f>
        <v>44951</v>
      </c>
      <c r="K648" s="1" t="str">
        <v/>
      </c>
      <c r="L648" s="1" t="str">
        <v/>
      </c>
      <c r="M648" t="b">
        <f t="shared" ca="1" si="30"/>
        <v>0</v>
      </c>
    </row>
    <row r="649" spans="1:13" x14ac:dyDescent="0.3">
      <c r="A649" s="3">
        <v>644</v>
      </c>
      <c r="B649" s="5">
        <f t="shared" si="31"/>
        <v>45468</v>
      </c>
      <c r="C649" s="16" t="str">
        <f t="shared" si="32"/>
        <v>CADD25M24</v>
      </c>
      <c r="D649" s="6" t="str">
        <f>RTD("cqg.rtd", ,"ContractData", ""&amp;C649&amp;"", "LongDescription",, "T")</f>
        <v>LME Copper, Jun 24</v>
      </c>
      <c r="E649" s="6" t="str" cm="1">
        <f t="array" aca="1" ref="E649" ca="1">IF($B649&gt;=$D$3,_xll.CQGContractData(""&amp;$C649&amp;"","T_Settlement","1","T"),RTD("cqg.rtd",,"StudyData",""&amp;$C649&amp;"","Bar","","Close","D","-1","ALL",,,"TRUE","T"))</f>
        <v/>
      </c>
      <c r="F649" s="3" t="str" cm="1">
        <f t="array" aca="1" ref="F649" ca="1">IF($B649&gt;=$D$3,_xll.CQGContractData(""&amp;$C649&amp;"","NetSettlement","1","T"),RTD("cqg.rtd",,"StudyData",""&amp;$C649&amp;"","Bar","","Close","D","-2","ALL",,,"TRUE","T")-RTD("cqg.rtd",,"StudyData",""&amp;$C649&amp;"","Bar","","Close","D","-1","ALL",,,"TRUE","T"))</f>
        <v/>
      </c>
      <c r="G649" s="14" t="str">
        <f ca="1">IF($B649&gt;=$D$3,RTD("cqg.rtd", ,"ContractData", $C649, "T_SettlementTime",, "T"),"")</f>
        <v/>
      </c>
      <c r="H649" s="5" cm="1">
        <f t="array" aca="1" ref="H649" ca="1">IF($B649&gt;=$D$3,_xll.CQGContractData($C649,"T_Date","1","T"),RTD("cqg.rtd",,"StudyData",""&amp;$C649&amp;"","Bar","","Time","D","-1","ALL",,,"TRUE","T"))</f>
        <v>44952</v>
      </c>
      <c r="I649" s="6" t="str">
        <f ca="1">IF($B649&gt;=$D$3,RTD("cqg.rtd",,"StudyData",$C649,"Bar","","Close","ADC","-2","ALL",,,"TRUE","T"),"")</f>
        <v/>
      </c>
      <c r="J649" s="5">
        <f ca="1">IF($B649&gt;=$D$3,RTD("cqg.rtd", ,"ContractData", $C649, "Y_Date",, "T"),"")</f>
        <v>44951</v>
      </c>
      <c r="K649" s="1" t="str">
        <v/>
      </c>
      <c r="L649" s="1" t="str">
        <v/>
      </c>
      <c r="M649" t="b">
        <f t="shared" ca="1" si="30"/>
        <v>0</v>
      </c>
    </row>
    <row r="650" spans="1:13" x14ac:dyDescent="0.3">
      <c r="A650" s="3">
        <v>645</v>
      </c>
      <c r="B650" s="5">
        <f t="shared" si="31"/>
        <v>45469</v>
      </c>
      <c r="C650" s="16" t="str">
        <f t="shared" si="32"/>
        <v>CADD26M24</v>
      </c>
      <c r="D650" s="6" t="str">
        <f>RTD("cqg.rtd", ,"ContractData", ""&amp;C650&amp;"", "LongDescription",, "T")</f>
        <v>LME Copper, Jun 24</v>
      </c>
      <c r="E650" s="6" t="str" cm="1">
        <f t="array" aca="1" ref="E650" ca="1">IF($B650&gt;=$D$3,_xll.CQGContractData(""&amp;$C650&amp;"","T_Settlement","1","T"),RTD("cqg.rtd",,"StudyData",""&amp;$C650&amp;"","Bar","","Close","D","-1","ALL",,,"TRUE","T"))</f>
        <v/>
      </c>
      <c r="F650" s="3" t="str" cm="1">
        <f t="array" aca="1" ref="F650" ca="1">IF($B650&gt;=$D$3,_xll.CQGContractData(""&amp;$C650&amp;"","NetSettlement","1","T"),RTD("cqg.rtd",,"StudyData",""&amp;$C650&amp;"","Bar","","Close","D","-2","ALL",,,"TRUE","T")-RTD("cqg.rtd",,"StudyData",""&amp;$C650&amp;"","Bar","","Close","D","-1","ALL",,,"TRUE","T"))</f>
        <v/>
      </c>
      <c r="G650" s="14" t="str">
        <f ca="1">IF($B650&gt;=$D$3,RTD("cqg.rtd", ,"ContractData", $C650, "T_SettlementTime",, "T"),"")</f>
        <v/>
      </c>
      <c r="H650" s="5" cm="1">
        <f t="array" aca="1" ref="H650" ca="1">IF($B650&gt;=$D$3,_xll.CQGContractData($C650,"T_Date","1","T"),RTD("cqg.rtd",,"StudyData",""&amp;$C650&amp;"","Bar","","Time","D","-1","ALL",,,"TRUE","T"))</f>
        <v>44952</v>
      </c>
      <c r="I650" s="6">
        <f ca="1">IF($B650&gt;=$D$3,RTD("cqg.rtd",,"StudyData",$C650,"Bar","","Close","ADC","-2","ALL",,,"TRUE","T"),"")</f>
        <v>9291.01</v>
      </c>
      <c r="J650" s="5">
        <f ca="1">IF($B650&gt;=$D$3,RTD("cqg.rtd", ,"ContractData", $C650, "Y_Date",, "T"),"")</f>
        <v>44951</v>
      </c>
      <c r="K650" s="1" t="str">
        <v/>
      </c>
      <c r="L650" s="1" t="str">
        <v/>
      </c>
      <c r="M650" t="b">
        <f t="shared" ca="1" si="30"/>
        <v>0</v>
      </c>
    </row>
    <row r="651" spans="1:13" x14ac:dyDescent="0.3">
      <c r="A651" s="3">
        <v>646</v>
      </c>
      <c r="B651" s="5">
        <f t="shared" si="31"/>
        <v>45470</v>
      </c>
      <c r="C651" s="16" t="str">
        <f t="shared" si="32"/>
        <v>CADD27M24</v>
      </c>
      <c r="D651" s="6" t="str">
        <f>RTD("cqg.rtd", ,"ContractData", ""&amp;C651&amp;"", "LongDescription",, "T")</f>
        <v>LME Copper, Jun 24</v>
      </c>
      <c r="E651" s="6" t="str" cm="1">
        <f t="array" aca="1" ref="E651" ca="1">IF($B651&gt;=$D$3,_xll.CQGContractData(""&amp;$C651&amp;"","T_Settlement","1","T"),RTD("cqg.rtd",,"StudyData",""&amp;$C651&amp;"","Bar","","Close","D","-1","ALL",,,"TRUE","T"))</f>
        <v/>
      </c>
      <c r="F651" s="3" t="str" cm="1">
        <f t="array" aca="1" ref="F651" ca="1">IF($B651&gt;=$D$3,_xll.CQGContractData(""&amp;$C651&amp;"","NetSettlement","1","T"),RTD("cqg.rtd",,"StudyData",""&amp;$C651&amp;"","Bar","","Close","D","-2","ALL",,,"TRUE","T")-RTD("cqg.rtd",,"StudyData",""&amp;$C651&amp;"","Bar","","Close","D","-1","ALL",,,"TRUE","T"))</f>
        <v/>
      </c>
      <c r="G651" s="14" t="str">
        <f ca="1">IF($B651&gt;=$D$3,RTD("cqg.rtd", ,"ContractData", $C651, "T_SettlementTime",, "T"),"")</f>
        <v/>
      </c>
      <c r="H651" s="5" cm="1">
        <f t="array" aca="1" ref="H651" ca="1">IF($B651&gt;=$D$3,_xll.CQGContractData($C651,"T_Date","1","T"),RTD("cqg.rtd",,"StudyData",""&amp;$C651&amp;"","Bar","","Time","D","-1","ALL",,,"TRUE","T"))</f>
        <v>44952</v>
      </c>
      <c r="I651" s="6">
        <f ca="1">IF($B651&gt;=$D$3,RTD("cqg.rtd",,"StudyData",$C651,"Bar","","Close","ADC","-2","ALL",,,"TRUE","T"),"")</f>
        <v>9292.51</v>
      </c>
      <c r="J651" s="5">
        <f ca="1">IF($B651&gt;=$D$3,RTD("cqg.rtd", ,"ContractData", $C651, "Y_Date",, "T"),"")</f>
        <v>44951</v>
      </c>
      <c r="K651" s="1" t="str">
        <v/>
      </c>
      <c r="L651" s="1" t="str">
        <v/>
      </c>
      <c r="M651" t="b">
        <f t="shared" ca="1" si="30"/>
        <v>0</v>
      </c>
    </row>
    <row r="652" spans="1:13" x14ac:dyDescent="0.3">
      <c r="A652" s="3">
        <v>647</v>
      </c>
      <c r="B652" s="5">
        <f t="shared" si="31"/>
        <v>45471</v>
      </c>
      <c r="C652" s="16" t="str">
        <f t="shared" si="32"/>
        <v>CADD28M24</v>
      </c>
      <c r="D652" s="6" t="str">
        <f>RTD("cqg.rtd", ,"ContractData", ""&amp;C652&amp;"", "LongDescription",, "T")</f>
        <v>LME Copper, Jun 24</v>
      </c>
      <c r="E652" s="6" t="str" cm="1">
        <f t="array" aca="1" ref="E652" ca="1">IF($B652&gt;=$D$3,_xll.CQGContractData(""&amp;$C652&amp;"","T_Settlement","1","T"),RTD("cqg.rtd",,"StudyData",""&amp;$C652&amp;"","Bar","","Close","D","-1","ALL",,,"TRUE","T"))</f>
        <v/>
      </c>
      <c r="F652" s="3" t="str" cm="1">
        <f t="array" aca="1" ref="F652" ca="1">IF($B652&gt;=$D$3,_xll.CQGContractData(""&amp;$C652&amp;"","NetSettlement","1","T"),RTD("cqg.rtd",,"StudyData",""&amp;$C652&amp;"","Bar","","Close","D","-2","ALL",,,"TRUE","T")-RTD("cqg.rtd",,"StudyData",""&amp;$C652&amp;"","Bar","","Close","D","-1","ALL",,,"TRUE","T"))</f>
        <v/>
      </c>
      <c r="G652" s="14" t="str">
        <f ca="1">IF($B652&gt;=$D$3,RTD("cqg.rtd", ,"ContractData", $C652, "T_SettlementTime",, "T"),"")</f>
        <v/>
      </c>
      <c r="H652" s="5" cm="1">
        <f t="array" aca="1" ref="H652" ca="1">IF($B652&gt;=$D$3,_xll.CQGContractData($C652,"T_Date","1","T"),RTD("cqg.rtd",,"StudyData",""&amp;$C652&amp;"","Bar","","Time","D","-1","ALL",,,"TRUE","T"))</f>
        <v>44952</v>
      </c>
      <c r="I652" s="6">
        <f ca="1">IF($B652&gt;=$D$3,RTD("cqg.rtd",,"StudyData",$C652,"Bar","","Close","ADC","-2","ALL",,,"TRUE","T"),"")</f>
        <v>9313.8799999999992</v>
      </c>
      <c r="J652" s="5">
        <f ca="1">IF($B652&gt;=$D$3,RTD("cqg.rtd", ,"ContractData", $C652, "Y_Date",, "T"),"")</f>
        <v>44951</v>
      </c>
      <c r="K652" s="1" t="str">
        <v/>
      </c>
      <c r="L652" s="1" t="str">
        <v/>
      </c>
      <c r="M652" t="b">
        <f t="shared" ca="1" si="30"/>
        <v>0</v>
      </c>
    </row>
    <row r="653" spans="1:13" x14ac:dyDescent="0.3">
      <c r="A653" s="3">
        <v>648</v>
      </c>
      <c r="B653" s="5">
        <f t="shared" si="31"/>
        <v>45474</v>
      </c>
      <c r="C653" s="16" t="str">
        <f t="shared" si="32"/>
        <v>CADD01N24</v>
      </c>
      <c r="D653" s="6" t="str">
        <f>RTD("cqg.rtd", ,"ContractData", ""&amp;C653&amp;"", "LongDescription",, "T")</f>
        <v>LME Copper, Jul 24</v>
      </c>
      <c r="E653" s="6" t="str" cm="1">
        <f t="array" aca="1" ref="E653" ca="1">IF($B653&gt;=$D$3,_xll.CQGContractData(""&amp;$C653&amp;"","T_Settlement","1","T"),RTD("cqg.rtd",,"StudyData",""&amp;$C653&amp;"","Bar","","Close","D","-1","ALL",,,"TRUE","T"))</f>
        <v/>
      </c>
      <c r="F653" s="3" t="str" cm="1">
        <f t="array" aca="1" ref="F653" ca="1">IF($B653&gt;=$D$3,_xll.CQGContractData(""&amp;$C653&amp;"","NetSettlement","1","T"),RTD("cqg.rtd",,"StudyData",""&amp;$C653&amp;"","Bar","","Close","D","-2","ALL",,,"TRUE","T")-RTD("cqg.rtd",,"StudyData",""&amp;$C653&amp;"","Bar","","Close","D","-1","ALL",,,"TRUE","T"))</f>
        <v/>
      </c>
      <c r="G653" s="14" t="str">
        <f ca="1">IF($B653&gt;=$D$3,RTD("cqg.rtd", ,"ContractData", $C653, "T_SettlementTime",, "T"),"")</f>
        <v/>
      </c>
      <c r="H653" s="5" cm="1">
        <f t="array" aca="1" ref="H653" ca="1">IF($B653&gt;=$D$3,_xll.CQGContractData($C653,"T_Date","1","T"),RTD("cqg.rtd",,"StudyData",""&amp;$C653&amp;"","Bar","","Time","D","-1","ALL",,,"TRUE","T"))</f>
        <v>44952</v>
      </c>
      <c r="I653" s="6">
        <f ca="1">IF($B653&gt;=$D$3,RTD("cqg.rtd",,"StudyData",$C653,"Bar","","Close","ADC","-2","ALL",,,"TRUE","T"),"")</f>
        <v>9310.8799999999992</v>
      </c>
      <c r="J653" s="5">
        <f ca="1">IF($B653&gt;=$D$3,RTD("cqg.rtd", ,"ContractData", $C653, "Y_Date",, "T"),"")</f>
        <v>44951</v>
      </c>
      <c r="K653" s="1" t="str">
        <v/>
      </c>
      <c r="L653" s="1" t="str">
        <v/>
      </c>
      <c r="M653" t="b">
        <f t="shared" ca="1" si="30"/>
        <v>0</v>
      </c>
    </row>
    <row r="654" spans="1:13" x14ac:dyDescent="0.3">
      <c r="A654" s="3">
        <v>649</v>
      </c>
      <c r="B654" s="5">
        <f t="shared" si="31"/>
        <v>45475</v>
      </c>
      <c r="C654" s="16" t="str">
        <f t="shared" si="32"/>
        <v>CADD02N24</v>
      </c>
      <c r="D654" s="6" t="str">
        <f>RTD("cqg.rtd", ,"ContractData", ""&amp;C654&amp;"", "LongDescription",, "T")</f>
        <v>LME Copper, Jul 24</v>
      </c>
      <c r="E654" s="6" cm="1">
        <f t="array" aca="1" ref="E654" ca="1">IF($B654&gt;=$D$3,_xll.CQGContractData(""&amp;$C654&amp;"","T_Settlement","1","T"),RTD("cqg.rtd",,"StudyData",""&amp;$C654&amp;"","Bar","","Close","D","-1","ALL",,,"TRUE","T"))</f>
        <v>9274.66</v>
      </c>
      <c r="F654" s="3" cm="1">
        <f t="array" aca="1" ref="F654" ca="1">IF($B654&gt;=$D$3,_xll.CQGContractData(""&amp;$C654&amp;"","NetSettlement","1","T"),RTD("cqg.rtd",,"StudyData",""&amp;$C654&amp;"","Bar","","Close","D","-2","ALL",,,"TRUE","T")-RTD("cqg.rtd",,"StudyData",""&amp;$C654&amp;"","Bar","","Close","D","-1","ALL",,,"TRUE","T"))</f>
        <v>4</v>
      </c>
      <c r="G654" s="14">
        <f ca="1">IF($B654&gt;=$D$3,RTD("cqg.rtd", ,"ContractData", $C654, "T_SettlementTime",, "T"),"")</f>
        <v>0.45833333333333331</v>
      </c>
      <c r="H654" s="5" cm="1">
        <f t="array" aca="1" ref="H654" ca="1">IF($B654&gt;=$D$3,_xll.CQGContractData($C654,"T_Date","1","T"),RTD("cqg.rtd",,"StudyData",""&amp;$C654&amp;"","Bar","","Time","D","-1","ALL",,,"TRUE","T"))</f>
        <v>44952</v>
      </c>
      <c r="I654" s="6">
        <f ca="1">IF($B654&gt;=$D$3,RTD("cqg.rtd",,"StudyData",$C654,"Bar","","Close","ADC","-2","ALL",,,"TRUE","T"),"")</f>
        <v>9311.06</v>
      </c>
      <c r="J654" s="5">
        <f ca="1">IF($B654&gt;=$D$3,RTD("cqg.rtd", ,"ContractData", $C654, "Y_Date",, "T"),"")</f>
        <v>44951</v>
      </c>
      <c r="K654" s="1" t="str">
        <v/>
      </c>
      <c r="L654" s="1" t="str">
        <v/>
      </c>
      <c r="M654" t="b">
        <f t="shared" ca="1" si="30"/>
        <v>0</v>
      </c>
    </row>
    <row r="655" spans="1:13" x14ac:dyDescent="0.3">
      <c r="A655" s="3">
        <v>650</v>
      </c>
      <c r="B655" s="5">
        <f t="shared" si="31"/>
        <v>45476</v>
      </c>
      <c r="C655" s="16" t="str">
        <f t="shared" si="32"/>
        <v>CADD03N24</v>
      </c>
      <c r="D655" s="6" t="str">
        <f>RTD("cqg.rtd", ,"ContractData", ""&amp;C655&amp;"", "LongDescription",, "T")</f>
        <v>LME Copper, Jul 24</v>
      </c>
      <c r="E655" s="6" t="str" cm="1">
        <f t="array" aca="1" ref="E655" ca="1">IF($B655&gt;=$D$3,_xll.CQGContractData(""&amp;$C655&amp;"","T_Settlement","1","T"),RTD("cqg.rtd",,"StudyData",""&amp;$C655&amp;"","Bar","","Close","D","-1","ALL",,,"TRUE","T"))</f>
        <v/>
      </c>
      <c r="F655" s="3" t="str" cm="1">
        <f t="array" aca="1" ref="F655" ca="1">IF($B655&gt;=$D$3,_xll.CQGContractData(""&amp;$C655&amp;"","NetSettlement","1","T"),RTD("cqg.rtd",,"StudyData",""&amp;$C655&amp;"","Bar","","Close","D","-2","ALL",,,"TRUE","T")-RTD("cqg.rtd",,"StudyData",""&amp;$C655&amp;"","Bar","","Close","D","-1","ALL",,,"TRUE","T"))</f>
        <v/>
      </c>
      <c r="G655" s="14" t="str">
        <f ca="1">IF($B655&gt;=$D$3,RTD("cqg.rtd", ,"ContractData", $C655, "T_SettlementTime",, "T"),"")</f>
        <v/>
      </c>
      <c r="H655" s="5" cm="1">
        <f t="array" aca="1" ref="H655" ca="1">IF($B655&gt;=$D$3,_xll.CQGContractData($C655,"T_Date","1","T"),RTD("cqg.rtd",,"StudyData",""&amp;$C655&amp;"","Bar","","Time","D","-1","ALL",,,"TRUE","T"))</f>
        <v>44952</v>
      </c>
      <c r="I655" s="6">
        <f ca="1">IF($B655&gt;=$D$3,RTD("cqg.rtd",,"StudyData",$C655,"Bar","","Close","ADC","-2","ALL",,,"TRUE","T"),"")</f>
        <v>9315.25</v>
      </c>
      <c r="J655" s="5">
        <f ca="1">IF($B655&gt;=$D$3,RTD("cqg.rtd", ,"ContractData", $C655, "Y_Date",, "T"),"")</f>
        <v>44951</v>
      </c>
      <c r="K655" s="1" t="str">
        <v/>
      </c>
      <c r="L655" s="1" t="str">
        <v/>
      </c>
      <c r="M655" t="b">
        <f t="shared" ca="1" si="30"/>
        <v>0</v>
      </c>
    </row>
    <row r="656" spans="1:13" x14ac:dyDescent="0.3">
      <c r="A656" s="3">
        <v>651</v>
      </c>
      <c r="B656" s="5">
        <f t="shared" si="31"/>
        <v>45477</v>
      </c>
      <c r="C656" s="16" t="str">
        <f t="shared" si="32"/>
        <v>CADD04N24</v>
      </c>
      <c r="D656" s="6" t="str">
        <f>RTD("cqg.rtd", ,"ContractData", ""&amp;C656&amp;"", "LongDescription",, "T")</f>
        <v>LME Copper, Jul 24</v>
      </c>
      <c r="E656" s="6" t="str" cm="1">
        <f t="array" aca="1" ref="E656" ca="1">IF($B656&gt;=$D$3,_xll.CQGContractData(""&amp;$C656&amp;"","T_Settlement","1","T"),RTD("cqg.rtd",,"StudyData",""&amp;$C656&amp;"","Bar","","Close","D","-1","ALL",,,"TRUE","T"))</f>
        <v/>
      </c>
      <c r="F656" s="3" t="str" cm="1">
        <f t="array" aca="1" ref="F656" ca="1">IF($B656&gt;=$D$3,_xll.CQGContractData(""&amp;$C656&amp;"","NetSettlement","1","T"),RTD("cqg.rtd",,"StudyData",""&amp;$C656&amp;"","Bar","","Close","D","-2","ALL",,,"TRUE","T")-RTD("cqg.rtd",,"StudyData",""&amp;$C656&amp;"","Bar","","Close","D","-1","ALL",,,"TRUE","T"))</f>
        <v/>
      </c>
      <c r="G656" s="14" t="str">
        <f ca="1">IF($B656&gt;=$D$3,RTD("cqg.rtd", ,"ContractData", $C656, "T_SettlementTime",, "T"),"")</f>
        <v/>
      </c>
      <c r="H656" s="5" cm="1">
        <f t="array" aca="1" ref="H656" ca="1">IF($B656&gt;=$D$3,_xll.CQGContractData($C656,"T_Date","1","T"),RTD("cqg.rtd",,"StudyData",""&amp;$C656&amp;"","Bar","","Time","D","-1","ALL",,,"TRUE","T"))</f>
        <v>44952</v>
      </c>
      <c r="I656" s="6">
        <f ca="1">IF($B656&gt;=$D$3,RTD("cqg.rtd",,"StudyData",$C656,"Bar","","Close","ADC","-2","ALL",,,"TRUE","T"),"")</f>
        <v>9315.42</v>
      </c>
      <c r="J656" s="5">
        <f ca="1">IF($B656&gt;=$D$3,RTD("cqg.rtd", ,"ContractData", $C656, "Y_Date",, "T"),"")</f>
        <v>44951</v>
      </c>
      <c r="K656" s="1" t="str">
        <v/>
      </c>
      <c r="L656" s="1" t="str">
        <v/>
      </c>
      <c r="M656" t="b">
        <f t="shared" ca="1" si="30"/>
        <v>0</v>
      </c>
    </row>
    <row r="657" spans="1:13" x14ac:dyDescent="0.3">
      <c r="A657" s="3">
        <v>652</v>
      </c>
      <c r="B657" s="5">
        <f t="shared" si="31"/>
        <v>45478</v>
      </c>
      <c r="C657" s="16" t="str">
        <f t="shared" si="32"/>
        <v>CADD05N24</v>
      </c>
      <c r="D657" s="6" t="str">
        <f>RTD("cqg.rtd", ,"ContractData", ""&amp;C657&amp;"", "LongDescription",, "T")</f>
        <v>LME Copper, Jul 24</v>
      </c>
      <c r="E657" s="6" t="str" cm="1">
        <f t="array" aca="1" ref="E657" ca="1">IF($B657&gt;=$D$3,_xll.CQGContractData(""&amp;$C657&amp;"","T_Settlement","1","T"),RTD("cqg.rtd",,"StudyData",""&amp;$C657&amp;"","Bar","","Close","D","-1","ALL",,,"TRUE","T"))</f>
        <v/>
      </c>
      <c r="F657" s="3" t="str" cm="1">
        <f t="array" aca="1" ref="F657" ca="1">IF($B657&gt;=$D$3,_xll.CQGContractData(""&amp;$C657&amp;"","NetSettlement","1","T"),RTD("cqg.rtd",,"StudyData",""&amp;$C657&amp;"","Bar","","Close","D","-2","ALL",,,"TRUE","T")-RTD("cqg.rtd",,"StudyData",""&amp;$C657&amp;"","Bar","","Close","D","-1","ALL",,,"TRUE","T"))</f>
        <v/>
      </c>
      <c r="G657" s="14" t="str">
        <f ca="1">IF($B657&gt;=$D$3,RTD("cqg.rtd", ,"ContractData", $C657, "T_SettlementTime",, "T"),"")</f>
        <v/>
      </c>
      <c r="H657" s="5" cm="1">
        <f t="array" aca="1" ref="H657" ca="1">IF($B657&gt;=$D$3,_xll.CQGContractData($C657,"T_Date","1","T"),RTD("cqg.rtd",,"StudyData",""&amp;$C657&amp;"","Bar","","Time","D","-1","ALL",,,"TRUE","T"))</f>
        <v>44952</v>
      </c>
      <c r="I657" s="6">
        <f ca="1">IF($B657&gt;=$D$3,RTD("cqg.rtd",,"StudyData",$C657,"Bar","","Close","ADC","-2","ALL",,,"TRUE","T"),"")</f>
        <v>9315.58</v>
      </c>
      <c r="J657" s="5">
        <f ca="1">IF($B657&gt;=$D$3,RTD("cqg.rtd", ,"ContractData", $C657, "Y_Date",, "T"),"")</f>
        <v>44951</v>
      </c>
      <c r="K657" s="1" t="str">
        <v/>
      </c>
      <c r="L657" s="1" t="str">
        <v/>
      </c>
      <c r="M657" t="b">
        <f t="shared" ca="1" si="30"/>
        <v>0</v>
      </c>
    </row>
    <row r="658" spans="1:13" x14ac:dyDescent="0.3">
      <c r="A658" s="3">
        <v>653</v>
      </c>
      <c r="B658" s="5">
        <f t="shared" si="31"/>
        <v>45481</v>
      </c>
      <c r="C658" s="16" t="str">
        <f t="shared" si="32"/>
        <v>CADD08N24</v>
      </c>
      <c r="D658" s="6" t="str">
        <f>RTD("cqg.rtd", ,"ContractData", ""&amp;C658&amp;"", "LongDescription",, "T")</f>
        <v>LME Copper, Jul 24</v>
      </c>
      <c r="E658" s="6" t="str" cm="1">
        <f t="array" aca="1" ref="E658" ca="1">IF($B658&gt;=$D$3,_xll.CQGContractData(""&amp;$C658&amp;"","T_Settlement","1","T"),RTD("cqg.rtd",,"StudyData",""&amp;$C658&amp;"","Bar","","Close","D","-1","ALL",,,"TRUE","T"))</f>
        <v/>
      </c>
      <c r="F658" s="3" t="str" cm="1">
        <f t="array" aca="1" ref="F658" ca="1">IF($B658&gt;=$D$3,_xll.CQGContractData(""&amp;$C658&amp;"","NetSettlement","1","T"),RTD("cqg.rtd",,"StudyData",""&amp;$C658&amp;"","Bar","","Close","D","-2","ALL",,,"TRUE","T")-RTD("cqg.rtd",,"StudyData",""&amp;$C658&amp;"","Bar","","Close","D","-1","ALL",,,"TRUE","T"))</f>
        <v/>
      </c>
      <c r="G658" s="14" t="str">
        <f ca="1">IF($B658&gt;=$D$3,RTD("cqg.rtd", ,"ContractData", $C658, "T_SettlementTime",, "T"),"")</f>
        <v/>
      </c>
      <c r="H658" s="5" cm="1">
        <f t="array" aca="1" ref="H658" ca="1">IF($B658&gt;=$D$3,_xll.CQGContractData($C658,"T_Date","1","T"),RTD("cqg.rtd",,"StudyData",""&amp;$C658&amp;"","Bar","","Time","D","-1","ALL",,,"TRUE","T"))</f>
        <v>44952</v>
      </c>
      <c r="I658" s="6">
        <f ca="1">IF($B658&gt;=$D$3,RTD("cqg.rtd",,"StudyData",$C658,"Bar","","Close","ADC","-2","ALL",,,"TRUE","T"),"")</f>
        <v>9312.1200000000008</v>
      </c>
      <c r="J658" s="5">
        <f ca="1">IF($B658&gt;=$D$3,RTD("cqg.rtd", ,"ContractData", $C658, "Y_Date",, "T"),"")</f>
        <v>44951</v>
      </c>
      <c r="K658" s="1" t="str">
        <v/>
      </c>
      <c r="L658" s="1" t="str">
        <v/>
      </c>
      <c r="M658" t="b">
        <f t="shared" ref="M658:M721" ca="1" si="33">ISERROR(F658)</f>
        <v>0</v>
      </c>
    </row>
    <row r="659" spans="1:13" x14ac:dyDescent="0.3">
      <c r="A659" s="3">
        <v>654</v>
      </c>
      <c r="B659" s="5">
        <f t="shared" si="31"/>
        <v>45482</v>
      </c>
      <c r="C659" s="16" t="str">
        <f t="shared" si="32"/>
        <v>CADD09N24</v>
      </c>
      <c r="D659" s="6" t="str">
        <f>RTD("cqg.rtd", ,"ContractData", ""&amp;C659&amp;"", "LongDescription",, "T")</f>
        <v>LME Copper, Jul 24</v>
      </c>
      <c r="E659" s="6" t="str" cm="1">
        <f t="array" aca="1" ref="E659" ca="1">IF($B659&gt;=$D$3,_xll.CQGContractData(""&amp;$C659&amp;"","T_Settlement","1","T"),RTD("cqg.rtd",,"StudyData",""&amp;$C659&amp;"","Bar","","Close","D","-1","ALL",,,"TRUE","T"))</f>
        <v/>
      </c>
      <c r="F659" s="3" t="str" cm="1">
        <f t="array" aca="1" ref="F659" ca="1">IF($B659&gt;=$D$3,_xll.CQGContractData(""&amp;$C659&amp;"","NetSettlement","1","T"),RTD("cqg.rtd",,"StudyData",""&amp;$C659&amp;"","Bar","","Close","D","-2","ALL",,,"TRUE","T")-RTD("cqg.rtd",,"StudyData",""&amp;$C659&amp;"","Bar","","Close","D","-1","ALL",,,"TRUE","T"))</f>
        <v/>
      </c>
      <c r="G659" s="14" t="str">
        <f ca="1">IF($B659&gt;=$D$3,RTD("cqg.rtd", ,"ContractData", $C659, "T_SettlementTime",, "T"),"")</f>
        <v/>
      </c>
      <c r="H659" s="5" cm="1">
        <f t="array" aca="1" ref="H659" ca="1">IF($B659&gt;=$D$3,_xll.CQGContractData($C659,"T_Date","1","T"),RTD("cqg.rtd",,"StudyData",""&amp;$C659&amp;"","Bar","","Time","D","-1","ALL",,,"TRUE","T"))</f>
        <v>44952</v>
      </c>
      <c r="I659" s="6">
        <f ca="1">IF($B659&gt;=$D$3,RTD("cqg.rtd",,"StudyData",$C659,"Bar","","Close","ADC","-2","ALL",,,"TRUE","T"),"")</f>
        <v>9312.2900000000009</v>
      </c>
      <c r="J659" s="5">
        <f ca="1">IF($B659&gt;=$D$3,RTD("cqg.rtd", ,"ContractData", $C659, "Y_Date",, "T"),"")</f>
        <v>44951</v>
      </c>
      <c r="K659" s="1" t="str">
        <v/>
      </c>
      <c r="L659" s="1" t="str">
        <v/>
      </c>
      <c r="M659" t="b">
        <f t="shared" ca="1" si="33"/>
        <v>0</v>
      </c>
    </row>
    <row r="660" spans="1:13" x14ac:dyDescent="0.3">
      <c r="A660" s="3">
        <v>655</v>
      </c>
      <c r="B660" s="5">
        <f t="shared" si="31"/>
        <v>45483</v>
      </c>
      <c r="C660" s="16" t="str">
        <f t="shared" si="32"/>
        <v>CADD10N24</v>
      </c>
      <c r="D660" s="6" t="str">
        <f>RTD("cqg.rtd", ,"ContractData", ""&amp;C660&amp;"", "LongDescription",, "T")</f>
        <v>LME Copper, Jul 24</v>
      </c>
      <c r="E660" s="6" t="str" cm="1">
        <f t="array" aca="1" ref="E660" ca="1">IF($B660&gt;=$D$3,_xll.CQGContractData(""&amp;$C660&amp;"","T_Settlement","1","T"),RTD("cqg.rtd",,"StudyData",""&amp;$C660&amp;"","Bar","","Close","D","-1","ALL",,,"TRUE","T"))</f>
        <v/>
      </c>
      <c r="F660" s="3" t="str" cm="1">
        <f t="array" aca="1" ref="F660" ca="1">IF($B660&gt;=$D$3,_xll.CQGContractData(""&amp;$C660&amp;"","NetSettlement","1","T"),RTD("cqg.rtd",,"StudyData",""&amp;$C660&amp;"","Bar","","Close","D","-2","ALL",,,"TRUE","T")-RTD("cqg.rtd",,"StudyData",""&amp;$C660&amp;"","Bar","","Close","D","-1","ALL",,,"TRUE","T"))</f>
        <v/>
      </c>
      <c r="G660" s="14" t="str">
        <f ca="1">IF($B660&gt;=$D$3,RTD("cqg.rtd", ,"ContractData", $C660, "T_SettlementTime",, "T"),"")</f>
        <v/>
      </c>
      <c r="H660" s="5" cm="1">
        <f t="array" aca="1" ref="H660" ca="1">IF($B660&gt;=$D$3,_xll.CQGContractData($C660,"T_Date","1","T"),RTD("cqg.rtd",,"StudyData",""&amp;$C660&amp;"","Bar","","Time","D","-1","ALL",,,"TRUE","T"))</f>
        <v>44952</v>
      </c>
      <c r="I660" s="6">
        <f ca="1">IF($B660&gt;=$D$3,RTD("cqg.rtd",,"StudyData",$C660,"Bar","","Close","ADC","-2","ALL",,,"TRUE","T"),"")</f>
        <v>9306</v>
      </c>
      <c r="J660" s="5">
        <f ca="1">IF($B660&gt;=$D$3,RTD("cqg.rtd", ,"ContractData", $C660, "Y_Date",, "T"),"")</f>
        <v>44951</v>
      </c>
      <c r="K660" s="1" t="str">
        <v/>
      </c>
      <c r="L660" s="1" t="str">
        <v/>
      </c>
      <c r="M660" t="b">
        <f t="shared" ca="1" si="33"/>
        <v>0</v>
      </c>
    </row>
    <row r="661" spans="1:13" x14ac:dyDescent="0.3">
      <c r="A661" s="3">
        <v>656</v>
      </c>
      <c r="B661" s="5">
        <f t="shared" si="31"/>
        <v>45484</v>
      </c>
      <c r="C661" s="16" t="str">
        <f t="shared" si="32"/>
        <v>CADD11N24</v>
      </c>
      <c r="D661" s="6" t="str">
        <f>RTD("cqg.rtd", ,"ContractData", ""&amp;C661&amp;"", "LongDescription",, "T")</f>
        <v>LME Copper, Jul 24</v>
      </c>
      <c r="E661" s="6" t="str" cm="1">
        <f t="array" aca="1" ref="E661" ca="1">IF($B661&gt;=$D$3,_xll.CQGContractData(""&amp;$C661&amp;"","T_Settlement","1","T"),RTD("cqg.rtd",,"StudyData",""&amp;$C661&amp;"","Bar","","Close","D","-1","ALL",,,"TRUE","T"))</f>
        <v/>
      </c>
      <c r="F661" s="3" t="str" cm="1">
        <f t="array" aca="1" ref="F661" ca="1">IF($B661&gt;=$D$3,_xll.CQGContractData(""&amp;$C661&amp;"","NetSettlement","1","T"),RTD("cqg.rtd",,"StudyData",""&amp;$C661&amp;"","Bar","","Close","D","-2","ALL",,,"TRUE","T")-RTD("cqg.rtd",,"StudyData",""&amp;$C661&amp;"","Bar","","Close","D","-1","ALL",,,"TRUE","T"))</f>
        <v/>
      </c>
      <c r="G661" s="14" t="str">
        <f ca="1">IF($B661&gt;=$D$3,RTD("cqg.rtd", ,"ContractData", $C661, "T_SettlementTime",, "T"),"")</f>
        <v/>
      </c>
      <c r="H661" s="5" cm="1">
        <f t="array" aca="1" ref="H661" ca="1">IF($B661&gt;=$D$3,_xll.CQGContractData($C661,"T_Date","1","T"),RTD("cqg.rtd",,"StudyData",""&amp;$C661&amp;"","Bar","","Time","D","-1","ALL",,,"TRUE","T"))</f>
        <v>44952</v>
      </c>
      <c r="I661" s="6">
        <f ca="1">IF($B661&gt;=$D$3,RTD("cqg.rtd",,"StudyData",$C661,"Bar","","Close","ADC","-2","ALL",,,"TRUE","T"),"")</f>
        <v>9315.5</v>
      </c>
      <c r="J661" s="5">
        <f ca="1">IF($B661&gt;=$D$3,RTD("cqg.rtd", ,"ContractData", $C661, "Y_Date",, "T"),"")</f>
        <v>44951</v>
      </c>
      <c r="K661" s="1" t="str">
        <v/>
      </c>
      <c r="L661" s="1" t="str">
        <v/>
      </c>
      <c r="M661" t="b">
        <f t="shared" ca="1" si="33"/>
        <v>0</v>
      </c>
    </row>
    <row r="662" spans="1:13" x14ac:dyDescent="0.3">
      <c r="A662" s="3">
        <v>657</v>
      </c>
      <c r="B662" s="5">
        <f t="shared" si="31"/>
        <v>45485</v>
      </c>
      <c r="C662" s="16" t="str">
        <f t="shared" si="32"/>
        <v>CADD12N24</v>
      </c>
      <c r="D662" s="6" t="str">
        <f>RTD("cqg.rtd", ,"ContractData", ""&amp;C662&amp;"", "LongDescription",, "T")</f>
        <v>LME Copper, Jul 24</v>
      </c>
      <c r="E662" s="6" t="str" cm="1">
        <f t="array" aca="1" ref="E662" ca="1">IF($B662&gt;=$D$3,_xll.CQGContractData(""&amp;$C662&amp;"","T_Settlement","1","T"),RTD("cqg.rtd",,"StudyData",""&amp;$C662&amp;"","Bar","","Close","D","-1","ALL",,,"TRUE","T"))</f>
        <v/>
      </c>
      <c r="F662" s="3" t="str" cm="1">
        <f t="array" aca="1" ref="F662" ca="1">IF($B662&gt;=$D$3,_xll.CQGContractData(""&amp;$C662&amp;"","NetSettlement","1","T"),RTD("cqg.rtd",,"StudyData",""&amp;$C662&amp;"","Bar","","Close","D","-2","ALL",,,"TRUE","T")-RTD("cqg.rtd",,"StudyData",""&amp;$C662&amp;"","Bar","","Close","D","-1","ALL",,,"TRUE","T"))</f>
        <v/>
      </c>
      <c r="G662" s="14" t="str">
        <f ca="1">IF($B662&gt;=$D$3,RTD("cqg.rtd", ,"ContractData", $C662, "T_SettlementTime",, "T"),"")</f>
        <v/>
      </c>
      <c r="H662" s="5" cm="1">
        <f t="array" aca="1" ref="H662" ca="1">IF($B662&gt;=$D$3,_xll.CQGContractData($C662,"T_Date","1","T"),RTD("cqg.rtd",,"StudyData",""&amp;$C662&amp;"","Bar","","Time","D","-1","ALL",,,"TRUE","T"))</f>
        <v>44952</v>
      </c>
      <c r="I662" s="6">
        <f ca="1">IF($B662&gt;=$D$3,RTD("cqg.rtd",,"StudyData",$C662,"Bar","","Close","ADC","-2","ALL",,,"TRUE","T"),"")</f>
        <v>9315.25</v>
      </c>
      <c r="J662" s="5">
        <f ca="1">IF($B662&gt;=$D$3,RTD("cqg.rtd", ,"ContractData", $C662, "Y_Date",, "T"),"")</f>
        <v>44951</v>
      </c>
      <c r="K662" s="1" t="str">
        <v/>
      </c>
      <c r="L662" s="1" t="str">
        <v/>
      </c>
      <c r="M662" t="b">
        <f t="shared" ca="1" si="33"/>
        <v>0</v>
      </c>
    </row>
    <row r="663" spans="1:13" x14ac:dyDescent="0.3">
      <c r="A663" s="3">
        <v>658</v>
      </c>
      <c r="B663" s="5">
        <f t="shared" si="31"/>
        <v>45488</v>
      </c>
      <c r="C663" s="16" t="str">
        <f t="shared" si="32"/>
        <v>CADD15N24</v>
      </c>
      <c r="D663" s="6" t="str">
        <f>RTD("cqg.rtd", ,"ContractData", ""&amp;C663&amp;"", "LongDescription",, "T")</f>
        <v>LME Copper, Jul 24</v>
      </c>
      <c r="E663" s="6" t="str" cm="1">
        <f t="array" aca="1" ref="E663" ca="1">IF($B663&gt;=$D$3,_xll.CQGContractData(""&amp;$C663&amp;"","T_Settlement","1","T"),RTD("cqg.rtd",,"StudyData",""&amp;$C663&amp;"","Bar","","Close","D","-1","ALL",,,"TRUE","T"))</f>
        <v/>
      </c>
      <c r="F663" s="3" t="str" cm="1">
        <f t="array" aca="1" ref="F663" ca="1">IF($B663&gt;=$D$3,_xll.CQGContractData(""&amp;$C663&amp;"","NetSettlement","1","T"),RTD("cqg.rtd",,"StudyData",""&amp;$C663&amp;"","Bar","","Close","D","-2","ALL",,,"TRUE","T")-RTD("cqg.rtd",,"StudyData",""&amp;$C663&amp;"","Bar","","Close","D","-1","ALL",,,"TRUE","T"))</f>
        <v/>
      </c>
      <c r="G663" s="14" t="str">
        <f ca="1">IF($B663&gt;=$D$3,RTD("cqg.rtd", ,"ContractData", $C663, "T_SettlementTime",, "T"),"")</f>
        <v/>
      </c>
      <c r="H663" s="5" cm="1">
        <f t="array" aca="1" ref="H663" ca="1">IF($B663&gt;=$D$3,_xll.CQGContractData($C663,"T_Date","1","T"),RTD("cqg.rtd",,"StudyData",""&amp;$C663&amp;"","Bar","","Time","D","-1","ALL",,,"TRUE","T"))</f>
        <v>44952</v>
      </c>
      <c r="I663" s="6">
        <f ca="1">IF($B663&gt;=$D$3,RTD("cqg.rtd",,"StudyData",$C663,"Bar","","Close","ADC","-2","ALL",,,"TRUE","T"),"")</f>
        <v>9311.5</v>
      </c>
      <c r="J663" s="5">
        <f ca="1">IF($B663&gt;=$D$3,RTD("cqg.rtd", ,"ContractData", $C663, "Y_Date",, "T"),"")</f>
        <v>44951</v>
      </c>
      <c r="K663" s="1" t="str">
        <v/>
      </c>
      <c r="L663" s="1" t="str">
        <v/>
      </c>
      <c r="M663" t="b">
        <f t="shared" ca="1" si="33"/>
        <v>0</v>
      </c>
    </row>
    <row r="664" spans="1:13" x14ac:dyDescent="0.3">
      <c r="A664" s="3">
        <v>659</v>
      </c>
      <c r="B664" s="5">
        <f t="shared" si="31"/>
        <v>45489</v>
      </c>
      <c r="C664" s="16" t="str">
        <f t="shared" si="32"/>
        <v>CADD16N24</v>
      </c>
      <c r="D664" s="6" t="str">
        <f>RTD("cqg.rtd", ,"ContractData", ""&amp;C664&amp;"", "LongDescription",, "T")</f>
        <v>LME Copper, Jul 24</v>
      </c>
      <c r="E664" s="6" t="str" cm="1">
        <f t="array" aca="1" ref="E664" ca="1">IF($B664&gt;=$D$3,_xll.CQGContractData(""&amp;$C664&amp;"","T_Settlement","1","T"),RTD("cqg.rtd",,"StudyData",""&amp;$C664&amp;"","Bar","","Close","D","-1","ALL",,,"TRUE","T"))</f>
        <v/>
      </c>
      <c r="F664" s="3" t="str" cm="1">
        <f t="array" aca="1" ref="F664" ca="1">IF($B664&gt;=$D$3,_xll.CQGContractData(""&amp;$C664&amp;"","NetSettlement","1","T"),RTD("cqg.rtd",,"StudyData",""&amp;$C664&amp;"","Bar","","Close","D","-2","ALL",,,"TRUE","T")-RTD("cqg.rtd",,"StudyData",""&amp;$C664&amp;"","Bar","","Close","D","-1","ALL",,,"TRUE","T"))</f>
        <v/>
      </c>
      <c r="G664" s="14" t="str">
        <f ca="1">IF($B664&gt;=$D$3,RTD("cqg.rtd", ,"ContractData", $C664, "T_SettlementTime",, "T"),"")</f>
        <v/>
      </c>
      <c r="H664" s="5" cm="1">
        <f t="array" aca="1" ref="H664" ca="1">IF($B664&gt;=$D$3,_xll.CQGContractData($C664,"T_Date","1","T"),RTD("cqg.rtd",,"StudyData",""&amp;$C664&amp;"","Bar","","Time","D","-1","ALL",,,"TRUE","T"))</f>
        <v>44952</v>
      </c>
      <c r="I664" s="6">
        <f ca="1">IF($B664&gt;=$D$3,RTD("cqg.rtd",,"StudyData",$C664,"Bar","","Close","ADC","-2","ALL",,,"TRUE","T"),"")</f>
        <v>9311.5</v>
      </c>
      <c r="J664" s="5">
        <f ca="1">IF($B664&gt;=$D$3,RTD("cqg.rtd", ,"ContractData", $C664, "Y_Date",, "T"),"")</f>
        <v>44951</v>
      </c>
      <c r="K664" s="1" t="str">
        <v/>
      </c>
      <c r="L664" s="1" t="str">
        <v/>
      </c>
      <c r="M664" t="b">
        <f t="shared" ca="1" si="33"/>
        <v>0</v>
      </c>
    </row>
    <row r="665" spans="1:13" x14ac:dyDescent="0.3">
      <c r="A665" s="3">
        <v>660</v>
      </c>
      <c r="B665" s="5">
        <f t="shared" si="31"/>
        <v>45490</v>
      </c>
      <c r="C665" s="16" t="str">
        <f t="shared" si="32"/>
        <v>CADD17N24</v>
      </c>
      <c r="D665" s="6" t="str">
        <f>RTD("cqg.rtd", ,"ContractData", ""&amp;C665&amp;"", "LongDescription",, "T")</f>
        <v>LME Copper, Jul 24</v>
      </c>
      <c r="E665" s="6" cm="1">
        <f t="array" aca="1" ref="E665" ca="1">IF($B665&gt;=$D$3,_xll.CQGContractData(""&amp;$C665&amp;"","T_Settlement","1","T"),RTD("cqg.rtd",,"StudyData",""&amp;$C665&amp;"","Bar","","Close","D","-1","ALL",,,"TRUE","T"))</f>
        <v>9271.5</v>
      </c>
      <c r="F665" s="3" cm="1">
        <f t="array" aca="1" ref="F665" ca="1">IF($B665&gt;=$D$3,_xll.CQGContractData(""&amp;$C665&amp;"","NetSettlement","1","T"),RTD("cqg.rtd",,"StudyData",""&amp;$C665&amp;"","Bar","","Close","D","-2","ALL",,,"TRUE","T")-RTD("cqg.rtd",,"StudyData",""&amp;$C665&amp;"","Bar","","Close","D","-1","ALL",,,"TRUE","T"))</f>
        <v>4</v>
      </c>
      <c r="G665" s="14">
        <f ca="1">IF($B665&gt;=$D$3,RTD("cqg.rtd", ,"ContractData", $C665, "T_SettlementTime",, "T"),"")</f>
        <v>0.45833333333333331</v>
      </c>
      <c r="H665" s="5" cm="1">
        <f t="array" aca="1" ref="H665" ca="1">IF($B665&gt;=$D$3,_xll.CQGContractData($C665,"T_Date","1","T"),RTD("cqg.rtd",,"StudyData",""&amp;$C665&amp;"","Bar","","Time","D","-1","ALL",,,"TRUE","T"))</f>
        <v>44952</v>
      </c>
      <c r="I665" s="6">
        <f ca="1">IF($B665&gt;=$D$3,RTD("cqg.rtd",,"StudyData",$C665,"Bar","","Close","ADC","-2","ALL",,,"TRUE","T"),"")</f>
        <v>9318</v>
      </c>
      <c r="J665" s="5">
        <f ca="1">IF($B665&gt;=$D$3,RTD("cqg.rtd", ,"ContractData", $C665, "Y_Date",, "T"),"")</f>
        <v>44951</v>
      </c>
      <c r="K665" s="1">
        <v>45490</v>
      </c>
      <c r="L665" s="1" t="str">
        <v/>
      </c>
      <c r="M665" t="b">
        <f t="shared" ca="1" si="33"/>
        <v>0</v>
      </c>
    </row>
    <row r="666" spans="1:13" x14ac:dyDescent="0.3">
      <c r="A666" s="3">
        <v>661</v>
      </c>
      <c r="B666" s="5">
        <f t="shared" si="31"/>
        <v>45491</v>
      </c>
      <c r="C666" s="16" t="str">
        <f t="shared" si="32"/>
        <v>CADD18N24</v>
      </c>
      <c r="D666" s="6" t="str">
        <f>RTD("cqg.rtd", ,"ContractData", ""&amp;C666&amp;"", "LongDescription",, "T")</f>
        <v>LME Copper, Jul 24</v>
      </c>
      <c r="E666" s="6" t="str" cm="1">
        <f t="array" aca="1" ref="E666" ca="1">IF($B666&gt;=$D$3,_xll.CQGContractData(""&amp;$C666&amp;"","T_Settlement","1","T"),RTD("cqg.rtd",,"StudyData",""&amp;$C666&amp;"","Bar","","Close","D","-1","ALL",,,"TRUE","T"))</f>
        <v/>
      </c>
      <c r="F666" s="3" t="str" cm="1">
        <f t="array" aca="1" ref="F666" ca="1">IF($B666&gt;=$D$3,_xll.CQGContractData(""&amp;$C666&amp;"","NetSettlement","1","T"),RTD("cqg.rtd",,"StudyData",""&amp;$C666&amp;"","Bar","","Close","D","-2","ALL",,,"TRUE","T")-RTD("cqg.rtd",,"StudyData",""&amp;$C666&amp;"","Bar","","Close","D","-1","ALL",,,"TRUE","T"))</f>
        <v/>
      </c>
      <c r="G666" s="14" t="str">
        <f ca="1">IF($B666&gt;=$D$3,RTD("cqg.rtd", ,"ContractData", $C666, "T_SettlementTime",, "T"),"")</f>
        <v/>
      </c>
      <c r="H666" s="5" cm="1">
        <f t="array" aca="1" ref="H666" ca="1">IF($B666&gt;=$D$3,_xll.CQGContractData($C666,"T_Date","1","T"),RTD("cqg.rtd",,"StudyData",""&amp;$C666&amp;"","Bar","","Time","D","-1","ALL",,,"TRUE","T"))</f>
        <v>44952</v>
      </c>
      <c r="I666" s="6">
        <f ca="1">IF($B666&gt;=$D$3,RTD("cqg.rtd",,"StudyData",$C666,"Bar","","Close","ADC","-2","ALL",,,"TRUE","T"),"")</f>
        <v>9314.75</v>
      </c>
      <c r="J666" s="5">
        <f ca="1">IF($B666&gt;=$D$3,RTD("cqg.rtd", ,"ContractData", $C666, "Y_Date",, "T"),"")</f>
        <v>44951</v>
      </c>
      <c r="K666" s="1" t="str">
        <v/>
      </c>
      <c r="L666" s="1" t="str">
        <v/>
      </c>
      <c r="M666" t="b">
        <f t="shared" ca="1" si="33"/>
        <v>0</v>
      </c>
    </row>
    <row r="667" spans="1:13" x14ac:dyDescent="0.3">
      <c r="A667" s="3">
        <v>662</v>
      </c>
      <c r="B667" s="5">
        <f t="shared" si="31"/>
        <v>45492</v>
      </c>
      <c r="C667" s="16" t="str">
        <f t="shared" si="32"/>
        <v>CADD19N24</v>
      </c>
      <c r="D667" s="6" t="str">
        <f>RTD("cqg.rtd", ,"ContractData", ""&amp;C667&amp;"", "LongDescription",, "T")</f>
        <v>LME Copper, Jul 24</v>
      </c>
      <c r="E667" s="6" t="str" cm="1">
        <f t="array" aca="1" ref="E667" ca="1">IF($B667&gt;=$D$3,_xll.CQGContractData(""&amp;$C667&amp;"","T_Settlement","1","T"),RTD("cqg.rtd",,"StudyData",""&amp;$C667&amp;"","Bar","","Close","D","-1","ALL",,,"TRUE","T"))</f>
        <v/>
      </c>
      <c r="F667" s="3" t="str" cm="1">
        <f t="array" aca="1" ref="F667" ca="1">IF($B667&gt;=$D$3,_xll.CQGContractData(""&amp;$C667&amp;"","NetSettlement","1","T"),RTD("cqg.rtd",,"StudyData",""&amp;$C667&amp;"","Bar","","Close","D","-2","ALL",,,"TRUE","T")-RTD("cqg.rtd",,"StudyData",""&amp;$C667&amp;"","Bar","","Close","D","-1","ALL",,,"TRUE","T"))</f>
        <v/>
      </c>
      <c r="G667" s="14" t="str">
        <f ca="1">IF($B667&gt;=$D$3,RTD("cqg.rtd", ,"ContractData", $C667, "T_SettlementTime",, "T"),"")</f>
        <v/>
      </c>
      <c r="H667" s="5" cm="1">
        <f t="array" aca="1" ref="H667" ca="1">IF($B667&gt;=$D$3,_xll.CQGContractData($C667,"T_Date","1","T"),RTD("cqg.rtd",,"StudyData",""&amp;$C667&amp;"","Bar","","Time","D","-1","ALL",,,"TRUE","T"))</f>
        <v>44952</v>
      </c>
      <c r="I667" s="6">
        <f ca="1">IF($B667&gt;=$D$3,RTD("cqg.rtd",,"StudyData",$C667,"Bar","","Close","ADC","-2","ALL",,,"TRUE","T"),"")</f>
        <v>9314.5</v>
      </c>
      <c r="J667" s="5">
        <f ca="1">IF($B667&gt;=$D$3,RTD("cqg.rtd", ,"ContractData", $C667, "Y_Date",, "T"),"")</f>
        <v>44951</v>
      </c>
      <c r="K667" s="1" t="str">
        <v/>
      </c>
      <c r="L667" s="1" t="str">
        <v/>
      </c>
      <c r="M667" t="b">
        <f t="shared" ca="1" si="33"/>
        <v>0</v>
      </c>
    </row>
    <row r="668" spans="1:13" x14ac:dyDescent="0.3">
      <c r="A668" s="3">
        <v>663</v>
      </c>
      <c r="B668" s="5">
        <f t="shared" si="31"/>
        <v>45495</v>
      </c>
      <c r="C668" s="16" t="str">
        <f t="shared" si="32"/>
        <v>CADD22N24</v>
      </c>
      <c r="D668" s="6" t="str">
        <f>RTD("cqg.rtd", ,"ContractData", ""&amp;C668&amp;"", "LongDescription",, "T")</f>
        <v>LME Copper, Jul 24</v>
      </c>
      <c r="E668" s="6" t="str" cm="1">
        <f t="array" aca="1" ref="E668" ca="1">IF($B668&gt;=$D$3,_xll.CQGContractData(""&amp;$C668&amp;"","T_Settlement","1","T"),RTD("cqg.rtd",,"StudyData",""&amp;$C668&amp;"","Bar","","Close","D","-1","ALL",,,"TRUE","T"))</f>
        <v/>
      </c>
      <c r="F668" s="3" t="str" cm="1">
        <f t="array" aca="1" ref="F668" ca="1">IF($B668&gt;=$D$3,_xll.CQGContractData(""&amp;$C668&amp;"","NetSettlement","1","T"),RTD("cqg.rtd",,"StudyData",""&amp;$C668&amp;"","Bar","","Close","D","-2","ALL",,,"TRUE","T")-RTD("cqg.rtd",,"StudyData",""&amp;$C668&amp;"","Bar","","Close","D","-1","ALL",,,"TRUE","T"))</f>
        <v/>
      </c>
      <c r="G668" s="14" t="str">
        <f ca="1">IF($B668&gt;=$D$3,RTD("cqg.rtd", ,"ContractData", $C668, "T_SettlementTime",, "T"),"")</f>
        <v/>
      </c>
      <c r="H668" s="5" cm="1">
        <f t="array" aca="1" ref="H668" ca="1">IF($B668&gt;=$D$3,_xll.CQGContractData($C668,"T_Date","1","T"),RTD("cqg.rtd",,"StudyData",""&amp;$C668&amp;"","Bar","","Time","D","-1","ALL",,,"TRUE","T"))</f>
        <v>44952</v>
      </c>
      <c r="I668" s="6">
        <f ca="1">IF($B668&gt;=$D$3,RTD("cqg.rtd",,"StudyData",$C668,"Bar","","Close","ADC","-2","ALL",,,"TRUE","T"),"")</f>
        <v>9311.93</v>
      </c>
      <c r="J668" s="5">
        <f ca="1">IF($B668&gt;=$D$3,RTD("cqg.rtd", ,"ContractData", $C668, "Y_Date",, "T"),"")</f>
        <v>44951</v>
      </c>
      <c r="K668" s="1" t="str">
        <v/>
      </c>
      <c r="L668" s="1" t="str">
        <v/>
      </c>
      <c r="M668" t="b">
        <f t="shared" ca="1" si="33"/>
        <v>0</v>
      </c>
    </row>
    <row r="669" spans="1:13" x14ac:dyDescent="0.3">
      <c r="A669" s="3">
        <v>664</v>
      </c>
      <c r="B669" s="5">
        <f t="shared" si="31"/>
        <v>45496</v>
      </c>
      <c r="C669" s="16" t="str">
        <f t="shared" si="32"/>
        <v>CADD23N24</v>
      </c>
      <c r="D669" s="6" t="str">
        <f>RTD("cqg.rtd", ,"ContractData", ""&amp;C669&amp;"", "LongDescription",, "T")</f>
        <v>LME Copper, Jul 24</v>
      </c>
      <c r="E669" s="6" t="str" cm="1">
        <f t="array" aca="1" ref="E669" ca="1">IF($B669&gt;=$D$3,_xll.CQGContractData(""&amp;$C669&amp;"","T_Settlement","1","T"),RTD("cqg.rtd",,"StudyData",""&amp;$C669&amp;"","Bar","","Close","D","-1","ALL",,,"TRUE","T"))</f>
        <v/>
      </c>
      <c r="F669" s="3" t="str" cm="1">
        <f t="array" aca="1" ref="F669" ca="1">IF($B669&gt;=$D$3,_xll.CQGContractData(""&amp;$C669&amp;"","NetSettlement","1","T"),RTD("cqg.rtd",,"StudyData",""&amp;$C669&amp;"","Bar","","Close","D","-2","ALL",,,"TRUE","T")-RTD("cqg.rtd",,"StudyData",""&amp;$C669&amp;"","Bar","","Close","D","-1","ALL",,,"TRUE","T"))</f>
        <v/>
      </c>
      <c r="G669" s="14" t="str">
        <f ca="1">IF($B669&gt;=$D$3,RTD("cqg.rtd", ,"ContractData", $C669, "T_SettlementTime",, "T"),"")</f>
        <v/>
      </c>
      <c r="H669" s="5" cm="1">
        <f t="array" aca="1" ref="H669" ca="1">IF($B669&gt;=$D$3,_xll.CQGContractData($C669,"T_Date","1","T"),RTD("cqg.rtd",,"StudyData",""&amp;$C669&amp;"","Bar","","Time","D","-1","ALL",,,"TRUE","T"))</f>
        <v>44952</v>
      </c>
      <c r="I669" s="6">
        <f ca="1">IF($B669&gt;=$D$3,RTD("cqg.rtd",,"StudyData",$C669,"Bar","","Close","ADC","-2","ALL",,,"TRUE","T"),"")</f>
        <v>9312</v>
      </c>
      <c r="J669" s="5">
        <f ca="1">IF($B669&gt;=$D$3,RTD("cqg.rtd", ,"ContractData", $C669, "Y_Date",, "T"),"")</f>
        <v>44951</v>
      </c>
      <c r="K669" s="1" t="str">
        <v/>
      </c>
      <c r="L669" s="1" t="str">
        <v/>
      </c>
      <c r="M669" t="b">
        <f t="shared" ca="1" si="33"/>
        <v>0</v>
      </c>
    </row>
    <row r="670" spans="1:13" x14ac:dyDescent="0.3">
      <c r="A670" s="3">
        <v>665</v>
      </c>
      <c r="B670" s="5">
        <f t="shared" si="31"/>
        <v>45497</v>
      </c>
      <c r="C670" s="16" t="str">
        <f t="shared" si="32"/>
        <v>CADD24N24</v>
      </c>
      <c r="D670" s="6" t="str">
        <f>RTD("cqg.rtd", ,"ContractData", ""&amp;C670&amp;"", "LongDescription",, "T")</f>
        <v>LME Copper, Jul 24</v>
      </c>
      <c r="E670" s="6" t="str" cm="1">
        <f t="array" aca="1" ref="E670" ca="1">IF($B670&gt;=$D$3,_xll.CQGContractData(""&amp;$C670&amp;"","T_Settlement","1","T"),RTD("cqg.rtd",,"StudyData",""&amp;$C670&amp;"","Bar","","Close","D","-1","ALL",,,"TRUE","T"))</f>
        <v/>
      </c>
      <c r="F670" s="3" t="str" cm="1">
        <f t="array" aca="1" ref="F670" ca="1">IF($B670&gt;=$D$3,_xll.CQGContractData(""&amp;$C670&amp;"","NetSettlement","1","T"),RTD("cqg.rtd",,"StudyData",""&amp;$C670&amp;"","Bar","","Close","D","-2","ALL",,,"TRUE","T")-RTD("cqg.rtd",,"StudyData",""&amp;$C670&amp;"","Bar","","Close","D","-1","ALL",,,"TRUE","T"))</f>
        <v/>
      </c>
      <c r="G670" s="14" t="str">
        <f ca="1">IF($B670&gt;=$D$3,RTD("cqg.rtd", ,"ContractData", $C670, "T_SettlementTime",, "T"),"")</f>
        <v/>
      </c>
      <c r="H670" s="5" cm="1">
        <f t="array" aca="1" ref="H670" ca="1">IF($B670&gt;=$D$3,_xll.CQGContractData($C670,"T_Date","1","T"),RTD("cqg.rtd",,"StudyData",""&amp;$C670&amp;"","Bar","","Time","D","-1","ALL",,,"TRUE","T"))</f>
        <v>44952</v>
      </c>
      <c r="I670" s="6">
        <f ca="1">IF($B670&gt;=$D$3,RTD("cqg.rtd",,"StudyData",$C670,"Bar","","Close","ADC","-2","ALL",,,"TRUE","T"),"")</f>
        <v>9314.5</v>
      </c>
      <c r="J670" s="5">
        <f ca="1">IF($B670&gt;=$D$3,RTD("cqg.rtd", ,"ContractData", $C670, "Y_Date",, "T"),"")</f>
        <v>44951</v>
      </c>
      <c r="K670" s="1" t="str">
        <v/>
      </c>
      <c r="L670" s="1" t="str">
        <v/>
      </c>
      <c r="M670" t="b">
        <f t="shared" ca="1" si="33"/>
        <v>0</v>
      </c>
    </row>
    <row r="671" spans="1:13" x14ac:dyDescent="0.3">
      <c r="A671" s="3">
        <v>666</v>
      </c>
      <c r="B671" s="5">
        <f t="shared" si="31"/>
        <v>45498</v>
      </c>
      <c r="C671" s="16" t="str">
        <f t="shared" si="32"/>
        <v>CADD25N24</v>
      </c>
      <c r="D671" s="6" t="str">
        <f>RTD("cqg.rtd", ,"ContractData", ""&amp;C671&amp;"", "LongDescription",, "T")</f>
        <v>LME Copper, Jul 24</v>
      </c>
      <c r="E671" s="6" t="str" cm="1">
        <f t="array" aca="1" ref="E671" ca="1">IF($B671&gt;=$D$3,_xll.CQGContractData(""&amp;$C671&amp;"","T_Settlement","1","T"),RTD("cqg.rtd",,"StudyData",""&amp;$C671&amp;"","Bar","","Close","D","-1","ALL",,,"TRUE","T"))</f>
        <v/>
      </c>
      <c r="F671" s="3" t="str" cm="1">
        <f t="array" aca="1" ref="F671" ca="1">IF($B671&gt;=$D$3,_xll.CQGContractData(""&amp;$C671&amp;"","NetSettlement","1","T"),RTD("cqg.rtd",,"StudyData",""&amp;$C671&amp;"","Bar","","Close","D","-2","ALL",,,"TRUE","T")-RTD("cqg.rtd",,"StudyData",""&amp;$C671&amp;"","Bar","","Close","D","-1","ALL",,,"TRUE","T"))</f>
        <v/>
      </c>
      <c r="G671" s="14" t="str">
        <f ca="1">IF($B671&gt;=$D$3,RTD("cqg.rtd", ,"ContractData", $C671, "T_SettlementTime",, "T"),"")</f>
        <v/>
      </c>
      <c r="H671" s="5" cm="1">
        <f t="array" aca="1" ref="H671" ca="1">IF($B671&gt;=$D$3,_xll.CQGContractData($C671,"T_Date","1","T"),RTD("cqg.rtd",,"StudyData",""&amp;$C671&amp;"","Bar","","Time","D","-1","ALL",,,"TRUE","T"))</f>
        <v>44952</v>
      </c>
      <c r="I671" s="6" t="str">
        <f ca="1">IF($B671&gt;=$D$3,RTD("cqg.rtd",,"StudyData",$C671,"Bar","","Close","ADC","-2","ALL",,,"TRUE","T"),"")</f>
        <v/>
      </c>
      <c r="J671" s="5">
        <f ca="1">IF($B671&gt;=$D$3,RTD("cqg.rtd", ,"ContractData", $C671, "Y_Date",, "T"),"")</f>
        <v>44951</v>
      </c>
      <c r="K671" s="1" t="str">
        <v/>
      </c>
      <c r="L671" s="1" t="str">
        <v/>
      </c>
      <c r="M671" t="b">
        <f t="shared" ca="1" si="33"/>
        <v>0</v>
      </c>
    </row>
    <row r="672" spans="1:13" x14ac:dyDescent="0.3">
      <c r="A672" s="3">
        <v>667</v>
      </c>
      <c r="B672" s="5">
        <f t="shared" si="31"/>
        <v>45499</v>
      </c>
      <c r="C672" s="16" t="str">
        <f t="shared" si="32"/>
        <v>CADD26N24</v>
      </c>
      <c r="D672" s="6" t="str">
        <f>RTD("cqg.rtd", ,"ContractData", ""&amp;C672&amp;"", "LongDescription",, "T")</f>
        <v>LME Copper, Jul 24</v>
      </c>
      <c r="E672" s="6" t="str" cm="1">
        <f t="array" aca="1" ref="E672" ca="1">IF($B672&gt;=$D$3,_xll.CQGContractData(""&amp;$C672&amp;"","T_Settlement","1","T"),RTD("cqg.rtd",,"StudyData",""&amp;$C672&amp;"","Bar","","Close","D","-1","ALL",,,"TRUE","T"))</f>
        <v/>
      </c>
      <c r="F672" s="3" t="str" cm="1">
        <f t="array" aca="1" ref="F672" ca="1">IF($B672&gt;=$D$3,_xll.CQGContractData(""&amp;$C672&amp;"","NetSettlement","1","T"),RTD("cqg.rtd",,"StudyData",""&amp;$C672&amp;"","Bar","","Close","D","-2","ALL",,,"TRUE","T")-RTD("cqg.rtd",,"StudyData",""&amp;$C672&amp;"","Bar","","Close","D","-1","ALL",,,"TRUE","T"))</f>
        <v/>
      </c>
      <c r="G672" s="14" t="str">
        <f ca="1">IF($B672&gt;=$D$3,RTD("cqg.rtd", ,"ContractData", $C672, "T_SettlementTime",, "T"),"")</f>
        <v/>
      </c>
      <c r="H672" s="5" cm="1">
        <f t="array" aca="1" ref="H672" ca="1">IF($B672&gt;=$D$3,_xll.CQGContractData($C672,"T_Date","1","T"),RTD("cqg.rtd",,"StudyData",""&amp;$C672&amp;"","Bar","","Time","D","-1","ALL",,,"TRUE","T"))</f>
        <v>44952</v>
      </c>
      <c r="I672" s="6">
        <f ca="1">IF($B672&gt;=$D$3,RTD("cqg.rtd",,"StudyData",$C672,"Bar","","Close","ADC","-2","ALL",,,"TRUE","T"),"")</f>
        <v>9291.01</v>
      </c>
      <c r="J672" s="5">
        <f ca="1">IF($B672&gt;=$D$3,RTD("cqg.rtd", ,"ContractData", $C672, "Y_Date",, "T"),"")</f>
        <v>44951</v>
      </c>
      <c r="K672" s="1" t="str">
        <v/>
      </c>
      <c r="L672" s="1" t="str">
        <v/>
      </c>
      <c r="M672" t="b">
        <f t="shared" ca="1" si="33"/>
        <v>0</v>
      </c>
    </row>
    <row r="673" spans="1:13" x14ac:dyDescent="0.3">
      <c r="A673" s="3">
        <v>668</v>
      </c>
      <c r="B673" s="5">
        <f t="shared" si="31"/>
        <v>45502</v>
      </c>
      <c r="C673" s="16" t="str">
        <f t="shared" si="32"/>
        <v>CADD29N24</v>
      </c>
      <c r="D673" s="6" t="str">
        <f>RTD("cqg.rtd", ,"ContractData", ""&amp;C673&amp;"", "LongDescription",, "T")</f>
        <v>LME Copper, Jul 24</v>
      </c>
      <c r="E673" s="6" t="str" cm="1">
        <f t="array" aca="1" ref="E673" ca="1">IF($B673&gt;=$D$3,_xll.CQGContractData(""&amp;$C673&amp;"","T_Settlement","1","T"),RTD("cqg.rtd",,"StudyData",""&amp;$C673&amp;"","Bar","","Close","D","-1","ALL",,,"TRUE","T"))</f>
        <v/>
      </c>
      <c r="F673" s="3" t="str" cm="1">
        <f t="array" aca="1" ref="F673" ca="1">IF($B673&gt;=$D$3,_xll.CQGContractData(""&amp;$C673&amp;"","NetSettlement","1","T"),RTD("cqg.rtd",,"StudyData",""&amp;$C673&amp;"","Bar","","Close","D","-2","ALL",,,"TRUE","T")-RTD("cqg.rtd",,"StudyData",""&amp;$C673&amp;"","Bar","","Close","D","-1","ALL",,,"TRUE","T"))</f>
        <v/>
      </c>
      <c r="G673" s="14" t="str">
        <f ca="1">IF($B673&gt;=$D$3,RTD("cqg.rtd", ,"ContractData", $C673, "T_SettlementTime",, "T"),"")</f>
        <v/>
      </c>
      <c r="H673" s="5" cm="1">
        <f t="array" aca="1" ref="H673" ca="1">IF($B673&gt;=$D$3,_xll.CQGContractData($C673,"T_Date","1","T"),RTD("cqg.rtd",,"StudyData",""&amp;$C673&amp;"","Bar","","Time","D","-1","ALL",,,"TRUE","T"))</f>
        <v>44952</v>
      </c>
      <c r="I673" s="6">
        <f ca="1">IF($B673&gt;=$D$3,RTD("cqg.rtd",,"StudyData",$C673,"Bar","","Close","ADC","-2","ALL",,,"TRUE","T"),"")</f>
        <v>9314.25</v>
      </c>
      <c r="J673" s="5">
        <f ca="1">IF($B673&gt;=$D$3,RTD("cqg.rtd", ,"ContractData", $C673, "Y_Date",, "T"),"")</f>
        <v>44951</v>
      </c>
      <c r="K673" s="1" t="str">
        <v/>
      </c>
      <c r="L673" s="1" t="str">
        <v/>
      </c>
      <c r="M673" t="b">
        <f t="shared" ca="1" si="33"/>
        <v>0</v>
      </c>
    </row>
    <row r="674" spans="1:13" x14ac:dyDescent="0.3">
      <c r="A674" s="3">
        <v>669</v>
      </c>
      <c r="B674" s="5">
        <f t="shared" si="31"/>
        <v>45503</v>
      </c>
      <c r="C674" s="16" t="str">
        <f t="shared" si="32"/>
        <v>CADD30N24</v>
      </c>
      <c r="D674" s="6" t="str">
        <f>RTD("cqg.rtd", ,"ContractData", ""&amp;C674&amp;"", "LongDescription",, "T")</f>
        <v>LME Copper, Jul 24</v>
      </c>
      <c r="E674" s="6" t="str" cm="1">
        <f t="array" aca="1" ref="E674" ca="1">IF($B674&gt;=$D$3,_xll.CQGContractData(""&amp;$C674&amp;"","T_Settlement","1","T"),RTD("cqg.rtd",,"StudyData",""&amp;$C674&amp;"","Bar","","Close","D","-1","ALL",,,"TRUE","T"))</f>
        <v/>
      </c>
      <c r="F674" s="3" t="str" cm="1">
        <f t="array" aca="1" ref="F674" ca="1">IF($B674&gt;=$D$3,_xll.CQGContractData(""&amp;$C674&amp;"","NetSettlement","1","T"),RTD("cqg.rtd",,"StudyData",""&amp;$C674&amp;"","Bar","","Close","D","-2","ALL",,,"TRUE","T")-RTD("cqg.rtd",,"StudyData",""&amp;$C674&amp;"","Bar","","Close","D","-1","ALL",,,"TRUE","T"))</f>
        <v/>
      </c>
      <c r="G674" s="14" t="str">
        <f ca="1">IF($B674&gt;=$D$3,RTD("cqg.rtd", ,"ContractData", $C674, "T_SettlementTime",, "T"),"")</f>
        <v/>
      </c>
      <c r="H674" s="5" cm="1">
        <f t="array" aca="1" ref="H674" ca="1">IF($B674&gt;=$D$3,_xll.CQGContractData($C674,"T_Date","1","T"),RTD("cqg.rtd",,"StudyData",""&amp;$C674&amp;"","Bar","","Time","D","-1","ALL",,,"TRUE","T"))</f>
        <v>44952</v>
      </c>
      <c r="I674" s="6">
        <f ca="1">IF($B674&gt;=$D$3,RTD("cqg.rtd",,"StudyData",$C674,"Bar","","Close","ADC","-2","ALL",,,"TRUE","T"),"")</f>
        <v>9314</v>
      </c>
      <c r="J674" s="5">
        <f ca="1">IF($B674&gt;=$D$3,RTD("cqg.rtd", ,"ContractData", $C674, "Y_Date",, "T"),"")</f>
        <v>44951</v>
      </c>
      <c r="K674" s="1" t="str">
        <v/>
      </c>
      <c r="L674" s="1" t="str">
        <v/>
      </c>
      <c r="M674" t="b">
        <f t="shared" ca="1" si="33"/>
        <v>0</v>
      </c>
    </row>
    <row r="675" spans="1:13" x14ac:dyDescent="0.3">
      <c r="A675" s="3">
        <v>670</v>
      </c>
      <c r="B675" s="5">
        <f t="shared" si="31"/>
        <v>45504</v>
      </c>
      <c r="C675" s="16" t="str">
        <f t="shared" si="32"/>
        <v>CADD31N24</v>
      </c>
      <c r="D675" s="6" t="str">
        <f>RTD("cqg.rtd", ,"ContractData", ""&amp;C675&amp;"", "LongDescription",, "T")</f>
        <v>LME Copper, Jul 24</v>
      </c>
      <c r="E675" s="6" t="str" cm="1">
        <f t="array" aca="1" ref="E675" ca="1">IF($B675&gt;=$D$3,_xll.CQGContractData(""&amp;$C675&amp;"","T_Settlement","1","T"),RTD("cqg.rtd",,"StudyData",""&amp;$C675&amp;"","Bar","","Close","D","-1","ALL",,,"TRUE","T"))</f>
        <v/>
      </c>
      <c r="F675" s="3" t="str" cm="1">
        <f t="array" aca="1" ref="F675" ca="1">IF($B675&gt;=$D$3,_xll.CQGContractData(""&amp;$C675&amp;"","NetSettlement","1","T"),RTD("cqg.rtd",,"StudyData",""&amp;$C675&amp;"","Bar","","Close","D","-2","ALL",,,"TRUE","T")-RTD("cqg.rtd",,"StudyData",""&amp;$C675&amp;"","Bar","","Close","D","-1","ALL",,,"TRUE","T"))</f>
        <v/>
      </c>
      <c r="G675" s="14" t="str">
        <f ca="1">IF($B675&gt;=$D$3,RTD("cqg.rtd", ,"ContractData", $C675, "T_SettlementTime",, "T"),"")</f>
        <v/>
      </c>
      <c r="H675" s="5" cm="1">
        <f t="array" aca="1" ref="H675" ca="1">IF($B675&gt;=$D$3,_xll.CQGContractData($C675,"T_Date","1","T"),RTD("cqg.rtd",,"StudyData",""&amp;$C675&amp;"","Bar","","Time","D","-1","ALL",,,"TRUE","T"))</f>
        <v>44952</v>
      </c>
      <c r="I675" s="6">
        <f ca="1">IF($B675&gt;=$D$3,RTD("cqg.rtd",,"StudyData",$C675,"Bar","","Close","ADC","-2","ALL",,,"TRUE","T"),"")</f>
        <v>9294.75</v>
      </c>
      <c r="J675" s="5">
        <f ca="1">IF($B675&gt;=$D$3,RTD("cqg.rtd", ,"ContractData", $C675, "Y_Date",, "T"),"")</f>
        <v>44951</v>
      </c>
      <c r="K675" s="1" t="str">
        <v/>
      </c>
      <c r="L675" s="1" t="str">
        <v/>
      </c>
      <c r="M675" t="b">
        <f t="shared" ca="1" si="33"/>
        <v>0</v>
      </c>
    </row>
    <row r="676" spans="1:13" x14ac:dyDescent="0.3">
      <c r="A676" s="3">
        <v>671</v>
      </c>
      <c r="B676" s="5">
        <f t="shared" si="31"/>
        <v>45505</v>
      </c>
      <c r="C676" s="16" t="str">
        <f t="shared" si="32"/>
        <v>CADD01Q24</v>
      </c>
      <c r="D676" s="6" t="str">
        <f>RTD("cqg.rtd", ,"ContractData", ""&amp;C676&amp;"", "LongDescription",, "T")</f>
        <v>LME Copper, Aug 24</v>
      </c>
      <c r="E676" s="6" t="str" cm="1">
        <f t="array" aca="1" ref="E676" ca="1">IF($B676&gt;=$D$3,_xll.CQGContractData(""&amp;$C676&amp;"","T_Settlement","1","T"),RTD("cqg.rtd",,"StudyData",""&amp;$C676&amp;"","Bar","","Close","D","-1","ALL",,,"TRUE","T"))</f>
        <v/>
      </c>
      <c r="F676" s="3" t="str" cm="1">
        <f t="array" aca="1" ref="F676" ca="1">IF($B676&gt;=$D$3,_xll.CQGContractData(""&amp;$C676&amp;"","NetSettlement","1","T"),RTD("cqg.rtd",,"StudyData",""&amp;$C676&amp;"","Bar","","Close","D","-2","ALL",,,"TRUE","T")-RTD("cqg.rtd",,"StudyData",""&amp;$C676&amp;"","Bar","","Close","D","-1","ALL",,,"TRUE","T"))</f>
        <v/>
      </c>
      <c r="G676" s="14" t="str">
        <f ca="1">IF($B676&gt;=$D$3,RTD("cqg.rtd", ,"ContractData", $C676, "T_SettlementTime",, "T"),"")</f>
        <v/>
      </c>
      <c r="H676" s="5" cm="1">
        <f t="array" aca="1" ref="H676" ca="1">IF($B676&gt;=$D$3,_xll.CQGContractData($C676,"T_Date","1","T"),RTD("cqg.rtd",,"StudyData",""&amp;$C676&amp;"","Bar","","Time","D","-1","ALL",,,"TRUE","T"))</f>
        <v>44952</v>
      </c>
      <c r="I676" s="6">
        <f ca="1">IF($B676&gt;=$D$3,RTD("cqg.rtd",,"StudyData",$C676,"Bar","","Close","ADC","-2","ALL",,,"TRUE","T"),"")</f>
        <v>9310.8799999999992</v>
      </c>
      <c r="J676" s="5">
        <f ca="1">IF($B676&gt;=$D$3,RTD("cqg.rtd", ,"ContractData", $C676, "Y_Date",, "T"),"")</f>
        <v>44951</v>
      </c>
      <c r="K676" s="1" t="str">
        <v/>
      </c>
      <c r="L676" s="1" t="str">
        <v/>
      </c>
      <c r="M676" t="b">
        <f t="shared" ca="1" si="33"/>
        <v>0</v>
      </c>
    </row>
    <row r="677" spans="1:13" x14ac:dyDescent="0.3">
      <c r="A677" s="3">
        <v>672</v>
      </c>
      <c r="B677" s="5">
        <f t="shared" si="31"/>
        <v>45506</v>
      </c>
      <c r="C677" s="16" t="str">
        <f t="shared" si="32"/>
        <v>CADD02Q24</v>
      </c>
      <c r="D677" s="6" t="str">
        <f>RTD("cqg.rtd", ,"ContractData", ""&amp;C677&amp;"", "LongDescription",, "T")</f>
        <v>LME Copper, Aug 24</v>
      </c>
      <c r="E677" s="6" cm="1">
        <f t="array" aca="1" ref="E677" ca="1">IF($B677&gt;=$D$3,_xll.CQGContractData(""&amp;$C677&amp;"","T_Settlement","1","T"),RTD("cqg.rtd",,"StudyData",""&amp;$C677&amp;"","Bar","","Close","D","-1","ALL",,,"TRUE","T"))</f>
        <v>9269.1</v>
      </c>
      <c r="F677" s="3" cm="1">
        <f t="array" aca="1" ref="F677" ca="1">IF($B677&gt;=$D$3,_xll.CQGContractData(""&amp;$C677&amp;"","NetSettlement","1","T"),RTD("cqg.rtd",,"StudyData",""&amp;$C677&amp;"","Bar","","Close","D","-2","ALL",,,"TRUE","T")-RTD("cqg.rtd",,"StudyData",""&amp;$C677&amp;"","Bar","","Close","D","-1","ALL",,,"TRUE","T"))</f>
        <v>4.4800000000000004</v>
      </c>
      <c r="G677" s="14">
        <f ca="1">IF($B677&gt;=$D$3,RTD("cqg.rtd", ,"ContractData", $C677, "T_SettlementTime",, "T"),"")</f>
        <v>0.45833333333333331</v>
      </c>
      <c r="H677" s="5" cm="1">
        <f t="array" aca="1" ref="H677" ca="1">IF($B677&gt;=$D$3,_xll.CQGContractData($C677,"T_Date","1","T"),RTD("cqg.rtd",,"StudyData",""&amp;$C677&amp;"","Bar","","Time","D","-1","ALL",,,"TRUE","T"))</f>
        <v>44952</v>
      </c>
      <c r="I677" s="6">
        <f ca="1">IF($B677&gt;=$D$3,RTD("cqg.rtd",,"StudyData",$C677,"Bar","","Close","ADC","-2","ALL",,,"TRUE","T"),"")</f>
        <v>9311.06</v>
      </c>
      <c r="J677" s="5">
        <f ca="1">IF($B677&gt;=$D$3,RTD("cqg.rtd", ,"ContractData", $C677, "Y_Date",, "T"),"")</f>
        <v>44951</v>
      </c>
      <c r="K677" s="1" t="str">
        <v/>
      </c>
      <c r="L677" s="1" t="str">
        <v/>
      </c>
      <c r="M677" t="b">
        <f t="shared" ca="1" si="33"/>
        <v>0</v>
      </c>
    </row>
    <row r="678" spans="1:13" x14ac:dyDescent="0.3">
      <c r="A678" s="3">
        <v>673</v>
      </c>
      <c r="B678" s="5">
        <f t="shared" si="31"/>
        <v>45509</v>
      </c>
      <c r="C678" s="16" t="str">
        <f t="shared" si="32"/>
        <v>CADD05Q24</v>
      </c>
      <c r="D678" s="6" t="str">
        <f>RTD("cqg.rtd", ,"ContractData", ""&amp;C678&amp;"", "LongDescription",, "T")</f>
        <v>LME Copper, Aug 24</v>
      </c>
      <c r="E678" s="6" t="str" cm="1">
        <f t="array" aca="1" ref="E678" ca="1">IF($B678&gt;=$D$3,_xll.CQGContractData(""&amp;$C678&amp;"","T_Settlement","1","T"),RTD("cqg.rtd",,"StudyData",""&amp;$C678&amp;"","Bar","","Close","D","-1","ALL",,,"TRUE","T"))</f>
        <v/>
      </c>
      <c r="F678" s="3" t="str" cm="1">
        <f t="array" aca="1" ref="F678" ca="1">IF($B678&gt;=$D$3,_xll.CQGContractData(""&amp;$C678&amp;"","NetSettlement","1","T"),RTD("cqg.rtd",,"StudyData",""&amp;$C678&amp;"","Bar","","Close","D","-2","ALL",,,"TRUE","T")-RTD("cqg.rtd",,"StudyData",""&amp;$C678&amp;"","Bar","","Close","D","-1","ALL",,,"TRUE","T"))</f>
        <v/>
      </c>
      <c r="G678" s="14" t="str">
        <f ca="1">IF($B678&gt;=$D$3,RTD("cqg.rtd", ,"ContractData", $C678, "T_SettlementTime",, "T"),"")</f>
        <v/>
      </c>
      <c r="H678" s="5" cm="1">
        <f t="array" aca="1" ref="H678" ca="1">IF($B678&gt;=$D$3,_xll.CQGContractData($C678,"T_Date","1","T"),RTD("cqg.rtd",,"StudyData",""&amp;$C678&amp;"","Bar","","Time","D","-1","ALL",,,"TRUE","T"))</f>
        <v>44952</v>
      </c>
      <c r="I678" s="6">
        <f ca="1">IF($B678&gt;=$D$3,RTD("cqg.rtd",,"StudyData",$C678,"Bar","","Close","ADC","-2","ALL",,,"TRUE","T"),"")</f>
        <v>9315.58</v>
      </c>
      <c r="J678" s="5">
        <f ca="1">IF($B678&gt;=$D$3,RTD("cqg.rtd", ,"ContractData", $C678, "Y_Date",, "T"),"")</f>
        <v>44951</v>
      </c>
      <c r="K678" s="1" t="str">
        <v/>
      </c>
      <c r="L678" s="1" t="str">
        <v/>
      </c>
      <c r="M678" t="b">
        <f t="shared" ca="1" si="33"/>
        <v>0</v>
      </c>
    </row>
    <row r="679" spans="1:13" x14ac:dyDescent="0.3">
      <c r="A679" s="3">
        <v>674</v>
      </c>
      <c r="B679" s="5">
        <f t="shared" si="31"/>
        <v>45510</v>
      </c>
      <c r="C679" s="16" t="str">
        <f t="shared" si="32"/>
        <v>CADD06Q24</v>
      </c>
      <c r="D679" s="6" t="str">
        <f>RTD("cqg.rtd", ,"ContractData", ""&amp;C679&amp;"", "LongDescription",, "T")</f>
        <v>LME Copper, Aug 24</v>
      </c>
      <c r="E679" s="6" t="str" cm="1">
        <f t="array" aca="1" ref="E679" ca="1">IF($B679&gt;=$D$3,_xll.CQGContractData(""&amp;$C679&amp;"","T_Settlement","1","T"),RTD("cqg.rtd",,"StudyData",""&amp;$C679&amp;"","Bar","","Close","D","-1","ALL",,,"TRUE","T"))</f>
        <v/>
      </c>
      <c r="F679" s="3" t="str" cm="1">
        <f t="array" aca="1" ref="F679" ca="1">IF($B679&gt;=$D$3,_xll.CQGContractData(""&amp;$C679&amp;"","NetSettlement","1","T"),RTD("cqg.rtd",,"StudyData",""&amp;$C679&amp;"","Bar","","Close","D","-2","ALL",,,"TRUE","T")-RTD("cqg.rtd",,"StudyData",""&amp;$C679&amp;"","Bar","","Close","D","-1","ALL",,,"TRUE","T"))</f>
        <v/>
      </c>
      <c r="G679" s="14" t="str">
        <f ca="1">IF($B679&gt;=$D$3,RTD("cqg.rtd", ,"ContractData", $C679, "T_SettlementTime",, "T"),"")</f>
        <v/>
      </c>
      <c r="H679" s="5" cm="1">
        <f t="array" aca="1" ref="H679" ca="1">IF($B679&gt;=$D$3,_xll.CQGContractData($C679,"T_Date","1","T"),RTD("cqg.rtd",,"StudyData",""&amp;$C679&amp;"","Bar","","Time","D","-1","ALL",,,"TRUE","T"))</f>
        <v>44952</v>
      </c>
      <c r="I679" s="6">
        <f ca="1">IF($B679&gt;=$D$3,RTD("cqg.rtd",,"StudyData",$C679,"Bar","","Close","ADC","-2","ALL",,,"TRUE","T"),"")</f>
        <v>9315.75</v>
      </c>
      <c r="J679" s="5">
        <f ca="1">IF($B679&gt;=$D$3,RTD("cqg.rtd", ,"ContractData", $C679, "Y_Date",, "T"),"")</f>
        <v>44951</v>
      </c>
      <c r="K679" s="1" t="str">
        <v/>
      </c>
      <c r="L679" s="1" t="str">
        <v/>
      </c>
      <c r="M679" t="b">
        <f t="shared" ca="1" si="33"/>
        <v>0</v>
      </c>
    </row>
    <row r="680" spans="1:13" x14ac:dyDescent="0.3">
      <c r="A680" s="3">
        <v>675</v>
      </c>
      <c r="B680" s="5">
        <f t="shared" si="31"/>
        <v>45511</v>
      </c>
      <c r="C680" s="16" t="str">
        <f t="shared" si="32"/>
        <v>CADD07Q24</v>
      </c>
      <c r="D680" s="6" t="str">
        <f>RTD("cqg.rtd", ,"ContractData", ""&amp;C680&amp;"", "LongDescription",, "T")</f>
        <v>LME Copper, Aug 24</v>
      </c>
      <c r="E680" s="6" t="str" cm="1">
        <f t="array" aca="1" ref="E680" ca="1">IF($B680&gt;=$D$3,_xll.CQGContractData(""&amp;$C680&amp;"","T_Settlement","1","T"),RTD("cqg.rtd",,"StudyData",""&amp;$C680&amp;"","Bar","","Close","D","-1","ALL",,,"TRUE","T"))</f>
        <v/>
      </c>
      <c r="F680" s="3" t="str" cm="1">
        <f t="array" aca="1" ref="F680" ca="1">IF($B680&gt;=$D$3,_xll.CQGContractData(""&amp;$C680&amp;"","NetSettlement","1","T"),RTD("cqg.rtd",,"StudyData",""&amp;$C680&amp;"","Bar","","Close","D","-2","ALL",,,"TRUE","T")-RTD("cqg.rtd",,"StudyData",""&amp;$C680&amp;"","Bar","","Close","D","-1","ALL",,,"TRUE","T"))</f>
        <v/>
      </c>
      <c r="G680" s="14" t="str">
        <f ca="1">IF($B680&gt;=$D$3,RTD("cqg.rtd", ,"ContractData", $C680, "T_SettlementTime",, "T"),"")</f>
        <v/>
      </c>
      <c r="H680" s="5" cm="1">
        <f t="array" aca="1" ref="H680" ca="1">IF($B680&gt;=$D$3,_xll.CQGContractData($C680,"T_Date","1","T"),RTD("cqg.rtd",,"StudyData",""&amp;$C680&amp;"","Bar","","Time","D","-1","ALL",,,"TRUE","T"))</f>
        <v>44952</v>
      </c>
      <c r="I680" s="6">
        <f ca="1">IF($B680&gt;=$D$3,RTD("cqg.rtd",,"StudyData",$C680,"Bar","","Close","ADC","-2","ALL",,,"TRUE","T"),"")</f>
        <v>9311.94</v>
      </c>
      <c r="J680" s="5">
        <f ca="1">IF($B680&gt;=$D$3,RTD("cqg.rtd", ,"ContractData", $C680, "Y_Date",, "T"),"")</f>
        <v>44951</v>
      </c>
      <c r="K680" s="1" t="str">
        <v/>
      </c>
      <c r="L680" s="1" t="str">
        <v/>
      </c>
      <c r="M680" t="b">
        <f t="shared" ca="1" si="33"/>
        <v>0</v>
      </c>
    </row>
    <row r="681" spans="1:13" x14ac:dyDescent="0.3">
      <c r="A681" s="3">
        <v>676</v>
      </c>
      <c r="B681" s="5">
        <f t="shared" si="31"/>
        <v>45512</v>
      </c>
      <c r="C681" s="16" t="str">
        <f t="shared" si="32"/>
        <v>CADD08Q24</v>
      </c>
      <c r="D681" s="6" t="str">
        <f>RTD("cqg.rtd", ,"ContractData", ""&amp;C681&amp;"", "LongDescription",, "T")</f>
        <v>LME Copper, Aug 24</v>
      </c>
      <c r="E681" s="6" t="str" cm="1">
        <f t="array" aca="1" ref="E681" ca="1">IF($B681&gt;=$D$3,_xll.CQGContractData(""&amp;$C681&amp;"","T_Settlement","1","T"),RTD("cqg.rtd",,"StudyData",""&amp;$C681&amp;"","Bar","","Close","D","-1","ALL",,,"TRUE","T"))</f>
        <v/>
      </c>
      <c r="F681" s="3" t="str" cm="1">
        <f t="array" aca="1" ref="F681" ca="1">IF($B681&gt;=$D$3,_xll.CQGContractData(""&amp;$C681&amp;"","NetSettlement","1","T"),RTD("cqg.rtd",,"StudyData",""&amp;$C681&amp;"","Bar","","Close","D","-2","ALL",,,"TRUE","T")-RTD("cqg.rtd",,"StudyData",""&amp;$C681&amp;"","Bar","","Close","D","-1","ALL",,,"TRUE","T"))</f>
        <v/>
      </c>
      <c r="G681" s="14" t="str">
        <f ca="1">IF($B681&gt;=$D$3,RTD("cqg.rtd", ,"ContractData", $C681, "T_SettlementTime",, "T"),"")</f>
        <v/>
      </c>
      <c r="H681" s="5" cm="1">
        <f t="array" aca="1" ref="H681" ca="1">IF($B681&gt;=$D$3,_xll.CQGContractData($C681,"T_Date","1","T"),RTD("cqg.rtd",,"StudyData",""&amp;$C681&amp;"","Bar","","Time","D","-1","ALL",,,"TRUE","T"))</f>
        <v>44952</v>
      </c>
      <c r="I681" s="6">
        <f ca="1">IF($B681&gt;=$D$3,RTD("cqg.rtd",,"StudyData",$C681,"Bar","","Close","ADC","-2","ALL",,,"TRUE","T"),"")</f>
        <v>9312.1200000000008</v>
      </c>
      <c r="J681" s="5">
        <f ca="1">IF($B681&gt;=$D$3,RTD("cqg.rtd", ,"ContractData", $C681, "Y_Date",, "T"),"")</f>
        <v>44951</v>
      </c>
      <c r="K681" s="1" t="str">
        <v/>
      </c>
      <c r="L681" s="1" t="str">
        <v/>
      </c>
      <c r="M681" t="b">
        <f t="shared" ca="1" si="33"/>
        <v>0</v>
      </c>
    </row>
    <row r="682" spans="1:13" x14ac:dyDescent="0.3">
      <c r="A682" s="3">
        <v>677</v>
      </c>
      <c r="B682" s="5">
        <f t="shared" si="31"/>
        <v>45513</v>
      </c>
      <c r="C682" s="16" t="str">
        <f t="shared" si="32"/>
        <v>CADD09Q24</v>
      </c>
      <c r="D682" s="6" t="str">
        <f>RTD("cqg.rtd", ,"ContractData", ""&amp;C682&amp;"", "LongDescription",, "T")</f>
        <v>LME Copper, Aug 24</v>
      </c>
      <c r="E682" s="6" t="str" cm="1">
        <f t="array" aca="1" ref="E682" ca="1">IF($B682&gt;=$D$3,_xll.CQGContractData(""&amp;$C682&amp;"","T_Settlement","1","T"),RTD("cqg.rtd",,"StudyData",""&amp;$C682&amp;"","Bar","","Close","D","-1","ALL",,,"TRUE","T"))</f>
        <v/>
      </c>
      <c r="F682" s="3" t="str" cm="1">
        <f t="array" aca="1" ref="F682" ca="1">IF($B682&gt;=$D$3,_xll.CQGContractData(""&amp;$C682&amp;"","NetSettlement","1","T"),RTD("cqg.rtd",,"StudyData",""&amp;$C682&amp;"","Bar","","Close","D","-2","ALL",,,"TRUE","T")-RTD("cqg.rtd",,"StudyData",""&amp;$C682&amp;"","Bar","","Close","D","-1","ALL",,,"TRUE","T"))</f>
        <v/>
      </c>
      <c r="G682" s="14" t="str">
        <f ca="1">IF($B682&gt;=$D$3,RTD("cqg.rtd", ,"ContractData", $C682, "T_SettlementTime",, "T"),"")</f>
        <v/>
      </c>
      <c r="H682" s="5" cm="1">
        <f t="array" aca="1" ref="H682" ca="1">IF($B682&gt;=$D$3,_xll.CQGContractData($C682,"T_Date","1","T"),RTD("cqg.rtd",,"StudyData",""&amp;$C682&amp;"","Bar","","Time","D","-1","ALL",,,"TRUE","T"))</f>
        <v>44952</v>
      </c>
      <c r="I682" s="6">
        <f ca="1">IF($B682&gt;=$D$3,RTD("cqg.rtd",,"StudyData",$C682,"Bar","","Close","ADC","-2","ALL",,,"TRUE","T"),"")</f>
        <v>9312.2900000000009</v>
      </c>
      <c r="J682" s="5">
        <f ca="1">IF($B682&gt;=$D$3,RTD("cqg.rtd", ,"ContractData", $C682, "Y_Date",, "T"),"")</f>
        <v>44951</v>
      </c>
      <c r="K682" s="1" t="str">
        <v/>
      </c>
      <c r="L682" s="1" t="str">
        <v/>
      </c>
      <c r="M682" t="b">
        <f t="shared" ca="1" si="33"/>
        <v>0</v>
      </c>
    </row>
    <row r="683" spans="1:13" x14ac:dyDescent="0.3">
      <c r="A683" s="3">
        <v>678</v>
      </c>
      <c r="B683" s="5">
        <f t="shared" si="31"/>
        <v>45516</v>
      </c>
      <c r="C683" s="16" t="str">
        <f t="shared" si="32"/>
        <v>CADD12Q24</v>
      </c>
      <c r="D683" s="6" t="str">
        <f>RTD("cqg.rtd", ,"ContractData", ""&amp;C683&amp;"", "LongDescription",, "T")</f>
        <v>LME Copper, Aug 24</v>
      </c>
      <c r="E683" s="6" t="str" cm="1">
        <f t="array" aca="1" ref="E683" ca="1">IF($B683&gt;=$D$3,_xll.CQGContractData(""&amp;$C683&amp;"","T_Settlement","1","T"),RTD("cqg.rtd",,"StudyData",""&amp;$C683&amp;"","Bar","","Close","D","-1","ALL",,,"TRUE","T"))</f>
        <v/>
      </c>
      <c r="F683" s="3" t="str" cm="1">
        <f t="array" aca="1" ref="F683" ca="1">IF($B683&gt;=$D$3,_xll.CQGContractData(""&amp;$C683&amp;"","NetSettlement","1","T"),RTD("cqg.rtd",,"StudyData",""&amp;$C683&amp;"","Bar","","Close","D","-2","ALL",,,"TRUE","T")-RTD("cqg.rtd",,"StudyData",""&amp;$C683&amp;"","Bar","","Close","D","-1","ALL",,,"TRUE","T"))</f>
        <v/>
      </c>
      <c r="G683" s="14" t="str">
        <f ca="1">IF($B683&gt;=$D$3,RTD("cqg.rtd", ,"ContractData", $C683, "T_SettlementTime",, "T"),"")</f>
        <v/>
      </c>
      <c r="H683" s="5" cm="1">
        <f t="array" aca="1" ref="H683" ca="1">IF($B683&gt;=$D$3,_xll.CQGContractData($C683,"T_Date","1","T"),RTD("cqg.rtd",,"StudyData",""&amp;$C683&amp;"","Bar","","Time","D","-1","ALL",,,"TRUE","T"))</f>
        <v>44952</v>
      </c>
      <c r="I683" s="6">
        <f ca="1">IF($B683&gt;=$D$3,RTD("cqg.rtd",,"StudyData",$C683,"Bar","","Close","ADC","-2","ALL",,,"TRUE","T"),"")</f>
        <v>9315.25</v>
      </c>
      <c r="J683" s="5">
        <f ca="1">IF($B683&gt;=$D$3,RTD("cqg.rtd", ,"ContractData", $C683, "Y_Date",, "T"),"")</f>
        <v>44951</v>
      </c>
      <c r="K683" s="1" t="str">
        <v/>
      </c>
      <c r="L683" s="1" t="str">
        <v/>
      </c>
      <c r="M683" t="b">
        <f t="shared" ca="1" si="33"/>
        <v>0</v>
      </c>
    </row>
    <row r="684" spans="1:13" x14ac:dyDescent="0.3">
      <c r="A684" s="3">
        <v>679</v>
      </c>
      <c r="B684" s="5">
        <f t="shared" si="31"/>
        <v>45517</v>
      </c>
      <c r="C684" s="16" t="str">
        <f t="shared" si="32"/>
        <v>CADD13Q24</v>
      </c>
      <c r="D684" s="6" t="str">
        <f>RTD("cqg.rtd", ,"ContractData", ""&amp;C684&amp;"", "LongDescription",, "T")</f>
        <v>LME Copper, Aug 24</v>
      </c>
      <c r="E684" s="6" t="str" cm="1">
        <f t="array" aca="1" ref="E684" ca="1">IF($B684&gt;=$D$3,_xll.CQGContractData(""&amp;$C684&amp;"","T_Settlement","1","T"),RTD("cqg.rtd",,"StudyData",""&amp;$C684&amp;"","Bar","","Close","D","-1","ALL",,,"TRUE","T"))</f>
        <v/>
      </c>
      <c r="F684" s="3" t="str" cm="1">
        <f t="array" aca="1" ref="F684" ca="1">IF($B684&gt;=$D$3,_xll.CQGContractData(""&amp;$C684&amp;"","NetSettlement","1","T"),RTD("cqg.rtd",,"StudyData",""&amp;$C684&amp;"","Bar","","Close","D","-2","ALL",,,"TRUE","T")-RTD("cqg.rtd",,"StudyData",""&amp;$C684&amp;"","Bar","","Close","D","-1","ALL",,,"TRUE","T"))</f>
        <v/>
      </c>
      <c r="G684" s="14" t="str">
        <f ca="1">IF($B684&gt;=$D$3,RTD("cqg.rtd", ,"ContractData", $C684, "T_SettlementTime",, "T"),"")</f>
        <v/>
      </c>
      <c r="H684" s="5" cm="1">
        <f t="array" aca="1" ref="H684" ca="1">IF($B684&gt;=$D$3,_xll.CQGContractData($C684,"T_Date","1","T"),RTD("cqg.rtd",,"StudyData",""&amp;$C684&amp;"","Bar","","Time","D","-1","ALL",,,"TRUE","T"))</f>
        <v>44952</v>
      </c>
      <c r="I684" s="6">
        <f ca="1">IF($B684&gt;=$D$3,RTD("cqg.rtd",,"StudyData",$C684,"Bar","","Close","ADC","-2","ALL",,,"TRUE","T"),"")</f>
        <v>9315</v>
      </c>
      <c r="J684" s="5">
        <f ca="1">IF($B684&gt;=$D$3,RTD("cqg.rtd", ,"ContractData", $C684, "Y_Date",, "T"),"")</f>
        <v>44951</v>
      </c>
      <c r="K684" s="1" t="str">
        <v/>
      </c>
      <c r="L684" s="1" t="str">
        <v/>
      </c>
      <c r="M684" t="b">
        <f t="shared" ca="1" si="33"/>
        <v>0</v>
      </c>
    </row>
    <row r="685" spans="1:13" x14ac:dyDescent="0.3">
      <c r="A685" s="3">
        <v>680</v>
      </c>
      <c r="B685" s="5">
        <f t="shared" si="31"/>
        <v>45518</v>
      </c>
      <c r="C685" s="16" t="str">
        <f t="shared" si="32"/>
        <v>CADD14Q24</v>
      </c>
      <c r="D685" s="6" t="str">
        <f>RTD("cqg.rtd", ,"ContractData", ""&amp;C685&amp;"", "LongDescription",, "T")</f>
        <v>LME Copper, Aug 24</v>
      </c>
      <c r="E685" s="6" t="str" cm="1">
        <f t="array" aca="1" ref="E685" ca="1">IF($B685&gt;=$D$3,_xll.CQGContractData(""&amp;$C685&amp;"","T_Settlement","1","T"),RTD("cqg.rtd",,"StudyData",""&amp;$C685&amp;"","Bar","","Close","D","-1","ALL",,,"TRUE","T"))</f>
        <v/>
      </c>
      <c r="F685" s="3" t="str" cm="1">
        <f t="array" aca="1" ref="F685" ca="1">IF($B685&gt;=$D$3,_xll.CQGContractData(""&amp;$C685&amp;"","NetSettlement","1","T"),RTD("cqg.rtd",,"StudyData",""&amp;$C685&amp;"","Bar","","Close","D","-2","ALL",,,"TRUE","T")-RTD("cqg.rtd",,"StudyData",""&amp;$C685&amp;"","Bar","","Close","D","-1","ALL",,,"TRUE","T"))</f>
        <v/>
      </c>
      <c r="G685" s="14" t="str">
        <f ca="1">IF($B685&gt;=$D$3,RTD("cqg.rtd", ,"ContractData", $C685, "T_SettlementTime",, "T"),"")</f>
        <v/>
      </c>
      <c r="H685" s="5" cm="1">
        <f t="array" aca="1" ref="H685" ca="1">IF($B685&gt;=$D$3,_xll.CQGContractData($C685,"T_Date","1","T"),RTD("cqg.rtd",,"StudyData",""&amp;$C685&amp;"","Bar","","Time","D","-1","ALL",,,"TRUE","T"))</f>
        <v>44952</v>
      </c>
      <c r="I685" s="6">
        <f ca="1">IF($B685&gt;=$D$3,RTD("cqg.rtd",,"StudyData",$C685,"Bar","","Close","ADC","-2","ALL",,,"TRUE","T"),"")</f>
        <v>9312.25</v>
      </c>
      <c r="J685" s="5">
        <f ca="1">IF($B685&gt;=$D$3,RTD("cqg.rtd", ,"ContractData", $C685, "Y_Date",, "T"),"")</f>
        <v>44951</v>
      </c>
      <c r="K685" s="1" t="str">
        <v/>
      </c>
      <c r="L685" s="1" t="str">
        <v/>
      </c>
      <c r="M685" t="b">
        <f t="shared" ca="1" si="33"/>
        <v>0</v>
      </c>
    </row>
    <row r="686" spans="1:13" x14ac:dyDescent="0.3">
      <c r="A686" s="3">
        <v>681</v>
      </c>
      <c r="B686" s="5">
        <f t="shared" si="31"/>
        <v>45519</v>
      </c>
      <c r="C686" s="16" t="str">
        <f t="shared" si="32"/>
        <v>CADD15Q24</v>
      </c>
      <c r="D686" s="6" t="str">
        <f>RTD("cqg.rtd", ,"ContractData", ""&amp;C686&amp;"", "LongDescription",, "T")</f>
        <v>LME Copper, Aug 24</v>
      </c>
      <c r="E686" s="6" t="str" cm="1">
        <f t="array" aca="1" ref="E686" ca="1">IF($B686&gt;=$D$3,_xll.CQGContractData(""&amp;$C686&amp;"","T_Settlement","1","T"),RTD("cqg.rtd",,"StudyData",""&amp;$C686&amp;"","Bar","","Close","D","-1","ALL",,,"TRUE","T"))</f>
        <v/>
      </c>
      <c r="F686" s="3" t="str" cm="1">
        <f t="array" aca="1" ref="F686" ca="1">IF($B686&gt;=$D$3,_xll.CQGContractData(""&amp;$C686&amp;"","NetSettlement","1","T"),RTD("cqg.rtd",,"StudyData",""&amp;$C686&amp;"","Bar","","Close","D","-2","ALL",,,"TRUE","T")-RTD("cqg.rtd",,"StudyData",""&amp;$C686&amp;"","Bar","","Close","D","-1","ALL",,,"TRUE","T"))</f>
        <v/>
      </c>
      <c r="G686" s="14" t="str">
        <f ca="1">IF($B686&gt;=$D$3,RTD("cqg.rtd", ,"ContractData", $C686, "T_SettlementTime",, "T"),"")</f>
        <v/>
      </c>
      <c r="H686" s="5" cm="1">
        <f t="array" aca="1" ref="H686" ca="1">IF($B686&gt;=$D$3,_xll.CQGContractData($C686,"T_Date","1","T"),RTD("cqg.rtd",,"StudyData",""&amp;$C686&amp;"","Bar","","Time","D","-1","ALL",,,"TRUE","T"))</f>
        <v>44952</v>
      </c>
      <c r="I686" s="6">
        <f ca="1">IF($B686&gt;=$D$3,RTD("cqg.rtd",,"StudyData",$C686,"Bar","","Close","ADC","-2","ALL",,,"TRUE","T"),"")</f>
        <v>9311.5</v>
      </c>
      <c r="J686" s="5">
        <f ca="1">IF($B686&gt;=$D$3,RTD("cqg.rtd", ,"ContractData", $C686, "Y_Date",, "T"),"")</f>
        <v>44951</v>
      </c>
      <c r="K686" s="1" t="str">
        <v/>
      </c>
      <c r="L686" s="1" t="str">
        <v/>
      </c>
      <c r="M686" t="b">
        <f t="shared" ca="1" si="33"/>
        <v>0</v>
      </c>
    </row>
    <row r="687" spans="1:13" x14ac:dyDescent="0.3">
      <c r="A687" s="3">
        <v>682</v>
      </c>
      <c r="B687" s="5">
        <f t="shared" si="31"/>
        <v>45520</v>
      </c>
      <c r="C687" s="16" t="str">
        <f t="shared" si="32"/>
        <v>CADD16Q24</v>
      </c>
      <c r="D687" s="6" t="str">
        <f>RTD("cqg.rtd", ,"ContractData", ""&amp;C687&amp;"", "LongDescription",, "T")</f>
        <v>LME Copper, Aug 24</v>
      </c>
      <c r="E687" s="6" t="str" cm="1">
        <f t="array" aca="1" ref="E687" ca="1">IF($B687&gt;=$D$3,_xll.CQGContractData(""&amp;$C687&amp;"","T_Settlement","1","T"),RTD("cqg.rtd",,"StudyData",""&amp;$C687&amp;"","Bar","","Close","D","-1","ALL",,,"TRUE","T"))</f>
        <v/>
      </c>
      <c r="F687" s="3" t="str" cm="1">
        <f t="array" aca="1" ref="F687" ca="1">IF($B687&gt;=$D$3,_xll.CQGContractData(""&amp;$C687&amp;"","NetSettlement","1","T"),RTD("cqg.rtd",,"StudyData",""&amp;$C687&amp;"","Bar","","Close","D","-2","ALL",,,"TRUE","T")-RTD("cqg.rtd",,"StudyData",""&amp;$C687&amp;"","Bar","","Close","D","-1","ALL",,,"TRUE","T"))</f>
        <v/>
      </c>
      <c r="G687" s="14" t="str">
        <f ca="1">IF($B687&gt;=$D$3,RTD("cqg.rtd", ,"ContractData", $C687, "T_SettlementTime",, "T"),"")</f>
        <v/>
      </c>
      <c r="H687" s="5" cm="1">
        <f t="array" aca="1" ref="H687" ca="1">IF($B687&gt;=$D$3,_xll.CQGContractData($C687,"T_Date","1","T"),RTD("cqg.rtd",,"StudyData",""&amp;$C687&amp;"","Bar","","Time","D","-1","ALL",,,"TRUE","T"))</f>
        <v>44952</v>
      </c>
      <c r="I687" s="6">
        <f ca="1">IF($B687&gt;=$D$3,RTD("cqg.rtd",,"StudyData",$C687,"Bar","","Close","ADC","-2","ALL",,,"TRUE","T"),"")</f>
        <v>9311.5</v>
      </c>
      <c r="J687" s="5">
        <f ca="1">IF($B687&gt;=$D$3,RTD("cqg.rtd", ,"ContractData", $C687, "Y_Date",, "T"),"")</f>
        <v>44951</v>
      </c>
      <c r="K687" s="1" t="str">
        <v/>
      </c>
      <c r="L687" s="1" t="str">
        <v/>
      </c>
      <c r="M687" t="b">
        <f t="shared" ca="1" si="33"/>
        <v>0</v>
      </c>
    </row>
    <row r="688" spans="1:13" x14ac:dyDescent="0.3">
      <c r="A688" s="3">
        <v>683</v>
      </c>
      <c r="B688" s="5">
        <f t="shared" si="31"/>
        <v>45523</v>
      </c>
      <c r="C688" s="16" t="str">
        <f t="shared" si="32"/>
        <v>CADD19Q24</v>
      </c>
      <c r="D688" s="6" t="str">
        <f>RTD("cqg.rtd", ,"ContractData", ""&amp;C688&amp;"", "LongDescription",, "T")</f>
        <v>LME Copper, Aug 24</v>
      </c>
      <c r="E688" s="6" t="str" cm="1">
        <f t="array" aca="1" ref="E688" ca="1">IF($B688&gt;=$D$3,_xll.CQGContractData(""&amp;$C688&amp;"","T_Settlement","1","T"),RTD("cqg.rtd",,"StudyData",""&amp;$C688&amp;"","Bar","","Close","D","-1","ALL",,,"TRUE","T"))</f>
        <v/>
      </c>
      <c r="F688" s="3" t="str" cm="1">
        <f t="array" aca="1" ref="F688" ca="1">IF($B688&gt;=$D$3,_xll.CQGContractData(""&amp;$C688&amp;"","NetSettlement","1","T"),RTD("cqg.rtd",,"StudyData",""&amp;$C688&amp;"","Bar","","Close","D","-2","ALL",,,"TRUE","T")-RTD("cqg.rtd",,"StudyData",""&amp;$C688&amp;"","Bar","","Close","D","-1","ALL",,,"TRUE","T"))</f>
        <v/>
      </c>
      <c r="G688" s="14" t="str">
        <f ca="1">IF($B688&gt;=$D$3,RTD("cqg.rtd", ,"ContractData", $C688, "T_SettlementTime",, "T"),"")</f>
        <v/>
      </c>
      <c r="H688" s="5" cm="1">
        <f t="array" aca="1" ref="H688" ca="1">IF($B688&gt;=$D$3,_xll.CQGContractData($C688,"T_Date","1","T"),RTD("cqg.rtd",,"StudyData",""&amp;$C688&amp;"","Bar","","Time","D","-1","ALL",,,"TRUE","T"))</f>
        <v>44952</v>
      </c>
      <c r="I688" s="6">
        <f ca="1">IF($B688&gt;=$D$3,RTD("cqg.rtd",,"StudyData",$C688,"Bar","","Close","ADC","-2","ALL",,,"TRUE","T"),"")</f>
        <v>9314.5</v>
      </c>
      <c r="J688" s="5">
        <f ca="1">IF($B688&gt;=$D$3,RTD("cqg.rtd", ,"ContractData", $C688, "Y_Date",, "T"),"")</f>
        <v>44951</v>
      </c>
      <c r="K688" s="1" t="str">
        <v/>
      </c>
      <c r="L688" s="1" t="str">
        <v/>
      </c>
      <c r="M688" t="b">
        <f t="shared" ca="1" si="33"/>
        <v>0</v>
      </c>
    </row>
    <row r="689" spans="1:13" x14ac:dyDescent="0.3">
      <c r="A689" s="3">
        <v>684</v>
      </c>
      <c r="B689" s="5">
        <f t="shared" si="31"/>
        <v>45524</v>
      </c>
      <c r="C689" s="16" t="str">
        <f t="shared" si="32"/>
        <v>CADD20Q24</v>
      </c>
      <c r="D689" s="6" t="str">
        <f>RTD("cqg.rtd", ,"ContractData", ""&amp;C689&amp;"", "LongDescription",, "T")</f>
        <v>LME Copper, Aug 24</v>
      </c>
      <c r="E689" s="6" t="str" cm="1">
        <f t="array" aca="1" ref="E689" ca="1">IF($B689&gt;=$D$3,_xll.CQGContractData(""&amp;$C689&amp;"","T_Settlement","1","T"),RTD("cqg.rtd",,"StudyData",""&amp;$C689&amp;"","Bar","","Close","D","-1","ALL",,,"TRUE","T"))</f>
        <v/>
      </c>
      <c r="F689" s="3" t="str" cm="1">
        <f t="array" aca="1" ref="F689" ca="1">IF($B689&gt;=$D$3,_xll.CQGContractData(""&amp;$C689&amp;"","NetSettlement","1","T"),RTD("cqg.rtd",,"StudyData",""&amp;$C689&amp;"","Bar","","Close","D","-2","ALL",,,"TRUE","T")-RTD("cqg.rtd",,"StudyData",""&amp;$C689&amp;"","Bar","","Close","D","-1","ALL",,,"TRUE","T"))</f>
        <v/>
      </c>
      <c r="G689" s="14" t="str">
        <f ca="1">IF($B689&gt;=$D$3,RTD("cqg.rtd", ,"ContractData", $C689, "T_SettlementTime",, "T"),"")</f>
        <v/>
      </c>
      <c r="H689" s="5" cm="1">
        <f t="array" aca="1" ref="H689" ca="1">IF($B689&gt;=$D$3,_xll.CQGContractData($C689,"T_Date","1","T"),RTD("cqg.rtd",,"StudyData",""&amp;$C689&amp;"","Bar","","Time","D","-1","ALL",,,"TRUE","T"))</f>
        <v>44952</v>
      </c>
      <c r="I689" s="6">
        <f ca="1">IF($B689&gt;=$D$3,RTD("cqg.rtd",,"StudyData",$C689,"Bar","","Close","ADC","-2","ALL",,,"TRUE","T"),"")</f>
        <v>9314.25</v>
      </c>
      <c r="J689" s="5">
        <f ca="1">IF($B689&gt;=$D$3,RTD("cqg.rtd", ,"ContractData", $C689, "Y_Date",, "T"),"")</f>
        <v>44951</v>
      </c>
      <c r="K689" s="1" t="str">
        <v/>
      </c>
      <c r="L689" s="1" t="str">
        <v/>
      </c>
      <c r="M689" t="b">
        <f t="shared" ca="1" si="33"/>
        <v>0</v>
      </c>
    </row>
    <row r="690" spans="1:13" x14ac:dyDescent="0.3">
      <c r="A690" s="3">
        <v>685</v>
      </c>
      <c r="B690" s="5">
        <f t="shared" si="31"/>
        <v>45525</v>
      </c>
      <c r="C690" s="16" t="str">
        <f t="shared" si="32"/>
        <v>CADD21Q24</v>
      </c>
      <c r="D690" s="6" t="str">
        <f>RTD("cqg.rtd", ,"ContractData", ""&amp;C690&amp;"", "LongDescription",, "T")</f>
        <v>LME Copper, Aug 24</v>
      </c>
      <c r="E690" s="6" cm="1">
        <f t="array" aca="1" ref="E690" ca="1">IF($B690&gt;=$D$3,_xll.CQGContractData(""&amp;$C690&amp;"","T_Settlement","1","T"),RTD("cqg.rtd",,"StudyData",""&amp;$C690&amp;"","Bar","","Close","D","-1","ALL",,,"TRUE","T"))</f>
        <v>9266.5</v>
      </c>
      <c r="F690" s="3" cm="1">
        <f t="array" aca="1" ref="F690" ca="1">IF($B690&gt;=$D$3,_xll.CQGContractData(""&amp;$C690&amp;"","NetSettlement","1","T"),RTD("cqg.rtd",,"StudyData",""&amp;$C690&amp;"","Bar","","Close","D","-2","ALL",,,"TRUE","T")-RTD("cqg.rtd",,"StudyData",""&amp;$C690&amp;"","Bar","","Close","D","-1","ALL",,,"TRUE","T"))</f>
        <v>5</v>
      </c>
      <c r="G690" s="14">
        <f ca="1">IF($B690&gt;=$D$3,RTD("cqg.rtd", ,"ContractData", $C690, "T_SettlementTime",, "T"),"")</f>
        <v>0.45833333333333331</v>
      </c>
      <c r="H690" s="5" cm="1">
        <f t="array" aca="1" ref="H690" ca="1">IF($B690&gt;=$D$3,_xll.CQGContractData($C690,"T_Date","1","T"),RTD("cqg.rtd",,"StudyData",""&amp;$C690&amp;"","Bar","","Time","D","-1","ALL",,,"TRUE","T"))</f>
        <v>44952</v>
      </c>
      <c r="I690" s="6">
        <f ca="1">IF($B690&gt;=$D$3,RTD("cqg.rtd",,"StudyData",$C690,"Bar","","Close","ADC","-2","ALL",,,"TRUE","T"),"")</f>
        <v>9311.86</v>
      </c>
      <c r="J690" s="5">
        <f ca="1">IF($B690&gt;=$D$3,RTD("cqg.rtd", ,"ContractData", $C690, "Y_Date",, "T"),"")</f>
        <v>44951</v>
      </c>
      <c r="K690" s="1">
        <v>45525</v>
      </c>
      <c r="L690" s="1" t="str">
        <v/>
      </c>
      <c r="M690" t="b">
        <f t="shared" ca="1" si="33"/>
        <v>0</v>
      </c>
    </row>
    <row r="691" spans="1:13" x14ac:dyDescent="0.3">
      <c r="A691" s="3">
        <v>686</v>
      </c>
      <c r="B691" s="5">
        <f t="shared" si="31"/>
        <v>45526</v>
      </c>
      <c r="C691" s="16" t="str">
        <f t="shared" si="32"/>
        <v>CADD22Q24</v>
      </c>
      <c r="D691" s="6" t="str">
        <f>RTD("cqg.rtd", ,"ContractData", ""&amp;C691&amp;"", "LongDescription",, "T")</f>
        <v>LME Copper, Aug 24</v>
      </c>
      <c r="E691" s="6" t="str" cm="1">
        <f t="array" aca="1" ref="E691" ca="1">IF($B691&gt;=$D$3,_xll.CQGContractData(""&amp;$C691&amp;"","T_Settlement","1","T"),RTD("cqg.rtd",,"StudyData",""&amp;$C691&amp;"","Bar","","Close","D","-1","ALL",,,"TRUE","T"))</f>
        <v/>
      </c>
      <c r="F691" s="3" t="str" cm="1">
        <f t="array" aca="1" ref="F691" ca="1">IF($B691&gt;=$D$3,_xll.CQGContractData(""&amp;$C691&amp;"","NetSettlement","1","T"),RTD("cqg.rtd",,"StudyData",""&amp;$C691&amp;"","Bar","","Close","D","-2","ALL",,,"TRUE","T")-RTD("cqg.rtd",,"StudyData",""&amp;$C691&amp;"","Bar","","Close","D","-1","ALL",,,"TRUE","T"))</f>
        <v/>
      </c>
      <c r="G691" s="14" t="str">
        <f ca="1">IF($B691&gt;=$D$3,RTD("cqg.rtd", ,"ContractData", $C691, "T_SettlementTime",, "T"),"")</f>
        <v/>
      </c>
      <c r="H691" s="5" cm="1">
        <f t="array" aca="1" ref="H691" ca="1">IF($B691&gt;=$D$3,_xll.CQGContractData($C691,"T_Date","1","T"),RTD("cqg.rtd",,"StudyData",""&amp;$C691&amp;"","Bar","","Time","D","-1","ALL",,,"TRUE","T"))</f>
        <v>44952</v>
      </c>
      <c r="I691" s="6">
        <f ca="1">IF($B691&gt;=$D$3,RTD("cqg.rtd",,"StudyData",$C691,"Bar","","Close","ADC","-2","ALL",,,"TRUE","T"),"")</f>
        <v>9311.93</v>
      </c>
      <c r="J691" s="5">
        <f ca="1">IF($B691&gt;=$D$3,RTD("cqg.rtd", ,"ContractData", $C691, "Y_Date",, "T"),"")</f>
        <v>44951</v>
      </c>
      <c r="K691" s="1" t="str">
        <v/>
      </c>
      <c r="L691" s="1" t="str">
        <v/>
      </c>
      <c r="M691" t="b">
        <f t="shared" ca="1" si="33"/>
        <v>0</v>
      </c>
    </row>
    <row r="692" spans="1:13" x14ac:dyDescent="0.3">
      <c r="A692" s="3">
        <v>687</v>
      </c>
      <c r="B692" s="5">
        <f t="shared" si="31"/>
        <v>45527</v>
      </c>
      <c r="C692" s="16" t="str">
        <f t="shared" si="32"/>
        <v>CADD23Q24</v>
      </c>
      <c r="D692" s="6" t="str">
        <f>RTD("cqg.rtd", ,"ContractData", ""&amp;C692&amp;"", "LongDescription",, "T")</f>
        <v>LME Copper, Aug 24</v>
      </c>
      <c r="E692" s="6" t="str" cm="1">
        <f t="array" aca="1" ref="E692" ca="1">IF($B692&gt;=$D$3,_xll.CQGContractData(""&amp;$C692&amp;"","T_Settlement","1","T"),RTD("cqg.rtd",,"StudyData",""&amp;$C692&amp;"","Bar","","Close","D","-1","ALL",,,"TRUE","T"))</f>
        <v/>
      </c>
      <c r="F692" s="3" t="str" cm="1">
        <f t="array" aca="1" ref="F692" ca="1">IF($B692&gt;=$D$3,_xll.CQGContractData(""&amp;$C692&amp;"","NetSettlement","1","T"),RTD("cqg.rtd",,"StudyData",""&amp;$C692&amp;"","Bar","","Close","D","-2","ALL",,,"TRUE","T")-RTD("cqg.rtd",,"StudyData",""&amp;$C692&amp;"","Bar","","Close","D","-1","ALL",,,"TRUE","T"))</f>
        <v/>
      </c>
      <c r="G692" s="14" t="str">
        <f ca="1">IF($B692&gt;=$D$3,RTD("cqg.rtd", ,"ContractData", $C692, "T_SettlementTime",, "T"),"")</f>
        <v/>
      </c>
      <c r="H692" s="5" cm="1">
        <f t="array" aca="1" ref="H692" ca="1">IF($B692&gt;=$D$3,_xll.CQGContractData($C692,"T_Date","1","T"),RTD("cqg.rtd",,"StudyData",""&amp;$C692&amp;"","Bar","","Time","D","-1","ALL",,,"TRUE","T"))</f>
        <v>44952</v>
      </c>
      <c r="I692" s="6">
        <f ca="1">IF($B692&gt;=$D$3,RTD("cqg.rtd",,"StudyData",$C692,"Bar","","Close","ADC","-2","ALL",,,"TRUE","T"),"")</f>
        <v>9312</v>
      </c>
      <c r="J692" s="5">
        <f ca="1">IF($B692&gt;=$D$3,RTD("cqg.rtd", ,"ContractData", $C692, "Y_Date",, "T"),"")</f>
        <v>44951</v>
      </c>
      <c r="K692" s="1" t="str">
        <v/>
      </c>
      <c r="L692" s="1" t="str">
        <v/>
      </c>
      <c r="M692" t="b">
        <f t="shared" ca="1" si="33"/>
        <v>0</v>
      </c>
    </row>
    <row r="693" spans="1:13" x14ac:dyDescent="0.3">
      <c r="A693" s="3">
        <v>688</v>
      </c>
      <c r="B693" s="5">
        <f t="shared" si="31"/>
        <v>45530</v>
      </c>
      <c r="C693" s="16" t="str">
        <f t="shared" si="32"/>
        <v>CADD26Q24</v>
      </c>
      <c r="D693" s="6" t="str">
        <f>RTD("cqg.rtd", ,"ContractData", ""&amp;C693&amp;"", "LongDescription",, "T")</f>
        <v>LME Copper, Aug 24</v>
      </c>
      <c r="E693" s="6" t="str" cm="1">
        <f t="array" aca="1" ref="E693" ca="1">IF($B693&gt;=$D$3,_xll.CQGContractData(""&amp;$C693&amp;"","T_Settlement","1","T"),RTD("cqg.rtd",,"StudyData",""&amp;$C693&amp;"","Bar","","Close","D","-1","ALL",,,"TRUE","T"))</f>
        <v/>
      </c>
      <c r="F693" s="3" t="str" cm="1">
        <f t="array" aca="1" ref="F693" ca="1">IF($B693&gt;=$D$3,_xll.CQGContractData(""&amp;$C693&amp;"","NetSettlement","1","T"),RTD("cqg.rtd",,"StudyData",""&amp;$C693&amp;"","Bar","","Close","D","-2","ALL",,,"TRUE","T")-RTD("cqg.rtd",,"StudyData",""&amp;$C693&amp;"","Bar","","Close","D","-1","ALL",,,"TRUE","T"))</f>
        <v/>
      </c>
      <c r="G693" s="14" t="str">
        <f ca="1">IF($B693&gt;=$D$3,RTD("cqg.rtd", ,"ContractData", $C693, "T_SettlementTime",, "T"),"")</f>
        <v/>
      </c>
      <c r="H693" s="5" cm="1">
        <f t="array" aca="1" ref="H693" ca="1">IF($B693&gt;=$D$3,_xll.CQGContractData($C693,"T_Date","1","T"),RTD("cqg.rtd",,"StudyData",""&amp;$C693&amp;"","Bar","","Time","D","-1","ALL",,,"TRUE","T"))</f>
        <v>44952</v>
      </c>
      <c r="I693" s="6">
        <f ca="1">IF($B693&gt;=$D$3,RTD("cqg.rtd",,"StudyData",$C693,"Bar","","Close","ADC","-2","ALL",,,"TRUE","T"),"")</f>
        <v>9291.01</v>
      </c>
      <c r="J693" s="5">
        <f ca="1">IF($B693&gt;=$D$3,RTD("cqg.rtd", ,"ContractData", $C693, "Y_Date",, "T"),"")</f>
        <v>44951</v>
      </c>
      <c r="K693" s="1" t="str">
        <v/>
      </c>
      <c r="L693" s="1" t="str">
        <v/>
      </c>
      <c r="M693" t="b">
        <f t="shared" ca="1" si="33"/>
        <v>0</v>
      </c>
    </row>
    <row r="694" spans="1:13" x14ac:dyDescent="0.3">
      <c r="A694" s="3">
        <v>689</v>
      </c>
      <c r="B694" s="5">
        <f t="shared" si="31"/>
        <v>45531</v>
      </c>
      <c r="C694" s="16" t="str">
        <f t="shared" si="32"/>
        <v>CADD27Q24</v>
      </c>
      <c r="D694" s="6" t="str">
        <f>RTD("cqg.rtd", ,"ContractData", ""&amp;C694&amp;"", "LongDescription",, "T")</f>
        <v>LME Copper, Aug 24</v>
      </c>
      <c r="E694" s="6" t="str" cm="1">
        <f t="array" aca="1" ref="E694" ca="1">IF($B694&gt;=$D$3,_xll.CQGContractData(""&amp;$C694&amp;"","T_Settlement","1","T"),RTD("cqg.rtd",,"StudyData",""&amp;$C694&amp;"","Bar","","Close","D","-1","ALL",,,"TRUE","T"))</f>
        <v/>
      </c>
      <c r="F694" s="3" t="str" cm="1">
        <f t="array" aca="1" ref="F694" ca="1">IF($B694&gt;=$D$3,_xll.CQGContractData(""&amp;$C694&amp;"","NetSettlement","1","T"),RTD("cqg.rtd",,"StudyData",""&amp;$C694&amp;"","Bar","","Close","D","-2","ALL",,,"TRUE","T")-RTD("cqg.rtd",,"StudyData",""&amp;$C694&amp;"","Bar","","Close","D","-1","ALL",,,"TRUE","T"))</f>
        <v/>
      </c>
      <c r="G694" s="14" t="str">
        <f ca="1">IF($B694&gt;=$D$3,RTD("cqg.rtd", ,"ContractData", $C694, "T_SettlementTime",, "T"),"")</f>
        <v/>
      </c>
      <c r="H694" s="5" cm="1">
        <f t="array" aca="1" ref="H694" ca="1">IF($B694&gt;=$D$3,_xll.CQGContractData($C694,"T_Date","1","T"),RTD("cqg.rtd",,"StudyData",""&amp;$C694&amp;"","Bar","","Time","D","-1","ALL",,,"TRUE","T"))</f>
        <v>44952</v>
      </c>
      <c r="I694" s="6">
        <f ca="1">IF($B694&gt;=$D$3,RTD("cqg.rtd",,"StudyData",$C694,"Bar","","Close","ADC","-2","ALL",,,"TRUE","T"),"")</f>
        <v>9292.51</v>
      </c>
      <c r="J694" s="5">
        <f ca="1">IF($B694&gt;=$D$3,RTD("cqg.rtd", ,"ContractData", $C694, "Y_Date",, "T"),"")</f>
        <v>44951</v>
      </c>
      <c r="K694" s="1" t="str">
        <v/>
      </c>
      <c r="L694" s="1" t="str">
        <v/>
      </c>
      <c r="M694" t="b">
        <f t="shared" ca="1" si="33"/>
        <v>0</v>
      </c>
    </row>
    <row r="695" spans="1:13" x14ac:dyDescent="0.3">
      <c r="A695" s="3">
        <v>690</v>
      </c>
      <c r="B695" s="5">
        <f t="shared" si="31"/>
        <v>45532</v>
      </c>
      <c r="C695" s="16" t="str">
        <f t="shared" si="32"/>
        <v>CADD28Q24</v>
      </c>
      <c r="D695" s="6" t="str">
        <f>RTD("cqg.rtd", ,"ContractData", ""&amp;C695&amp;"", "LongDescription",, "T")</f>
        <v>LME Copper, Aug 24</v>
      </c>
      <c r="E695" s="6" t="str" cm="1">
        <f t="array" aca="1" ref="E695" ca="1">IF($B695&gt;=$D$3,_xll.CQGContractData(""&amp;$C695&amp;"","T_Settlement","1","T"),RTD("cqg.rtd",,"StudyData",""&amp;$C695&amp;"","Bar","","Close","D","-1","ALL",,,"TRUE","T"))</f>
        <v/>
      </c>
      <c r="F695" s="3" t="str" cm="1">
        <f t="array" aca="1" ref="F695" ca="1">IF($B695&gt;=$D$3,_xll.CQGContractData(""&amp;$C695&amp;"","NetSettlement","1","T"),RTD("cqg.rtd",,"StudyData",""&amp;$C695&amp;"","Bar","","Close","D","-2","ALL",,,"TRUE","T")-RTD("cqg.rtd",,"StudyData",""&amp;$C695&amp;"","Bar","","Close","D","-1","ALL",,,"TRUE","T"))</f>
        <v/>
      </c>
      <c r="G695" s="14" t="str">
        <f ca="1">IF($B695&gt;=$D$3,RTD("cqg.rtd", ,"ContractData", $C695, "T_SettlementTime",, "T"),"")</f>
        <v/>
      </c>
      <c r="H695" s="5" cm="1">
        <f t="array" aca="1" ref="H695" ca="1">IF($B695&gt;=$D$3,_xll.CQGContractData($C695,"T_Date","1","T"),RTD("cqg.rtd",,"StudyData",""&amp;$C695&amp;"","Bar","","Time","D","-1","ALL",,,"TRUE","T"))</f>
        <v>44952</v>
      </c>
      <c r="I695" s="6">
        <f ca="1">IF($B695&gt;=$D$3,RTD("cqg.rtd",,"StudyData",$C695,"Bar","","Close","ADC","-2","ALL",,,"TRUE","T"),"")</f>
        <v>9313.8799999999992</v>
      </c>
      <c r="J695" s="5">
        <f ca="1">IF($B695&gt;=$D$3,RTD("cqg.rtd", ,"ContractData", $C695, "Y_Date",, "T"),"")</f>
        <v>44951</v>
      </c>
      <c r="K695" s="1" t="str">
        <v/>
      </c>
      <c r="L695" s="1" t="str">
        <v/>
      </c>
      <c r="M695" t="b">
        <f t="shared" ca="1" si="33"/>
        <v>0</v>
      </c>
    </row>
    <row r="696" spans="1:13" x14ac:dyDescent="0.3">
      <c r="A696" s="3">
        <v>691</v>
      </c>
      <c r="B696" s="5">
        <f t="shared" si="31"/>
        <v>45533</v>
      </c>
      <c r="C696" s="16" t="str">
        <f t="shared" si="32"/>
        <v>CADD29Q24</v>
      </c>
      <c r="D696" s="6" t="str">
        <f>RTD("cqg.rtd", ,"ContractData", ""&amp;C696&amp;"", "LongDescription",, "T")</f>
        <v>LME Copper, Aug 24</v>
      </c>
      <c r="E696" s="6" t="str" cm="1">
        <f t="array" aca="1" ref="E696" ca="1">IF($B696&gt;=$D$3,_xll.CQGContractData(""&amp;$C696&amp;"","T_Settlement","1","T"),RTD("cqg.rtd",,"StudyData",""&amp;$C696&amp;"","Bar","","Close","D","-1","ALL",,,"TRUE","T"))</f>
        <v/>
      </c>
      <c r="F696" s="3" t="str" cm="1">
        <f t="array" aca="1" ref="F696" ca="1">IF($B696&gt;=$D$3,_xll.CQGContractData(""&amp;$C696&amp;"","NetSettlement","1","T"),RTD("cqg.rtd",,"StudyData",""&amp;$C696&amp;"","Bar","","Close","D","-2","ALL",,,"TRUE","T")-RTD("cqg.rtd",,"StudyData",""&amp;$C696&amp;"","Bar","","Close","D","-1","ALL",,,"TRUE","T"))</f>
        <v/>
      </c>
      <c r="G696" s="14" t="str">
        <f ca="1">IF($B696&gt;=$D$3,RTD("cqg.rtd", ,"ContractData", $C696, "T_SettlementTime",, "T"),"")</f>
        <v/>
      </c>
      <c r="H696" s="5" cm="1">
        <f t="array" aca="1" ref="H696" ca="1">IF($B696&gt;=$D$3,_xll.CQGContractData($C696,"T_Date","1","T"),RTD("cqg.rtd",,"StudyData",""&amp;$C696&amp;"","Bar","","Time","D","-1","ALL",,,"TRUE","T"))</f>
        <v>44952</v>
      </c>
      <c r="I696" s="6">
        <f ca="1">IF($B696&gt;=$D$3,RTD("cqg.rtd",,"StudyData",$C696,"Bar","","Close","ADC","-2","ALL",,,"TRUE","T"),"")</f>
        <v>9314.25</v>
      </c>
      <c r="J696" s="5">
        <f ca="1">IF($B696&gt;=$D$3,RTD("cqg.rtd", ,"ContractData", $C696, "Y_Date",, "T"),"")</f>
        <v>44951</v>
      </c>
      <c r="K696" s="1" t="str">
        <v/>
      </c>
      <c r="L696" s="1" t="str">
        <v/>
      </c>
      <c r="M696" t="b">
        <f t="shared" ca="1" si="33"/>
        <v>0</v>
      </c>
    </row>
    <row r="697" spans="1:13" x14ac:dyDescent="0.3">
      <c r="A697" s="3">
        <v>692</v>
      </c>
      <c r="B697" s="5">
        <f t="shared" si="31"/>
        <v>45534</v>
      </c>
      <c r="C697" s="16" t="str">
        <f t="shared" si="32"/>
        <v>CADD30Q24</v>
      </c>
      <c r="D697" s="6" t="str">
        <f>RTD("cqg.rtd", ,"ContractData", ""&amp;C697&amp;"", "LongDescription",, "T")</f>
        <v>LME Copper, Aug 24</v>
      </c>
      <c r="E697" s="6" t="str" cm="1">
        <f t="array" aca="1" ref="E697" ca="1">IF($B697&gt;=$D$3,_xll.CQGContractData(""&amp;$C697&amp;"","T_Settlement","1","T"),RTD("cqg.rtd",,"StudyData",""&amp;$C697&amp;"","Bar","","Close","D","-1","ALL",,,"TRUE","T"))</f>
        <v/>
      </c>
      <c r="F697" s="3" t="str" cm="1">
        <f t="array" aca="1" ref="F697" ca="1">IF($B697&gt;=$D$3,_xll.CQGContractData(""&amp;$C697&amp;"","NetSettlement","1","T"),RTD("cqg.rtd",,"StudyData",""&amp;$C697&amp;"","Bar","","Close","D","-2","ALL",,,"TRUE","T")-RTD("cqg.rtd",,"StudyData",""&amp;$C697&amp;"","Bar","","Close","D","-1","ALL",,,"TRUE","T"))</f>
        <v/>
      </c>
      <c r="G697" s="14" t="str">
        <f ca="1">IF($B697&gt;=$D$3,RTD("cqg.rtd", ,"ContractData", $C697, "T_SettlementTime",, "T"),"")</f>
        <v/>
      </c>
      <c r="H697" s="5" cm="1">
        <f t="array" aca="1" ref="H697" ca="1">IF($B697&gt;=$D$3,_xll.CQGContractData($C697,"T_Date","1","T"),RTD("cqg.rtd",,"StudyData",""&amp;$C697&amp;"","Bar","","Time","D","-1","ALL",,,"TRUE","T"))</f>
        <v>44952</v>
      </c>
      <c r="I697" s="6">
        <f ca="1">IF($B697&gt;=$D$3,RTD("cqg.rtd",,"StudyData",$C697,"Bar","","Close","ADC","-2","ALL",,,"TRUE","T"),"")</f>
        <v>9314</v>
      </c>
      <c r="J697" s="5">
        <f ca="1">IF($B697&gt;=$D$3,RTD("cqg.rtd", ,"ContractData", $C697, "Y_Date",, "T"),"")</f>
        <v>44951</v>
      </c>
      <c r="K697" s="1" t="str">
        <v/>
      </c>
      <c r="L697" s="1" t="str">
        <v/>
      </c>
      <c r="M697" t="b">
        <f t="shared" ca="1" si="33"/>
        <v>0</v>
      </c>
    </row>
    <row r="698" spans="1:13" x14ac:dyDescent="0.3">
      <c r="A698" s="3">
        <v>693</v>
      </c>
      <c r="B698" s="5">
        <f t="shared" si="31"/>
        <v>45537</v>
      </c>
      <c r="C698" s="16" t="str">
        <f t="shared" si="32"/>
        <v>CADD02U24</v>
      </c>
      <c r="D698" s="6" t="str">
        <f>RTD("cqg.rtd", ,"ContractData", ""&amp;C698&amp;"", "LongDescription",, "T")</f>
        <v>LME Copper, Sep 24</v>
      </c>
      <c r="E698" s="6" t="str" cm="1">
        <f t="array" aca="1" ref="E698" ca="1">IF($B698&gt;=$D$3,_xll.CQGContractData(""&amp;$C698&amp;"","T_Settlement","1","T"),RTD("cqg.rtd",,"StudyData",""&amp;$C698&amp;"","Bar","","Close","D","-1","ALL",,,"TRUE","T"))</f>
        <v/>
      </c>
      <c r="F698" s="3" t="str" cm="1">
        <f t="array" aca="1" ref="F698" ca="1">IF($B698&gt;=$D$3,_xll.CQGContractData(""&amp;$C698&amp;"","NetSettlement","1","T"),RTD("cqg.rtd",,"StudyData",""&amp;$C698&amp;"","Bar","","Close","D","-2","ALL",,,"TRUE","T")-RTD("cqg.rtd",,"StudyData",""&amp;$C698&amp;"","Bar","","Close","D","-1","ALL",,,"TRUE","T"))</f>
        <v/>
      </c>
      <c r="G698" s="14" t="str">
        <f ca="1">IF($B698&gt;=$D$3,RTD("cqg.rtd", ,"ContractData", $C698, "T_SettlementTime",, "T"),"")</f>
        <v/>
      </c>
      <c r="H698" s="5" cm="1">
        <f t="array" aca="1" ref="H698" ca="1">IF($B698&gt;=$D$3,_xll.CQGContractData($C698,"T_Date","1","T"),RTD("cqg.rtd",,"StudyData",""&amp;$C698&amp;"","Bar","","Time","D","-1","ALL",,,"TRUE","T"))</f>
        <v>44952</v>
      </c>
      <c r="I698" s="6">
        <f ca="1">IF($B698&gt;=$D$3,RTD("cqg.rtd",,"StudyData",$C698,"Bar","","Close","ADC","-2","ALL",,,"TRUE","T"),"")</f>
        <v>9311.06</v>
      </c>
      <c r="J698" s="5">
        <f ca="1">IF($B698&gt;=$D$3,RTD("cqg.rtd", ,"ContractData", $C698, "Y_Date",, "T"),"")</f>
        <v>44951</v>
      </c>
      <c r="K698" s="1" t="str">
        <v/>
      </c>
      <c r="L698" s="1" t="str">
        <v/>
      </c>
      <c r="M698" t="b">
        <f t="shared" ca="1" si="33"/>
        <v>0</v>
      </c>
    </row>
    <row r="699" spans="1:13" x14ac:dyDescent="0.3">
      <c r="A699" s="3">
        <v>694</v>
      </c>
      <c r="B699" s="5">
        <f t="shared" si="31"/>
        <v>45538</v>
      </c>
      <c r="C699" s="16" t="str">
        <f t="shared" si="32"/>
        <v>CADD03U24</v>
      </c>
      <c r="D699" s="6" t="str">
        <f>RTD("cqg.rtd", ,"ContractData", ""&amp;C699&amp;"", "LongDescription",, "T")</f>
        <v>LME Copper, Sep 24</v>
      </c>
      <c r="E699" s="6" cm="1">
        <f t="array" aca="1" ref="E699" ca="1">IF($B699&gt;=$D$3,_xll.CQGContractData(""&amp;$C699&amp;"","T_Settlement","1","T"),RTD("cqg.rtd",,"StudyData",""&amp;$C699&amp;"","Bar","","Close","D","-1","ALL",,,"TRUE","T"))</f>
        <v>9264.56</v>
      </c>
      <c r="F699" s="3" cm="1">
        <f t="array" aca="1" ref="F699" ca="1">IF($B699&gt;=$D$3,_xll.CQGContractData(""&amp;$C699&amp;"","NetSettlement","1","T"),RTD("cqg.rtd",,"StudyData",""&amp;$C699&amp;"","Bar","","Close","D","-2","ALL",,,"TRUE","T")-RTD("cqg.rtd",,"StudyData",""&amp;$C699&amp;"","Bar","","Close","D","-1","ALL",,,"TRUE","T"))</f>
        <v>5.39</v>
      </c>
      <c r="G699" s="14">
        <f ca="1">IF($B699&gt;=$D$3,RTD("cqg.rtd", ,"ContractData", $C699, "T_SettlementTime",, "T"),"")</f>
        <v>0.45833333333333331</v>
      </c>
      <c r="H699" s="5" cm="1">
        <f t="array" aca="1" ref="H699" ca="1">IF($B699&gt;=$D$3,_xll.CQGContractData($C699,"T_Date","1","T"),RTD("cqg.rtd",,"StudyData",""&amp;$C699&amp;"","Bar","","Time","D","-1","ALL",,,"TRUE","T"))</f>
        <v>44952</v>
      </c>
      <c r="I699" s="6">
        <f ca="1">IF($B699&gt;=$D$3,RTD("cqg.rtd",,"StudyData",$C699,"Bar","","Close","ADC","-2","ALL",,,"TRUE","T"),"")</f>
        <v>9315.25</v>
      </c>
      <c r="J699" s="5">
        <f ca="1">IF($B699&gt;=$D$3,RTD("cqg.rtd", ,"ContractData", $C699, "Y_Date",, "T"),"")</f>
        <v>44951</v>
      </c>
      <c r="K699" s="1" t="str">
        <v/>
      </c>
      <c r="L699" s="1" t="str">
        <v/>
      </c>
      <c r="M699" t="b">
        <f t="shared" ca="1" si="33"/>
        <v>0</v>
      </c>
    </row>
    <row r="700" spans="1:13" x14ac:dyDescent="0.3">
      <c r="A700" s="3">
        <v>695</v>
      </c>
      <c r="B700" s="5">
        <f t="shared" si="31"/>
        <v>45539</v>
      </c>
      <c r="C700" s="16" t="str">
        <f t="shared" si="32"/>
        <v>CADD04U24</v>
      </c>
      <c r="D700" s="6" t="str">
        <f>RTD("cqg.rtd", ,"ContractData", ""&amp;C700&amp;"", "LongDescription",, "T")</f>
        <v>LME Copper, Sep 24</v>
      </c>
      <c r="E700" s="6" t="str" cm="1">
        <f t="array" aca="1" ref="E700" ca="1">IF($B700&gt;=$D$3,_xll.CQGContractData(""&amp;$C700&amp;"","T_Settlement","1","T"),RTD("cqg.rtd",,"StudyData",""&amp;$C700&amp;"","Bar","","Close","D","-1","ALL",,,"TRUE","T"))</f>
        <v/>
      </c>
      <c r="F700" s="3" t="str" cm="1">
        <f t="array" aca="1" ref="F700" ca="1">IF($B700&gt;=$D$3,_xll.CQGContractData(""&amp;$C700&amp;"","NetSettlement","1","T"),RTD("cqg.rtd",,"StudyData",""&amp;$C700&amp;"","Bar","","Close","D","-2","ALL",,,"TRUE","T")-RTD("cqg.rtd",,"StudyData",""&amp;$C700&amp;"","Bar","","Close","D","-1","ALL",,,"TRUE","T"))</f>
        <v/>
      </c>
      <c r="G700" s="14" t="str">
        <f ca="1">IF($B700&gt;=$D$3,RTD("cqg.rtd", ,"ContractData", $C700, "T_SettlementTime",, "T"),"")</f>
        <v/>
      </c>
      <c r="H700" s="5" cm="1">
        <f t="array" aca="1" ref="H700" ca="1">IF($B700&gt;=$D$3,_xll.CQGContractData($C700,"T_Date","1","T"),RTD("cqg.rtd",,"StudyData",""&amp;$C700&amp;"","Bar","","Time","D","-1","ALL",,,"TRUE","T"))</f>
        <v>44952</v>
      </c>
      <c r="I700" s="6">
        <f ca="1">IF($B700&gt;=$D$3,RTD("cqg.rtd",,"StudyData",$C700,"Bar","","Close","ADC","-2","ALL",,,"TRUE","T"),"")</f>
        <v>9315.42</v>
      </c>
      <c r="J700" s="5">
        <f ca="1">IF($B700&gt;=$D$3,RTD("cqg.rtd", ,"ContractData", $C700, "Y_Date",, "T"),"")</f>
        <v>44951</v>
      </c>
      <c r="K700" s="1" t="str">
        <v/>
      </c>
      <c r="L700" s="1" t="str">
        <v/>
      </c>
      <c r="M700" t="b">
        <f t="shared" ca="1" si="33"/>
        <v>0</v>
      </c>
    </row>
    <row r="701" spans="1:13" x14ac:dyDescent="0.3">
      <c r="A701" s="3">
        <v>696</v>
      </c>
      <c r="B701" s="5">
        <f t="shared" si="31"/>
        <v>45540</v>
      </c>
      <c r="C701" s="16" t="str">
        <f t="shared" si="32"/>
        <v>CADD05U24</v>
      </c>
      <c r="D701" s="6" t="str">
        <f>RTD("cqg.rtd", ,"ContractData", ""&amp;C701&amp;"", "LongDescription",, "T")</f>
        <v>LME Copper, Sep 24</v>
      </c>
      <c r="E701" s="6" t="str" cm="1">
        <f t="array" aca="1" ref="E701" ca="1">IF($B701&gt;=$D$3,_xll.CQGContractData(""&amp;$C701&amp;"","T_Settlement","1","T"),RTD("cqg.rtd",,"StudyData",""&amp;$C701&amp;"","Bar","","Close","D","-1","ALL",,,"TRUE","T"))</f>
        <v/>
      </c>
      <c r="F701" s="3" t="str" cm="1">
        <f t="array" aca="1" ref="F701" ca="1">IF($B701&gt;=$D$3,_xll.CQGContractData(""&amp;$C701&amp;"","NetSettlement","1","T"),RTD("cqg.rtd",,"StudyData",""&amp;$C701&amp;"","Bar","","Close","D","-2","ALL",,,"TRUE","T")-RTD("cqg.rtd",,"StudyData",""&amp;$C701&amp;"","Bar","","Close","D","-1","ALL",,,"TRUE","T"))</f>
        <v/>
      </c>
      <c r="G701" s="14" t="str">
        <f ca="1">IF($B701&gt;=$D$3,RTD("cqg.rtd", ,"ContractData", $C701, "T_SettlementTime",, "T"),"")</f>
        <v/>
      </c>
      <c r="H701" s="5" cm="1">
        <f t="array" aca="1" ref="H701" ca="1">IF($B701&gt;=$D$3,_xll.CQGContractData($C701,"T_Date","1","T"),RTD("cqg.rtd",,"StudyData",""&amp;$C701&amp;"","Bar","","Time","D","-1","ALL",,,"TRUE","T"))</f>
        <v>44952</v>
      </c>
      <c r="I701" s="6">
        <f ca="1">IF($B701&gt;=$D$3,RTD("cqg.rtd",,"StudyData",$C701,"Bar","","Close","ADC","-2","ALL",,,"TRUE","T"),"")</f>
        <v>9315.58</v>
      </c>
      <c r="J701" s="5">
        <f ca="1">IF($B701&gt;=$D$3,RTD("cqg.rtd", ,"ContractData", $C701, "Y_Date",, "T"),"")</f>
        <v>44951</v>
      </c>
      <c r="K701" s="1" t="str">
        <v/>
      </c>
      <c r="L701" s="1" t="str">
        <v/>
      </c>
      <c r="M701" t="b">
        <f t="shared" ca="1" si="33"/>
        <v>0</v>
      </c>
    </row>
    <row r="702" spans="1:13" x14ac:dyDescent="0.3">
      <c r="A702" s="3">
        <v>697</v>
      </c>
      <c r="B702" s="5">
        <f t="shared" si="31"/>
        <v>45541</v>
      </c>
      <c r="C702" s="16" t="str">
        <f t="shared" si="32"/>
        <v>CADD06U24</v>
      </c>
      <c r="D702" s="6" t="str">
        <f>RTD("cqg.rtd", ,"ContractData", ""&amp;C702&amp;"", "LongDescription",, "T")</f>
        <v>LME Copper, Sep 24</v>
      </c>
      <c r="E702" s="6" t="str" cm="1">
        <f t="array" aca="1" ref="E702" ca="1">IF($B702&gt;=$D$3,_xll.CQGContractData(""&amp;$C702&amp;"","T_Settlement","1","T"),RTD("cqg.rtd",,"StudyData",""&amp;$C702&amp;"","Bar","","Close","D","-1","ALL",,,"TRUE","T"))</f>
        <v/>
      </c>
      <c r="F702" s="3" t="str" cm="1">
        <f t="array" aca="1" ref="F702" ca="1">IF($B702&gt;=$D$3,_xll.CQGContractData(""&amp;$C702&amp;"","NetSettlement","1","T"),RTD("cqg.rtd",,"StudyData",""&amp;$C702&amp;"","Bar","","Close","D","-2","ALL",,,"TRUE","T")-RTD("cqg.rtd",,"StudyData",""&amp;$C702&amp;"","Bar","","Close","D","-1","ALL",,,"TRUE","T"))</f>
        <v/>
      </c>
      <c r="G702" s="14" t="str">
        <f ca="1">IF($B702&gt;=$D$3,RTD("cqg.rtd", ,"ContractData", $C702, "T_SettlementTime",, "T"),"")</f>
        <v/>
      </c>
      <c r="H702" s="5" cm="1">
        <f t="array" aca="1" ref="H702" ca="1">IF($B702&gt;=$D$3,_xll.CQGContractData($C702,"T_Date","1","T"),RTD("cqg.rtd",,"StudyData",""&amp;$C702&amp;"","Bar","","Time","D","-1","ALL",,,"TRUE","T"))</f>
        <v>44952</v>
      </c>
      <c r="I702" s="6">
        <f ca="1">IF($B702&gt;=$D$3,RTD("cqg.rtd",,"StudyData",$C702,"Bar","","Close","ADC","-2","ALL",,,"TRUE","T"),"")</f>
        <v>9315.75</v>
      </c>
      <c r="J702" s="5">
        <f ca="1">IF($B702&gt;=$D$3,RTD("cqg.rtd", ,"ContractData", $C702, "Y_Date",, "T"),"")</f>
        <v>44951</v>
      </c>
      <c r="K702" s="1" t="str">
        <v/>
      </c>
      <c r="L702" s="1" t="str">
        <v/>
      </c>
      <c r="M702" t="b">
        <f t="shared" ca="1" si="33"/>
        <v>0</v>
      </c>
    </row>
    <row r="703" spans="1:13" x14ac:dyDescent="0.3">
      <c r="A703" s="3">
        <v>698</v>
      </c>
      <c r="B703" s="5">
        <f t="shared" si="31"/>
        <v>45544</v>
      </c>
      <c r="C703" s="16" t="str">
        <f t="shared" si="32"/>
        <v>CADD09U24</v>
      </c>
      <c r="D703" s="6" t="str">
        <f>RTD("cqg.rtd", ,"ContractData", ""&amp;C703&amp;"", "LongDescription",, "T")</f>
        <v>LME Copper, Sep 24</v>
      </c>
      <c r="E703" s="6" t="str" cm="1">
        <f t="array" aca="1" ref="E703" ca="1">IF($B703&gt;=$D$3,_xll.CQGContractData(""&amp;$C703&amp;"","T_Settlement","1","T"),RTD("cqg.rtd",,"StudyData",""&amp;$C703&amp;"","Bar","","Close","D","-1","ALL",,,"TRUE","T"))</f>
        <v/>
      </c>
      <c r="F703" s="3" t="str" cm="1">
        <f t="array" aca="1" ref="F703" ca="1">IF($B703&gt;=$D$3,_xll.CQGContractData(""&amp;$C703&amp;"","NetSettlement","1","T"),RTD("cqg.rtd",,"StudyData",""&amp;$C703&amp;"","Bar","","Close","D","-2","ALL",,,"TRUE","T")-RTD("cqg.rtd",,"StudyData",""&amp;$C703&amp;"","Bar","","Close","D","-1","ALL",,,"TRUE","T"))</f>
        <v/>
      </c>
      <c r="G703" s="14" t="str">
        <f ca="1">IF($B703&gt;=$D$3,RTD("cqg.rtd", ,"ContractData", $C703, "T_SettlementTime",, "T"),"")</f>
        <v/>
      </c>
      <c r="H703" s="5" cm="1">
        <f t="array" aca="1" ref="H703" ca="1">IF($B703&gt;=$D$3,_xll.CQGContractData($C703,"T_Date","1","T"),RTD("cqg.rtd",,"StudyData",""&amp;$C703&amp;"","Bar","","Time","D","-1","ALL",,,"TRUE","T"))</f>
        <v>44952</v>
      </c>
      <c r="I703" s="6">
        <f ca="1">IF($B703&gt;=$D$3,RTD("cqg.rtd",,"StudyData",$C703,"Bar","","Close","ADC","-2","ALL",,,"TRUE","T"),"")</f>
        <v>9312.2900000000009</v>
      </c>
      <c r="J703" s="5">
        <f ca="1">IF($B703&gt;=$D$3,RTD("cqg.rtd", ,"ContractData", $C703, "Y_Date",, "T"),"")</f>
        <v>44951</v>
      </c>
      <c r="K703" s="1" t="str">
        <v/>
      </c>
      <c r="L703" s="1" t="str">
        <v/>
      </c>
      <c r="M703" t="b">
        <f t="shared" ca="1" si="33"/>
        <v>0</v>
      </c>
    </row>
    <row r="704" spans="1:13" x14ac:dyDescent="0.3">
      <c r="A704" s="3">
        <v>699</v>
      </c>
      <c r="B704" s="5">
        <f t="shared" si="31"/>
        <v>45545</v>
      </c>
      <c r="C704" s="16" t="str">
        <f t="shared" si="32"/>
        <v>CADD10U24</v>
      </c>
      <c r="D704" s="6" t="str">
        <f>RTD("cqg.rtd", ,"ContractData", ""&amp;C704&amp;"", "LongDescription",, "T")</f>
        <v>LME Copper, Sep 24</v>
      </c>
      <c r="E704" s="6" t="str" cm="1">
        <f t="array" aca="1" ref="E704" ca="1">IF($B704&gt;=$D$3,_xll.CQGContractData(""&amp;$C704&amp;"","T_Settlement","1","T"),RTD("cqg.rtd",,"StudyData",""&amp;$C704&amp;"","Bar","","Close","D","-1","ALL",,,"TRUE","T"))</f>
        <v/>
      </c>
      <c r="F704" s="3" t="str" cm="1">
        <f t="array" aca="1" ref="F704" ca="1">IF($B704&gt;=$D$3,_xll.CQGContractData(""&amp;$C704&amp;"","NetSettlement","1","T"),RTD("cqg.rtd",,"StudyData",""&amp;$C704&amp;"","Bar","","Close","D","-2","ALL",,,"TRUE","T")-RTD("cqg.rtd",,"StudyData",""&amp;$C704&amp;"","Bar","","Close","D","-1","ALL",,,"TRUE","T"))</f>
        <v/>
      </c>
      <c r="G704" s="14" t="str">
        <f ca="1">IF($B704&gt;=$D$3,RTD("cqg.rtd", ,"ContractData", $C704, "T_SettlementTime",, "T"),"")</f>
        <v/>
      </c>
      <c r="H704" s="5" cm="1">
        <f t="array" aca="1" ref="H704" ca="1">IF($B704&gt;=$D$3,_xll.CQGContractData($C704,"T_Date","1","T"),RTD("cqg.rtd",,"StudyData",""&amp;$C704&amp;"","Bar","","Time","D","-1","ALL",,,"TRUE","T"))</f>
        <v>44952</v>
      </c>
      <c r="I704" s="6">
        <f ca="1">IF($B704&gt;=$D$3,RTD("cqg.rtd",,"StudyData",$C704,"Bar","","Close","ADC","-2","ALL",,,"TRUE","T"),"")</f>
        <v>9306</v>
      </c>
      <c r="J704" s="5">
        <f ca="1">IF($B704&gt;=$D$3,RTD("cqg.rtd", ,"ContractData", $C704, "Y_Date",, "T"),"")</f>
        <v>44951</v>
      </c>
      <c r="K704" s="1" t="str">
        <v/>
      </c>
      <c r="L704" s="1" t="str">
        <v/>
      </c>
      <c r="M704" t="b">
        <f t="shared" ca="1" si="33"/>
        <v>0</v>
      </c>
    </row>
    <row r="705" spans="1:13" x14ac:dyDescent="0.3">
      <c r="A705" s="3">
        <v>700</v>
      </c>
      <c r="B705" s="5">
        <f t="shared" si="31"/>
        <v>45546</v>
      </c>
      <c r="C705" s="16" t="str">
        <f t="shared" si="32"/>
        <v>CADD11U24</v>
      </c>
      <c r="D705" s="6" t="str">
        <f>RTD("cqg.rtd", ,"ContractData", ""&amp;C705&amp;"", "LongDescription",, "T")</f>
        <v>LME Copper, Sep 24</v>
      </c>
      <c r="E705" s="6" t="str" cm="1">
        <f t="array" aca="1" ref="E705" ca="1">IF($B705&gt;=$D$3,_xll.CQGContractData(""&amp;$C705&amp;"","T_Settlement","1","T"),RTD("cqg.rtd",,"StudyData",""&amp;$C705&amp;"","Bar","","Close","D","-1","ALL",,,"TRUE","T"))</f>
        <v/>
      </c>
      <c r="F705" s="3" t="str" cm="1">
        <f t="array" aca="1" ref="F705" ca="1">IF($B705&gt;=$D$3,_xll.CQGContractData(""&amp;$C705&amp;"","NetSettlement","1","T"),RTD("cqg.rtd",,"StudyData",""&amp;$C705&amp;"","Bar","","Close","D","-2","ALL",,,"TRUE","T")-RTD("cqg.rtd",,"StudyData",""&amp;$C705&amp;"","Bar","","Close","D","-1","ALL",,,"TRUE","T"))</f>
        <v/>
      </c>
      <c r="G705" s="14" t="str">
        <f ca="1">IF($B705&gt;=$D$3,RTD("cqg.rtd", ,"ContractData", $C705, "T_SettlementTime",, "T"),"")</f>
        <v/>
      </c>
      <c r="H705" s="5" cm="1">
        <f t="array" aca="1" ref="H705" ca="1">IF($B705&gt;=$D$3,_xll.CQGContractData($C705,"T_Date","1","T"),RTD("cqg.rtd",,"StudyData",""&amp;$C705&amp;"","Bar","","Time","D","-1","ALL",,,"TRUE","T"))</f>
        <v>44952</v>
      </c>
      <c r="I705" s="6">
        <f ca="1">IF($B705&gt;=$D$3,RTD("cqg.rtd",,"StudyData",$C705,"Bar","","Close","ADC","-2","ALL",,,"TRUE","T"),"")</f>
        <v>9315.5</v>
      </c>
      <c r="J705" s="5">
        <f ca="1">IF($B705&gt;=$D$3,RTD("cqg.rtd", ,"ContractData", $C705, "Y_Date",, "T"),"")</f>
        <v>44951</v>
      </c>
      <c r="K705" s="1" t="str">
        <v/>
      </c>
      <c r="L705" s="1" t="str">
        <v/>
      </c>
      <c r="M705" t="b">
        <f t="shared" ca="1" si="33"/>
        <v>0</v>
      </c>
    </row>
    <row r="706" spans="1:13" x14ac:dyDescent="0.3">
      <c r="A706" s="3">
        <v>701</v>
      </c>
      <c r="B706" s="5">
        <f t="shared" si="31"/>
        <v>45547</v>
      </c>
      <c r="C706" s="16" t="str">
        <f t="shared" si="32"/>
        <v>CADD12U24</v>
      </c>
      <c r="D706" s="6" t="str">
        <f>RTD("cqg.rtd", ,"ContractData", ""&amp;C706&amp;"", "LongDescription",, "T")</f>
        <v>LME Copper, Sep 24</v>
      </c>
      <c r="E706" s="6" t="str" cm="1">
        <f t="array" aca="1" ref="E706" ca="1">IF($B706&gt;=$D$3,_xll.CQGContractData(""&amp;$C706&amp;"","T_Settlement","1","T"),RTD("cqg.rtd",,"StudyData",""&amp;$C706&amp;"","Bar","","Close","D","-1","ALL",,,"TRUE","T"))</f>
        <v/>
      </c>
      <c r="F706" s="3" t="str" cm="1">
        <f t="array" aca="1" ref="F706" ca="1">IF($B706&gt;=$D$3,_xll.CQGContractData(""&amp;$C706&amp;"","NetSettlement","1","T"),RTD("cqg.rtd",,"StudyData",""&amp;$C706&amp;"","Bar","","Close","D","-2","ALL",,,"TRUE","T")-RTD("cqg.rtd",,"StudyData",""&amp;$C706&amp;"","Bar","","Close","D","-1","ALL",,,"TRUE","T"))</f>
        <v/>
      </c>
      <c r="G706" s="14" t="str">
        <f ca="1">IF($B706&gt;=$D$3,RTD("cqg.rtd", ,"ContractData", $C706, "T_SettlementTime",, "T"),"")</f>
        <v/>
      </c>
      <c r="H706" s="5" cm="1">
        <f t="array" aca="1" ref="H706" ca="1">IF($B706&gt;=$D$3,_xll.CQGContractData($C706,"T_Date","1","T"),RTD("cqg.rtd",,"StudyData",""&amp;$C706&amp;"","Bar","","Time","D","-1","ALL",,,"TRUE","T"))</f>
        <v>44952</v>
      </c>
      <c r="I706" s="6">
        <f ca="1">IF($B706&gt;=$D$3,RTD("cqg.rtd",,"StudyData",$C706,"Bar","","Close","ADC","-2","ALL",,,"TRUE","T"),"")</f>
        <v>9315.25</v>
      </c>
      <c r="J706" s="5">
        <f ca="1">IF($B706&gt;=$D$3,RTD("cqg.rtd", ,"ContractData", $C706, "Y_Date",, "T"),"")</f>
        <v>44951</v>
      </c>
      <c r="K706" s="1" t="str">
        <v/>
      </c>
      <c r="L706" s="1" t="str">
        <v/>
      </c>
      <c r="M706" t="b">
        <f t="shared" ca="1" si="33"/>
        <v>0</v>
      </c>
    </row>
    <row r="707" spans="1:13" x14ac:dyDescent="0.3">
      <c r="A707" s="3">
        <v>702</v>
      </c>
      <c r="B707" s="5">
        <f t="shared" si="31"/>
        <v>45548</v>
      </c>
      <c r="C707" s="16" t="str">
        <f t="shared" si="32"/>
        <v>CADD13U24</v>
      </c>
      <c r="D707" s="6" t="str">
        <f>RTD("cqg.rtd", ,"ContractData", ""&amp;C707&amp;"", "LongDescription",, "T")</f>
        <v>LME Copper, Sep 24</v>
      </c>
      <c r="E707" s="6" t="str" cm="1">
        <f t="array" aca="1" ref="E707" ca="1">IF($B707&gt;=$D$3,_xll.CQGContractData(""&amp;$C707&amp;"","T_Settlement","1","T"),RTD("cqg.rtd",,"StudyData",""&amp;$C707&amp;"","Bar","","Close","D","-1","ALL",,,"TRUE","T"))</f>
        <v/>
      </c>
      <c r="F707" s="3" t="str" cm="1">
        <f t="array" aca="1" ref="F707" ca="1">IF($B707&gt;=$D$3,_xll.CQGContractData(""&amp;$C707&amp;"","NetSettlement","1","T"),RTD("cqg.rtd",,"StudyData",""&amp;$C707&amp;"","Bar","","Close","D","-2","ALL",,,"TRUE","T")-RTD("cqg.rtd",,"StudyData",""&amp;$C707&amp;"","Bar","","Close","D","-1","ALL",,,"TRUE","T"))</f>
        <v/>
      </c>
      <c r="G707" s="14" t="str">
        <f ca="1">IF($B707&gt;=$D$3,RTD("cqg.rtd", ,"ContractData", $C707, "T_SettlementTime",, "T"),"")</f>
        <v/>
      </c>
      <c r="H707" s="5" cm="1">
        <f t="array" aca="1" ref="H707" ca="1">IF($B707&gt;=$D$3,_xll.CQGContractData($C707,"T_Date","1","T"),RTD("cqg.rtd",,"StudyData",""&amp;$C707&amp;"","Bar","","Time","D","-1","ALL",,,"TRUE","T"))</f>
        <v>44952</v>
      </c>
      <c r="I707" s="6">
        <f ca="1">IF($B707&gt;=$D$3,RTD("cqg.rtd",,"StudyData",$C707,"Bar","","Close","ADC","-2","ALL",,,"TRUE","T"),"")</f>
        <v>9315</v>
      </c>
      <c r="J707" s="5">
        <f ca="1">IF($B707&gt;=$D$3,RTD("cqg.rtd", ,"ContractData", $C707, "Y_Date",, "T"),"")</f>
        <v>44951</v>
      </c>
      <c r="K707" s="1" t="str">
        <v/>
      </c>
      <c r="L707" s="1" t="str">
        <v/>
      </c>
      <c r="M707" t="b">
        <f t="shared" ca="1" si="33"/>
        <v>0</v>
      </c>
    </row>
    <row r="708" spans="1:13" x14ac:dyDescent="0.3">
      <c r="A708" s="3">
        <v>703</v>
      </c>
      <c r="B708" s="5">
        <f t="shared" si="31"/>
        <v>45551</v>
      </c>
      <c r="C708" s="16" t="str">
        <f t="shared" si="32"/>
        <v>CADD16U24</v>
      </c>
      <c r="D708" s="6" t="str">
        <f>RTD("cqg.rtd", ,"ContractData", ""&amp;C708&amp;"", "LongDescription",, "T")</f>
        <v>LME Copper, Sep 24</v>
      </c>
      <c r="E708" s="6" t="str" cm="1">
        <f t="array" aca="1" ref="E708" ca="1">IF($B708&gt;=$D$3,_xll.CQGContractData(""&amp;$C708&amp;"","T_Settlement","1","T"),RTD("cqg.rtd",,"StudyData",""&amp;$C708&amp;"","Bar","","Close","D","-1","ALL",,,"TRUE","T"))</f>
        <v/>
      </c>
      <c r="F708" s="3" t="str" cm="1">
        <f t="array" aca="1" ref="F708" ca="1">IF($B708&gt;=$D$3,_xll.CQGContractData(""&amp;$C708&amp;"","NetSettlement","1","T"),RTD("cqg.rtd",,"StudyData",""&amp;$C708&amp;"","Bar","","Close","D","-2","ALL",,,"TRUE","T")-RTD("cqg.rtd",,"StudyData",""&amp;$C708&amp;"","Bar","","Close","D","-1","ALL",,,"TRUE","T"))</f>
        <v/>
      </c>
      <c r="G708" s="14" t="str">
        <f ca="1">IF($B708&gt;=$D$3,RTD("cqg.rtd", ,"ContractData", $C708, "T_SettlementTime",, "T"),"")</f>
        <v/>
      </c>
      <c r="H708" s="5" cm="1">
        <f t="array" aca="1" ref="H708" ca="1">IF($B708&gt;=$D$3,_xll.CQGContractData($C708,"T_Date","1","T"),RTD("cqg.rtd",,"StudyData",""&amp;$C708&amp;"","Bar","","Time","D","-1","ALL",,,"TRUE","T"))</f>
        <v>44952</v>
      </c>
      <c r="I708" s="6">
        <f ca="1">IF($B708&gt;=$D$3,RTD("cqg.rtd",,"StudyData",$C708,"Bar","","Close","ADC","-2","ALL",,,"TRUE","T"),"")</f>
        <v>9311.5</v>
      </c>
      <c r="J708" s="5">
        <f ca="1">IF($B708&gt;=$D$3,RTD("cqg.rtd", ,"ContractData", $C708, "Y_Date",, "T"),"")</f>
        <v>44951</v>
      </c>
      <c r="K708" s="1" t="str">
        <v/>
      </c>
      <c r="L708" s="1" t="str">
        <v/>
      </c>
      <c r="M708" t="b">
        <f t="shared" ca="1" si="33"/>
        <v>0</v>
      </c>
    </row>
    <row r="709" spans="1:13" x14ac:dyDescent="0.3">
      <c r="A709" s="3">
        <v>704</v>
      </c>
      <c r="B709" s="5">
        <f t="shared" ref="B709:B772" si="34">WORKDAY($C$2,$A709)</f>
        <v>45552</v>
      </c>
      <c r="C709" s="16" t="str">
        <f t="shared" ref="C709:C772" si="35">CONCATENATE($E$2,IF(DAY($B709)&lt;10,CONCATENATE("0",DAY($B709)),DAY($B709)),IF(MONTH($B709)=1,"F",IF(MONTH($B709)=2,"G",IF(MONTH($B709)=3,"H",IF(MONTH($B709)=4,"J",IF(MONTH($B709)=5,"K",IF(MONTH($B709)=6,"M",IF(MONTH($B709)=7,"N",IF(MONTH($B709)=8,"Q",IF(MONTH($B709)=9,"U",IF(MONTH($B709)=10,"V",IF(MONTH($B709)=11,"X",IF(MONTH($B709)=12,"Z","INVALID MONTH")))))))))))),RIGHT(YEAR($B709),2))</f>
        <v>CADD17U24</v>
      </c>
      <c r="D709" s="6" t="str">
        <f>RTD("cqg.rtd", ,"ContractData", ""&amp;C709&amp;"", "LongDescription",, "T")</f>
        <v>LME Copper, Sep 24</v>
      </c>
      <c r="E709" s="6" t="str" cm="1">
        <f t="array" aca="1" ref="E709" ca="1">IF($B709&gt;=$D$3,_xll.CQGContractData(""&amp;$C709&amp;"","T_Settlement","1","T"),RTD("cqg.rtd",,"StudyData",""&amp;$C709&amp;"","Bar","","Close","D","-1","ALL",,,"TRUE","T"))</f>
        <v/>
      </c>
      <c r="F709" s="3" t="str" cm="1">
        <f t="array" aca="1" ref="F709" ca="1">IF($B709&gt;=$D$3,_xll.CQGContractData(""&amp;$C709&amp;"","NetSettlement","1","T"),RTD("cqg.rtd",,"StudyData",""&amp;$C709&amp;"","Bar","","Close","D","-2","ALL",,,"TRUE","T")-RTD("cqg.rtd",,"StudyData",""&amp;$C709&amp;"","Bar","","Close","D","-1","ALL",,,"TRUE","T"))</f>
        <v/>
      </c>
      <c r="G709" s="14" t="str">
        <f ca="1">IF($B709&gt;=$D$3,RTD("cqg.rtd", ,"ContractData", $C709, "T_SettlementTime",, "T"),"")</f>
        <v/>
      </c>
      <c r="H709" s="5" cm="1">
        <f t="array" aca="1" ref="H709" ca="1">IF($B709&gt;=$D$3,_xll.CQGContractData($C709,"T_Date","1","T"),RTD("cqg.rtd",,"StudyData",""&amp;$C709&amp;"","Bar","","Time","D","-1","ALL",,,"TRUE","T"))</f>
        <v>44952</v>
      </c>
      <c r="I709" s="6">
        <f ca="1">IF($B709&gt;=$D$3,RTD("cqg.rtd",,"StudyData",$C709,"Bar","","Close","ADC","-2","ALL",,,"TRUE","T"),"")</f>
        <v>9318</v>
      </c>
      <c r="J709" s="5">
        <f ca="1">IF($B709&gt;=$D$3,RTD("cqg.rtd", ,"ContractData", $C709, "Y_Date",, "T"),"")</f>
        <v>44951</v>
      </c>
      <c r="K709" s="1" t="str">
        <v/>
      </c>
      <c r="L709" s="1" t="str">
        <v/>
      </c>
      <c r="M709" t="b">
        <f t="shared" ca="1" si="33"/>
        <v>0</v>
      </c>
    </row>
    <row r="710" spans="1:13" x14ac:dyDescent="0.3">
      <c r="A710" s="3">
        <v>705</v>
      </c>
      <c r="B710" s="5">
        <f t="shared" si="34"/>
        <v>45553</v>
      </c>
      <c r="C710" s="16" t="str">
        <f t="shared" si="35"/>
        <v>CADD18U24</v>
      </c>
      <c r="D710" s="6" t="str">
        <f>RTD("cqg.rtd", ,"ContractData", ""&amp;C710&amp;"", "LongDescription",, "T")</f>
        <v>LME Copper, Sep 24</v>
      </c>
      <c r="E710" s="6" cm="1">
        <f t="array" aca="1" ref="E710" ca="1">IF($B710&gt;=$D$3,_xll.CQGContractData(""&amp;$C710&amp;"","T_Settlement","1","T"),RTD("cqg.rtd",,"StudyData",""&amp;$C710&amp;"","Bar","","Close","D","-1","ALL",,,"TRUE","T"))</f>
        <v>9261.5</v>
      </c>
      <c r="F710" s="3" cm="1">
        <f t="array" aca="1" ref="F710" ca="1">IF($B710&gt;=$D$3,_xll.CQGContractData(""&amp;$C710&amp;"","NetSettlement","1","T"),RTD("cqg.rtd",,"StudyData",""&amp;$C710&amp;"","Bar","","Close","D","-2","ALL",,,"TRUE","T")-RTD("cqg.rtd",,"StudyData",""&amp;$C710&amp;"","Bar","","Close","D","-1","ALL",,,"TRUE","T"))</f>
        <v>6</v>
      </c>
      <c r="G710" s="14">
        <f ca="1">IF($B710&gt;=$D$3,RTD("cqg.rtd", ,"ContractData", $C710, "T_SettlementTime",, "T"),"")</f>
        <v>0.45833333333333331</v>
      </c>
      <c r="H710" s="5" cm="1">
        <f t="array" aca="1" ref="H710" ca="1">IF($B710&gt;=$D$3,_xll.CQGContractData($C710,"T_Date","1","T"),RTD("cqg.rtd",,"StudyData",""&amp;$C710&amp;"","Bar","","Time","D","-1","ALL",,,"TRUE","T"))</f>
        <v>44952</v>
      </c>
      <c r="I710" s="6">
        <f ca="1">IF($B710&gt;=$D$3,RTD("cqg.rtd",,"StudyData",$C710,"Bar","","Close","ADC","-2","ALL",,,"TRUE","T"),"")</f>
        <v>9314.75</v>
      </c>
      <c r="J710" s="5">
        <f ca="1">IF($B710&gt;=$D$3,RTD("cqg.rtd", ,"ContractData", $C710, "Y_Date",, "T"),"")</f>
        <v>44951</v>
      </c>
      <c r="K710" s="1">
        <v>45553</v>
      </c>
      <c r="L710" s="1" t="str">
        <v/>
      </c>
      <c r="M710" t="b">
        <f t="shared" ca="1" si="33"/>
        <v>0</v>
      </c>
    </row>
    <row r="711" spans="1:13" x14ac:dyDescent="0.3">
      <c r="A711" s="3">
        <v>706</v>
      </c>
      <c r="B711" s="5">
        <f t="shared" si="34"/>
        <v>45554</v>
      </c>
      <c r="C711" s="16" t="str">
        <f t="shared" si="35"/>
        <v>CADD19U24</v>
      </c>
      <c r="D711" s="6" t="str">
        <f>RTD("cqg.rtd", ,"ContractData", ""&amp;C711&amp;"", "LongDescription",, "T")</f>
        <v>LME Copper, Sep 24</v>
      </c>
      <c r="E711" s="6" t="str" cm="1">
        <f t="array" aca="1" ref="E711" ca="1">IF($B711&gt;=$D$3,_xll.CQGContractData(""&amp;$C711&amp;"","T_Settlement","1","T"),RTD("cqg.rtd",,"StudyData",""&amp;$C711&amp;"","Bar","","Close","D","-1","ALL",,,"TRUE","T"))</f>
        <v/>
      </c>
      <c r="F711" s="3" t="str" cm="1">
        <f t="array" aca="1" ref="F711" ca="1">IF($B711&gt;=$D$3,_xll.CQGContractData(""&amp;$C711&amp;"","NetSettlement","1","T"),RTD("cqg.rtd",,"StudyData",""&amp;$C711&amp;"","Bar","","Close","D","-2","ALL",,,"TRUE","T")-RTD("cqg.rtd",,"StudyData",""&amp;$C711&amp;"","Bar","","Close","D","-1","ALL",,,"TRUE","T"))</f>
        <v/>
      </c>
      <c r="G711" s="14" t="str">
        <f ca="1">IF($B711&gt;=$D$3,RTD("cqg.rtd", ,"ContractData", $C711, "T_SettlementTime",, "T"),"")</f>
        <v/>
      </c>
      <c r="H711" s="5" cm="1">
        <f t="array" aca="1" ref="H711" ca="1">IF($B711&gt;=$D$3,_xll.CQGContractData($C711,"T_Date","1","T"),RTD("cqg.rtd",,"StudyData",""&amp;$C711&amp;"","Bar","","Time","D","-1","ALL",,,"TRUE","T"))</f>
        <v>44952</v>
      </c>
      <c r="I711" s="6">
        <f ca="1">IF($B711&gt;=$D$3,RTD("cqg.rtd",,"StudyData",$C711,"Bar","","Close","ADC","-2","ALL",,,"TRUE","T"),"")</f>
        <v>9314.5</v>
      </c>
      <c r="J711" s="5">
        <f ca="1">IF($B711&gt;=$D$3,RTD("cqg.rtd", ,"ContractData", $C711, "Y_Date",, "T"),"")</f>
        <v>44951</v>
      </c>
      <c r="K711" s="1" t="str">
        <v/>
      </c>
      <c r="L711" s="1" t="str">
        <v/>
      </c>
      <c r="M711" t="b">
        <f t="shared" ca="1" si="33"/>
        <v>0</v>
      </c>
    </row>
    <row r="712" spans="1:13" x14ac:dyDescent="0.3">
      <c r="A712" s="3">
        <v>707</v>
      </c>
      <c r="B712" s="5">
        <f t="shared" si="34"/>
        <v>45555</v>
      </c>
      <c r="C712" s="16" t="str">
        <f t="shared" si="35"/>
        <v>CADD20U24</v>
      </c>
      <c r="D712" s="6" t="str">
        <f>RTD("cqg.rtd", ,"ContractData", ""&amp;C712&amp;"", "LongDescription",, "T")</f>
        <v>LME Copper, Sep 24</v>
      </c>
      <c r="E712" s="6" t="str" cm="1">
        <f t="array" aca="1" ref="E712" ca="1">IF($B712&gt;=$D$3,_xll.CQGContractData(""&amp;$C712&amp;"","T_Settlement","1","T"),RTD("cqg.rtd",,"StudyData",""&amp;$C712&amp;"","Bar","","Close","D","-1","ALL",,,"TRUE","T"))</f>
        <v/>
      </c>
      <c r="F712" s="3" t="str" cm="1">
        <f t="array" aca="1" ref="F712" ca="1">IF($B712&gt;=$D$3,_xll.CQGContractData(""&amp;$C712&amp;"","NetSettlement","1","T"),RTD("cqg.rtd",,"StudyData",""&amp;$C712&amp;"","Bar","","Close","D","-2","ALL",,,"TRUE","T")-RTD("cqg.rtd",,"StudyData",""&amp;$C712&amp;"","Bar","","Close","D","-1","ALL",,,"TRUE","T"))</f>
        <v/>
      </c>
      <c r="G712" s="14" t="str">
        <f ca="1">IF($B712&gt;=$D$3,RTD("cqg.rtd", ,"ContractData", $C712, "T_SettlementTime",, "T"),"")</f>
        <v/>
      </c>
      <c r="H712" s="5" cm="1">
        <f t="array" aca="1" ref="H712" ca="1">IF($B712&gt;=$D$3,_xll.CQGContractData($C712,"T_Date","1","T"),RTD("cqg.rtd",,"StudyData",""&amp;$C712&amp;"","Bar","","Time","D","-1","ALL",,,"TRUE","T"))</f>
        <v>44952</v>
      </c>
      <c r="I712" s="6">
        <f ca="1">IF($B712&gt;=$D$3,RTD("cqg.rtd",,"StudyData",$C712,"Bar","","Close","ADC","-2","ALL",,,"TRUE","T"),"")</f>
        <v>9314.25</v>
      </c>
      <c r="J712" s="5">
        <f ca="1">IF($B712&gt;=$D$3,RTD("cqg.rtd", ,"ContractData", $C712, "Y_Date",, "T"),"")</f>
        <v>44951</v>
      </c>
      <c r="K712" s="1" t="str">
        <v/>
      </c>
      <c r="L712" s="1" t="str">
        <v/>
      </c>
      <c r="M712" t="b">
        <f t="shared" ca="1" si="33"/>
        <v>0</v>
      </c>
    </row>
    <row r="713" spans="1:13" x14ac:dyDescent="0.3">
      <c r="A713" s="3">
        <v>708</v>
      </c>
      <c r="B713" s="5">
        <f t="shared" si="34"/>
        <v>45558</v>
      </c>
      <c r="C713" s="16" t="str">
        <f t="shared" si="35"/>
        <v>CADD23U24</v>
      </c>
      <c r="D713" s="6" t="str">
        <f>RTD("cqg.rtd", ,"ContractData", ""&amp;C713&amp;"", "LongDescription",, "T")</f>
        <v>LME Copper, Sep 24</v>
      </c>
      <c r="E713" s="6" t="str" cm="1">
        <f t="array" aca="1" ref="E713" ca="1">IF($B713&gt;=$D$3,_xll.CQGContractData(""&amp;$C713&amp;"","T_Settlement","1","T"),RTD("cqg.rtd",,"StudyData",""&amp;$C713&amp;"","Bar","","Close","D","-1","ALL",,,"TRUE","T"))</f>
        <v/>
      </c>
      <c r="F713" s="3" t="str" cm="1">
        <f t="array" aca="1" ref="F713" ca="1">IF($B713&gt;=$D$3,_xll.CQGContractData(""&amp;$C713&amp;"","NetSettlement","1","T"),RTD("cqg.rtd",,"StudyData",""&amp;$C713&amp;"","Bar","","Close","D","-2","ALL",,,"TRUE","T")-RTD("cqg.rtd",,"StudyData",""&amp;$C713&amp;"","Bar","","Close","D","-1","ALL",,,"TRUE","T"))</f>
        <v/>
      </c>
      <c r="G713" s="14" t="str">
        <f ca="1">IF($B713&gt;=$D$3,RTD("cqg.rtd", ,"ContractData", $C713, "T_SettlementTime",, "T"),"")</f>
        <v/>
      </c>
      <c r="H713" s="5" cm="1">
        <f t="array" aca="1" ref="H713" ca="1">IF($B713&gt;=$D$3,_xll.CQGContractData($C713,"T_Date","1","T"),RTD("cqg.rtd",,"StudyData",""&amp;$C713&amp;"","Bar","","Time","D","-1","ALL",,,"TRUE","T"))</f>
        <v>44952</v>
      </c>
      <c r="I713" s="6">
        <f ca="1">IF($B713&gt;=$D$3,RTD("cqg.rtd",,"StudyData",$C713,"Bar","","Close","ADC","-2","ALL",,,"TRUE","T"),"")</f>
        <v>9312</v>
      </c>
      <c r="J713" s="5">
        <f ca="1">IF($B713&gt;=$D$3,RTD("cqg.rtd", ,"ContractData", $C713, "Y_Date",, "T"),"")</f>
        <v>44951</v>
      </c>
      <c r="K713" s="1" t="str">
        <v/>
      </c>
      <c r="L713" s="1" t="str">
        <v/>
      </c>
      <c r="M713" t="b">
        <f t="shared" ca="1" si="33"/>
        <v>0</v>
      </c>
    </row>
    <row r="714" spans="1:13" x14ac:dyDescent="0.3">
      <c r="A714" s="3">
        <v>709</v>
      </c>
      <c r="B714" s="5">
        <f t="shared" si="34"/>
        <v>45559</v>
      </c>
      <c r="C714" s="16" t="str">
        <f t="shared" si="35"/>
        <v>CADD24U24</v>
      </c>
      <c r="D714" s="6" t="str">
        <f>RTD("cqg.rtd", ,"ContractData", ""&amp;C714&amp;"", "LongDescription",, "T")</f>
        <v>LME Copper, Sep 24</v>
      </c>
      <c r="E714" s="6" t="str" cm="1">
        <f t="array" aca="1" ref="E714" ca="1">IF($B714&gt;=$D$3,_xll.CQGContractData(""&amp;$C714&amp;"","T_Settlement","1","T"),RTD("cqg.rtd",,"StudyData",""&amp;$C714&amp;"","Bar","","Close","D","-1","ALL",,,"TRUE","T"))</f>
        <v/>
      </c>
      <c r="F714" s="3" t="str" cm="1">
        <f t="array" aca="1" ref="F714" ca="1">IF($B714&gt;=$D$3,_xll.CQGContractData(""&amp;$C714&amp;"","NetSettlement","1","T"),RTD("cqg.rtd",,"StudyData",""&amp;$C714&amp;"","Bar","","Close","D","-2","ALL",,,"TRUE","T")-RTD("cqg.rtd",,"StudyData",""&amp;$C714&amp;"","Bar","","Close","D","-1","ALL",,,"TRUE","T"))</f>
        <v/>
      </c>
      <c r="G714" s="14" t="str">
        <f ca="1">IF($B714&gt;=$D$3,RTD("cqg.rtd", ,"ContractData", $C714, "T_SettlementTime",, "T"),"")</f>
        <v/>
      </c>
      <c r="H714" s="5" cm="1">
        <f t="array" aca="1" ref="H714" ca="1">IF($B714&gt;=$D$3,_xll.CQGContractData($C714,"T_Date","1","T"),RTD("cqg.rtd",,"StudyData",""&amp;$C714&amp;"","Bar","","Time","D","-1","ALL",,,"TRUE","T"))</f>
        <v>44952</v>
      </c>
      <c r="I714" s="6">
        <f ca="1">IF($B714&gt;=$D$3,RTD("cqg.rtd",,"StudyData",$C714,"Bar","","Close","ADC","-2","ALL",,,"TRUE","T"),"")</f>
        <v>9314.5</v>
      </c>
      <c r="J714" s="5">
        <f ca="1">IF($B714&gt;=$D$3,RTD("cqg.rtd", ,"ContractData", $C714, "Y_Date",, "T"),"")</f>
        <v>44951</v>
      </c>
      <c r="K714" s="1" t="str">
        <v/>
      </c>
      <c r="L714" s="1" t="str">
        <v/>
      </c>
      <c r="M714" t="b">
        <f t="shared" ca="1" si="33"/>
        <v>0</v>
      </c>
    </row>
    <row r="715" spans="1:13" x14ac:dyDescent="0.3">
      <c r="A715" s="3">
        <v>710</v>
      </c>
      <c r="B715" s="5">
        <f t="shared" si="34"/>
        <v>45560</v>
      </c>
      <c r="C715" s="16" t="str">
        <f t="shared" si="35"/>
        <v>CADD25U24</v>
      </c>
      <c r="D715" s="6" t="str">
        <f>RTD("cqg.rtd", ,"ContractData", ""&amp;C715&amp;"", "LongDescription",, "T")</f>
        <v>LME Copper, Sep 24</v>
      </c>
      <c r="E715" s="6" t="str" cm="1">
        <f t="array" aca="1" ref="E715" ca="1">IF($B715&gt;=$D$3,_xll.CQGContractData(""&amp;$C715&amp;"","T_Settlement","1","T"),RTD("cqg.rtd",,"StudyData",""&amp;$C715&amp;"","Bar","","Close","D","-1","ALL",,,"TRUE","T"))</f>
        <v/>
      </c>
      <c r="F715" s="3" t="str" cm="1">
        <f t="array" aca="1" ref="F715" ca="1">IF($B715&gt;=$D$3,_xll.CQGContractData(""&amp;$C715&amp;"","NetSettlement","1","T"),RTD("cqg.rtd",,"StudyData",""&amp;$C715&amp;"","Bar","","Close","D","-2","ALL",,,"TRUE","T")-RTD("cqg.rtd",,"StudyData",""&amp;$C715&amp;"","Bar","","Close","D","-1","ALL",,,"TRUE","T"))</f>
        <v/>
      </c>
      <c r="G715" s="14" t="str">
        <f ca="1">IF($B715&gt;=$D$3,RTD("cqg.rtd", ,"ContractData", $C715, "T_SettlementTime",, "T"),"")</f>
        <v/>
      </c>
      <c r="H715" s="5" cm="1">
        <f t="array" aca="1" ref="H715" ca="1">IF($B715&gt;=$D$3,_xll.CQGContractData($C715,"T_Date","1","T"),RTD("cqg.rtd",,"StudyData",""&amp;$C715&amp;"","Bar","","Time","D","-1","ALL",,,"TRUE","T"))</f>
        <v>44952</v>
      </c>
      <c r="I715" s="6" t="str">
        <f ca="1">IF($B715&gt;=$D$3,RTD("cqg.rtd",,"StudyData",$C715,"Bar","","Close","ADC","-2","ALL",,,"TRUE","T"),"")</f>
        <v/>
      </c>
      <c r="J715" s="5">
        <f ca="1">IF($B715&gt;=$D$3,RTD("cqg.rtd", ,"ContractData", $C715, "Y_Date",, "T"),"")</f>
        <v>44951</v>
      </c>
      <c r="K715" s="1" t="str">
        <v/>
      </c>
      <c r="L715" s="1" t="str">
        <v/>
      </c>
      <c r="M715" t="b">
        <f t="shared" ca="1" si="33"/>
        <v>0</v>
      </c>
    </row>
    <row r="716" spans="1:13" x14ac:dyDescent="0.3">
      <c r="A716" s="3">
        <v>711</v>
      </c>
      <c r="B716" s="5">
        <f t="shared" si="34"/>
        <v>45561</v>
      </c>
      <c r="C716" s="16" t="str">
        <f t="shared" si="35"/>
        <v>CADD26U24</v>
      </c>
      <c r="D716" s="6" t="str">
        <f>RTD("cqg.rtd", ,"ContractData", ""&amp;C716&amp;"", "LongDescription",, "T")</f>
        <v>LME Copper, Sep 24</v>
      </c>
      <c r="E716" s="6" t="str" cm="1">
        <f t="array" aca="1" ref="E716" ca="1">IF($B716&gt;=$D$3,_xll.CQGContractData(""&amp;$C716&amp;"","T_Settlement","1","T"),RTD("cqg.rtd",,"StudyData",""&amp;$C716&amp;"","Bar","","Close","D","-1","ALL",,,"TRUE","T"))</f>
        <v/>
      </c>
      <c r="F716" s="3" t="str" cm="1">
        <f t="array" aca="1" ref="F716" ca="1">IF($B716&gt;=$D$3,_xll.CQGContractData(""&amp;$C716&amp;"","NetSettlement","1","T"),RTD("cqg.rtd",,"StudyData",""&amp;$C716&amp;"","Bar","","Close","D","-2","ALL",,,"TRUE","T")-RTD("cqg.rtd",,"StudyData",""&amp;$C716&amp;"","Bar","","Close","D","-1","ALL",,,"TRUE","T"))</f>
        <v/>
      </c>
      <c r="G716" s="14" t="str">
        <f ca="1">IF($B716&gt;=$D$3,RTD("cqg.rtd", ,"ContractData", $C716, "T_SettlementTime",, "T"),"")</f>
        <v/>
      </c>
      <c r="H716" s="5" cm="1">
        <f t="array" aca="1" ref="H716" ca="1">IF($B716&gt;=$D$3,_xll.CQGContractData($C716,"T_Date","1","T"),RTD("cqg.rtd",,"StudyData",""&amp;$C716&amp;"","Bar","","Time","D","-1","ALL",,,"TRUE","T"))</f>
        <v>44952</v>
      </c>
      <c r="I716" s="6">
        <f ca="1">IF($B716&gt;=$D$3,RTD("cqg.rtd",,"StudyData",$C716,"Bar","","Close","ADC","-2","ALL",,,"TRUE","T"),"")</f>
        <v>9291.01</v>
      </c>
      <c r="J716" s="5">
        <f ca="1">IF($B716&gt;=$D$3,RTD("cqg.rtd", ,"ContractData", $C716, "Y_Date",, "T"),"")</f>
        <v>44951</v>
      </c>
      <c r="K716" s="1" t="str">
        <v/>
      </c>
      <c r="L716" s="1" t="str">
        <v/>
      </c>
      <c r="M716" t="b">
        <f t="shared" ca="1" si="33"/>
        <v>0</v>
      </c>
    </row>
    <row r="717" spans="1:13" x14ac:dyDescent="0.3">
      <c r="A717" s="3">
        <v>712</v>
      </c>
      <c r="B717" s="5">
        <f t="shared" si="34"/>
        <v>45562</v>
      </c>
      <c r="C717" s="16" t="str">
        <f t="shared" si="35"/>
        <v>CADD27U24</v>
      </c>
      <c r="D717" s="6" t="str">
        <f>RTD("cqg.rtd", ,"ContractData", ""&amp;C717&amp;"", "LongDescription",, "T")</f>
        <v>LME Copper, Sep 24</v>
      </c>
      <c r="E717" s="6" t="str" cm="1">
        <f t="array" aca="1" ref="E717" ca="1">IF($B717&gt;=$D$3,_xll.CQGContractData(""&amp;$C717&amp;"","T_Settlement","1","T"),RTD("cqg.rtd",,"StudyData",""&amp;$C717&amp;"","Bar","","Close","D","-1","ALL",,,"TRUE","T"))</f>
        <v/>
      </c>
      <c r="F717" s="3" t="str" cm="1">
        <f t="array" aca="1" ref="F717" ca="1">IF($B717&gt;=$D$3,_xll.CQGContractData(""&amp;$C717&amp;"","NetSettlement","1","T"),RTD("cqg.rtd",,"StudyData",""&amp;$C717&amp;"","Bar","","Close","D","-2","ALL",,,"TRUE","T")-RTD("cqg.rtd",,"StudyData",""&amp;$C717&amp;"","Bar","","Close","D","-1","ALL",,,"TRUE","T"))</f>
        <v/>
      </c>
      <c r="G717" s="14" t="str">
        <f ca="1">IF($B717&gt;=$D$3,RTD("cqg.rtd", ,"ContractData", $C717, "T_SettlementTime",, "T"),"")</f>
        <v/>
      </c>
      <c r="H717" s="5" cm="1">
        <f t="array" aca="1" ref="H717" ca="1">IF($B717&gt;=$D$3,_xll.CQGContractData($C717,"T_Date","1","T"),RTD("cqg.rtd",,"StudyData",""&amp;$C717&amp;"","Bar","","Time","D","-1","ALL",,,"TRUE","T"))</f>
        <v>44952</v>
      </c>
      <c r="I717" s="6">
        <f ca="1">IF($B717&gt;=$D$3,RTD("cqg.rtd",,"StudyData",$C717,"Bar","","Close","ADC","-2","ALL",,,"TRUE","T"),"")</f>
        <v>9292.51</v>
      </c>
      <c r="J717" s="5">
        <f ca="1">IF($B717&gt;=$D$3,RTD("cqg.rtd", ,"ContractData", $C717, "Y_Date",, "T"),"")</f>
        <v>44951</v>
      </c>
      <c r="K717" s="1" t="str">
        <v/>
      </c>
      <c r="L717" s="1" t="str">
        <v/>
      </c>
      <c r="M717" t="b">
        <f t="shared" ca="1" si="33"/>
        <v>0</v>
      </c>
    </row>
    <row r="718" spans="1:13" x14ac:dyDescent="0.3">
      <c r="A718" s="3">
        <v>713</v>
      </c>
      <c r="B718" s="5">
        <f t="shared" si="34"/>
        <v>45565</v>
      </c>
      <c r="C718" s="16" t="str">
        <f t="shared" si="35"/>
        <v>CADD30U24</v>
      </c>
      <c r="D718" s="6" t="str">
        <f>RTD("cqg.rtd", ,"ContractData", ""&amp;C718&amp;"", "LongDescription",, "T")</f>
        <v>LME Copper, Sep 24</v>
      </c>
      <c r="E718" s="6" t="str" cm="1">
        <f t="array" aca="1" ref="E718" ca="1">IF($B718&gt;=$D$3,_xll.CQGContractData(""&amp;$C718&amp;"","T_Settlement","1","T"),RTD("cqg.rtd",,"StudyData",""&amp;$C718&amp;"","Bar","","Close","D","-1","ALL",,,"TRUE","T"))</f>
        <v/>
      </c>
      <c r="F718" s="3" t="str" cm="1">
        <f t="array" aca="1" ref="F718" ca="1">IF($B718&gt;=$D$3,_xll.CQGContractData(""&amp;$C718&amp;"","NetSettlement","1","T"),RTD("cqg.rtd",,"StudyData",""&amp;$C718&amp;"","Bar","","Close","D","-2","ALL",,,"TRUE","T")-RTD("cqg.rtd",,"StudyData",""&amp;$C718&amp;"","Bar","","Close","D","-1","ALL",,,"TRUE","T"))</f>
        <v/>
      </c>
      <c r="G718" s="14" t="str">
        <f ca="1">IF($B718&gt;=$D$3,RTD("cqg.rtd", ,"ContractData", $C718, "T_SettlementTime",, "T"),"")</f>
        <v/>
      </c>
      <c r="H718" s="5" cm="1">
        <f t="array" aca="1" ref="H718" ca="1">IF($B718&gt;=$D$3,_xll.CQGContractData($C718,"T_Date","1","T"),RTD("cqg.rtd",,"StudyData",""&amp;$C718&amp;"","Bar","","Time","D","-1","ALL",,,"TRUE","T"))</f>
        <v>44952</v>
      </c>
      <c r="I718" s="6">
        <f ca="1">IF($B718&gt;=$D$3,RTD("cqg.rtd",,"StudyData",$C718,"Bar","","Close","ADC","-2","ALL",,,"TRUE","T"),"")</f>
        <v>9314</v>
      </c>
      <c r="J718" s="5">
        <f ca="1">IF($B718&gt;=$D$3,RTD("cqg.rtd", ,"ContractData", $C718, "Y_Date",, "T"),"")</f>
        <v>44951</v>
      </c>
      <c r="K718" s="1" t="str">
        <v/>
      </c>
      <c r="L718" s="1" t="str">
        <v/>
      </c>
      <c r="M718" t="b">
        <f t="shared" ca="1" si="33"/>
        <v>0</v>
      </c>
    </row>
    <row r="719" spans="1:13" x14ac:dyDescent="0.3">
      <c r="A719" s="3">
        <v>714</v>
      </c>
      <c r="B719" s="5">
        <f t="shared" si="34"/>
        <v>45566</v>
      </c>
      <c r="C719" s="16" t="str">
        <f t="shared" si="35"/>
        <v>CADD01V24</v>
      </c>
      <c r="D719" s="6" t="str">
        <f>RTD("cqg.rtd", ,"ContractData", ""&amp;C719&amp;"", "LongDescription",, "T")</f>
        <v>LME Copper, Oct 24</v>
      </c>
      <c r="E719" s="6" t="str" cm="1">
        <f t="array" aca="1" ref="E719" ca="1">IF($B719&gt;=$D$3,_xll.CQGContractData(""&amp;$C719&amp;"","T_Settlement","1","T"),RTD("cqg.rtd",,"StudyData",""&amp;$C719&amp;"","Bar","","Close","D","-1","ALL",,,"TRUE","T"))</f>
        <v/>
      </c>
      <c r="F719" s="3" t="str" cm="1">
        <f t="array" aca="1" ref="F719" ca="1">IF($B719&gt;=$D$3,_xll.CQGContractData(""&amp;$C719&amp;"","NetSettlement","1","T"),RTD("cqg.rtd",,"StudyData",""&amp;$C719&amp;"","Bar","","Close","D","-2","ALL",,,"TRUE","T")-RTD("cqg.rtd",,"StudyData",""&amp;$C719&amp;"","Bar","","Close","D","-1","ALL",,,"TRUE","T"))</f>
        <v/>
      </c>
      <c r="G719" s="14" t="str">
        <f ca="1">IF($B719&gt;=$D$3,RTD("cqg.rtd", ,"ContractData", $C719, "T_SettlementTime",, "T"),"")</f>
        <v/>
      </c>
      <c r="H719" s="5" cm="1">
        <f t="array" aca="1" ref="H719" ca="1">IF($B719&gt;=$D$3,_xll.CQGContractData($C719,"T_Date","1","T"),RTD("cqg.rtd",,"StudyData",""&amp;$C719&amp;"","Bar","","Time","D","-1","ALL",,,"TRUE","T"))</f>
        <v>44952</v>
      </c>
      <c r="I719" s="6">
        <f ca="1">IF($B719&gt;=$D$3,RTD("cqg.rtd",,"StudyData",$C719,"Bar","","Close","ADC","-2","ALL",,,"TRUE","T"),"")</f>
        <v>9310.8799999999992</v>
      </c>
      <c r="J719" s="5">
        <f ca="1">IF($B719&gt;=$D$3,RTD("cqg.rtd", ,"ContractData", $C719, "Y_Date",, "T"),"")</f>
        <v>44951</v>
      </c>
      <c r="K719" s="1" t="str">
        <v/>
      </c>
      <c r="L719" s="1" t="str">
        <v/>
      </c>
      <c r="M719" t="b">
        <f t="shared" ca="1" si="33"/>
        <v>0</v>
      </c>
    </row>
    <row r="720" spans="1:13" x14ac:dyDescent="0.3">
      <c r="A720" s="3">
        <v>715</v>
      </c>
      <c r="B720" s="5">
        <f t="shared" si="34"/>
        <v>45567</v>
      </c>
      <c r="C720" s="16" t="str">
        <f t="shared" si="35"/>
        <v>CADD02V24</v>
      </c>
      <c r="D720" s="6" t="str">
        <f>RTD("cqg.rtd", ,"ContractData", ""&amp;C720&amp;"", "LongDescription",, "T")</f>
        <v>LME Copper, Oct 24</v>
      </c>
      <c r="E720" s="6" cm="1">
        <f t="array" aca="1" ref="E720" ca="1">IF($B720&gt;=$D$3,_xll.CQGContractData(""&amp;$C720&amp;"","T_Settlement","1","T"),RTD("cqg.rtd",,"StudyData",""&amp;$C720&amp;"","Bar","","Close","D","-1","ALL",,,"TRUE","T"))</f>
        <v>9258.8700000000008</v>
      </c>
      <c r="F720" s="3" cm="1">
        <f t="array" aca="1" ref="F720" ca="1">IF($B720&gt;=$D$3,_xll.CQGContractData(""&amp;$C720&amp;"","NetSettlement","1","T"),RTD("cqg.rtd",,"StudyData",""&amp;$C720&amp;"","Bar","","Close","D","-2","ALL",,,"TRUE","T")-RTD("cqg.rtd",,"StudyData",""&amp;$C720&amp;"","Bar","","Close","D","-1","ALL",,,"TRUE","T"))</f>
        <v>6.53</v>
      </c>
      <c r="G720" s="14">
        <f ca="1">IF($B720&gt;=$D$3,RTD("cqg.rtd", ,"ContractData", $C720, "T_SettlementTime",, "T"),"")</f>
        <v>0.45833333333333331</v>
      </c>
      <c r="H720" s="5" cm="1">
        <f t="array" aca="1" ref="H720" ca="1">IF($B720&gt;=$D$3,_xll.CQGContractData($C720,"T_Date","1","T"),RTD("cqg.rtd",,"StudyData",""&amp;$C720&amp;"","Bar","","Time","D","-1","ALL",,,"TRUE","T"))</f>
        <v>44952</v>
      </c>
      <c r="I720" s="6">
        <f ca="1">IF($B720&gt;=$D$3,RTD("cqg.rtd",,"StudyData",$C720,"Bar","","Close","ADC","-2","ALL",,,"TRUE","T"),"")</f>
        <v>9311.06</v>
      </c>
      <c r="J720" s="5">
        <f ca="1">IF($B720&gt;=$D$3,RTD("cqg.rtd", ,"ContractData", $C720, "Y_Date",, "T"),"")</f>
        <v>44951</v>
      </c>
      <c r="K720" s="1" t="str">
        <v/>
      </c>
      <c r="L720" s="1" t="str">
        <v/>
      </c>
      <c r="M720" t="b">
        <f t="shared" ca="1" si="33"/>
        <v>0</v>
      </c>
    </row>
    <row r="721" spans="1:13" x14ac:dyDescent="0.3">
      <c r="A721" s="3">
        <v>716</v>
      </c>
      <c r="B721" s="5">
        <f t="shared" si="34"/>
        <v>45568</v>
      </c>
      <c r="C721" s="16" t="str">
        <f t="shared" si="35"/>
        <v>CADD03V24</v>
      </c>
      <c r="D721" s="6" t="str">
        <f>RTD("cqg.rtd", ,"ContractData", ""&amp;C721&amp;"", "LongDescription",, "T")</f>
        <v>LME Copper, Oct 24</v>
      </c>
      <c r="E721" s="6" t="str" cm="1">
        <f t="array" aca="1" ref="E721" ca="1">IF($B721&gt;=$D$3,_xll.CQGContractData(""&amp;$C721&amp;"","T_Settlement","1","T"),RTD("cqg.rtd",,"StudyData",""&amp;$C721&amp;"","Bar","","Close","D","-1","ALL",,,"TRUE","T"))</f>
        <v/>
      </c>
      <c r="F721" s="3" t="str" cm="1">
        <f t="array" aca="1" ref="F721" ca="1">IF($B721&gt;=$D$3,_xll.CQGContractData(""&amp;$C721&amp;"","NetSettlement","1","T"),RTD("cqg.rtd",,"StudyData",""&amp;$C721&amp;"","Bar","","Close","D","-2","ALL",,,"TRUE","T")-RTD("cqg.rtd",,"StudyData",""&amp;$C721&amp;"","Bar","","Close","D","-1","ALL",,,"TRUE","T"))</f>
        <v/>
      </c>
      <c r="G721" s="14" t="str">
        <f ca="1">IF($B721&gt;=$D$3,RTD("cqg.rtd", ,"ContractData", $C721, "T_SettlementTime",, "T"),"")</f>
        <v/>
      </c>
      <c r="H721" s="5" cm="1">
        <f t="array" aca="1" ref="H721" ca="1">IF($B721&gt;=$D$3,_xll.CQGContractData($C721,"T_Date","1","T"),RTD("cqg.rtd",,"StudyData",""&amp;$C721&amp;"","Bar","","Time","D","-1","ALL",,,"TRUE","T"))</f>
        <v>44952</v>
      </c>
      <c r="I721" s="6">
        <f ca="1">IF($B721&gt;=$D$3,RTD("cqg.rtd",,"StudyData",$C721,"Bar","","Close","ADC","-2","ALL",,,"TRUE","T"),"")</f>
        <v>9315.25</v>
      </c>
      <c r="J721" s="5">
        <f ca="1">IF($B721&gt;=$D$3,RTD("cqg.rtd", ,"ContractData", $C721, "Y_Date",, "T"),"")</f>
        <v>44951</v>
      </c>
      <c r="K721" s="1" t="str">
        <v/>
      </c>
      <c r="L721" s="1" t="str">
        <v/>
      </c>
      <c r="M721" t="b">
        <f t="shared" ca="1" si="33"/>
        <v>0</v>
      </c>
    </row>
    <row r="722" spans="1:13" x14ac:dyDescent="0.3">
      <c r="A722" s="3">
        <v>717</v>
      </c>
      <c r="B722" s="5">
        <f t="shared" si="34"/>
        <v>45569</v>
      </c>
      <c r="C722" s="16" t="str">
        <f t="shared" si="35"/>
        <v>CADD04V24</v>
      </c>
      <c r="D722" s="6" t="str">
        <f>RTD("cqg.rtd", ,"ContractData", ""&amp;C722&amp;"", "LongDescription",, "T")</f>
        <v>LME Copper, Oct 24</v>
      </c>
      <c r="E722" s="6" t="str" cm="1">
        <f t="array" aca="1" ref="E722" ca="1">IF($B722&gt;=$D$3,_xll.CQGContractData(""&amp;$C722&amp;"","T_Settlement","1","T"),RTD("cqg.rtd",,"StudyData",""&amp;$C722&amp;"","Bar","","Close","D","-1","ALL",,,"TRUE","T"))</f>
        <v/>
      </c>
      <c r="F722" s="3" t="str" cm="1">
        <f t="array" aca="1" ref="F722" ca="1">IF($B722&gt;=$D$3,_xll.CQGContractData(""&amp;$C722&amp;"","NetSettlement","1","T"),RTD("cqg.rtd",,"StudyData",""&amp;$C722&amp;"","Bar","","Close","D","-2","ALL",,,"TRUE","T")-RTD("cqg.rtd",,"StudyData",""&amp;$C722&amp;"","Bar","","Close","D","-1","ALL",,,"TRUE","T"))</f>
        <v/>
      </c>
      <c r="G722" s="14" t="str">
        <f ca="1">IF($B722&gt;=$D$3,RTD("cqg.rtd", ,"ContractData", $C722, "T_SettlementTime",, "T"),"")</f>
        <v/>
      </c>
      <c r="H722" s="5" cm="1">
        <f t="array" aca="1" ref="H722" ca="1">IF($B722&gt;=$D$3,_xll.CQGContractData($C722,"T_Date","1","T"),RTD("cqg.rtd",,"StudyData",""&amp;$C722&amp;"","Bar","","Time","D","-1","ALL",,,"TRUE","T"))</f>
        <v>44952</v>
      </c>
      <c r="I722" s="6">
        <f ca="1">IF($B722&gt;=$D$3,RTD("cqg.rtd",,"StudyData",$C722,"Bar","","Close","ADC","-2","ALL",,,"TRUE","T"),"")</f>
        <v>9315.42</v>
      </c>
      <c r="J722" s="5">
        <f ca="1">IF($B722&gt;=$D$3,RTD("cqg.rtd", ,"ContractData", $C722, "Y_Date",, "T"),"")</f>
        <v>44951</v>
      </c>
      <c r="K722" s="1" t="str">
        <v/>
      </c>
      <c r="L722" s="1" t="str">
        <v/>
      </c>
      <c r="M722" t="b">
        <f t="shared" ref="M722:M785" ca="1" si="36">ISERROR(F722)</f>
        <v>0</v>
      </c>
    </row>
    <row r="723" spans="1:13" x14ac:dyDescent="0.3">
      <c r="A723" s="3">
        <v>718</v>
      </c>
      <c r="B723" s="5">
        <f t="shared" si="34"/>
        <v>45572</v>
      </c>
      <c r="C723" s="16" t="str">
        <f t="shared" si="35"/>
        <v>CADD07V24</v>
      </c>
      <c r="D723" s="6" t="str">
        <f>RTD("cqg.rtd", ,"ContractData", ""&amp;C723&amp;"", "LongDescription",, "T")</f>
        <v>LME Copper, Oct 24</v>
      </c>
      <c r="E723" s="6" t="str" cm="1">
        <f t="array" aca="1" ref="E723" ca="1">IF($B723&gt;=$D$3,_xll.CQGContractData(""&amp;$C723&amp;"","T_Settlement","1","T"),RTD("cqg.rtd",,"StudyData",""&amp;$C723&amp;"","Bar","","Close","D","-1","ALL",,,"TRUE","T"))</f>
        <v/>
      </c>
      <c r="F723" s="3" t="str" cm="1">
        <f t="array" aca="1" ref="F723" ca="1">IF($B723&gt;=$D$3,_xll.CQGContractData(""&amp;$C723&amp;"","NetSettlement","1","T"),RTD("cqg.rtd",,"StudyData",""&amp;$C723&amp;"","Bar","","Close","D","-2","ALL",,,"TRUE","T")-RTD("cqg.rtd",,"StudyData",""&amp;$C723&amp;"","Bar","","Close","D","-1","ALL",,,"TRUE","T"))</f>
        <v/>
      </c>
      <c r="G723" s="14" t="str">
        <f ca="1">IF($B723&gt;=$D$3,RTD("cqg.rtd", ,"ContractData", $C723, "T_SettlementTime",, "T"),"")</f>
        <v/>
      </c>
      <c r="H723" s="5" cm="1">
        <f t="array" aca="1" ref="H723" ca="1">IF($B723&gt;=$D$3,_xll.CQGContractData($C723,"T_Date","1","T"),RTD("cqg.rtd",,"StudyData",""&amp;$C723&amp;"","Bar","","Time","D","-1","ALL",,,"TRUE","T"))</f>
        <v>44952</v>
      </c>
      <c r="I723" s="6">
        <f ca="1">IF($B723&gt;=$D$3,RTD("cqg.rtd",,"StudyData",$C723,"Bar","","Close","ADC","-2","ALL",,,"TRUE","T"),"")</f>
        <v>9311.94</v>
      </c>
      <c r="J723" s="5">
        <f ca="1">IF($B723&gt;=$D$3,RTD("cqg.rtd", ,"ContractData", $C723, "Y_Date",, "T"),"")</f>
        <v>44951</v>
      </c>
      <c r="K723" s="1" t="str">
        <v/>
      </c>
      <c r="L723" s="1" t="str">
        <v/>
      </c>
      <c r="M723" t="b">
        <f t="shared" ca="1" si="36"/>
        <v>0</v>
      </c>
    </row>
    <row r="724" spans="1:13" x14ac:dyDescent="0.3">
      <c r="A724" s="3">
        <v>719</v>
      </c>
      <c r="B724" s="5">
        <f t="shared" si="34"/>
        <v>45573</v>
      </c>
      <c r="C724" s="16" t="str">
        <f t="shared" si="35"/>
        <v>CADD08V24</v>
      </c>
      <c r="D724" s="6" t="str">
        <f>RTD("cqg.rtd", ,"ContractData", ""&amp;C724&amp;"", "LongDescription",, "T")</f>
        <v>LME Copper, Oct 24</v>
      </c>
      <c r="E724" s="6" t="str" cm="1">
        <f t="array" aca="1" ref="E724" ca="1">IF($B724&gt;=$D$3,_xll.CQGContractData(""&amp;$C724&amp;"","T_Settlement","1","T"),RTD("cqg.rtd",,"StudyData",""&amp;$C724&amp;"","Bar","","Close","D","-1","ALL",,,"TRUE","T"))</f>
        <v/>
      </c>
      <c r="F724" s="3" t="str" cm="1">
        <f t="array" aca="1" ref="F724" ca="1">IF($B724&gt;=$D$3,_xll.CQGContractData(""&amp;$C724&amp;"","NetSettlement","1","T"),RTD("cqg.rtd",,"StudyData",""&amp;$C724&amp;"","Bar","","Close","D","-2","ALL",,,"TRUE","T")-RTD("cqg.rtd",,"StudyData",""&amp;$C724&amp;"","Bar","","Close","D","-1","ALL",,,"TRUE","T"))</f>
        <v/>
      </c>
      <c r="G724" s="14" t="str">
        <f ca="1">IF($B724&gt;=$D$3,RTD("cqg.rtd", ,"ContractData", $C724, "T_SettlementTime",, "T"),"")</f>
        <v/>
      </c>
      <c r="H724" s="5" cm="1">
        <f t="array" aca="1" ref="H724" ca="1">IF($B724&gt;=$D$3,_xll.CQGContractData($C724,"T_Date","1","T"),RTD("cqg.rtd",,"StudyData",""&amp;$C724&amp;"","Bar","","Time","D","-1","ALL",,,"TRUE","T"))</f>
        <v>44952</v>
      </c>
      <c r="I724" s="6">
        <f ca="1">IF($B724&gt;=$D$3,RTD("cqg.rtd",,"StudyData",$C724,"Bar","","Close","ADC","-2","ALL",,,"TRUE","T"),"")</f>
        <v>9312.1200000000008</v>
      </c>
      <c r="J724" s="5">
        <f ca="1">IF($B724&gt;=$D$3,RTD("cqg.rtd", ,"ContractData", $C724, "Y_Date",, "T"),"")</f>
        <v>44951</v>
      </c>
      <c r="K724" s="1" t="str">
        <v/>
      </c>
      <c r="L724" s="1" t="str">
        <v/>
      </c>
      <c r="M724" t="b">
        <f t="shared" ca="1" si="36"/>
        <v>0</v>
      </c>
    </row>
    <row r="725" spans="1:13" x14ac:dyDescent="0.3">
      <c r="A725" s="3">
        <v>720</v>
      </c>
      <c r="B725" s="5">
        <f t="shared" si="34"/>
        <v>45574</v>
      </c>
      <c r="C725" s="16" t="str">
        <f t="shared" si="35"/>
        <v>CADD09V24</v>
      </c>
      <c r="D725" s="6" t="str">
        <f>RTD("cqg.rtd", ,"ContractData", ""&amp;C725&amp;"", "LongDescription",, "T")</f>
        <v>LME Copper, Oct 24</v>
      </c>
      <c r="E725" s="6" t="str" cm="1">
        <f t="array" aca="1" ref="E725" ca="1">IF($B725&gt;=$D$3,_xll.CQGContractData(""&amp;$C725&amp;"","T_Settlement","1","T"),RTD("cqg.rtd",,"StudyData",""&amp;$C725&amp;"","Bar","","Close","D","-1","ALL",,,"TRUE","T"))</f>
        <v/>
      </c>
      <c r="F725" s="3" t="str" cm="1">
        <f t="array" aca="1" ref="F725" ca="1">IF($B725&gt;=$D$3,_xll.CQGContractData(""&amp;$C725&amp;"","NetSettlement","1","T"),RTD("cqg.rtd",,"StudyData",""&amp;$C725&amp;"","Bar","","Close","D","-2","ALL",,,"TRUE","T")-RTD("cqg.rtd",,"StudyData",""&amp;$C725&amp;"","Bar","","Close","D","-1","ALL",,,"TRUE","T"))</f>
        <v/>
      </c>
      <c r="G725" s="14" t="str">
        <f ca="1">IF($B725&gt;=$D$3,RTD("cqg.rtd", ,"ContractData", $C725, "T_SettlementTime",, "T"),"")</f>
        <v/>
      </c>
      <c r="H725" s="5" cm="1">
        <f t="array" aca="1" ref="H725" ca="1">IF($B725&gt;=$D$3,_xll.CQGContractData($C725,"T_Date","1","T"),RTD("cqg.rtd",,"StudyData",""&amp;$C725&amp;"","Bar","","Time","D","-1","ALL",,,"TRUE","T"))</f>
        <v>44952</v>
      </c>
      <c r="I725" s="6">
        <f ca="1">IF($B725&gt;=$D$3,RTD("cqg.rtd",,"StudyData",$C725,"Bar","","Close","ADC","-2","ALL",,,"TRUE","T"),"")</f>
        <v>9312.2900000000009</v>
      </c>
      <c r="J725" s="5">
        <f ca="1">IF($B725&gt;=$D$3,RTD("cqg.rtd", ,"ContractData", $C725, "Y_Date",, "T"),"")</f>
        <v>44951</v>
      </c>
      <c r="K725" s="1" t="str">
        <v/>
      </c>
      <c r="L725" s="1" t="str">
        <v/>
      </c>
      <c r="M725" t="b">
        <f t="shared" ca="1" si="36"/>
        <v>0</v>
      </c>
    </row>
    <row r="726" spans="1:13" x14ac:dyDescent="0.3">
      <c r="A726" s="3">
        <v>721</v>
      </c>
      <c r="B726" s="5">
        <f t="shared" si="34"/>
        <v>45575</v>
      </c>
      <c r="C726" s="16" t="str">
        <f t="shared" si="35"/>
        <v>CADD10V24</v>
      </c>
      <c r="D726" s="6" t="str">
        <f>RTD("cqg.rtd", ,"ContractData", ""&amp;C726&amp;"", "LongDescription",, "T")</f>
        <v>LME Copper, Oct 24</v>
      </c>
      <c r="E726" s="6" t="str" cm="1">
        <f t="array" aca="1" ref="E726" ca="1">IF($B726&gt;=$D$3,_xll.CQGContractData(""&amp;$C726&amp;"","T_Settlement","1","T"),RTD("cqg.rtd",,"StudyData",""&amp;$C726&amp;"","Bar","","Close","D","-1","ALL",,,"TRUE","T"))</f>
        <v/>
      </c>
      <c r="F726" s="3" t="str" cm="1">
        <f t="array" aca="1" ref="F726" ca="1">IF($B726&gt;=$D$3,_xll.CQGContractData(""&amp;$C726&amp;"","NetSettlement","1","T"),RTD("cqg.rtd",,"StudyData",""&amp;$C726&amp;"","Bar","","Close","D","-2","ALL",,,"TRUE","T")-RTD("cqg.rtd",,"StudyData",""&amp;$C726&amp;"","Bar","","Close","D","-1","ALL",,,"TRUE","T"))</f>
        <v/>
      </c>
      <c r="G726" s="14" t="str">
        <f ca="1">IF($B726&gt;=$D$3,RTD("cqg.rtd", ,"ContractData", $C726, "T_SettlementTime",, "T"),"")</f>
        <v/>
      </c>
      <c r="H726" s="5" cm="1">
        <f t="array" aca="1" ref="H726" ca="1">IF($B726&gt;=$D$3,_xll.CQGContractData($C726,"T_Date","1","T"),RTD("cqg.rtd",,"StudyData",""&amp;$C726&amp;"","Bar","","Time","D","-1","ALL",,,"TRUE","T"))</f>
        <v>44952</v>
      </c>
      <c r="I726" s="6">
        <f ca="1">IF($B726&gt;=$D$3,RTD("cqg.rtd",,"StudyData",$C726,"Bar","","Close","ADC","-2","ALL",,,"TRUE","T"),"")</f>
        <v>9306</v>
      </c>
      <c r="J726" s="5">
        <f ca="1">IF($B726&gt;=$D$3,RTD("cqg.rtd", ,"ContractData", $C726, "Y_Date",, "T"),"")</f>
        <v>44951</v>
      </c>
      <c r="K726" s="1" t="str">
        <v/>
      </c>
      <c r="L726" s="1" t="str">
        <v/>
      </c>
      <c r="M726" t="b">
        <f t="shared" ca="1" si="36"/>
        <v>0</v>
      </c>
    </row>
    <row r="727" spans="1:13" x14ac:dyDescent="0.3">
      <c r="A727" s="3">
        <v>722</v>
      </c>
      <c r="B727" s="5">
        <f t="shared" si="34"/>
        <v>45576</v>
      </c>
      <c r="C727" s="16" t="str">
        <f t="shared" si="35"/>
        <v>CADD11V24</v>
      </c>
      <c r="D727" s="6" t="str">
        <f>RTD("cqg.rtd", ,"ContractData", ""&amp;C727&amp;"", "LongDescription",, "T")</f>
        <v>LME Copper, Oct 24</v>
      </c>
      <c r="E727" s="6" t="str" cm="1">
        <f t="array" aca="1" ref="E727" ca="1">IF($B727&gt;=$D$3,_xll.CQGContractData(""&amp;$C727&amp;"","T_Settlement","1","T"),RTD("cqg.rtd",,"StudyData",""&amp;$C727&amp;"","Bar","","Close","D","-1","ALL",,,"TRUE","T"))</f>
        <v/>
      </c>
      <c r="F727" s="3" t="str" cm="1">
        <f t="array" aca="1" ref="F727" ca="1">IF($B727&gt;=$D$3,_xll.CQGContractData(""&amp;$C727&amp;"","NetSettlement","1","T"),RTD("cqg.rtd",,"StudyData",""&amp;$C727&amp;"","Bar","","Close","D","-2","ALL",,,"TRUE","T")-RTD("cqg.rtd",,"StudyData",""&amp;$C727&amp;"","Bar","","Close","D","-1","ALL",,,"TRUE","T"))</f>
        <v/>
      </c>
      <c r="G727" s="14" t="str">
        <f ca="1">IF($B727&gt;=$D$3,RTD("cqg.rtd", ,"ContractData", $C727, "T_SettlementTime",, "T"),"")</f>
        <v/>
      </c>
      <c r="H727" s="5" cm="1">
        <f t="array" aca="1" ref="H727" ca="1">IF($B727&gt;=$D$3,_xll.CQGContractData($C727,"T_Date","1","T"),RTD("cqg.rtd",,"StudyData",""&amp;$C727&amp;"","Bar","","Time","D","-1","ALL",,,"TRUE","T"))</f>
        <v>44952</v>
      </c>
      <c r="I727" s="6">
        <f ca="1">IF($B727&gt;=$D$3,RTD("cqg.rtd",,"StudyData",$C727,"Bar","","Close","ADC","-2","ALL",,,"TRUE","T"),"")</f>
        <v>9315.5</v>
      </c>
      <c r="J727" s="5">
        <f ca="1">IF($B727&gt;=$D$3,RTD("cqg.rtd", ,"ContractData", $C727, "Y_Date",, "T"),"")</f>
        <v>44951</v>
      </c>
      <c r="K727" s="1" t="str">
        <v/>
      </c>
      <c r="L727" s="1" t="str">
        <v/>
      </c>
      <c r="M727" t="b">
        <f t="shared" ca="1" si="36"/>
        <v>0</v>
      </c>
    </row>
    <row r="728" spans="1:13" x14ac:dyDescent="0.3">
      <c r="A728" s="3">
        <v>723</v>
      </c>
      <c r="B728" s="5">
        <f t="shared" si="34"/>
        <v>45579</v>
      </c>
      <c r="C728" s="16" t="str">
        <f t="shared" si="35"/>
        <v>CADD14V24</v>
      </c>
      <c r="D728" s="6" t="str">
        <f>RTD("cqg.rtd", ,"ContractData", ""&amp;C728&amp;"", "LongDescription",, "T")</f>
        <v>LME Copper, Oct 24</v>
      </c>
      <c r="E728" s="6" t="str" cm="1">
        <f t="array" aca="1" ref="E728" ca="1">IF($B728&gt;=$D$3,_xll.CQGContractData(""&amp;$C728&amp;"","T_Settlement","1","T"),RTD("cqg.rtd",,"StudyData",""&amp;$C728&amp;"","Bar","","Close","D","-1","ALL",,,"TRUE","T"))</f>
        <v/>
      </c>
      <c r="F728" s="3" t="str" cm="1">
        <f t="array" aca="1" ref="F728" ca="1">IF($B728&gt;=$D$3,_xll.CQGContractData(""&amp;$C728&amp;"","NetSettlement","1","T"),RTD("cqg.rtd",,"StudyData",""&amp;$C728&amp;"","Bar","","Close","D","-2","ALL",,,"TRUE","T")-RTD("cqg.rtd",,"StudyData",""&amp;$C728&amp;"","Bar","","Close","D","-1","ALL",,,"TRUE","T"))</f>
        <v/>
      </c>
      <c r="G728" s="14" t="str">
        <f ca="1">IF($B728&gt;=$D$3,RTD("cqg.rtd", ,"ContractData", $C728, "T_SettlementTime",, "T"),"")</f>
        <v/>
      </c>
      <c r="H728" s="5" cm="1">
        <f t="array" aca="1" ref="H728" ca="1">IF($B728&gt;=$D$3,_xll.CQGContractData($C728,"T_Date","1","T"),RTD("cqg.rtd",,"StudyData",""&amp;$C728&amp;"","Bar","","Time","D","-1","ALL",,,"TRUE","T"))</f>
        <v>44952</v>
      </c>
      <c r="I728" s="6">
        <f ca="1">IF($B728&gt;=$D$3,RTD("cqg.rtd",,"StudyData",$C728,"Bar","","Close","ADC","-2","ALL",,,"TRUE","T"),"")</f>
        <v>9312.25</v>
      </c>
      <c r="J728" s="5">
        <f ca="1">IF($B728&gt;=$D$3,RTD("cqg.rtd", ,"ContractData", $C728, "Y_Date",, "T"),"")</f>
        <v>44951</v>
      </c>
      <c r="K728" s="1" t="str">
        <v/>
      </c>
      <c r="L728" s="1" t="str">
        <v/>
      </c>
      <c r="M728" t="b">
        <f t="shared" ca="1" si="36"/>
        <v>0</v>
      </c>
    </row>
    <row r="729" spans="1:13" x14ac:dyDescent="0.3">
      <c r="A729" s="3">
        <v>724</v>
      </c>
      <c r="B729" s="5">
        <f t="shared" si="34"/>
        <v>45580</v>
      </c>
      <c r="C729" s="16" t="str">
        <f t="shared" si="35"/>
        <v>CADD15V24</v>
      </c>
      <c r="D729" s="6" t="str">
        <f>RTD("cqg.rtd", ,"ContractData", ""&amp;C729&amp;"", "LongDescription",, "T")</f>
        <v>LME Copper, Oct 24</v>
      </c>
      <c r="E729" s="6" t="str" cm="1">
        <f t="array" aca="1" ref="E729" ca="1">IF($B729&gt;=$D$3,_xll.CQGContractData(""&amp;$C729&amp;"","T_Settlement","1","T"),RTD("cqg.rtd",,"StudyData",""&amp;$C729&amp;"","Bar","","Close","D","-1","ALL",,,"TRUE","T"))</f>
        <v/>
      </c>
      <c r="F729" s="3" t="str" cm="1">
        <f t="array" aca="1" ref="F729" ca="1">IF($B729&gt;=$D$3,_xll.CQGContractData(""&amp;$C729&amp;"","NetSettlement","1","T"),RTD("cqg.rtd",,"StudyData",""&amp;$C729&amp;"","Bar","","Close","D","-2","ALL",,,"TRUE","T")-RTD("cqg.rtd",,"StudyData",""&amp;$C729&amp;"","Bar","","Close","D","-1","ALL",,,"TRUE","T"))</f>
        <v/>
      </c>
      <c r="G729" s="14" t="str">
        <f ca="1">IF($B729&gt;=$D$3,RTD("cqg.rtd", ,"ContractData", $C729, "T_SettlementTime",, "T"),"")</f>
        <v/>
      </c>
      <c r="H729" s="5" cm="1">
        <f t="array" aca="1" ref="H729" ca="1">IF($B729&gt;=$D$3,_xll.CQGContractData($C729,"T_Date","1","T"),RTD("cqg.rtd",,"StudyData",""&amp;$C729&amp;"","Bar","","Time","D","-1","ALL",,,"TRUE","T"))</f>
        <v>44952</v>
      </c>
      <c r="I729" s="6">
        <f ca="1">IF($B729&gt;=$D$3,RTD("cqg.rtd",,"StudyData",$C729,"Bar","","Close","ADC","-2","ALL",,,"TRUE","T"),"")</f>
        <v>9311.5</v>
      </c>
      <c r="J729" s="5">
        <f ca="1">IF($B729&gt;=$D$3,RTD("cqg.rtd", ,"ContractData", $C729, "Y_Date",, "T"),"")</f>
        <v>44951</v>
      </c>
      <c r="K729" s="1" t="str">
        <v/>
      </c>
      <c r="L729" s="1" t="str">
        <v/>
      </c>
      <c r="M729" t="b">
        <f t="shared" ca="1" si="36"/>
        <v>0</v>
      </c>
    </row>
    <row r="730" spans="1:13" x14ac:dyDescent="0.3">
      <c r="A730" s="3">
        <v>725</v>
      </c>
      <c r="B730" s="5">
        <f t="shared" si="34"/>
        <v>45581</v>
      </c>
      <c r="C730" s="16" t="str">
        <f t="shared" si="35"/>
        <v>CADD16V24</v>
      </c>
      <c r="D730" s="6" t="str">
        <f>RTD("cqg.rtd", ,"ContractData", ""&amp;C730&amp;"", "LongDescription",, "T")</f>
        <v>LME Copper, Oct 24</v>
      </c>
      <c r="E730" s="6" cm="1">
        <f t="array" aca="1" ref="E730" ca="1">IF($B730&gt;=$D$3,_xll.CQGContractData(""&amp;$C730&amp;"","T_Settlement","1","T"),RTD("cqg.rtd",,"StudyData",""&amp;$C730&amp;"","Bar","","Close","D","-1","ALL",,,"TRUE","T"))</f>
        <v>9256.5</v>
      </c>
      <c r="F730" s="3" cm="1">
        <f t="array" aca="1" ref="F730" ca="1">IF($B730&gt;=$D$3,_xll.CQGContractData(""&amp;$C730&amp;"","NetSettlement","1","T"),RTD("cqg.rtd",,"StudyData",""&amp;$C730&amp;"","Bar","","Close","D","-2","ALL",,,"TRUE","T")-RTD("cqg.rtd",,"StudyData",""&amp;$C730&amp;"","Bar","","Close","D","-1","ALL",,,"TRUE","T"))</f>
        <v>7</v>
      </c>
      <c r="G730" s="14">
        <f ca="1">IF($B730&gt;=$D$3,RTD("cqg.rtd", ,"ContractData", $C730, "T_SettlementTime",, "T"),"")</f>
        <v>0.45833333333333331</v>
      </c>
      <c r="H730" s="5" cm="1">
        <f t="array" aca="1" ref="H730" ca="1">IF($B730&gt;=$D$3,_xll.CQGContractData($C730,"T_Date","1","T"),RTD("cqg.rtd",,"StudyData",""&amp;$C730&amp;"","Bar","","Time","D","-1","ALL",,,"TRUE","T"))</f>
        <v>44952</v>
      </c>
      <c r="I730" s="6">
        <f ca="1">IF($B730&gt;=$D$3,RTD("cqg.rtd",,"StudyData",$C730,"Bar","","Close","ADC","-2","ALL",,,"TRUE","T"),"")</f>
        <v>9311.5</v>
      </c>
      <c r="J730" s="5">
        <f ca="1">IF($B730&gt;=$D$3,RTD("cqg.rtd", ,"ContractData", $C730, "Y_Date",, "T"),"")</f>
        <v>44951</v>
      </c>
      <c r="K730" s="1">
        <v>45581</v>
      </c>
      <c r="L730" s="1" t="str">
        <v/>
      </c>
      <c r="M730" t="b">
        <f t="shared" ca="1" si="36"/>
        <v>0</v>
      </c>
    </row>
    <row r="731" spans="1:13" x14ac:dyDescent="0.3">
      <c r="A731" s="3">
        <v>726</v>
      </c>
      <c r="B731" s="5">
        <f t="shared" si="34"/>
        <v>45582</v>
      </c>
      <c r="C731" s="16" t="str">
        <f t="shared" si="35"/>
        <v>CADD17V24</v>
      </c>
      <c r="D731" s="6" t="str">
        <f>RTD("cqg.rtd", ,"ContractData", ""&amp;C731&amp;"", "LongDescription",, "T")</f>
        <v>LME Copper, Oct 24</v>
      </c>
      <c r="E731" s="6" t="str" cm="1">
        <f t="array" aca="1" ref="E731" ca="1">IF($B731&gt;=$D$3,_xll.CQGContractData(""&amp;$C731&amp;"","T_Settlement","1","T"),RTD("cqg.rtd",,"StudyData",""&amp;$C731&amp;"","Bar","","Close","D","-1","ALL",,,"TRUE","T"))</f>
        <v/>
      </c>
      <c r="F731" s="3" t="str" cm="1">
        <f t="array" aca="1" ref="F731" ca="1">IF($B731&gt;=$D$3,_xll.CQGContractData(""&amp;$C731&amp;"","NetSettlement","1","T"),RTD("cqg.rtd",,"StudyData",""&amp;$C731&amp;"","Bar","","Close","D","-2","ALL",,,"TRUE","T")-RTD("cqg.rtd",,"StudyData",""&amp;$C731&amp;"","Bar","","Close","D","-1","ALL",,,"TRUE","T"))</f>
        <v/>
      </c>
      <c r="G731" s="14" t="str">
        <f ca="1">IF($B731&gt;=$D$3,RTD("cqg.rtd", ,"ContractData", $C731, "T_SettlementTime",, "T"),"")</f>
        <v/>
      </c>
      <c r="H731" s="5" cm="1">
        <f t="array" aca="1" ref="H731" ca="1">IF($B731&gt;=$D$3,_xll.CQGContractData($C731,"T_Date","1","T"),RTD("cqg.rtd",,"StudyData",""&amp;$C731&amp;"","Bar","","Time","D","-1","ALL",,,"TRUE","T"))</f>
        <v>44952</v>
      </c>
      <c r="I731" s="6">
        <f ca="1">IF($B731&gt;=$D$3,RTD("cqg.rtd",,"StudyData",$C731,"Bar","","Close","ADC","-2","ALL",,,"TRUE","T"),"")</f>
        <v>9318</v>
      </c>
      <c r="J731" s="5">
        <f ca="1">IF($B731&gt;=$D$3,RTD("cqg.rtd", ,"ContractData", $C731, "Y_Date",, "T"),"")</f>
        <v>44951</v>
      </c>
      <c r="K731" s="1" t="str">
        <v/>
      </c>
      <c r="L731" s="1" t="str">
        <v/>
      </c>
      <c r="M731" t="b">
        <f t="shared" ca="1" si="36"/>
        <v>0</v>
      </c>
    </row>
    <row r="732" spans="1:13" x14ac:dyDescent="0.3">
      <c r="A732" s="3">
        <v>727</v>
      </c>
      <c r="B732" s="5">
        <f t="shared" si="34"/>
        <v>45583</v>
      </c>
      <c r="C732" s="16" t="str">
        <f t="shared" si="35"/>
        <v>CADD18V24</v>
      </c>
      <c r="D732" s="6" t="str">
        <f>RTD("cqg.rtd", ,"ContractData", ""&amp;C732&amp;"", "LongDescription",, "T")</f>
        <v>LME Copper, Oct 24</v>
      </c>
      <c r="E732" s="6" t="str" cm="1">
        <f t="array" aca="1" ref="E732" ca="1">IF($B732&gt;=$D$3,_xll.CQGContractData(""&amp;$C732&amp;"","T_Settlement","1","T"),RTD("cqg.rtd",,"StudyData",""&amp;$C732&amp;"","Bar","","Close","D","-1","ALL",,,"TRUE","T"))</f>
        <v/>
      </c>
      <c r="F732" s="3" t="str" cm="1">
        <f t="array" aca="1" ref="F732" ca="1">IF($B732&gt;=$D$3,_xll.CQGContractData(""&amp;$C732&amp;"","NetSettlement","1","T"),RTD("cqg.rtd",,"StudyData",""&amp;$C732&amp;"","Bar","","Close","D","-2","ALL",,,"TRUE","T")-RTD("cqg.rtd",,"StudyData",""&amp;$C732&amp;"","Bar","","Close","D","-1","ALL",,,"TRUE","T"))</f>
        <v/>
      </c>
      <c r="G732" s="14" t="str">
        <f ca="1">IF($B732&gt;=$D$3,RTD("cqg.rtd", ,"ContractData", $C732, "T_SettlementTime",, "T"),"")</f>
        <v/>
      </c>
      <c r="H732" s="5" cm="1">
        <f t="array" aca="1" ref="H732" ca="1">IF($B732&gt;=$D$3,_xll.CQGContractData($C732,"T_Date","1","T"),RTD("cqg.rtd",,"StudyData",""&amp;$C732&amp;"","Bar","","Time","D","-1","ALL",,,"TRUE","T"))</f>
        <v>44952</v>
      </c>
      <c r="I732" s="6">
        <f ca="1">IF($B732&gt;=$D$3,RTD("cqg.rtd",,"StudyData",$C732,"Bar","","Close","ADC","-2","ALL",,,"TRUE","T"),"")</f>
        <v>9314.75</v>
      </c>
      <c r="J732" s="5">
        <f ca="1">IF($B732&gt;=$D$3,RTD("cqg.rtd", ,"ContractData", $C732, "Y_Date",, "T"),"")</f>
        <v>44951</v>
      </c>
      <c r="K732" s="1" t="str">
        <v/>
      </c>
      <c r="L732" s="1" t="str">
        <v/>
      </c>
      <c r="M732" t="b">
        <f t="shared" ca="1" si="36"/>
        <v>0</v>
      </c>
    </row>
    <row r="733" spans="1:13" x14ac:dyDescent="0.3">
      <c r="A733" s="3">
        <v>728</v>
      </c>
      <c r="B733" s="5">
        <f t="shared" si="34"/>
        <v>45586</v>
      </c>
      <c r="C733" s="16" t="str">
        <f t="shared" si="35"/>
        <v>CADD21V24</v>
      </c>
      <c r="D733" s="6" t="str">
        <f>RTD("cqg.rtd", ,"ContractData", ""&amp;C733&amp;"", "LongDescription",, "T")</f>
        <v>LME Copper, Oct 24</v>
      </c>
      <c r="E733" s="6" t="str" cm="1">
        <f t="array" aca="1" ref="E733" ca="1">IF($B733&gt;=$D$3,_xll.CQGContractData(""&amp;$C733&amp;"","T_Settlement","1","T"),RTD("cqg.rtd",,"StudyData",""&amp;$C733&amp;"","Bar","","Close","D","-1","ALL",,,"TRUE","T"))</f>
        <v/>
      </c>
      <c r="F733" s="3" t="str" cm="1">
        <f t="array" aca="1" ref="F733" ca="1">IF($B733&gt;=$D$3,_xll.CQGContractData(""&amp;$C733&amp;"","NetSettlement","1","T"),RTD("cqg.rtd",,"StudyData",""&amp;$C733&amp;"","Bar","","Close","D","-2","ALL",,,"TRUE","T")-RTD("cqg.rtd",,"StudyData",""&amp;$C733&amp;"","Bar","","Close","D","-1","ALL",,,"TRUE","T"))</f>
        <v/>
      </c>
      <c r="G733" s="14" t="str">
        <f ca="1">IF($B733&gt;=$D$3,RTD("cqg.rtd", ,"ContractData", $C733, "T_SettlementTime",, "T"),"")</f>
        <v/>
      </c>
      <c r="H733" s="5" cm="1">
        <f t="array" aca="1" ref="H733" ca="1">IF($B733&gt;=$D$3,_xll.CQGContractData($C733,"T_Date","1","T"),RTD("cqg.rtd",,"StudyData",""&amp;$C733&amp;"","Bar","","Time","D","-1","ALL",,,"TRUE","T"))</f>
        <v>44952</v>
      </c>
      <c r="I733" s="6">
        <f ca="1">IF($B733&gt;=$D$3,RTD("cqg.rtd",,"StudyData",$C733,"Bar","","Close","ADC","-2","ALL",,,"TRUE","T"),"")</f>
        <v>9311.86</v>
      </c>
      <c r="J733" s="5">
        <f ca="1">IF($B733&gt;=$D$3,RTD("cqg.rtd", ,"ContractData", $C733, "Y_Date",, "T"),"")</f>
        <v>44951</v>
      </c>
      <c r="K733" s="1" t="str">
        <v/>
      </c>
      <c r="L733" s="1" t="str">
        <v/>
      </c>
      <c r="M733" t="b">
        <f t="shared" ca="1" si="36"/>
        <v>0</v>
      </c>
    </row>
    <row r="734" spans="1:13" x14ac:dyDescent="0.3">
      <c r="A734" s="3">
        <v>729</v>
      </c>
      <c r="B734" s="5">
        <f t="shared" si="34"/>
        <v>45587</v>
      </c>
      <c r="C734" s="16" t="str">
        <f t="shared" si="35"/>
        <v>CADD22V24</v>
      </c>
      <c r="D734" s="6" t="str">
        <f>RTD("cqg.rtd", ,"ContractData", ""&amp;C734&amp;"", "LongDescription",, "T")</f>
        <v>LME Copper, Oct 24</v>
      </c>
      <c r="E734" s="6" t="str" cm="1">
        <f t="array" aca="1" ref="E734" ca="1">IF($B734&gt;=$D$3,_xll.CQGContractData(""&amp;$C734&amp;"","T_Settlement","1","T"),RTD("cqg.rtd",,"StudyData",""&amp;$C734&amp;"","Bar","","Close","D","-1","ALL",,,"TRUE","T"))</f>
        <v/>
      </c>
      <c r="F734" s="3" t="str" cm="1">
        <f t="array" aca="1" ref="F734" ca="1">IF($B734&gt;=$D$3,_xll.CQGContractData(""&amp;$C734&amp;"","NetSettlement","1","T"),RTD("cqg.rtd",,"StudyData",""&amp;$C734&amp;"","Bar","","Close","D","-2","ALL",,,"TRUE","T")-RTD("cqg.rtd",,"StudyData",""&amp;$C734&amp;"","Bar","","Close","D","-1","ALL",,,"TRUE","T"))</f>
        <v/>
      </c>
      <c r="G734" s="14" t="str">
        <f ca="1">IF($B734&gt;=$D$3,RTD("cqg.rtd", ,"ContractData", $C734, "T_SettlementTime",, "T"),"")</f>
        <v/>
      </c>
      <c r="H734" s="5" cm="1">
        <f t="array" aca="1" ref="H734" ca="1">IF($B734&gt;=$D$3,_xll.CQGContractData($C734,"T_Date","1","T"),RTD("cqg.rtd",,"StudyData",""&amp;$C734&amp;"","Bar","","Time","D","-1","ALL",,,"TRUE","T"))</f>
        <v>44952</v>
      </c>
      <c r="I734" s="6">
        <f ca="1">IF($B734&gt;=$D$3,RTD("cqg.rtd",,"StudyData",$C734,"Bar","","Close","ADC","-2","ALL",,,"TRUE","T"),"")</f>
        <v>9311.93</v>
      </c>
      <c r="J734" s="5">
        <f ca="1">IF($B734&gt;=$D$3,RTD("cqg.rtd", ,"ContractData", $C734, "Y_Date",, "T"),"")</f>
        <v>44951</v>
      </c>
      <c r="K734" s="1" t="str">
        <v/>
      </c>
      <c r="L734" s="1" t="str">
        <v/>
      </c>
      <c r="M734" t="b">
        <f t="shared" ca="1" si="36"/>
        <v>0</v>
      </c>
    </row>
    <row r="735" spans="1:13" x14ac:dyDescent="0.3">
      <c r="A735" s="3">
        <v>730</v>
      </c>
      <c r="B735" s="5">
        <f t="shared" si="34"/>
        <v>45588</v>
      </c>
      <c r="C735" s="16" t="str">
        <f t="shared" si="35"/>
        <v>CADD23V24</v>
      </c>
      <c r="D735" s="6" t="str">
        <f>RTD("cqg.rtd", ,"ContractData", ""&amp;C735&amp;"", "LongDescription",, "T")</f>
        <v>LME Copper, Oct 24</v>
      </c>
      <c r="E735" s="6" t="str" cm="1">
        <f t="array" aca="1" ref="E735" ca="1">IF($B735&gt;=$D$3,_xll.CQGContractData(""&amp;$C735&amp;"","T_Settlement","1","T"),RTD("cqg.rtd",,"StudyData",""&amp;$C735&amp;"","Bar","","Close","D","-1","ALL",,,"TRUE","T"))</f>
        <v/>
      </c>
      <c r="F735" s="3" t="str" cm="1">
        <f t="array" aca="1" ref="F735" ca="1">IF($B735&gt;=$D$3,_xll.CQGContractData(""&amp;$C735&amp;"","NetSettlement","1","T"),RTD("cqg.rtd",,"StudyData",""&amp;$C735&amp;"","Bar","","Close","D","-2","ALL",,,"TRUE","T")-RTD("cqg.rtd",,"StudyData",""&amp;$C735&amp;"","Bar","","Close","D","-1","ALL",,,"TRUE","T"))</f>
        <v/>
      </c>
      <c r="G735" s="14" t="str">
        <f ca="1">IF($B735&gt;=$D$3,RTD("cqg.rtd", ,"ContractData", $C735, "T_SettlementTime",, "T"),"")</f>
        <v/>
      </c>
      <c r="H735" s="5" cm="1">
        <f t="array" aca="1" ref="H735" ca="1">IF($B735&gt;=$D$3,_xll.CQGContractData($C735,"T_Date","1","T"),RTD("cqg.rtd",,"StudyData",""&amp;$C735&amp;"","Bar","","Time","D","-1","ALL",,,"TRUE","T"))</f>
        <v>44952</v>
      </c>
      <c r="I735" s="6">
        <f ca="1">IF($B735&gt;=$D$3,RTD("cqg.rtd",,"StudyData",$C735,"Bar","","Close","ADC","-2","ALL",,,"TRUE","T"),"")</f>
        <v>9312</v>
      </c>
      <c r="J735" s="5">
        <f ca="1">IF($B735&gt;=$D$3,RTD("cqg.rtd", ,"ContractData", $C735, "Y_Date",, "T"),"")</f>
        <v>44951</v>
      </c>
      <c r="K735" s="1" t="str">
        <v/>
      </c>
      <c r="L735" s="1" t="str">
        <v/>
      </c>
      <c r="M735" t="b">
        <f t="shared" ca="1" si="36"/>
        <v>0</v>
      </c>
    </row>
    <row r="736" spans="1:13" x14ac:dyDescent="0.3">
      <c r="A736" s="3">
        <v>731</v>
      </c>
      <c r="B736" s="5">
        <f t="shared" si="34"/>
        <v>45589</v>
      </c>
      <c r="C736" s="16" t="str">
        <f t="shared" si="35"/>
        <v>CADD24V24</v>
      </c>
      <c r="D736" s="6" t="str">
        <f>RTD("cqg.rtd", ,"ContractData", ""&amp;C736&amp;"", "LongDescription",, "T")</f>
        <v>LME Copper, Oct 24</v>
      </c>
      <c r="E736" s="6" t="str" cm="1">
        <f t="array" aca="1" ref="E736" ca="1">IF($B736&gt;=$D$3,_xll.CQGContractData(""&amp;$C736&amp;"","T_Settlement","1","T"),RTD("cqg.rtd",,"StudyData",""&amp;$C736&amp;"","Bar","","Close","D","-1","ALL",,,"TRUE","T"))</f>
        <v/>
      </c>
      <c r="F736" s="3" t="str" cm="1">
        <f t="array" aca="1" ref="F736" ca="1">IF($B736&gt;=$D$3,_xll.CQGContractData(""&amp;$C736&amp;"","NetSettlement","1","T"),RTD("cqg.rtd",,"StudyData",""&amp;$C736&amp;"","Bar","","Close","D","-2","ALL",,,"TRUE","T")-RTD("cqg.rtd",,"StudyData",""&amp;$C736&amp;"","Bar","","Close","D","-1","ALL",,,"TRUE","T"))</f>
        <v/>
      </c>
      <c r="G736" s="14" t="str">
        <f ca="1">IF($B736&gt;=$D$3,RTD("cqg.rtd", ,"ContractData", $C736, "T_SettlementTime",, "T"),"")</f>
        <v/>
      </c>
      <c r="H736" s="5" cm="1">
        <f t="array" aca="1" ref="H736" ca="1">IF($B736&gt;=$D$3,_xll.CQGContractData($C736,"T_Date","1","T"),RTD("cqg.rtd",,"StudyData",""&amp;$C736&amp;"","Bar","","Time","D","-1","ALL",,,"TRUE","T"))</f>
        <v>44952</v>
      </c>
      <c r="I736" s="6">
        <f ca="1">IF($B736&gt;=$D$3,RTD("cqg.rtd",,"StudyData",$C736,"Bar","","Close","ADC","-2","ALL",,,"TRUE","T"),"")</f>
        <v>9314.5</v>
      </c>
      <c r="J736" s="5">
        <f ca="1">IF($B736&gt;=$D$3,RTD("cqg.rtd", ,"ContractData", $C736, "Y_Date",, "T"),"")</f>
        <v>44951</v>
      </c>
      <c r="K736" s="1" t="str">
        <v/>
      </c>
      <c r="L736" s="1" t="str">
        <v/>
      </c>
      <c r="M736" t="b">
        <f t="shared" ca="1" si="36"/>
        <v>0</v>
      </c>
    </row>
    <row r="737" spans="1:13" x14ac:dyDescent="0.3">
      <c r="A737" s="3">
        <v>732</v>
      </c>
      <c r="B737" s="5">
        <f t="shared" si="34"/>
        <v>45590</v>
      </c>
      <c r="C737" s="16" t="str">
        <f t="shared" si="35"/>
        <v>CADD25V24</v>
      </c>
      <c r="D737" s="6" t="str">
        <f>RTD("cqg.rtd", ,"ContractData", ""&amp;C737&amp;"", "LongDescription",, "T")</f>
        <v>LME Copper, Oct 24</v>
      </c>
      <c r="E737" s="6" t="str" cm="1">
        <f t="array" aca="1" ref="E737" ca="1">IF($B737&gt;=$D$3,_xll.CQGContractData(""&amp;$C737&amp;"","T_Settlement","1","T"),RTD("cqg.rtd",,"StudyData",""&amp;$C737&amp;"","Bar","","Close","D","-1","ALL",,,"TRUE","T"))</f>
        <v/>
      </c>
      <c r="F737" s="3" t="str" cm="1">
        <f t="array" aca="1" ref="F737" ca="1">IF($B737&gt;=$D$3,_xll.CQGContractData(""&amp;$C737&amp;"","NetSettlement","1","T"),RTD("cqg.rtd",,"StudyData",""&amp;$C737&amp;"","Bar","","Close","D","-2","ALL",,,"TRUE","T")-RTD("cqg.rtd",,"StudyData",""&amp;$C737&amp;"","Bar","","Close","D","-1","ALL",,,"TRUE","T"))</f>
        <v/>
      </c>
      <c r="G737" s="14" t="str">
        <f ca="1">IF($B737&gt;=$D$3,RTD("cqg.rtd", ,"ContractData", $C737, "T_SettlementTime",, "T"),"")</f>
        <v/>
      </c>
      <c r="H737" s="5" cm="1">
        <f t="array" aca="1" ref="H737" ca="1">IF($B737&gt;=$D$3,_xll.CQGContractData($C737,"T_Date","1","T"),RTD("cqg.rtd",,"StudyData",""&amp;$C737&amp;"","Bar","","Time","D","-1","ALL",,,"TRUE","T"))</f>
        <v>44952</v>
      </c>
      <c r="I737" s="6" t="str">
        <f ca="1">IF($B737&gt;=$D$3,RTD("cqg.rtd",,"StudyData",$C737,"Bar","","Close","ADC","-2","ALL",,,"TRUE","T"),"")</f>
        <v/>
      </c>
      <c r="J737" s="5">
        <f ca="1">IF($B737&gt;=$D$3,RTD("cqg.rtd", ,"ContractData", $C737, "Y_Date",, "T"),"")</f>
        <v>44951</v>
      </c>
      <c r="K737" s="1" t="str">
        <v/>
      </c>
      <c r="L737" s="1" t="str">
        <v/>
      </c>
      <c r="M737" t="b">
        <f t="shared" ca="1" si="36"/>
        <v>0</v>
      </c>
    </row>
    <row r="738" spans="1:13" x14ac:dyDescent="0.3">
      <c r="A738" s="3">
        <v>733</v>
      </c>
      <c r="B738" s="5">
        <f t="shared" si="34"/>
        <v>45593</v>
      </c>
      <c r="C738" s="16" t="str">
        <f t="shared" si="35"/>
        <v>CADD28V24</v>
      </c>
      <c r="D738" s="6" t="str">
        <f>RTD("cqg.rtd", ,"ContractData", ""&amp;C738&amp;"", "LongDescription",, "T")</f>
        <v>LME Copper, Oct 24</v>
      </c>
      <c r="E738" s="6" t="str" cm="1">
        <f t="array" aca="1" ref="E738" ca="1">IF($B738&gt;=$D$3,_xll.CQGContractData(""&amp;$C738&amp;"","T_Settlement","1","T"),RTD("cqg.rtd",,"StudyData",""&amp;$C738&amp;"","Bar","","Close","D","-1","ALL",,,"TRUE","T"))</f>
        <v/>
      </c>
      <c r="F738" s="3" t="str" cm="1">
        <f t="array" aca="1" ref="F738" ca="1">IF($B738&gt;=$D$3,_xll.CQGContractData(""&amp;$C738&amp;"","NetSettlement","1","T"),RTD("cqg.rtd",,"StudyData",""&amp;$C738&amp;"","Bar","","Close","D","-2","ALL",,,"TRUE","T")-RTD("cqg.rtd",,"StudyData",""&amp;$C738&amp;"","Bar","","Close","D","-1","ALL",,,"TRUE","T"))</f>
        <v/>
      </c>
      <c r="G738" s="14" t="str">
        <f ca="1">IF($B738&gt;=$D$3,RTD("cqg.rtd", ,"ContractData", $C738, "T_SettlementTime",, "T"),"")</f>
        <v/>
      </c>
      <c r="H738" s="5" cm="1">
        <f t="array" aca="1" ref="H738" ca="1">IF($B738&gt;=$D$3,_xll.CQGContractData($C738,"T_Date","1","T"),RTD("cqg.rtd",,"StudyData",""&amp;$C738&amp;"","Bar","","Time","D","-1","ALL",,,"TRUE","T"))</f>
        <v>44952</v>
      </c>
      <c r="I738" s="6">
        <f ca="1">IF($B738&gt;=$D$3,RTD("cqg.rtd",,"StudyData",$C738,"Bar","","Close","ADC","-2","ALL",,,"TRUE","T"),"")</f>
        <v>9313.8799999999992</v>
      </c>
      <c r="J738" s="5">
        <f ca="1">IF($B738&gt;=$D$3,RTD("cqg.rtd", ,"ContractData", $C738, "Y_Date",, "T"),"")</f>
        <v>44951</v>
      </c>
      <c r="K738" s="1" t="str">
        <v/>
      </c>
      <c r="L738" s="1" t="str">
        <v/>
      </c>
      <c r="M738" t="b">
        <f t="shared" ca="1" si="36"/>
        <v>0</v>
      </c>
    </row>
    <row r="739" spans="1:13" x14ac:dyDescent="0.3">
      <c r="A739" s="3">
        <v>734</v>
      </c>
      <c r="B739" s="5">
        <f t="shared" si="34"/>
        <v>45594</v>
      </c>
      <c r="C739" s="16" t="str">
        <f t="shared" si="35"/>
        <v>CADD29V24</v>
      </c>
      <c r="D739" s="6" t="str">
        <f>RTD("cqg.rtd", ,"ContractData", ""&amp;C739&amp;"", "LongDescription",, "T")</f>
        <v>LME Copper, Oct 24</v>
      </c>
      <c r="E739" s="6" t="str" cm="1">
        <f t="array" aca="1" ref="E739" ca="1">IF($B739&gt;=$D$3,_xll.CQGContractData(""&amp;$C739&amp;"","T_Settlement","1","T"),RTD("cqg.rtd",,"StudyData",""&amp;$C739&amp;"","Bar","","Close","D","-1","ALL",,,"TRUE","T"))</f>
        <v/>
      </c>
      <c r="F739" s="3" t="str" cm="1">
        <f t="array" aca="1" ref="F739" ca="1">IF($B739&gt;=$D$3,_xll.CQGContractData(""&amp;$C739&amp;"","NetSettlement","1","T"),RTD("cqg.rtd",,"StudyData",""&amp;$C739&amp;"","Bar","","Close","D","-2","ALL",,,"TRUE","T")-RTD("cqg.rtd",,"StudyData",""&amp;$C739&amp;"","Bar","","Close","D","-1","ALL",,,"TRUE","T"))</f>
        <v/>
      </c>
      <c r="G739" s="14" t="str">
        <f ca="1">IF($B739&gt;=$D$3,RTD("cqg.rtd", ,"ContractData", $C739, "T_SettlementTime",, "T"),"")</f>
        <v/>
      </c>
      <c r="H739" s="5" cm="1">
        <f t="array" aca="1" ref="H739" ca="1">IF($B739&gt;=$D$3,_xll.CQGContractData($C739,"T_Date","1","T"),RTD("cqg.rtd",,"StudyData",""&amp;$C739&amp;"","Bar","","Time","D","-1","ALL",,,"TRUE","T"))</f>
        <v>44952</v>
      </c>
      <c r="I739" s="6">
        <f ca="1">IF($B739&gt;=$D$3,RTD("cqg.rtd",,"StudyData",$C739,"Bar","","Close","ADC","-2","ALL",,,"TRUE","T"),"")</f>
        <v>9314.25</v>
      </c>
      <c r="J739" s="5">
        <f ca="1">IF($B739&gt;=$D$3,RTD("cqg.rtd", ,"ContractData", $C739, "Y_Date",, "T"),"")</f>
        <v>44951</v>
      </c>
      <c r="K739" s="1" t="str">
        <v/>
      </c>
      <c r="L739" s="1" t="str">
        <v/>
      </c>
      <c r="M739" t="b">
        <f t="shared" ca="1" si="36"/>
        <v>0</v>
      </c>
    </row>
    <row r="740" spans="1:13" x14ac:dyDescent="0.3">
      <c r="A740" s="3">
        <v>735</v>
      </c>
      <c r="B740" s="5">
        <f t="shared" si="34"/>
        <v>45595</v>
      </c>
      <c r="C740" s="16" t="str">
        <f t="shared" si="35"/>
        <v>CADD30V24</v>
      </c>
      <c r="D740" s="6" t="str">
        <f>RTD("cqg.rtd", ,"ContractData", ""&amp;C740&amp;"", "LongDescription",, "T")</f>
        <v>LME Copper, Oct 24</v>
      </c>
      <c r="E740" s="6" t="str" cm="1">
        <f t="array" aca="1" ref="E740" ca="1">IF($B740&gt;=$D$3,_xll.CQGContractData(""&amp;$C740&amp;"","T_Settlement","1","T"),RTD("cqg.rtd",,"StudyData",""&amp;$C740&amp;"","Bar","","Close","D","-1","ALL",,,"TRUE","T"))</f>
        <v/>
      </c>
      <c r="F740" s="3" t="str" cm="1">
        <f t="array" aca="1" ref="F740" ca="1">IF($B740&gt;=$D$3,_xll.CQGContractData(""&amp;$C740&amp;"","NetSettlement","1","T"),RTD("cqg.rtd",,"StudyData",""&amp;$C740&amp;"","Bar","","Close","D","-2","ALL",,,"TRUE","T")-RTD("cqg.rtd",,"StudyData",""&amp;$C740&amp;"","Bar","","Close","D","-1","ALL",,,"TRUE","T"))</f>
        <v/>
      </c>
      <c r="G740" s="14" t="str">
        <f ca="1">IF($B740&gt;=$D$3,RTD("cqg.rtd", ,"ContractData", $C740, "T_SettlementTime",, "T"),"")</f>
        <v/>
      </c>
      <c r="H740" s="5" cm="1">
        <f t="array" aca="1" ref="H740" ca="1">IF($B740&gt;=$D$3,_xll.CQGContractData($C740,"T_Date","1","T"),RTD("cqg.rtd",,"StudyData",""&amp;$C740&amp;"","Bar","","Time","D","-1","ALL",,,"TRUE","T"))</f>
        <v>44952</v>
      </c>
      <c r="I740" s="6">
        <f ca="1">IF($B740&gt;=$D$3,RTD("cqg.rtd",,"StudyData",$C740,"Bar","","Close","ADC","-2","ALL",,,"TRUE","T"),"")</f>
        <v>9314</v>
      </c>
      <c r="J740" s="5">
        <f ca="1">IF($B740&gt;=$D$3,RTD("cqg.rtd", ,"ContractData", $C740, "Y_Date",, "T"),"")</f>
        <v>44951</v>
      </c>
      <c r="K740" s="1" t="str">
        <v/>
      </c>
      <c r="L740" s="1" t="str">
        <v/>
      </c>
      <c r="M740" t="b">
        <f t="shared" ca="1" si="36"/>
        <v>0</v>
      </c>
    </row>
    <row r="741" spans="1:13" x14ac:dyDescent="0.3">
      <c r="A741" s="3">
        <v>736</v>
      </c>
      <c r="B741" s="5">
        <f t="shared" si="34"/>
        <v>45596</v>
      </c>
      <c r="C741" s="16" t="str">
        <f t="shared" si="35"/>
        <v>CADD31V24</v>
      </c>
      <c r="D741" s="6" t="str">
        <f>RTD("cqg.rtd", ,"ContractData", ""&amp;C741&amp;"", "LongDescription",, "T")</f>
        <v>LME Copper, Oct 24</v>
      </c>
      <c r="E741" s="6" t="str" cm="1">
        <f t="array" aca="1" ref="E741" ca="1">IF($B741&gt;=$D$3,_xll.CQGContractData(""&amp;$C741&amp;"","T_Settlement","1","T"),RTD("cqg.rtd",,"StudyData",""&amp;$C741&amp;"","Bar","","Close","D","-1","ALL",,,"TRUE","T"))</f>
        <v/>
      </c>
      <c r="F741" s="3" t="str" cm="1">
        <f t="array" aca="1" ref="F741" ca="1">IF($B741&gt;=$D$3,_xll.CQGContractData(""&amp;$C741&amp;"","NetSettlement","1","T"),RTD("cqg.rtd",,"StudyData",""&amp;$C741&amp;"","Bar","","Close","D","-2","ALL",,,"TRUE","T")-RTD("cqg.rtd",,"StudyData",""&amp;$C741&amp;"","Bar","","Close","D","-1","ALL",,,"TRUE","T"))</f>
        <v/>
      </c>
      <c r="G741" s="14" t="str">
        <f ca="1">IF($B741&gt;=$D$3,RTD("cqg.rtd", ,"ContractData", $C741, "T_SettlementTime",, "T"),"")</f>
        <v/>
      </c>
      <c r="H741" s="5" cm="1">
        <f t="array" aca="1" ref="H741" ca="1">IF($B741&gt;=$D$3,_xll.CQGContractData($C741,"T_Date","1","T"),RTD("cqg.rtd",,"StudyData",""&amp;$C741&amp;"","Bar","","Time","D","-1","ALL",,,"TRUE","T"))</f>
        <v>44952</v>
      </c>
      <c r="I741" s="6">
        <f ca="1">IF($B741&gt;=$D$3,RTD("cqg.rtd",,"StudyData",$C741,"Bar","","Close","ADC","-2","ALL",,,"TRUE","T"),"")</f>
        <v>9294.75</v>
      </c>
      <c r="J741" s="5">
        <f ca="1">IF($B741&gt;=$D$3,RTD("cqg.rtd", ,"ContractData", $C741, "Y_Date",, "T"),"")</f>
        <v>44951</v>
      </c>
      <c r="K741" s="1" t="str">
        <v/>
      </c>
      <c r="L741" s="1" t="str">
        <v/>
      </c>
      <c r="M741" t="b">
        <f t="shared" ca="1" si="36"/>
        <v>0</v>
      </c>
    </row>
    <row r="742" spans="1:13" x14ac:dyDescent="0.3">
      <c r="A742" s="3">
        <v>737</v>
      </c>
      <c r="B742" s="5">
        <f t="shared" si="34"/>
        <v>45597</v>
      </c>
      <c r="C742" s="16" t="str">
        <f t="shared" si="35"/>
        <v>CADD01X24</v>
      </c>
      <c r="D742" s="6" t="str">
        <f>RTD("cqg.rtd", ,"ContractData", ""&amp;C742&amp;"", "LongDescription",, "T")</f>
        <v>LME Copper, Nov 24</v>
      </c>
      <c r="E742" s="6" t="str" cm="1">
        <f t="array" aca="1" ref="E742" ca="1">IF($B742&gt;=$D$3,_xll.CQGContractData(""&amp;$C742&amp;"","T_Settlement","1","T"),RTD("cqg.rtd",,"StudyData",""&amp;$C742&amp;"","Bar","","Close","D","-1","ALL",,,"TRUE","T"))</f>
        <v/>
      </c>
      <c r="F742" s="3" t="str" cm="1">
        <f t="array" aca="1" ref="F742" ca="1">IF($B742&gt;=$D$3,_xll.CQGContractData(""&amp;$C742&amp;"","NetSettlement","1","T"),RTD("cqg.rtd",,"StudyData",""&amp;$C742&amp;"","Bar","","Close","D","-2","ALL",,,"TRUE","T")-RTD("cqg.rtd",,"StudyData",""&amp;$C742&amp;"","Bar","","Close","D","-1","ALL",,,"TRUE","T"))</f>
        <v/>
      </c>
      <c r="G742" s="14" t="str">
        <f ca="1">IF($B742&gt;=$D$3,RTD("cqg.rtd", ,"ContractData", $C742, "T_SettlementTime",, "T"),"")</f>
        <v/>
      </c>
      <c r="H742" s="5" cm="1">
        <f t="array" aca="1" ref="H742" ca="1">IF($B742&gt;=$D$3,_xll.CQGContractData($C742,"T_Date","1","T"),RTD("cqg.rtd",,"StudyData",""&amp;$C742&amp;"","Bar","","Time","D","-1","ALL",,,"TRUE","T"))</f>
        <v>44952</v>
      </c>
      <c r="I742" s="6">
        <f ca="1">IF($B742&gt;=$D$3,RTD("cqg.rtd",,"StudyData",$C742,"Bar","","Close","ADC","-2","ALL",,,"TRUE","T"),"")</f>
        <v>9310.8799999999992</v>
      </c>
      <c r="J742" s="5">
        <f ca="1">IF($B742&gt;=$D$3,RTD("cqg.rtd", ,"ContractData", $C742, "Y_Date",, "T"),"")</f>
        <v>44951</v>
      </c>
      <c r="K742" s="1" t="str">
        <v/>
      </c>
      <c r="L742" s="1" t="str">
        <v/>
      </c>
      <c r="M742" t="b">
        <f t="shared" ca="1" si="36"/>
        <v>0</v>
      </c>
    </row>
    <row r="743" spans="1:13" x14ac:dyDescent="0.3">
      <c r="A743" s="3">
        <v>738</v>
      </c>
      <c r="B743" s="5">
        <f t="shared" si="34"/>
        <v>45600</v>
      </c>
      <c r="C743" s="16" t="str">
        <f t="shared" si="35"/>
        <v>CADD04X24</v>
      </c>
      <c r="D743" s="6" t="str">
        <f>RTD("cqg.rtd", ,"ContractData", ""&amp;C743&amp;"", "LongDescription",, "T")</f>
        <v>LME Copper, Nov 24</v>
      </c>
      <c r="E743" s="6" cm="1">
        <f t="array" aca="1" ref="E743" ca="1">IF($B743&gt;=$D$3,_xll.CQGContractData(""&amp;$C743&amp;"","T_Settlement","1","T"),RTD("cqg.rtd",,"StudyData",""&amp;$C743&amp;"","Bar","","Close","D","-1","ALL",,,"TRUE","T"))</f>
        <v>9254.06</v>
      </c>
      <c r="F743" s="3" cm="1">
        <f t="array" aca="1" ref="F743" ca="1">IF($B743&gt;=$D$3,_xll.CQGContractData(""&amp;$C743&amp;"","NetSettlement","1","T"),RTD("cqg.rtd",,"StudyData",""&amp;$C743&amp;"","Bar","","Close","D","-2","ALL",,,"TRUE","T")-RTD("cqg.rtd",,"StudyData",""&amp;$C743&amp;"","Bar","","Close","D","-1","ALL",,,"TRUE","T"))</f>
        <v>7.54</v>
      </c>
      <c r="G743" s="14">
        <f ca="1">IF($B743&gt;=$D$3,RTD("cqg.rtd", ,"ContractData", $C743, "T_SettlementTime",, "T"),"")</f>
        <v>0.45833333333333331</v>
      </c>
      <c r="H743" s="5" cm="1">
        <f t="array" aca="1" ref="H743" ca="1">IF($B743&gt;=$D$3,_xll.CQGContractData($C743,"T_Date","1","T"),RTD("cqg.rtd",,"StudyData",""&amp;$C743&amp;"","Bar","","Time","D","-1","ALL",,,"TRUE","T"))</f>
        <v>44952</v>
      </c>
      <c r="I743" s="6">
        <f ca="1">IF($B743&gt;=$D$3,RTD("cqg.rtd",,"StudyData",$C743,"Bar","","Close","ADC","-2","ALL",,,"TRUE","T"),"")</f>
        <v>9315.42</v>
      </c>
      <c r="J743" s="5">
        <f ca="1">IF($B743&gt;=$D$3,RTD("cqg.rtd", ,"ContractData", $C743, "Y_Date",, "T"),"")</f>
        <v>44951</v>
      </c>
      <c r="K743" s="1" t="str">
        <v/>
      </c>
      <c r="L743" s="1" t="str">
        <v/>
      </c>
      <c r="M743" t="b">
        <f t="shared" ca="1" si="36"/>
        <v>0</v>
      </c>
    </row>
    <row r="744" spans="1:13" x14ac:dyDescent="0.3">
      <c r="A744" s="3">
        <v>739</v>
      </c>
      <c r="B744" s="5">
        <f t="shared" si="34"/>
        <v>45601</v>
      </c>
      <c r="C744" s="16" t="str">
        <f t="shared" si="35"/>
        <v>CADD05X24</v>
      </c>
      <c r="D744" s="6" t="str">
        <f>RTD("cqg.rtd", ,"ContractData", ""&amp;C744&amp;"", "LongDescription",, "T")</f>
        <v>LME Copper, Nov 24</v>
      </c>
      <c r="E744" s="6" t="str" cm="1">
        <f t="array" aca="1" ref="E744" ca="1">IF($B744&gt;=$D$3,_xll.CQGContractData(""&amp;$C744&amp;"","T_Settlement","1","T"),RTD("cqg.rtd",,"StudyData",""&amp;$C744&amp;"","Bar","","Close","D","-1","ALL",,,"TRUE","T"))</f>
        <v/>
      </c>
      <c r="F744" s="3" t="str" cm="1">
        <f t="array" aca="1" ref="F744" ca="1">IF($B744&gt;=$D$3,_xll.CQGContractData(""&amp;$C744&amp;"","NetSettlement","1","T"),RTD("cqg.rtd",,"StudyData",""&amp;$C744&amp;"","Bar","","Close","D","-2","ALL",,,"TRUE","T")-RTD("cqg.rtd",,"StudyData",""&amp;$C744&amp;"","Bar","","Close","D","-1","ALL",,,"TRUE","T"))</f>
        <v/>
      </c>
      <c r="G744" s="14" t="str">
        <f ca="1">IF($B744&gt;=$D$3,RTD("cqg.rtd", ,"ContractData", $C744, "T_SettlementTime",, "T"),"")</f>
        <v/>
      </c>
      <c r="H744" s="5" cm="1">
        <f t="array" aca="1" ref="H744" ca="1">IF($B744&gt;=$D$3,_xll.CQGContractData($C744,"T_Date","1","T"),RTD("cqg.rtd",,"StudyData",""&amp;$C744&amp;"","Bar","","Time","D","-1","ALL",,,"TRUE","T"))</f>
        <v>44952</v>
      </c>
      <c r="I744" s="6">
        <f ca="1">IF($B744&gt;=$D$3,RTD("cqg.rtd",,"StudyData",$C744,"Bar","","Close","ADC","-2","ALL",,,"TRUE","T"),"")</f>
        <v>9315.58</v>
      </c>
      <c r="J744" s="5">
        <f ca="1">IF($B744&gt;=$D$3,RTD("cqg.rtd", ,"ContractData", $C744, "Y_Date",, "T"),"")</f>
        <v>44951</v>
      </c>
      <c r="K744" s="1" t="str">
        <v/>
      </c>
      <c r="L744" s="1" t="str">
        <v/>
      </c>
      <c r="M744" t="b">
        <f t="shared" ca="1" si="36"/>
        <v>0</v>
      </c>
    </row>
    <row r="745" spans="1:13" x14ac:dyDescent="0.3">
      <c r="A745" s="3">
        <v>740</v>
      </c>
      <c r="B745" s="5">
        <f t="shared" si="34"/>
        <v>45602</v>
      </c>
      <c r="C745" s="16" t="str">
        <f t="shared" si="35"/>
        <v>CADD06X24</v>
      </c>
      <c r="D745" s="6" t="str">
        <f>RTD("cqg.rtd", ,"ContractData", ""&amp;C745&amp;"", "LongDescription",, "T")</f>
        <v>LME Copper, Nov 24</v>
      </c>
      <c r="E745" s="6" t="str" cm="1">
        <f t="array" aca="1" ref="E745" ca="1">IF($B745&gt;=$D$3,_xll.CQGContractData(""&amp;$C745&amp;"","T_Settlement","1","T"),RTD("cqg.rtd",,"StudyData",""&amp;$C745&amp;"","Bar","","Close","D","-1","ALL",,,"TRUE","T"))</f>
        <v/>
      </c>
      <c r="F745" s="3" t="str" cm="1">
        <f t="array" aca="1" ref="F745" ca="1">IF($B745&gt;=$D$3,_xll.CQGContractData(""&amp;$C745&amp;"","NetSettlement","1","T"),RTD("cqg.rtd",,"StudyData",""&amp;$C745&amp;"","Bar","","Close","D","-2","ALL",,,"TRUE","T")-RTD("cqg.rtd",,"StudyData",""&amp;$C745&amp;"","Bar","","Close","D","-1","ALL",,,"TRUE","T"))</f>
        <v/>
      </c>
      <c r="G745" s="14" t="str">
        <f ca="1">IF($B745&gt;=$D$3,RTD("cqg.rtd", ,"ContractData", $C745, "T_SettlementTime",, "T"),"")</f>
        <v/>
      </c>
      <c r="H745" s="5" cm="1">
        <f t="array" aca="1" ref="H745" ca="1">IF($B745&gt;=$D$3,_xll.CQGContractData($C745,"T_Date","1","T"),RTD("cqg.rtd",,"StudyData",""&amp;$C745&amp;"","Bar","","Time","D","-1","ALL",,,"TRUE","T"))</f>
        <v>44952</v>
      </c>
      <c r="I745" s="6">
        <f ca="1">IF($B745&gt;=$D$3,RTD("cqg.rtd",,"StudyData",$C745,"Bar","","Close","ADC","-2","ALL",,,"TRUE","T"),"")</f>
        <v>9315.75</v>
      </c>
      <c r="J745" s="5">
        <f ca="1">IF($B745&gt;=$D$3,RTD("cqg.rtd", ,"ContractData", $C745, "Y_Date",, "T"),"")</f>
        <v>44951</v>
      </c>
      <c r="K745" s="1" t="str">
        <v/>
      </c>
      <c r="L745" s="1" t="str">
        <v/>
      </c>
      <c r="M745" t="b">
        <f t="shared" ca="1" si="36"/>
        <v>0</v>
      </c>
    </row>
    <row r="746" spans="1:13" x14ac:dyDescent="0.3">
      <c r="A746" s="3">
        <v>741</v>
      </c>
      <c r="B746" s="5">
        <f t="shared" si="34"/>
        <v>45603</v>
      </c>
      <c r="C746" s="16" t="str">
        <f t="shared" si="35"/>
        <v>CADD07X24</v>
      </c>
      <c r="D746" s="6" t="str">
        <f>RTD("cqg.rtd", ,"ContractData", ""&amp;C746&amp;"", "LongDescription",, "T")</f>
        <v>LME Copper, Nov 24</v>
      </c>
      <c r="E746" s="6" t="str" cm="1">
        <f t="array" aca="1" ref="E746" ca="1">IF($B746&gt;=$D$3,_xll.CQGContractData(""&amp;$C746&amp;"","T_Settlement","1","T"),RTD("cqg.rtd",,"StudyData",""&amp;$C746&amp;"","Bar","","Close","D","-1","ALL",,,"TRUE","T"))</f>
        <v/>
      </c>
      <c r="F746" s="3" t="str" cm="1">
        <f t="array" aca="1" ref="F746" ca="1">IF($B746&gt;=$D$3,_xll.CQGContractData(""&amp;$C746&amp;"","NetSettlement","1","T"),RTD("cqg.rtd",,"StudyData",""&amp;$C746&amp;"","Bar","","Close","D","-2","ALL",,,"TRUE","T")-RTD("cqg.rtd",,"StudyData",""&amp;$C746&amp;"","Bar","","Close","D","-1","ALL",,,"TRUE","T"))</f>
        <v/>
      </c>
      <c r="G746" s="14" t="str">
        <f ca="1">IF($B746&gt;=$D$3,RTD("cqg.rtd", ,"ContractData", $C746, "T_SettlementTime",, "T"),"")</f>
        <v/>
      </c>
      <c r="H746" s="5" cm="1">
        <f t="array" aca="1" ref="H746" ca="1">IF($B746&gt;=$D$3,_xll.CQGContractData($C746,"T_Date","1","T"),RTD("cqg.rtd",,"StudyData",""&amp;$C746&amp;"","Bar","","Time","D","-1","ALL",,,"TRUE","T"))</f>
        <v>44952</v>
      </c>
      <c r="I746" s="6">
        <f ca="1">IF($B746&gt;=$D$3,RTD("cqg.rtd",,"StudyData",$C746,"Bar","","Close","ADC","-2","ALL",,,"TRUE","T"),"")</f>
        <v>9311.94</v>
      </c>
      <c r="J746" s="5">
        <f ca="1">IF($B746&gt;=$D$3,RTD("cqg.rtd", ,"ContractData", $C746, "Y_Date",, "T"),"")</f>
        <v>44951</v>
      </c>
      <c r="K746" s="1" t="str">
        <v/>
      </c>
      <c r="L746" s="1" t="str">
        <v/>
      </c>
      <c r="M746" t="b">
        <f t="shared" ca="1" si="36"/>
        <v>0</v>
      </c>
    </row>
    <row r="747" spans="1:13" x14ac:dyDescent="0.3">
      <c r="A747" s="3">
        <v>742</v>
      </c>
      <c r="B747" s="5">
        <f t="shared" si="34"/>
        <v>45604</v>
      </c>
      <c r="C747" s="16" t="str">
        <f t="shared" si="35"/>
        <v>CADD08X24</v>
      </c>
      <c r="D747" s="6" t="str">
        <f>RTD("cqg.rtd", ,"ContractData", ""&amp;C747&amp;"", "LongDescription",, "T")</f>
        <v>LME Copper, Nov 24</v>
      </c>
      <c r="E747" s="6" t="str" cm="1">
        <f t="array" aca="1" ref="E747" ca="1">IF($B747&gt;=$D$3,_xll.CQGContractData(""&amp;$C747&amp;"","T_Settlement","1","T"),RTD("cqg.rtd",,"StudyData",""&amp;$C747&amp;"","Bar","","Close","D","-1","ALL",,,"TRUE","T"))</f>
        <v/>
      </c>
      <c r="F747" s="3" t="str" cm="1">
        <f t="array" aca="1" ref="F747" ca="1">IF($B747&gt;=$D$3,_xll.CQGContractData(""&amp;$C747&amp;"","NetSettlement","1","T"),RTD("cqg.rtd",,"StudyData",""&amp;$C747&amp;"","Bar","","Close","D","-2","ALL",,,"TRUE","T")-RTD("cqg.rtd",,"StudyData",""&amp;$C747&amp;"","Bar","","Close","D","-1","ALL",,,"TRUE","T"))</f>
        <v/>
      </c>
      <c r="G747" s="14" t="str">
        <f ca="1">IF($B747&gt;=$D$3,RTD("cqg.rtd", ,"ContractData", $C747, "T_SettlementTime",, "T"),"")</f>
        <v/>
      </c>
      <c r="H747" s="5" cm="1">
        <f t="array" aca="1" ref="H747" ca="1">IF($B747&gt;=$D$3,_xll.CQGContractData($C747,"T_Date","1","T"),RTD("cqg.rtd",,"StudyData",""&amp;$C747&amp;"","Bar","","Time","D","-1","ALL",,,"TRUE","T"))</f>
        <v>44952</v>
      </c>
      <c r="I747" s="6">
        <f ca="1">IF($B747&gt;=$D$3,RTD("cqg.rtd",,"StudyData",$C747,"Bar","","Close","ADC","-2","ALL",,,"TRUE","T"),"")</f>
        <v>9312.1200000000008</v>
      </c>
      <c r="J747" s="5">
        <f ca="1">IF($B747&gt;=$D$3,RTD("cqg.rtd", ,"ContractData", $C747, "Y_Date",, "T"),"")</f>
        <v>44951</v>
      </c>
      <c r="K747" s="1" t="str">
        <v/>
      </c>
      <c r="L747" s="1" t="str">
        <v/>
      </c>
      <c r="M747" t="b">
        <f t="shared" ca="1" si="36"/>
        <v>0</v>
      </c>
    </row>
    <row r="748" spans="1:13" x14ac:dyDescent="0.3">
      <c r="A748" s="3">
        <v>743</v>
      </c>
      <c r="B748" s="5">
        <f t="shared" si="34"/>
        <v>45607</v>
      </c>
      <c r="C748" s="16" t="str">
        <f t="shared" si="35"/>
        <v>CADD11X24</v>
      </c>
      <c r="D748" s="6" t="str">
        <f>RTD("cqg.rtd", ,"ContractData", ""&amp;C748&amp;"", "LongDescription",, "T")</f>
        <v>LME Copper, Nov 24</v>
      </c>
      <c r="E748" s="6" t="str" cm="1">
        <f t="array" aca="1" ref="E748" ca="1">IF($B748&gt;=$D$3,_xll.CQGContractData(""&amp;$C748&amp;"","T_Settlement","1","T"),RTD("cqg.rtd",,"StudyData",""&amp;$C748&amp;"","Bar","","Close","D","-1","ALL",,,"TRUE","T"))</f>
        <v/>
      </c>
      <c r="F748" s="3" t="str" cm="1">
        <f t="array" aca="1" ref="F748" ca="1">IF($B748&gt;=$D$3,_xll.CQGContractData(""&amp;$C748&amp;"","NetSettlement","1","T"),RTD("cqg.rtd",,"StudyData",""&amp;$C748&amp;"","Bar","","Close","D","-2","ALL",,,"TRUE","T")-RTD("cqg.rtd",,"StudyData",""&amp;$C748&amp;"","Bar","","Close","D","-1","ALL",,,"TRUE","T"))</f>
        <v/>
      </c>
      <c r="G748" s="14" t="str">
        <f ca="1">IF($B748&gt;=$D$3,RTD("cqg.rtd", ,"ContractData", $C748, "T_SettlementTime",, "T"),"")</f>
        <v/>
      </c>
      <c r="H748" s="5" cm="1">
        <f t="array" aca="1" ref="H748" ca="1">IF($B748&gt;=$D$3,_xll.CQGContractData($C748,"T_Date","1","T"),RTD("cqg.rtd",,"StudyData",""&amp;$C748&amp;"","Bar","","Time","D","-1","ALL",,,"TRUE","T"))</f>
        <v>44952</v>
      </c>
      <c r="I748" s="6">
        <f ca="1">IF($B748&gt;=$D$3,RTD("cqg.rtd",,"StudyData",$C748,"Bar","","Close","ADC","-2","ALL",,,"TRUE","T"),"")</f>
        <v>9315.5</v>
      </c>
      <c r="J748" s="5">
        <f ca="1">IF($B748&gt;=$D$3,RTD("cqg.rtd", ,"ContractData", $C748, "Y_Date",, "T"),"")</f>
        <v>44951</v>
      </c>
      <c r="K748" s="1" t="str">
        <v/>
      </c>
      <c r="L748" s="1" t="str">
        <v/>
      </c>
      <c r="M748" t="b">
        <f t="shared" ca="1" si="36"/>
        <v>0</v>
      </c>
    </row>
    <row r="749" spans="1:13" x14ac:dyDescent="0.3">
      <c r="A749" s="3">
        <v>744</v>
      </c>
      <c r="B749" s="5">
        <f t="shared" si="34"/>
        <v>45608</v>
      </c>
      <c r="C749" s="16" t="str">
        <f t="shared" si="35"/>
        <v>CADD12X24</v>
      </c>
      <c r="D749" s="6" t="str">
        <f>RTD("cqg.rtd", ,"ContractData", ""&amp;C749&amp;"", "LongDescription",, "T")</f>
        <v>LME Copper, Nov 24</v>
      </c>
      <c r="E749" s="6" t="str" cm="1">
        <f t="array" aca="1" ref="E749" ca="1">IF($B749&gt;=$D$3,_xll.CQGContractData(""&amp;$C749&amp;"","T_Settlement","1","T"),RTD("cqg.rtd",,"StudyData",""&amp;$C749&amp;"","Bar","","Close","D","-1","ALL",,,"TRUE","T"))</f>
        <v/>
      </c>
      <c r="F749" s="3" t="str" cm="1">
        <f t="array" aca="1" ref="F749" ca="1">IF($B749&gt;=$D$3,_xll.CQGContractData(""&amp;$C749&amp;"","NetSettlement","1","T"),RTD("cqg.rtd",,"StudyData",""&amp;$C749&amp;"","Bar","","Close","D","-2","ALL",,,"TRUE","T")-RTD("cqg.rtd",,"StudyData",""&amp;$C749&amp;"","Bar","","Close","D","-1","ALL",,,"TRUE","T"))</f>
        <v/>
      </c>
      <c r="G749" s="14" t="str">
        <f ca="1">IF($B749&gt;=$D$3,RTD("cqg.rtd", ,"ContractData", $C749, "T_SettlementTime",, "T"),"")</f>
        <v/>
      </c>
      <c r="H749" s="5" cm="1">
        <f t="array" aca="1" ref="H749" ca="1">IF($B749&gt;=$D$3,_xll.CQGContractData($C749,"T_Date","1","T"),RTD("cqg.rtd",,"StudyData",""&amp;$C749&amp;"","Bar","","Time","D","-1","ALL",,,"TRUE","T"))</f>
        <v>44952</v>
      </c>
      <c r="I749" s="6">
        <f ca="1">IF($B749&gt;=$D$3,RTD("cqg.rtd",,"StudyData",$C749,"Bar","","Close","ADC","-2","ALL",,,"TRUE","T"),"")</f>
        <v>9315.25</v>
      </c>
      <c r="J749" s="5">
        <f ca="1">IF($B749&gt;=$D$3,RTD("cqg.rtd", ,"ContractData", $C749, "Y_Date",, "T"),"")</f>
        <v>44951</v>
      </c>
      <c r="K749" s="1" t="str">
        <v/>
      </c>
      <c r="L749" s="1" t="str">
        <v/>
      </c>
      <c r="M749" t="b">
        <f t="shared" ca="1" si="36"/>
        <v>0</v>
      </c>
    </row>
    <row r="750" spans="1:13" x14ac:dyDescent="0.3">
      <c r="A750" s="3">
        <v>745</v>
      </c>
      <c r="B750" s="5">
        <f t="shared" si="34"/>
        <v>45609</v>
      </c>
      <c r="C750" s="16" t="str">
        <f t="shared" si="35"/>
        <v>CADD13X24</v>
      </c>
      <c r="D750" s="6" t="str">
        <f>RTD("cqg.rtd", ,"ContractData", ""&amp;C750&amp;"", "LongDescription",, "T")</f>
        <v>LME Copper, Nov 24</v>
      </c>
      <c r="E750" s="6" t="str" cm="1">
        <f t="array" aca="1" ref="E750" ca="1">IF($B750&gt;=$D$3,_xll.CQGContractData(""&amp;$C750&amp;"","T_Settlement","1","T"),RTD("cqg.rtd",,"StudyData",""&amp;$C750&amp;"","Bar","","Close","D","-1","ALL",,,"TRUE","T"))</f>
        <v/>
      </c>
      <c r="F750" s="3" t="str" cm="1">
        <f t="array" aca="1" ref="F750" ca="1">IF($B750&gt;=$D$3,_xll.CQGContractData(""&amp;$C750&amp;"","NetSettlement","1","T"),RTD("cqg.rtd",,"StudyData",""&amp;$C750&amp;"","Bar","","Close","D","-2","ALL",,,"TRUE","T")-RTD("cqg.rtd",,"StudyData",""&amp;$C750&amp;"","Bar","","Close","D","-1","ALL",,,"TRUE","T"))</f>
        <v/>
      </c>
      <c r="G750" s="14" t="str">
        <f ca="1">IF($B750&gt;=$D$3,RTD("cqg.rtd", ,"ContractData", $C750, "T_SettlementTime",, "T"),"")</f>
        <v/>
      </c>
      <c r="H750" s="5" cm="1">
        <f t="array" aca="1" ref="H750" ca="1">IF($B750&gt;=$D$3,_xll.CQGContractData($C750,"T_Date","1","T"),RTD("cqg.rtd",,"StudyData",""&amp;$C750&amp;"","Bar","","Time","D","-1","ALL",,,"TRUE","T"))</f>
        <v>44952</v>
      </c>
      <c r="I750" s="6">
        <f ca="1">IF($B750&gt;=$D$3,RTD("cqg.rtd",,"StudyData",$C750,"Bar","","Close","ADC","-2","ALL",,,"TRUE","T"),"")</f>
        <v>9315</v>
      </c>
      <c r="J750" s="5">
        <f ca="1">IF($B750&gt;=$D$3,RTD("cqg.rtd", ,"ContractData", $C750, "Y_Date",, "T"),"")</f>
        <v>44951</v>
      </c>
      <c r="K750" s="1" t="str">
        <v/>
      </c>
      <c r="L750" s="1" t="str">
        <v/>
      </c>
      <c r="M750" t="b">
        <f t="shared" ca="1" si="36"/>
        <v>0</v>
      </c>
    </row>
    <row r="751" spans="1:13" x14ac:dyDescent="0.3">
      <c r="A751" s="3">
        <v>746</v>
      </c>
      <c r="B751" s="5">
        <f t="shared" si="34"/>
        <v>45610</v>
      </c>
      <c r="C751" s="16" t="str">
        <f t="shared" si="35"/>
        <v>CADD14X24</v>
      </c>
      <c r="D751" s="6" t="str">
        <f>RTD("cqg.rtd", ,"ContractData", ""&amp;C751&amp;"", "LongDescription",, "T")</f>
        <v>LME Copper, Nov 24</v>
      </c>
      <c r="E751" s="6" t="str" cm="1">
        <f t="array" aca="1" ref="E751" ca="1">IF($B751&gt;=$D$3,_xll.CQGContractData(""&amp;$C751&amp;"","T_Settlement","1","T"),RTD("cqg.rtd",,"StudyData",""&amp;$C751&amp;"","Bar","","Close","D","-1","ALL",,,"TRUE","T"))</f>
        <v/>
      </c>
      <c r="F751" s="3" t="str" cm="1">
        <f t="array" aca="1" ref="F751" ca="1">IF($B751&gt;=$D$3,_xll.CQGContractData(""&amp;$C751&amp;"","NetSettlement","1","T"),RTD("cqg.rtd",,"StudyData",""&amp;$C751&amp;"","Bar","","Close","D","-2","ALL",,,"TRUE","T")-RTD("cqg.rtd",,"StudyData",""&amp;$C751&amp;"","Bar","","Close","D","-1","ALL",,,"TRUE","T"))</f>
        <v/>
      </c>
      <c r="G751" s="14" t="str">
        <f ca="1">IF($B751&gt;=$D$3,RTD("cqg.rtd", ,"ContractData", $C751, "T_SettlementTime",, "T"),"")</f>
        <v/>
      </c>
      <c r="H751" s="5" cm="1">
        <f t="array" aca="1" ref="H751" ca="1">IF($B751&gt;=$D$3,_xll.CQGContractData($C751,"T_Date","1","T"),RTD("cqg.rtd",,"StudyData",""&amp;$C751&amp;"","Bar","","Time","D","-1","ALL",,,"TRUE","T"))</f>
        <v>44952</v>
      </c>
      <c r="I751" s="6">
        <f ca="1">IF($B751&gt;=$D$3,RTD("cqg.rtd",,"StudyData",$C751,"Bar","","Close","ADC","-2","ALL",,,"TRUE","T"),"")</f>
        <v>9312.25</v>
      </c>
      <c r="J751" s="5">
        <f ca="1">IF($B751&gt;=$D$3,RTD("cqg.rtd", ,"ContractData", $C751, "Y_Date",, "T"),"")</f>
        <v>44951</v>
      </c>
      <c r="K751" s="1" t="str">
        <v/>
      </c>
      <c r="L751" s="1" t="str">
        <v/>
      </c>
      <c r="M751" t="b">
        <f t="shared" ca="1" si="36"/>
        <v>0</v>
      </c>
    </row>
    <row r="752" spans="1:13" x14ac:dyDescent="0.3">
      <c r="A752" s="3">
        <v>747</v>
      </c>
      <c r="B752" s="5">
        <f t="shared" si="34"/>
        <v>45611</v>
      </c>
      <c r="C752" s="16" t="str">
        <f t="shared" si="35"/>
        <v>CADD15X24</v>
      </c>
      <c r="D752" s="6" t="str">
        <f>RTD("cqg.rtd", ,"ContractData", ""&amp;C752&amp;"", "LongDescription",, "T")</f>
        <v>LME Copper, Nov 24</v>
      </c>
      <c r="E752" s="6" t="str" cm="1">
        <f t="array" aca="1" ref="E752" ca="1">IF($B752&gt;=$D$3,_xll.CQGContractData(""&amp;$C752&amp;"","T_Settlement","1","T"),RTD("cqg.rtd",,"StudyData",""&amp;$C752&amp;"","Bar","","Close","D","-1","ALL",,,"TRUE","T"))</f>
        <v/>
      </c>
      <c r="F752" s="3" t="str" cm="1">
        <f t="array" aca="1" ref="F752" ca="1">IF($B752&gt;=$D$3,_xll.CQGContractData(""&amp;$C752&amp;"","NetSettlement","1","T"),RTD("cqg.rtd",,"StudyData",""&amp;$C752&amp;"","Bar","","Close","D","-2","ALL",,,"TRUE","T")-RTD("cqg.rtd",,"StudyData",""&amp;$C752&amp;"","Bar","","Close","D","-1","ALL",,,"TRUE","T"))</f>
        <v/>
      </c>
      <c r="G752" s="14" t="str">
        <f ca="1">IF($B752&gt;=$D$3,RTD("cqg.rtd", ,"ContractData", $C752, "T_SettlementTime",, "T"),"")</f>
        <v/>
      </c>
      <c r="H752" s="5" cm="1">
        <f t="array" aca="1" ref="H752" ca="1">IF($B752&gt;=$D$3,_xll.CQGContractData($C752,"T_Date","1","T"),RTD("cqg.rtd",,"StudyData",""&amp;$C752&amp;"","Bar","","Time","D","-1","ALL",,,"TRUE","T"))</f>
        <v>44952</v>
      </c>
      <c r="I752" s="6">
        <f ca="1">IF($B752&gt;=$D$3,RTD("cqg.rtd",,"StudyData",$C752,"Bar","","Close","ADC","-2","ALL",,,"TRUE","T"),"")</f>
        <v>9311.5</v>
      </c>
      <c r="J752" s="5">
        <f ca="1">IF($B752&gt;=$D$3,RTD("cqg.rtd", ,"ContractData", $C752, "Y_Date",, "T"),"")</f>
        <v>44951</v>
      </c>
      <c r="K752" s="1" t="str">
        <v/>
      </c>
      <c r="L752" s="1" t="str">
        <v/>
      </c>
      <c r="M752" t="b">
        <f t="shared" ca="1" si="36"/>
        <v>0</v>
      </c>
    </row>
    <row r="753" spans="1:13" x14ac:dyDescent="0.3">
      <c r="A753" s="3">
        <v>748</v>
      </c>
      <c r="B753" s="5">
        <f t="shared" si="34"/>
        <v>45614</v>
      </c>
      <c r="C753" s="16" t="str">
        <f t="shared" si="35"/>
        <v>CADD18X24</v>
      </c>
      <c r="D753" s="6" t="str">
        <f>RTD("cqg.rtd", ,"ContractData", ""&amp;C753&amp;"", "LongDescription",, "T")</f>
        <v>LME Copper, Nov 24</v>
      </c>
      <c r="E753" s="6" t="str" cm="1">
        <f t="array" aca="1" ref="E753" ca="1">IF($B753&gt;=$D$3,_xll.CQGContractData(""&amp;$C753&amp;"","T_Settlement","1","T"),RTD("cqg.rtd",,"StudyData",""&amp;$C753&amp;"","Bar","","Close","D","-1","ALL",,,"TRUE","T"))</f>
        <v/>
      </c>
      <c r="F753" s="3" t="str" cm="1">
        <f t="array" aca="1" ref="F753" ca="1">IF($B753&gt;=$D$3,_xll.CQGContractData(""&amp;$C753&amp;"","NetSettlement","1","T"),RTD("cqg.rtd",,"StudyData",""&amp;$C753&amp;"","Bar","","Close","D","-2","ALL",,,"TRUE","T")-RTD("cqg.rtd",,"StudyData",""&amp;$C753&amp;"","Bar","","Close","D","-1","ALL",,,"TRUE","T"))</f>
        <v/>
      </c>
      <c r="G753" s="14" t="str">
        <f ca="1">IF($B753&gt;=$D$3,RTD("cqg.rtd", ,"ContractData", $C753, "T_SettlementTime",, "T"),"")</f>
        <v/>
      </c>
      <c r="H753" s="5" cm="1">
        <f t="array" aca="1" ref="H753" ca="1">IF($B753&gt;=$D$3,_xll.CQGContractData($C753,"T_Date","1","T"),RTD("cqg.rtd",,"StudyData",""&amp;$C753&amp;"","Bar","","Time","D","-1","ALL",,,"TRUE","T"))</f>
        <v>44952</v>
      </c>
      <c r="I753" s="6">
        <f ca="1">IF($B753&gt;=$D$3,RTD("cqg.rtd",,"StudyData",$C753,"Bar","","Close","ADC","-2","ALL",,,"TRUE","T"),"")</f>
        <v>9314.75</v>
      </c>
      <c r="J753" s="5">
        <f ca="1">IF($B753&gt;=$D$3,RTD("cqg.rtd", ,"ContractData", $C753, "Y_Date",, "T"),"")</f>
        <v>44951</v>
      </c>
      <c r="K753" s="1" t="str">
        <v/>
      </c>
      <c r="L753" s="1" t="str">
        <v/>
      </c>
      <c r="M753" t="b">
        <f t="shared" ca="1" si="36"/>
        <v>0</v>
      </c>
    </row>
    <row r="754" spans="1:13" x14ac:dyDescent="0.3">
      <c r="A754" s="3">
        <v>749</v>
      </c>
      <c r="B754" s="5">
        <f t="shared" si="34"/>
        <v>45615</v>
      </c>
      <c r="C754" s="16" t="str">
        <f t="shared" si="35"/>
        <v>CADD19X24</v>
      </c>
      <c r="D754" s="6" t="str">
        <f>RTD("cqg.rtd", ,"ContractData", ""&amp;C754&amp;"", "LongDescription",, "T")</f>
        <v>LME Copper, Nov 24</v>
      </c>
      <c r="E754" s="6" t="str" cm="1">
        <f t="array" aca="1" ref="E754" ca="1">IF($B754&gt;=$D$3,_xll.CQGContractData(""&amp;$C754&amp;"","T_Settlement","1","T"),RTD("cqg.rtd",,"StudyData",""&amp;$C754&amp;"","Bar","","Close","D","-1","ALL",,,"TRUE","T"))</f>
        <v/>
      </c>
      <c r="F754" s="3" t="str" cm="1">
        <f t="array" aca="1" ref="F754" ca="1">IF($B754&gt;=$D$3,_xll.CQGContractData(""&amp;$C754&amp;"","NetSettlement","1","T"),RTD("cqg.rtd",,"StudyData",""&amp;$C754&amp;"","Bar","","Close","D","-2","ALL",,,"TRUE","T")-RTD("cqg.rtd",,"StudyData",""&amp;$C754&amp;"","Bar","","Close","D","-1","ALL",,,"TRUE","T"))</f>
        <v/>
      </c>
      <c r="G754" s="14" t="str">
        <f ca="1">IF($B754&gt;=$D$3,RTD("cqg.rtd", ,"ContractData", $C754, "T_SettlementTime",, "T"),"")</f>
        <v/>
      </c>
      <c r="H754" s="5" cm="1">
        <f t="array" aca="1" ref="H754" ca="1">IF($B754&gt;=$D$3,_xll.CQGContractData($C754,"T_Date","1","T"),RTD("cqg.rtd",,"StudyData",""&amp;$C754&amp;"","Bar","","Time","D","-1","ALL",,,"TRUE","T"))</f>
        <v>44952</v>
      </c>
      <c r="I754" s="6">
        <f ca="1">IF($B754&gt;=$D$3,RTD("cqg.rtd",,"StudyData",$C754,"Bar","","Close","ADC","-2","ALL",,,"TRUE","T"),"")</f>
        <v>9314.5</v>
      </c>
      <c r="J754" s="5">
        <f ca="1">IF($B754&gt;=$D$3,RTD("cqg.rtd", ,"ContractData", $C754, "Y_Date",, "T"),"")</f>
        <v>44951</v>
      </c>
      <c r="K754" s="1" t="str">
        <v/>
      </c>
      <c r="L754" s="1" t="str">
        <v/>
      </c>
      <c r="M754" t="b">
        <f t="shared" ca="1" si="36"/>
        <v>0</v>
      </c>
    </row>
    <row r="755" spans="1:13" x14ac:dyDescent="0.3">
      <c r="A755" s="3">
        <v>750</v>
      </c>
      <c r="B755" s="5">
        <f t="shared" si="34"/>
        <v>45616</v>
      </c>
      <c r="C755" s="16" t="str">
        <f t="shared" si="35"/>
        <v>CADD20X24</v>
      </c>
      <c r="D755" s="6" t="str">
        <f>RTD("cqg.rtd", ,"ContractData", ""&amp;C755&amp;"", "LongDescription",, "T")</f>
        <v>LME Copper, Nov 24</v>
      </c>
      <c r="E755" s="6" cm="1">
        <f t="array" aca="1" ref="E755" ca="1">IF($B755&gt;=$D$3,_xll.CQGContractData(""&amp;$C755&amp;"","T_Settlement","1","T"),RTD("cqg.rtd",,"StudyData",""&amp;$C755&amp;"","Bar","","Close","D","-1","ALL",,,"TRUE","T"))</f>
        <v>9252</v>
      </c>
      <c r="F755" s="3" cm="1">
        <f t="array" aca="1" ref="F755" ca="1">IF($B755&gt;=$D$3,_xll.CQGContractData(""&amp;$C755&amp;"","NetSettlement","1","T"),RTD("cqg.rtd",,"StudyData",""&amp;$C755&amp;"","Bar","","Close","D","-2","ALL",,,"TRUE","T")-RTD("cqg.rtd",,"StudyData",""&amp;$C755&amp;"","Bar","","Close","D","-1","ALL",,,"TRUE","T"))</f>
        <v>8</v>
      </c>
      <c r="G755" s="14">
        <f ca="1">IF($B755&gt;=$D$3,RTD("cqg.rtd", ,"ContractData", $C755, "T_SettlementTime",, "T"),"")</f>
        <v>0.45833333333333331</v>
      </c>
      <c r="H755" s="5" cm="1">
        <f t="array" aca="1" ref="H755" ca="1">IF($B755&gt;=$D$3,_xll.CQGContractData($C755,"T_Date","1","T"),RTD("cqg.rtd",,"StudyData",""&amp;$C755&amp;"","Bar","","Time","D","-1","ALL",,,"TRUE","T"))</f>
        <v>44952</v>
      </c>
      <c r="I755" s="6">
        <f ca="1">IF($B755&gt;=$D$3,RTD("cqg.rtd",,"StudyData",$C755,"Bar","","Close","ADC","-2","ALL",,,"TRUE","T"),"")</f>
        <v>9314.25</v>
      </c>
      <c r="J755" s="5">
        <f ca="1">IF($B755&gt;=$D$3,RTD("cqg.rtd", ,"ContractData", $C755, "Y_Date",, "T"),"")</f>
        <v>44951</v>
      </c>
      <c r="K755" s="1">
        <v>45616</v>
      </c>
      <c r="L755" s="1" t="str">
        <v/>
      </c>
      <c r="M755" t="b">
        <f t="shared" ca="1" si="36"/>
        <v>0</v>
      </c>
    </row>
    <row r="756" spans="1:13" x14ac:dyDescent="0.3">
      <c r="A756" s="3">
        <v>751</v>
      </c>
      <c r="B756" s="5">
        <f t="shared" si="34"/>
        <v>45617</v>
      </c>
      <c r="C756" s="16" t="str">
        <f t="shared" si="35"/>
        <v>CADD21X24</v>
      </c>
      <c r="D756" s="6" t="str">
        <f>RTD("cqg.rtd", ,"ContractData", ""&amp;C756&amp;"", "LongDescription",, "T")</f>
        <v>LME Copper, Nov 24</v>
      </c>
      <c r="E756" s="6" t="str" cm="1">
        <f t="array" aca="1" ref="E756" ca="1">IF($B756&gt;=$D$3,_xll.CQGContractData(""&amp;$C756&amp;"","T_Settlement","1","T"),RTD("cqg.rtd",,"StudyData",""&amp;$C756&amp;"","Bar","","Close","D","-1","ALL",,,"TRUE","T"))</f>
        <v/>
      </c>
      <c r="F756" s="3" t="str" cm="1">
        <f t="array" aca="1" ref="F756" ca="1">IF($B756&gt;=$D$3,_xll.CQGContractData(""&amp;$C756&amp;"","NetSettlement","1","T"),RTD("cqg.rtd",,"StudyData",""&amp;$C756&amp;"","Bar","","Close","D","-2","ALL",,,"TRUE","T")-RTD("cqg.rtd",,"StudyData",""&amp;$C756&amp;"","Bar","","Close","D","-1","ALL",,,"TRUE","T"))</f>
        <v/>
      </c>
      <c r="G756" s="14" t="str">
        <f ca="1">IF($B756&gt;=$D$3,RTD("cqg.rtd", ,"ContractData", $C756, "T_SettlementTime",, "T"),"")</f>
        <v/>
      </c>
      <c r="H756" s="5" cm="1">
        <f t="array" aca="1" ref="H756" ca="1">IF($B756&gt;=$D$3,_xll.CQGContractData($C756,"T_Date","1","T"),RTD("cqg.rtd",,"StudyData",""&amp;$C756&amp;"","Bar","","Time","D","-1","ALL",,,"TRUE","T"))</f>
        <v>44952</v>
      </c>
      <c r="I756" s="6">
        <f ca="1">IF($B756&gt;=$D$3,RTD("cqg.rtd",,"StudyData",$C756,"Bar","","Close","ADC","-2","ALL",,,"TRUE","T"),"")</f>
        <v>9311.86</v>
      </c>
      <c r="J756" s="5">
        <f ca="1">IF($B756&gt;=$D$3,RTD("cqg.rtd", ,"ContractData", $C756, "Y_Date",, "T"),"")</f>
        <v>44951</v>
      </c>
      <c r="K756" s="1" t="str">
        <v/>
      </c>
      <c r="L756" s="1" t="str">
        <v/>
      </c>
      <c r="M756" t="b">
        <f t="shared" ca="1" si="36"/>
        <v>0</v>
      </c>
    </row>
    <row r="757" spans="1:13" x14ac:dyDescent="0.3">
      <c r="A757" s="3">
        <v>752</v>
      </c>
      <c r="B757" s="5">
        <f t="shared" si="34"/>
        <v>45618</v>
      </c>
      <c r="C757" s="16" t="str">
        <f t="shared" si="35"/>
        <v>CADD22X24</v>
      </c>
      <c r="D757" s="6" t="str">
        <f>RTD("cqg.rtd", ,"ContractData", ""&amp;C757&amp;"", "LongDescription",, "T")</f>
        <v>LME Copper, Nov 24</v>
      </c>
      <c r="E757" s="6" t="str" cm="1">
        <f t="array" aca="1" ref="E757" ca="1">IF($B757&gt;=$D$3,_xll.CQGContractData(""&amp;$C757&amp;"","T_Settlement","1","T"),RTD("cqg.rtd",,"StudyData",""&amp;$C757&amp;"","Bar","","Close","D","-1","ALL",,,"TRUE","T"))</f>
        <v/>
      </c>
      <c r="F757" s="3" t="str" cm="1">
        <f t="array" aca="1" ref="F757" ca="1">IF($B757&gt;=$D$3,_xll.CQGContractData(""&amp;$C757&amp;"","NetSettlement","1","T"),RTD("cqg.rtd",,"StudyData",""&amp;$C757&amp;"","Bar","","Close","D","-2","ALL",,,"TRUE","T")-RTD("cqg.rtd",,"StudyData",""&amp;$C757&amp;"","Bar","","Close","D","-1","ALL",,,"TRUE","T"))</f>
        <v/>
      </c>
      <c r="G757" s="14" t="str">
        <f ca="1">IF($B757&gt;=$D$3,RTD("cqg.rtd", ,"ContractData", $C757, "T_SettlementTime",, "T"),"")</f>
        <v/>
      </c>
      <c r="H757" s="5" cm="1">
        <f t="array" aca="1" ref="H757" ca="1">IF($B757&gt;=$D$3,_xll.CQGContractData($C757,"T_Date","1","T"),RTD("cqg.rtd",,"StudyData",""&amp;$C757&amp;"","Bar","","Time","D","-1","ALL",,,"TRUE","T"))</f>
        <v>44952</v>
      </c>
      <c r="I757" s="6">
        <f ca="1">IF($B757&gt;=$D$3,RTD("cqg.rtd",,"StudyData",$C757,"Bar","","Close","ADC","-2","ALL",,,"TRUE","T"),"")</f>
        <v>9311.93</v>
      </c>
      <c r="J757" s="5">
        <f ca="1">IF($B757&gt;=$D$3,RTD("cqg.rtd", ,"ContractData", $C757, "Y_Date",, "T"),"")</f>
        <v>44951</v>
      </c>
      <c r="K757" s="1" t="str">
        <v/>
      </c>
      <c r="L757" s="1" t="str">
        <v/>
      </c>
      <c r="M757" t="b">
        <f t="shared" ca="1" si="36"/>
        <v>0</v>
      </c>
    </row>
    <row r="758" spans="1:13" x14ac:dyDescent="0.3">
      <c r="A758" s="3">
        <v>753</v>
      </c>
      <c r="B758" s="5">
        <f t="shared" si="34"/>
        <v>45621</v>
      </c>
      <c r="C758" s="16" t="str">
        <f t="shared" si="35"/>
        <v>CADD25X24</v>
      </c>
      <c r="D758" s="6" t="str">
        <f>RTD("cqg.rtd", ,"ContractData", ""&amp;C758&amp;"", "LongDescription",, "T")</f>
        <v>LME Copper, Nov 24</v>
      </c>
      <c r="E758" s="6" t="str" cm="1">
        <f t="array" aca="1" ref="E758" ca="1">IF($B758&gt;=$D$3,_xll.CQGContractData(""&amp;$C758&amp;"","T_Settlement","1","T"),RTD("cqg.rtd",,"StudyData",""&amp;$C758&amp;"","Bar","","Close","D","-1","ALL",,,"TRUE","T"))</f>
        <v/>
      </c>
      <c r="F758" s="3" t="str" cm="1">
        <f t="array" aca="1" ref="F758" ca="1">IF($B758&gt;=$D$3,_xll.CQGContractData(""&amp;$C758&amp;"","NetSettlement","1","T"),RTD("cqg.rtd",,"StudyData",""&amp;$C758&amp;"","Bar","","Close","D","-2","ALL",,,"TRUE","T")-RTD("cqg.rtd",,"StudyData",""&amp;$C758&amp;"","Bar","","Close","D","-1","ALL",,,"TRUE","T"))</f>
        <v/>
      </c>
      <c r="G758" s="14" t="str">
        <f ca="1">IF($B758&gt;=$D$3,RTD("cqg.rtd", ,"ContractData", $C758, "T_SettlementTime",, "T"),"")</f>
        <v/>
      </c>
      <c r="H758" s="5" cm="1">
        <f t="array" aca="1" ref="H758" ca="1">IF($B758&gt;=$D$3,_xll.CQGContractData($C758,"T_Date","1","T"),RTD("cqg.rtd",,"StudyData",""&amp;$C758&amp;"","Bar","","Time","D","-1","ALL",,,"TRUE","T"))</f>
        <v>44952</v>
      </c>
      <c r="I758" s="6" t="str">
        <f ca="1">IF($B758&gt;=$D$3,RTD("cqg.rtd",,"StudyData",$C758,"Bar","","Close","ADC","-2","ALL",,,"TRUE","T"),"")</f>
        <v/>
      </c>
      <c r="J758" s="5">
        <f ca="1">IF($B758&gt;=$D$3,RTD("cqg.rtd", ,"ContractData", $C758, "Y_Date",, "T"),"")</f>
        <v>44951</v>
      </c>
      <c r="K758" s="1" t="str">
        <v/>
      </c>
      <c r="L758" s="1" t="str">
        <v/>
      </c>
      <c r="M758" t="b">
        <f t="shared" ca="1" si="36"/>
        <v>0</v>
      </c>
    </row>
    <row r="759" spans="1:13" x14ac:dyDescent="0.3">
      <c r="A759" s="3">
        <v>754</v>
      </c>
      <c r="B759" s="5">
        <f t="shared" si="34"/>
        <v>45622</v>
      </c>
      <c r="C759" s="16" t="str">
        <f t="shared" si="35"/>
        <v>CADD26X24</v>
      </c>
      <c r="D759" s="6" t="str">
        <f>RTD("cqg.rtd", ,"ContractData", ""&amp;C759&amp;"", "LongDescription",, "T")</f>
        <v>LME Copper, Nov 24</v>
      </c>
      <c r="E759" s="6" t="str" cm="1">
        <f t="array" aca="1" ref="E759" ca="1">IF($B759&gt;=$D$3,_xll.CQGContractData(""&amp;$C759&amp;"","T_Settlement","1","T"),RTD("cqg.rtd",,"StudyData",""&amp;$C759&amp;"","Bar","","Close","D","-1","ALL",,,"TRUE","T"))</f>
        <v/>
      </c>
      <c r="F759" s="3" t="str" cm="1">
        <f t="array" aca="1" ref="F759" ca="1">IF($B759&gt;=$D$3,_xll.CQGContractData(""&amp;$C759&amp;"","NetSettlement","1","T"),RTD("cqg.rtd",,"StudyData",""&amp;$C759&amp;"","Bar","","Close","D","-2","ALL",,,"TRUE","T")-RTD("cqg.rtd",,"StudyData",""&amp;$C759&amp;"","Bar","","Close","D","-1","ALL",,,"TRUE","T"))</f>
        <v/>
      </c>
      <c r="G759" s="14" t="str">
        <f ca="1">IF($B759&gt;=$D$3,RTD("cqg.rtd", ,"ContractData", $C759, "T_SettlementTime",, "T"),"")</f>
        <v/>
      </c>
      <c r="H759" s="5" cm="1">
        <f t="array" aca="1" ref="H759" ca="1">IF($B759&gt;=$D$3,_xll.CQGContractData($C759,"T_Date","1","T"),RTD("cqg.rtd",,"StudyData",""&amp;$C759&amp;"","Bar","","Time","D","-1","ALL",,,"TRUE","T"))</f>
        <v>44952</v>
      </c>
      <c r="I759" s="6">
        <f ca="1">IF($B759&gt;=$D$3,RTD("cqg.rtd",,"StudyData",$C759,"Bar","","Close","ADC","-2","ALL",,,"TRUE","T"),"")</f>
        <v>9291.01</v>
      </c>
      <c r="J759" s="5">
        <f ca="1">IF($B759&gt;=$D$3,RTD("cqg.rtd", ,"ContractData", $C759, "Y_Date",, "T"),"")</f>
        <v>44951</v>
      </c>
      <c r="K759" s="1" t="str">
        <v/>
      </c>
      <c r="L759" s="1" t="str">
        <v/>
      </c>
      <c r="M759" t="b">
        <f t="shared" ca="1" si="36"/>
        <v>0</v>
      </c>
    </row>
    <row r="760" spans="1:13" x14ac:dyDescent="0.3">
      <c r="A760" s="3">
        <v>755</v>
      </c>
      <c r="B760" s="5">
        <f t="shared" si="34"/>
        <v>45623</v>
      </c>
      <c r="C760" s="16" t="str">
        <f t="shared" si="35"/>
        <v>CADD27X24</v>
      </c>
      <c r="D760" s="6" t="str">
        <f>RTD("cqg.rtd", ,"ContractData", ""&amp;C760&amp;"", "LongDescription",, "T")</f>
        <v>LME Copper, Nov 24</v>
      </c>
      <c r="E760" s="6" t="str" cm="1">
        <f t="array" aca="1" ref="E760" ca="1">IF($B760&gt;=$D$3,_xll.CQGContractData(""&amp;$C760&amp;"","T_Settlement","1","T"),RTD("cqg.rtd",,"StudyData",""&amp;$C760&amp;"","Bar","","Close","D","-1","ALL",,,"TRUE","T"))</f>
        <v/>
      </c>
      <c r="F760" s="3" t="str" cm="1">
        <f t="array" aca="1" ref="F760" ca="1">IF($B760&gt;=$D$3,_xll.CQGContractData(""&amp;$C760&amp;"","NetSettlement","1","T"),RTD("cqg.rtd",,"StudyData",""&amp;$C760&amp;"","Bar","","Close","D","-2","ALL",,,"TRUE","T")-RTD("cqg.rtd",,"StudyData",""&amp;$C760&amp;"","Bar","","Close","D","-1","ALL",,,"TRUE","T"))</f>
        <v/>
      </c>
      <c r="G760" s="14" t="str">
        <f ca="1">IF($B760&gt;=$D$3,RTD("cqg.rtd", ,"ContractData", $C760, "T_SettlementTime",, "T"),"")</f>
        <v/>
      </c>
      <c r="H760" s="5" cm="1">
        <f t="array" aca="1" ref="H760" ca="1">IF($B760&gt;=$D$3,_xll.CQGContractData($C760,"T_Date","1","T"),RTD("cqg.rtd",,"StudyData",""&amp;$C760&amp;"","Bar","","Time","D","-1","ALL",,,"TRUE","T"))</f>
        <v>44952</v>
      </c>
      <c r="I760" s="6">
        <f ca="1">IF($B760&gt;=$D$3,RTD("cqg.rtd",,"StudyData",$C760,"Bar","","Close","ADC","-2","ALL",,,"TRUE","T"),"")</f>
        <v>9292.51</v>
      </c>
      <c r="J760" s="5">
        <f ca="1">IF($B760&gt;=$D$3,RTD("cqg.rtd", ,"ContractData", $C760, "Y_Date",, "T"),"")</f>
        <v>44951</v>
      </c>
      <c r="K760" s="1" t="str">
        <v/>
      </c>
      <c r="L760" s="1" t="str">
        <v/>
      </c>
      <c r="M760" t="b">
        <f t="shared" ca="1" si="36"/>
        <v>0</v>
      </c>
    </row>
    <row r="761" spans="1:13" x14ac:dyDescent="0.3">
      <c r="A761" s="3">
        <v>756</v>
      </c>
      <c r="B761" s="5">
        <f t="shared" si="34"/>
        <v>45624</v>
      </c>
      <c r="C761" s="16" t="str">
        <f t="shared" si="35"/>
        <v>CADD28X24</v>
      </c>
      <c r="D761" s="6" t="str">
        <f>RTD("cqg.rtd", ,"ContractData", ""&amp;C761&amp;"", "LongDescription",, "T")</f>
        <v>LME Copper, Nov 24</v>
      </c>
      <c r="E761" s="6" t="str" cm="1">
        <f t="array" aca="1" ref="E761" ca="1">IF($B761&gt;=$D$3,_xll.CQGContractData(""&amp;$C761&amp;"","T_Settlement","1","T"),RTD("cqg.rtd",,"StudyData",""&amp;$C761&amp;"","Bar","","Close","D","-1","ALL",,,"TRUE","T"))</f>
        <v/>
      </c>
      <c r="F761" s="3" t="str" cm="1">
        <f t="array" aca="1" ref="F761" ca="1">IF($B761&gt;=$D$3,_xll.CQGContractData(""&amp;$C761&amp;"","NetSettlement","1","T"),RTD("cqg.rtd",,"StudyData",""&amp;$C761&amp;"","Bar","","Close","D","-2","ALL",,,"TRUE","T")-RTD("cqg.rtd",,"StudyData",""&amp;$C761&amp;"","Bar","","Close","D","-1","ALL",,,"TRUE","T"))</f>
        <v/>
      </c>
      <c r="G761" s="14" t="str">
        <f ca="1">IF($B761&gt;=$D$3,RTD("cqg.rtd", ,"ContractData", $C761, "T_SettlementTime",, "T"),"")</f>
        <v/>
      </c>
      <c r="H761" s="5" cm="1">
        <f t="array" aca="1" ref="H761" ca="1">IF($B761&gt;=$D$3,_xll.CQGContractData($C761,"T_Date","1","T"),RTD("cqg.rtd",,"StudyData",""&amp;$C761&amp;"","Bar","","Time","D","-1","ALL",,,"TRUE","T"))</f>
        <v>44952</v>
      </c>
      <c r="I761" s="6">
        <f ca="1">IF($B761&gt;=$D$3,RTD("cqg.rtd",,"StudyData",$C761,"Bar","","Close","ADC","-2","ALL",,,"TRUE","T"),"")</f>
        <v>9313.8799999999992</v>
      </c>
      <c r="J761" s="5">
        <f ca="1">IF($B761&gt;=$D$3,RTD("cqg.rtd", ,"ContractData", $C761, "Y_Date",, "T"),"")</f>
        <v>44951</v>
      </c>
      <c r="K761" s="1" t="str">
        <v/>
      </c>
      <c r="L761" s="1" t="str">
        <v/>
      </c>
      <c r="M761" t="b">
        <f t="shared" ca="1" si="36"/>
        <v>0</v>
      </c>
    </row>
    <row r="762" spans="1:13" x14ac:dyDescent="0.3">
      <c r="A762" s="3">
        <v>757</v>
      </c>
      <c r="B762" s="5">
        <f t="shared" si="34"/>
        <v>45625</v>
      </c>
      <c r="C762" s="16" t="str">
        <f t="shared" si="35"/>
        <v>CADD29X24</v>
      </c>
      <c r="D762" s="6" t="str">
        <f>RTD("cqg.rtd", ,"ContractData", ""&amp;C762&amp;"", "LongDescription",, "T")</f>
        <v>LME Copper, Nov 24</v>
      </c>
      <c r="E762" s="6" t="str" cm="1">
        <f t="array" aca="1" ref="E762" ca="1">IF($B762&gt;=$D$3,_xll.CQGContractData(""&amp;$C762&amp;"","T_Settlement","1","T"),RTD("cqg.rtd",,"StudyData",""&amp;$C762&amp;"","Bar","","Close","D","-1","ALL",,,"TRUE","T"))</f>
        <v/>
      </c>
      <c r="F762" s="3" t="str" cm="1">
        <f t="array" aca="1" ref="F762" ca="1">IF($B762&gt;=$D$3,_xll.CQGContractData(""&amp;$C762&amp;"","NetSettlement","1","T"),RTD("cqg.rtd",,"StudyData",""&amp;$C762&amp;"","Bar","","Close","D","-2","ALL",,,"TRUE","T")-RTD("cqg.rtd",,"StudyData",""&amp;$C762&amp;"","Bar","","Close","D","-1","ALL",,,"TRUE","T"))</f>
        <v/>
      </c>
      <c r="G762" s="14" t="str">
        <f ca="1">IF($B762&gt;=$D$3,RTD("cqg.rtd", ,"ContractData", $C762, "T_SettlementTime",, "T"),"")</f>
        <v/>
      </c>
      <c r="H762" s="5" cm="1">
        <f t="array" aca="1" ref="H762" ca="1">IF($B762&gt;=$D$3,_xll.CQGContractData($C762,"T_Date","1","T"),RTD("cqg.rtd",,"StudyData",""&amp;$C762&amp;"","Bar","","Time","D","-1","ALL",,,"TRUE","T"))</f>
        <v>44952</v>
      </c>
      <c r="I762" s="6">
        <f ca="1">IF($B762&gt;=$D$3,RTD("cqg.rtd",,"StudyData",$C762,"Bar","","Close","ADC","-2","ALL",,,"TRUE","T"),"")</f>
        <v>9314.25</v>
      </c>
      <c r="J762" s="5">
        <f ca="1">IF($B762&gt;=$D$3,RTD("cqg.rtd", ,"ContractData", $C762, "Y_Date",, "T"),"")</f>
        <v>44951</v>
      </c>
      <c r="K762" s="1" t="str">
        <v/>
      </c>
      <c r="L762" s="1" t="str">
        <v/>
      </c>
      <c r="M762" t="b">
        <f t="shared" ca="1" si="36"/>
        <v>0</v>
      </c>
    </row>
    <row r="763" spans="1:13" x14ac:dyDescent="0.3">
      <c r="A763" s="3">
        <v>758</v>
      </c>
      <c r="B763" s="5">
        <f t="shared" si="34"/>
        <v>45628</v>
      </c>
      <c r="C763" s="16" t="str">
        <f t="shared" si="35"/>
        <v>CADD02Z24</v>
      </c>
      <c r="D763" s="6" t="str">
        <f>RTD("cqg.rtd", ,"ContractData", ""&amp;C763&amp;"", "LongDescription",, "T")</f>
        <v>LME Copper, Dec 24</v>
      </c>
      <c r="E763" s="6" t="str" cm="1">
        <f t="array" aca="1" ref="E763" ca="1">IF($B763&gt;=$D$3,_xll.CQGContractData(""&amp;$C763&amp;"","T_Settlement","1","T"),RTD("cqg.rtd",,"StudyData",""&amp;$C763&amp;"","Bar","","Close","D","-1","ALL",,,"TRUE","T"))</f>
        <v/>
      </c>
      <c r="F763" s="3" t="str" cm="1">
        <f t="array" aca="1" ref="F763" ca="1">IF($B763&gt;=$D$3,_xll.CQGContractData(""&amp;$C763&amp;"","NetSettlement","1","T"),RTD("cqg.rtd",,"StudyData",""&amp;$C763&amp;"","Bar","","Close","D","-2","ALL",,,"TRUE","T")-RTD("cqg.rtd",,"StudyData",""&amp;$C763&amp;"","Bar","","Close","D","-1","ALL",,,"TRUE","T"))</f>
        <v/>
      </c>
      <c r="G763" s="14" t="str">
        <f ca="1">IF($B763&gt;=$D$3,RTD("cqg.rtd", ,"ContractData", $C763, "T_SettlementTime",, "T"),"")</f>
        <v/>
      </c>
      <c r="H763" s="5" cm="1">
        <f t="array" aca="1" ref="H763" ca="1">IF($B763&gt;=$D$3,_xll.CQGContractData($C763,"T_Date","1","T"),RTD("cqg.rtd",,"StudyData",""&amp;$C763&amp;"","Bar","","Time","D","-1","ALL",,,"TRUE","T"))</f>
        <v>44952</v>
      </c>
      <c r="I763" s="6">
        <f ca="1">IF($B763&gt;=$D$3,RTD("cqg.rtd",,"StudyData",$C763,"Bar","","Close","ADC","-2","ALL",,,"TRUE","T"),"")</f>
        <v>9311.06</v>
      </c>
      <c r="J763" s="5">
        <f ca="1">IF($B763&gt;=$D$3,RTD("cqg.rtd", ,"ContractData", $C763, "Y_Date",, "T"),"")</f>
        <v>44951</v>
      </c>
      <c r="K763" s="1" t="str">
        <v/>
      </c>
      <c r="L763" s="1" t="str">
        <v/>
      </c>
      <c r="M763" t="b">
        <f t="shared" ca="1" si="36"/>
        <v>0</v>
      </c>
    </row>
    <row r="764" spans="1:13" x14ac:dyDescent="0.3">
      <c r="A764" s="3">
        <v>759</v>
      </c>
      <c r="B764" s="5">
        <f t="shared" si="34"/>
        <v>45629</v>
      </c>
      <c r="C764" s="16" t="str">
        <f t="shared" si="35"/>
        <v>CADD03Z24</v>
      </c>
      <c r="D764" s="6" t="str">
        <f>RTD("cqg.rtd", ,"ContractData", ""&amp;C764&amp;"", "LongDescription",, "T")</f>
        <v>LME Copper, Dec 24</v>
      </c>
      <c r="E764" s="6" cm="1">
        <f t="array" aca="1" ref="E764" ca="1">IF($B764&gt;=$D$3,_xll.CQGContractData(""&amp;$C764&amp;"","T_Settlement","1","T"),RTD("cqg.rtd",,"StudyData",""&amp;$C764&amp;"","Bar","","Close","D","-1","ALL",,,"TRUE","T"))</f>
        <v>9250.11</v>
      </c>
      <c r="F764" s="3" cm="1">
        <f t="array" aca="1" ref="F764" ca="1">IF($B764&gt;=$D$3,_xll.CQGContractData(""&amp;$C764&amp;"","NetSettlement","1","T"),RTD("cqg.rtd",,"StudyData",""&amp;$C764&amp;"","Bar","","Close","D","-2","ALL",,,"TRUE","T")-RTD("cqg.rtd",,"StudyData",""&amp;$C764&amp;"","Bar","","Close","D","-1","ALL",,,"TRUE","T"))</f>
        <v>8.43</v>
      </c>
      <c r="G764" s="14">
        <f ca="1">IF($B764&gt;=$D$3,RTD("cqg.rtd", ,"ContractData", $C764, "T_SettlementTime",, "T"),"")</f>
        <v>0.45833333333333331</v>
      </c>
      <c r="H764" s="5" cm="1">
        <f t="array" aca="1" ref="H764" ca="1">IF($B764&gt;=$D$3,_xll.CQGContractData($C764,"T_Date","1","T"),RTD("cqg.rtd",,"StudyData",""&amp;$C764&amp;"","Bar","","Time","D","-1","ALL",,,"TRUE","T"))</f>
        <v>44952</v>
      </c>
      <c r="I764" s="6">
        <f ca="1">IF($B764&gt;=$D$3,RTD("cqg.rtd",,"StudyData",$C764,"Bar","","Close","ADC","-2","ALL",,,"TRUE","T"),"")</f>
        <v>9315.25</v>
      </c>
      <c r="J764" s="5">
        <f ca="1">IF($B764&gt;=$D$3,RTD("cqg.rtd", ,"ContractData", $C764, "Y_Date",, "T"),"")</f>
        <v>44951</v>
      </c>
      <c r="K764" s="1" t="str">
        <v/>
      </c>
      <c r="L764" s="1" t="str">
        <v/>
      </c>
      <c r="M764" t="b">
        <f t="shared" ca="1" si="36"/>
        <v>0</v>
      </c>
    </row>
    <row r="765" spans="1:13" x14ac:dyDescent="0.3">
      <c r="A765" s="3">
        <v>760</v>
      </c>
      <c r="B765" s="5">
        <f t="shared" si="34"/>
        <v>45630</v>
      </c>
      <c r="C765" s="16" t="str">
        <f t="shared" si="35"/>
        <v>CADD04Z24</v>
      </c>
      <c r="D765" s="6" t="str">
        <f>RTD("cqg.rtd", ,"ContractData", ""&amp;C765&amp;"", "LongDescription",, "T")</f>
        <v>LME Copper, Dec 24</v>
      </c>
      <c r="E765" s="6" t="str" cm="1">
        <f t="array" aca="1" ref="E765" ca="1">IF($B765&gt;=$D$3,_xll.CQGContractData(""&amp;$C765&amp;"","T_Settlement","1","T"),RTD("cqg.rtd",,"StudyData",""&amp;$C765&amp;"","Bar","","Close","D","-1","ALL",,,"TRUE","T"))</f>
        <v/>
      </c>
      <c r="F765" s="3" t="str" cm="1">
        <f t="array" aca="1" ref="F765" ca="1">IF($B765&gt;=$D$3,_xll.CQGContractData(""&amp;$C765&amp;"","NetSettlement","1","T"),RTD("cqg.rtd",,"StudyData",""&amp;$C765&amp;"","Bar","","Close","D","-2","ALL",,,"TRUE","T")-RTD("cqg.rtd",,"StudyData",""&amp;$C765&amp;"","Bar","","Close","D","-1","ALL",,,"TRUE","T"))</f>
        <v/>
      </c>
      <c r="G765" s="14" t="str">
        <f ca="1">IF($B765&gt;=$D$3,RTD("cqg.rtd", ,"ContractData", $C765, "T_SettlementTime",, "T"),"")</f>
        <v/>
      </c>
      <c r="H765" s="5" cm="1">
        <f t="array" aca="1" ref="H765" ca="1">IF($B765&gt;=$D$3,_xll.CQGContractData($C765,"T_Date","1","T"),RTD("cqg.rtd",,"StudyData",""&amp;$C765&amp;"","Bar","","Time","D","-1","ALL",,,"TRUE","T"))</f>
        <v>44952</v>
      </c>
      <c r="I765" s="6">
        <f ca="1">IF($B765&gt;=$D$3,RTD("cqg.rtd",,"StudyData",$C765,"Bar","","Close","ADC","-2","ALL",,,"TRUE","T"),"")</f>
        <v>9315.42</v>
      </c>
      <c r="J765" s="5">
        <f ca="1">IF($B765&gt;=$D$3,RTD("cqg.rtd", ,"ContractData", $C765, "Y_Date",, "T"),"")</f>
        <v>44951</v>
      </c>
      <c r="K765" s="1" t="str">
        <v/>
      </c>
      <c r="L765" s="1" t="str">
        <v/>
      </c>
      <c r="M765" t="b">
        <f t="shared" ca="1" si="36"/>
        <v>0</v>
      </c>
    </row>
    <row r="766" spans="1:13" x14ac:dyDescent="0.3">
      <c r="A766" s="3">
        <v>761</v>
      </c>
      <c r="B766" s="5">
        <f t="shared" si="34"/>
        <v>45631</v>
      </c>
      <c r="C766" s="16" t="str">
        <f t="shared" si="35"/>
        <v>CADD05Z24</v>
      </c>
      <c r="D766" s="6" t="str">
        <f>RTD("cqg.rtd", ,"ContractData", ""&amp;C766&amp;"", "LongDescription",, "T")</f>
        <v>LME Copper, Dec 24</v>
      </c>
      <c r="E766" s="6" t="str" cm="1">
        <f t="array" aca="1" ref="E766" ca="1">IF($B766&gt;=$D$3,_xll.CQGContractData(""&amp;$C766&amp;"","T_Settlement","1","T"),RTD("cqg.rtd",,"StudyData",""&amp;$C766&amp;"","Bar","","Close","D","-1","ALL",,,"TRUE","T"))</f>
        <v/>
      </c>
      <c r="F766" s="3" t="str" cm="1">
        <f t="array" aca="1" ref="F766" ca="1">IF($B766&gt;=$D$3,_xll.CQGContractData(""&amp;$C766&amp;"","NetSettlement","1","T"),RTD("cqg.rtd",,"StudyData",""&amp;$C766&amp;"","Bar","","Close","D","-2","ALL",,,"TRUE","T")-RTD("cqg.rtd",,"StudyData",""&amp;$C766&amp;"","Bar","","Close","D","-1","ALL",,,"TRUE","T"))</f>
        <v/>
      </c>
      <c r="G766" s="14" t="str">
        <f ca="1">IF($B766&gt;=$D$3,RTD("cqg.rtd", ,"ContractData", $C766, "T_SettlementTime",, "T"),"")</f>
        <v/>
      </c>
      <c r="H766" s="5" cm="1">
        <f t="array" aca="1" ref="H766" ca="1">IF($B766&gt;=$D$3,_xll.CQGContractData($C766,"T_Date","1","T"),RTD("cqg.rtd",,"StudyData",""&amp;$C766&amp;"","Bar","","Time","D","-1","ALL",,,"TRUE","T"))</f>
        <v>44952</v>
      </c>
      <c r="I766" s="6">
        <f ca="1">IF($B766&gt;=$D$3,RTD("cqg.rtd",,"StudyData",$C766,"Bar","","Close","ADC","-2","ALL",,,"TRUE","T"),"")</f>
        <v>9315.58</v>
      </c>
      <c r="J766" s="5">
        <f ca="1">IF($B766&gt;=$D$3,RTD("cqg.rtd", ,"ContractData", $C766, "Y_Date",, "T"),"")</f>
        <v>44951</v>
      </c>
      <c r="K766" s="1" t="str">
        <v/>
      </c>
      <c r="L766" s="1" t="str">
        <v/>
      </c>
      <c r="M766" t="b">
        <f t="shared" ca="1" si="36"/>
        <v>0</v>
      </c>
    </row>
    <row r="767" spans="1:13" x14ac:dyDescent="0.3">
      <c r="A767" s="3">
        <v>762</v>
      </c>
      <c r="B767" s="5">
        <f t="shared" si="34"/>
        <v>45632</v>
      </c>
      <c r="C767" s="16" t="str">
        <f t="shared" si="35"/>
        <v>CADD06Z24</v>
      </c>
      <c r="D767" s="6" t="str">
        <f>RTD("cqg.rtd", ,"ContractData", ""&amp;C767&amp;"", "LongDescription",, "T")</f>
        <v>LME Copper, Dec 24</v>
      </c>
      <c r="E767" s="6" t="str" cm="1">
        <f t="array" aca="1" ref="E767" ca="1">IF($B767&gt;=$D$3,_xll.CQGContractData(""&amp;$C767&amp;"","T_Settlement","1","T"),RTD("cqg.rtd",,"StudyData",""&amp;$C767&amp;"","Bar","","Close","D","-1","ALL",,,"TRUE","T"))</f>
        <v/>
      </c>
      <c r="F767" s="3" t="str" cm="1">
        <f t="array" aca="1" ref="F767" ca="1">IF($B767&gt;=$D$3,_xll.CQGContractData(""&amp;$C767&amp;"","NetSettlement","1","T"),RTD("cqg.rtd",,"StudyData",""&amp;$C767&amp;"","Bar","","Close","D","-2","ALL",,,"TRUE","T")-RTD("cqg.rtd",,"StudyData",""&amp;$C767&amp;"","Bar","","Close","D","-1","ALL",,,"TRUE","T"))</f>
        <v/>
      </c>
      <c r="G767" s="14" t="str">
        <f ca="1">IF($B767&gt;=$D$3,RTD("cqg.rtd", ,"ContractData", $C767, "T_SettlementTime",, "T"),"")</f>
        <v/>
      </c>
      <c r="H767" s="5" cm="1">
        <f t="array" aca="1" ref="H767" ca="1">IF($B767&gt;=$D$3,_xll.CQGContractData($C767,"T_Date","1","T"),RTD("cqg.rtd",,"StudyData",""&amp;$C767&amp;"","Bar","","Time","D","-1","ALL",,,"TRUE","T"))</f>
        <v>44952</v>
      </c>
      <c r="I767" s="6">
        <f ca="1">IF($B767&gt;=$D$3,RTD("cqg.rtd",,"StudyData",$C767,"Bar","","Close","ADC","-2","ALL",,,"TRUE","T"),"")</f>
        <v>9315.75</v>
      </c>
      <c r="J767" s="5">
        <f ca="1">IF($B767&gt;=$D$3,RTD("cqg.rtd", ,"ContractData", $C767, "Y_Date",, "T"),"")</f>
        <v>44951</v>
      </c>
      <c r="K767" s="1" t="str">
        <v/>
      </c>
      <c r="L767" s="1" t="str">
        <v/>
      </c>
      <c r="M767" t="b">
        <f t="shared" ca="1" si="36"/>
        <v>0</v>
      </c>
    </row>
    <row r="768" spans="1:13" x14ac:dyDescent="0.3">
      <c r="A768" s="3">
        <v>763</v>
      </c>
      <c r="B768" s="5">
        <f t="shared" si="34"/>
        <v>45635</v>
      </c>
      <c r="C768" s="16" t="str">
        <f t="shared" si="35"/>
        <v>CADD09Z24</v>
      </c>
      <c r="D768" s="6" t="str">
        <f>RTD("cqg.rtd", ,"ContractData", ""&amp;C768&amp;"", "LongDescription",, "T")</f>
        <v>LME Copper, Dec 24</v>
      </c>
      <c r="E768" s="6" t="str" cm="1">
        <f t="array" aca="1" ref="E768" ca="1">IF($B768&gt;=$D$3,_xll.CQGContractData(""&amp;$C768&amp;"","T_Settlement","1","T"),RTD("cqg.rtd",,"StudyData",""&amp;$C768&amp;"","Bar","","Close","D","-1","ALL",,,"TRUE","T"))</f>
        <v/>
      </c>
      <c r="F768" s="3" t="str" cm="1">
        <f t="array" aca="1" ref="F768" ca="1">IF($B768&gt;=$D$3,_xll.CQGContractData(""&amp;$C768&amp;"","NetSettlement","1","T"),RTD("cqg.rtd",,"StudyData",""&amp;$C768&amp;"","Bar","","Close","D","-2","ALL",,,"TRUE","T")-RTD("cqg.rtd",,"StudyData",""&amp;$C768&amp;"","Bar","","Close","D","-1","ALL",,,"TRUE","T"))</f>
        <v/>
      </c>
      <c r="G768" s="14" t="str">
        <f ca="1">IF($B768&gt;=$D$3,RTD("cqg.rtd", ,"ContractData", $C768, "T_SettlementTime",, "T"),"")</f>
        <v/>
      </c>
      <c r="H768" s="5" cm="1">
        <f t="array" aca="1" ref="H768" ca="1">IF($B768&gt;=$D$3,_xll.CQGContractData($C768,"T_Date","1","T"),RTD("cqg.rtd",,"StudyData",""&amp;$C768&amp;"","Bar","","Time","D","-1","ALL",,,"TRUE","T"))</f>
        <v>44952</v>
      </c>
      <c r="I768" s="6">
        <f ca="1">IF($B768&gt;=$D$3,RTD("cqg.rtd",,"StudyData",$C768,"Bar","","Close","ADC","-2","ALL",,,"TRUE","T"),"")</f>
        <v>9312.2900000000009</v>
      </c>
      <c r="J768" s="5">
        <f ca="1">IF($B768&gt;=$D$3,RTD("cqg.rtd", ,"ContractData", $C768, "Y_Date",, "T"),"")</f>
        <v>44951</v>
      </c>
      <c r="K768" s="1" t="str">
        <v/>
      </c>
      <c r="L768" s="1" t="str">
        <v/>
      </c>
      <c r="M768" t="b">
        <f t="shared" ca="1" si="36"/>
        <v>0</v>
      </c>
    </row>
    <row r="769" spans="1:13" x14ac:dyDescent="0.3">
      <c r="A769" s="3">
        <v>764</v>
      </c>
      <c r="B769" s="5">
        <f t="shared" si="34"/>
        <v>45636</v>
      </c>
      <c r="C769" s="16" t="str">
        <f t="shared" si="35"/>
        <v>CADD10Z24</v>
      </c>
      <c r="D769" s="6" t="str">
        <f>RTD("cqg.rtd", ,"ContractData", ""&amp;C769&amp;"", "LongDescription",, "T")</f>
        <v>LME Copper, Dec 24</v>
      </c>
      <c r="E769" s="6" t="str" cm="1">
        <f t="array" aca="1" ref="E769" ca="1">IF($B769&gt;=$D$3,_xll.CQGContractData(""&amp;$C769&amp;"","T_Settlement","1","T"),RTD("cqg.rtd",,"StudyData",""&amp;$C769&amp;"","Bar","","Close","D","-1","ALL",,,"TRUE","T"))</f>
        <v/>
      </c>
      <c r="F769" s="3" t="str" cm="1">
        <f t="array" aca="1" ref="F769" ca="1">IF($B769&gt;=$D$3,_xll.CQGContractData(""&amp;$C769&amp;"","NetSettlement","1","T"),RTD("cqg.rtd",,"StudyData",""&amp;$C769&amp;"","Bar","","Close","D","-2","ALL",,,"TRUE","T")-RTD("cqg.rtd",,"StudyData",""&amp;$C769&amp;"","Bar","","Close","D","-1","ALL",,,"TRUE","T"))</f>
        <v/>
      </c>
      <c r="G769" s="14" t="str">
        <f ca="1">IF($B769&gt;=$D$3,RTD("cqg.rtd", ,"ContractData", $C769, "T_SettlementTime",, "T"),"")</f>
        <v/>
      </c>
      <c r="H769" s="5" cm="1">
        <f t="array" aca="1" ref="H769" ca="1">IF($B769&gt;=$D$3,_xll.CQGContractData($C769,"T_Date","1","T"),RTD("cqg.rtd",,"StudyData",""&amp;$C769&amp;"","Bar","","Time","D","-1","ALL",,,"TRUE","T"))</f>
        <v>44952</v>
      </c>
      <c r="I769" s="6">
        <f ca="1">IF($B769&gt;=$D$3,RTD("cqg.rtd",,"StudyData",$C769,"Bar","","Close","ADC","-2","ALL",,,"TRUE","T"),"")</f>
        <v>9306</v>
      </c>
      <c r="J769" s="5">
        <f ca="1">IF($B769&gt;=$D$3,RTD("cqg.rtd", ,"ContractData", $C769, "Y_Date",, "T"),"")</f>
        <v>44951</v>
      </c>
      <c r="K769" s="1" t="str">
        <v/>
      </c>
      <c r="L769" s="1" t="str">
        <v/>
      </c>
      <c r="M769" t="b">
        <f t="shared" ca="1" si="36"/>
        <v>0</v>
      </c>
    </row>
    <row r="770" spans="1:13" x14ac:dyDescent="0.3">
      <c r="A770" s="3">
        <v>765</v>
      </c>
      <c r="B770" s="5">
        <f t="shared" si="34"/>
        <v>45637</v>
      </c>
      <c r="C770" s="16" t="str">
        <f t="shared" si="35"/>
        <v>CADD11Z24</v>
      </c>
      <c r="D770" s="6" t="str">
        <f>RTD("cqg.rtd", ,"ContractData", ""&amp;C770&amp;"", "LongDescription",, "T")</f>
        <v>LME Copper, Dec 24</v>
      </c>
      <c r="E770" s="6" t="str" cm="1">
        <f t="array" aca="1" ref="E770" ca="1">IF($B770&gt;=$D$3,_xll.CQGContractData(""&amp;$C770&amp;"","T_Settlement","1","T"),RTD("cqg.rtd",,"StudyData",""&amp;$C770&amp;"","Bar","","Close","D","-1","ALL",,,"TRUE","T"))</f>
        <v/>
      </c>
      <c r="F770" s="3" t="str" cm="1">
        <f t="array" aca="1" ref="F770" ca="1">IF($B770&gt;=$D$3,_xll.CQGContractData(""&amp;$C770&amp;"","NetSettlement","1","T"),RTD("cqg.rtd",,"StudyData",""&amp;$C770&amp;"","Bar","","Close","D","-2","ALL",,,"TRUE","T")-RTD("cqg.rtd",,"StudyData",""&amp;$C770&amp;"","Bar","","Close","D","-1","ALL",,,"TRUE","T"))</f>
        <v/>
      </c>
      <c r="G770" s="14" t="str">
        <f ca="1">IF($B770&gt;=$D$3,RTD("cqg.rtd", ,"ContractData", $C770, "T_SettlementTime",, "T"),"")</f>
        <v/>
      </c>
      <c r="H770" s="5" cm="1">
        <f t="array" aca="1" ref="H770" ca="1">IF($B770&gt;=$D$3,_xll.CQGContractData($C770,"T_Date","1","T"),RTD("cqg.rtd",,"StudyData",""&amp;$C770&amp;"","Bar","","Time","D","-1","ALL",,,"TRUE","T"))</f>
        <v>44952</v>
      </c>
      <c r="I770" s="6">
        <f ca="1">IF($B770&gt;=$D$3,RTD("cqg.rtd",,"StudyData",$C770,"Bar","","Close","ADC","-2","ALL",,,"TRUE","T"),"")</f>
        <v>9315.5</v>
      </c>
      <c r="J770" s="5">
        <f ca="1">IF($B770&gt;=$D$3,RTD("cqg.rtd", ,"ContractData", $C770, "Y_Date",, "T"),"")</f>
        <v>44951</v>
      </c>
      <c r="K770" s="1" t="str">
        <v/>
      </c>
      <c r="L770" s="1" t="str">
        <v/>
      </c>
      <c r="M770" t="b">
        <f t="shared" ca="1" si="36"/>
        <v>0</v>
      </c>
    </row>
    <row r="771" spans="1:13" x14ac:dyDescent="0.3">
      <c r="A771" s="3">
        <v>766</v>
      </c>
      <c r="B771" s="5">
        <f t="shared" si="34"/>
        <v>45638</v>
      </c>
      <c r="C771" s="16" t="str">
        <f t="shared" si="35"/>
        <v>CADD12Z24</v>
      </c>
      <c r="D771" s="6" t="str">
        <f>RTD("cqg.rtd", ,"ContractData", ""&amp;C771&amp;"", "LongDescription",, "T")</f>
        <v>LME Copper, Dec 24</v>
      </c>
      <c r="E771" s="6" t="str" cm="1">
        <f t="array" aca="1" ref="E771" ca="1">IF($B771&gt;=$D$3,_xll.CQGContractData(""&amp;$C771&amp;"","T_Settlement","1","T"),RTD("cqg.rtd",,"StudyData",""&amp;$C771&amp;"","Bar","","Close","D","-1","ALL",,,"TRUE","T"))</f>
        <v/>
      </c>
      <c r="F771" s="3" t="str" cm="1">
        <f t="array" aca="1" ref="F771" ca="1">IF($B771&gt;=$D$3,_xll.CQGContractData(""&amp;$C771&amp;"","NetSettlement","1","T"),RTD("cqg.rtd",,"StudyData",""&amp;$C771&amp;"","Bar","","Close","D","-2","ALL",,,"TRUE","T")-RTD("cqg.rtd",,"StudyData",""&amp;$C771&amp;"","Bar","","Close","D","-1","ALL",,,"TRUE","T"))</f>
        <v/>
      </c>
      <c r="G771" s="14" t="str">
        <f ca="1">IF($B771&gt;=$D$3,RTD("cqg.rtd", ,"ContractData", $C771, "T_SettlementTime",, "T"),"")</f>
        <v/>
      </c>
      <c r="H771" s="5" cm="1">
        <f t="array" aca="1" ref="H771" ca="1">IF($B771&gt;=$D$3,_xll.CQGContractData($C771,"T_Date","1","T"),RTD("cqg.rtd",,"StudyData",""&amp;$C771&amp;"","Bar","","Time","D","-1","ALL",,,"TRUE","T"))</f>
        <v>44952</v>
      </c>
      <c r="I771" s="6">
        <f ca="1">IF($B771&gt;=$D$3,RTD("cqg.rtd",,"StudyData",$C771,"Bar","","Close","ADC","-2","ALL",,,"TRUE","T"),"")</f>
        <v>9315.25</v>
      </c>
      <c r="J771" s="5">
        <f ca="1">IF($B771&gt;=$D$3,RTD("cqg.rtd", ,"ContractData", $C771, "Y_Date",, "T"),"")</f>
        <v>44951</v>
      </c>
      <c r="K771" s="1" t="str">
        <v/>
      </c>
      <c r="L771" s="1" t="str">
        <v/>
      </c>
      <c r="M771" t="b">
        <f t="shared" ca="1" si="36"/>
        <v>0</v>
      </c>
    </row>
    <row r="772" spans="1:13" x14ac:dyDescent="0.3">
      <c r="A772" s="3">
        <v>767</v>
      </c>
      <c r="B772" s="5">
        <f t="shared" si="34"/>
        <v>45639</v>
      </c>
      <c r="C772" s="16" t="str">
        <f t="shared" si="35"/>
        <v>CADD13Z24</v>
      </c>
      <c r="D772" s="6" t="str">
        <f>RTD("cqg.rtd", ,"ContractData", ""&amp;C772&amp;"", "LongDescription",, "T")</f>
        <v>LME Copper, Dec 24</v>
      </c>
      <c r="E772" s="6" t="str" cm="1">
        <f t="array" aca="1" ref="E772" ca="1">IF($B772&gt;=$D$3,_xll.CQGContractData(""&amp;$C772&amp;"","T_Settlement","1","T"),RTD("cqg.rtd",,"StudyData",""&amp;$C772&amp;"","Bar","","Close","D","-1","ALL",,,"TRUE","T"))</f>
        <v/>
      </c>
      <c r="F772" s="3" t="str" cm="1">
        <f t="array" aca="1" ref="F772" ca="1">IF($B772&gt;=$D$3,_xll.CQGContractData(""&amp;$C772&amp;"","NetSettlement","1","T"),RTD("cqg.rtd",,"StudyData",""&amp;$C772&amp;"","Bar","","Close","D","-2","ALL",,,"TRUE","T")-RTD("cqg.rtd",,"StudyData",""&amp;$C772&amp;"","Bar","","Close","D","-1","ALL",,,"TRUE","T"))</f>
        <v/>
      </c>
      <c r="G772" s="14" t="str">
        <f ca="1">IF($B772&gt;=$D$3,RTD("cqg.rtd", ,"ContractData", $C772, "T_SettlementTime",, "T"),"")</f>
        <v/>
      </c>
      <c r="H772" s="5" cm="1">
        <f t="array" aca="1" ref="H772" ca="1">IF($B772&gt;=$D$3,_xll.CQGContractData($C772,"T_Date","1","T"),RTD("cqg.rtd",,"StudyData",""&amp;$C772&amp;"","Bar","","Time","D","-1","ALL",,,"TRUE","T"))</f>
        <v>44952</v>
      </c>
      <c r="I772" s="6">
        <f ca="1">IF($B772&gt;=$D$3,RTD("cqg.rtd",,"StudyData",$C772,"Bar","","Close","ADC","-2","ALL",,,"TRUE","T"),"")</f>
        <v>9315</v>
      </c>
      <c r="J772" s="5">
        <f ca="1">IF($B772&gt;=$D$3,RTD("cqg.rtd", ,"ContractData", $C772, "Y_Date",, "T"),"")</f>
        <v>44951</v>
      </c>
      <c r="K772" s="1" t="str">
        <v/>
      </c>
      <c r="L772" s="1" t="str">
        <v/>
      </c>
      <c r="M772" t="b">
        <f t="shared" ca="1" si="36"/>
        <v>0</v>
      </c>
    </row>
    <row r="773" spans="1:13" x14ac:dyDescent="0.3">
      <c r="A773" s="3">
        <v>768</v>
      </c>
      <c r="B773" s="5">
        <f t="shared" ref="B773:B836" si="37">WORKDAY($C$2,$A773)</f>
        <v>45642</v>
      </c>
      <c r="C773" s="16" t="str">
        <f t="shared" ref="C773:C836" si="38">CONCATENATE($E$2,IF(DAY($B773)&lt;10,CONCATENATE("0",DAY($B773)),DAY($B773)),IF(MONTH($B773)=1,"F",IF(MONTH($B773)=2,"G",IF(MONTH($B773)=3,"H",IF(MONTH($B773)=4,"J",IF(MONTH($B773)=5,"K",IF(MONTH($B773)=6,"M",IF(MONTH($B773)=7,"N",IF(MONTH($B773)=8,"Q",IF(MONTH($B773)=9,"U",IF(MONTH($B773)=10,"V",IF(MONTH($B773)=11,"X",IF(MONTH($B773)=12,"Z","INVALID MONTH")))))))))))),RIGHT(YEAR($B773),2))</f>
        <v>CADD16Z24</v>
      </c>
      <c r="D773" s="6" t="str">
        <f>RTD("cqg.rtd", ,"ContractData", ""&amp;C773&amp;"", "LongDescription",, "T")</f>
        <v>LME Copper, Dec 24</v>
      </c>
      <c r="E773" s="6" t="str" cm="1">
        <f t="array" aca="1" ref="E773" ca="1">IF($B773&gt;=$D$3,_xll.CQGContractData(""&amp;$C773&amp;"","T_Settlement","1","T"),RTD("cqg.rtd",,"StudyData",""&amp;$C773&amp;"","Bar","","Close","D","-1","ALL",,,"TRUE","T"))</f>
        <v/>
      </c>
      <c r="F773" s="3" t="str" cm="1">
        <f t="array" aca="1" ref="F773" ca="1">IF($B773&gt;=$D$3,_xll.CQGContractData(""&amp;$C773&amp;"","NetSettlement","1","T"),RTD("cqg.rtd",,"StudyData",""&amp;$C773&amp;"","Bar","","Close","D","-2","ALL",,,"TRUE","T")-RTD("cqg.rtd",,"StudyData",""&amp;$C773&amp;"","Bar","","Close","D","-1","ALL",,,"TRUE","T"))</f>
        <v/>
      </c>
      <c r="G773" s="14" t="str">
        <f ca="1">IF($B773&gt;=$D$3,RTD("cqg.rtd", ,"ContractData", $C773, "T_SettlementTime",, "T"),"")</f>
        <v/>
      </c>
      <c r="H773" s="5" cm="1">
        <f t="array" aca="1" ref="H773" ca="1">IF($B773&gt;=$D$3,_xll.CQGContractData($C773,"T_Date","1","T"),RTD("cqg.rtd",,"StudyData",""&amp;$C773&amp;"","Bar","","Time","D","-1","ALL",,,"TRUE","T"))</f>
        <v>44952</v>
      </c>
      <c r="I773" s="6">
        <f ca="1">IF($B773&gt;=$D$3,RTD("cqg.rtd",,"StudyData",$C773,"Bar","","Close","ADC","-2","ALL",,,"TRUE","T"),"")</f>
        <v>9311.5</v>
      </c>
      <c r="J773" s="5">
        <f ca="1">IF($B773&gt;=$D$3,RTD("cqg.rtd", ,"ContractData", $C773, "Y_Date",, "T"),"")</f>
        <v>44951</v>
      </c>
      <c r="K773" s="1" t="str">
        <v/>
      </c>
      <c r="L773" s="1" t="str">
        <v/>
      </c>
      <c r="M773" t="b">
        <f t="shared" ca="1" si="36"/>
        <v>0</v>
      </c>
    </row>
    <row r="774" spans="1:13" x14ac:dyDescent="0.3">
      <c r="A774" s="3">
        <v>769</v>
      </c>
      <c r="B774" s="5">
        <f t="shared" si="37"/>
        <v>45643</v>
      </c>
      <c r="C774" s="16" t="str">
        <f t="shared" si="38"/>
        <v>CADD17Z24</v>
      </c>
      <c r="D774" s="6" t="str">
        <f>RTD("cqg.rtd", ,"ContractData", ""&amp;C774&amp;"", "LongDescription",, "T")</f>
        <v>LME Copper, Dec 24</v>
      </c>
      <c r="E774" s="6" t="str" cm="1">
        <f t="array" aca="1" ref="E774" ca="1">IF($B774&gt;=$D$3,_xll.CQGContractData(""&amp;$C774&amp;"","T_Settlement","1","T"),RTD("cqg.rtd",,"StudyData",""&amp;$C774&amp;"","Bar","","Close","D","-1","ALL",,,"TRUE","T"))</f>
        <v/>
      </c>
      <c r="F774" s="3" t="str" cm="1">
        <f t="array" aca="1" ref="F774" ca="1">IF($B774&gt;=$D$3,_xll.CQGContractData(""&amp;$C774&amp;"","NetSettlement","1","T"),RTD("cqg.rtd",,"StudyData",""&amp;$C774&amp;"","Bar","","Close","D","-2","ALL",,,"TRUE","T")-RTD("cqg.rtd",,"StudyData",""&amp;$C774&amp;"","Bar","","Close","D","-1","ALL",,,"TRUE","T"))</f>
        <v/>
      </c>
      <c r="G774" s="14" t="str">
        <f ca="1">IF($B774&gt;=$D$3,RTD("cqg.rtd", ,"ContractData", $C774, "T_SettlementTime",, "T"),"")</f>
        <v/>
      </c>
      <c r="H774" s="5" cm="1">
        <f t="array" aca="1" ref="H774" ca="1">IF($B774&gt;=$D$3,_xll.CQGContractData($C774,"T_Date","1","T"),RTD("cqg.rtd",,"StudyData",""&amp;$C774&amp;"","Bar","","Time","D","-1","ALL",,,"TRUE","T"))</f>
        <v>44952</v>
      </c>
      <c r="I774" s="6">
        <f ca="1">IF($B774&gt;=$D$3,RTD("cqg.rtd",,"StudyData",$C774,"Bar","","Close","ADC","-2","ALL",,,"TRUE","T"),"")</f>
        <v>9318</v>
      </c>
      <c r="J774" s="5">
        <f ca="1">IF($B774&gt;=$D$3,RTD("cqg.rtd", ,"ContractData", $C774, "Y_Date",, "T"),"")</f>
        <v>44951</v>
      </c>
      <c r="K774" s="1" t="str">
        <v/>
      </c>
      <c r="L774" s="1" t="str">
        <v/>
      </c>
      <c r="M774" t="b">
        <f t="shared" ca="1" si="36"/>
        <v>0</v>
      </c>
    </row>
    <row r="775" spans="1:13" x14ac:dyDescent="0.3">
      <c r="A775" s="3">
        <v>770</v>
      </c>
      <c r="B775" s="5">
        <f t="shared" si="37"/>
        <v>45644</v>
      </c>
      <c r="C775" s="16" t="str">
        <f t="shared" si="38"/>
        <v>CADD18Z24</v>
      </c>
      <c r="D775" s="6" t="str">
        <f>RTD("cqg.rtd", ,"ContractData", ""&amp;C775&amp;"", "LongDescription",, "T")</f>
        <v>LME Copper, Dec 24</v>
      </c>
      <c r="E775" s="6" cm="1">
        <f t="array" aca="1" ref="E775" ca="1">IF($B775&gt;=$D$3,_xll.CQGContractData(""&amp;$C775&amp;"","T_Settlement","1","T"),RTD("cqg.rtd",,"StudyData",""&amp;$C775&amp;"","Bar","","Close","D","-1","ALL",,,"TRUE","T"))</f>
        <v>9247.5</v>
      </c>
      <c r="F775" s="3" cm="1">
        <f t="array" aca="1" ref="F775" ca="1">IF($B775&gt;=$D$3,_xll.CQGContractData(""&amp;$C775&amp;"","NetSettlement","1","T"),RTD("cqg.rtd",,"StudyData",""&amp;$C775&amp;"","Bar","","Close","D","-2","ALL",,,"TRUE","T")-RTD("cqg.rtd",,"StudyData",""&amp;$C775&amp;"","Bar","","Close","D","-1","ALL",,,"TRUE","T"))</f>
        <v>9</v>
      </c>
      <c r="G775" s="14">
        <f ca="1">IF($B775&gt;=$D$3,RTD("cqg.rtd", ,"ContractData", $C775, "T_SettlementTime",, "T"),"")</f>
        <v>0.45833333333333331</v>
      </c>
      <c r="H775" s="5" cm="1">
        <f t="array" aca="1" ref="H775" ca="1">IF($B775&gt;=$D$3,_xll.CQGContractData($C775,"T_Date","1","T"),RTD("cqg.rtd",,"StudyData",""&amp;$C775&amp;"","Bar","","Time","D","-1","ALL",,,"TRUE","T"))</f>
        <v>44952</v>
      </c>
      <c r="I775" s="6">
        <f ca="1">IF($B775&gt;=$D$3,RTD("cqg.rtd",,"StudyData",$C775,"Bar","","Close","ADC","-2","ALL",,,"TRUE","T"),"")</f>
        <v>9314.75</v>
      </c>
      <c r="J775" s="5">
        <f ca="1">IF($B775&gt;=$D$3,RTD("cqg.rtd", ,"ContractData", $C775, "Y_Date",, "T"),"")</f>
        <v>44951</v>
      </c>
      <c r="K775" s="1">
        <v>45644</v>
      </c>
      <c r="L775" s="1" t="str">
        <v/>
      </c>
      <c r="M775" t="b">
        <f t="shared" ca="1" si="36"/>
        <v>0</v>
      </c>
    </row>
    <row r="776" spans="1:13" x14ac:dyDescent="0.3">
      <c r="A776" s="3">
        <v>771</v>
      </c>
      <c r="B776" s="5">
        <f t="shared" si="37"/>
        <v>45645</v>
      </c>
      <c r="C776" s="16" t="str">
        <f t="shared" si="38"/>
        <v>CADD19Z24</v>
      </c>
      <c r="D776" s="6" t="str">
        <f>RTD("cqg.rtd", ,"ContractData", ""&amp;C776&amp;"", "LongDescription",, "T")</f>
        <v>LME Copper, Dec 24</v>
      </c>
      <c r="E776" s="6" t="str" cm="1">
        <f t="array" aca="1" ref="E776" ca="1">IF($B776&gt;=$D$3,_xll.CQGContractData(""&amp;$C776&amp;"","T_Settlement","1","T"),RTD("cqg.rtd",,"StudyData",""&amp;$C776&amp;"","Bar","","Close","D","-1","ALL",,,"TRUE","T"))</f>
        <v/>
      </c>
      <c r="F776" s="3" t="str" cm="1">
        <f t="array" aca="1" ref="F776" ca="1">IF($B776&gt;=$D$3,_xll.CQGContractData(""&amp;$C776&amp;"","NetSettlement","1","T"),RTD("cqg.rtd",,"StudyData",""&amp;$C776&amp;"","Bar","","Close","D","-2","ALL",,,"TRUE","T")-RTD("cqg.rtd",,"StudyData",""&amp;$C776&amp;"","Bar","","Close","D","-1","ALL",,,"TRUE","T"))</f>
        <v/>
      </c>
      <c r="G776" s="14" t="str">
        <f ca="1">IF($B776&gt;=$D$3,RTD("cqg.rtd", ,"ContractData", $C776, "T_SettlementTime",, "T"),"")</f>
        <v/>
      </c>
      <c r="H776" s="5" cm="1">
        <f t="array" aca="1" ref="H776" ca="1">IF($B776&gt;=$D$3,_xll.CQGContractData($C776,"T_Date","1","T"),RTD("cqg.rtd",,"StudyData",""&amp;$C776&amp;"","Bar","","Time","D","-1","ALL",,,"TRUE","T"))</f>
        <v>44952</v>
      </c>
      <c r="I776" s="6">
        <f ca="1">IF($B776&gt;=$D$3,RTD("cqg.rtd",,"StudyData",$C776,"Bar","","Close","ADC","-2","ALL",,,"TRUE","T"),"")</f>
        <v>9314.5</v>
      </c>
      <c r="J776" s="5">
        <f ca="1">IF($B776&gt;=$D$3,RTD("cqg.rtd", ,"ContractData", $C776, "Y_Date",, "T"),"")</f>
        <v>44951</v>
      </c>
      <c r="K776" s="1" t="str">
        <v/>
      </c>
      <c r="L776" s="1" t="str">
        <v/>
      </c>
      <c r="M776" t="b">
        <f t="shared" ca="1" si="36"/>
        <v>0</v>
      </c>
    </row>
    <row r="777" spans="1:13" x14ac:dyDescent="0.3">
      <c r="A777" s="3">
        <v>772</v>
      </c>
      <c r="B777" s="5">
        <f t="shared" si="37"/>
        <v>45646</v>
      </c>
      <c r="C777" s="16" t="str">
        <f t="shared" si="38"/>
        <v>CADD20Z24</v>
      </c>
      <c r="D777" s="6" t="str">
        <f>RTD("cqg.rtd", ,"ContractData", ""&amp;C777&amp;"", "LongDescription",, "T")</f>
        <v>LME Copper, Dec 24</v>
      </c>
      <c r="E777" s="6" t="str" cm="1">
        <f t="array" aca="1" ref="E777" ca="1">IF($B777&gt;=$D$3,_xll.CQGContractData(""&amp;$C777&amp;"","T_Settlement","1","T"),RTD("cqg.rtd",,"StudyData",""&amp;$C777&amp;"","Bar","","Close","D","-1","ALL",,,"TRUE","T"))</f>
        <v/>
      </c>
      <c r="F777" s="3" t="str" cm="1">
        <f t="array" aca="1" ref="F777" ca="1">IF($B777&gt;=$D$3,_xll.CQGContractData(""&amp;$C777&amp;"","NetSettlement","1","T"),RTD("cqg.rtd",,"StudyData",""&amp;$C777&amp;"","Bar","","Close","D","-2","ALL",,,"TRUE","T")-RTD("cqg.rtd",,"StudyData",""&amp;$C777&amp;"","Bar","","Close","D","-1","ALL",,,"TRUE","T"))</f>
        <v/>
      </c>
      <c r="G777" s="14" t="str">
        <f ca="1">IF($B777&gt;=$D$3,RTD("cqg.rtd", ,"ContractData", $C777, "T_SettlementTime",, "T"),"")</f>
        <v/>
      </c>
      <c r="H777" s="5" cm="1">
        <f t="array" aca="1" ref="H777" ca="1">IF($B777&gt;=$D$3,_xll.CQGContractData($C777,"T_Date","1","T"),RTD("cqg.rtd",,"StudyData",""&amp;$C777&amp;"","Bar","","Time","D","-1","ALL",,,"TRUE","T"))</f>
        <v>44952</v>
      </c>
      <c r="I777" s="6">
        <f ca="1">IF($B777&gt;=$D$3,RTD("cqg.rtd",,"StudyData",$C777,"Bar","","Close","ADC","-2","ALL",,,"TRUE","T"),"")</f>
        <v>9314.25</v>
      </c>
      <c r="J777" s="5">
        <f ca="1">IF($B777&gt;=$D$3,RTD("cqg.rtd", ,"ContractData", $C777, "Y_Date",, "T"),"")</f>
        <v>44951</v>
      </c>
      <c r="K777" s="1" t="str">
        <v/>
      </c>
      <c r="L777" s="1" t="str">
        <v/>
      </c>
      <c r="M777" t="b">
        <f t="shared" ca="1" si="36"/>
        <v>0</v>
      </c>
    </row>
    <row r="778" spans="1:13" x14ac:dyDescent="0.3">
      <c r="A778" s="3">
        <v>773</v>
      </c>
      <c r="B778" s="5">
        <f t="shared" si="37"/>
        <v>45649</v>
      </c>
      <c r="C778" s="16" t="str">
        <f t="shared" si="38"/>
        <v>CADD23Z24</v>
      </c>
      <c r="D778" s="6" t="str">
        <f>RTD("cqg.rtd", ,"ContractData", ""&amp;C778&amp;"", "LongDescription",, "T")</f>
        <v>LME Copper, Dec 24</v>
      </c>
      <c r="E778" s="6" t="str" cm="1">
        <f t="array" aca="1" ref="E778" ca="1">IF($B778&gt;=$D$3,_xll.CQGContractData(""&amp;$C778&amp;"","T_Settlement","1","T"),RTD("cqg.rtd",,"StudyData",""&amp;$C778&amp;"","Bar","","Close","D","-1","ALL",,,"TRUE","T"))</f>
        <v/>
      </c>
      <c r="F778" s="3" t="str" cm="1">
        <f t="array" aca="1" ref="F778" ca="1">IF($B778&gt;=$D$3,_xll.CQGContractData(""&amp;$C778&amp;"","NetSettlement","1","T"),RTD("cqg.rtd",,"StudyData",""&amp;$C778&amp;"","Bar","","Close","D","-2","ALL",,,"TRUE","T")-RTD("cqg.rtd",,"StudyData",""&amp;$C778&amp;"","Bar","","Close","D","-1","ALL",,,"TRUE","T"))</f>
        <v/>
      </c>
      <c r="G778" s="14" t="str">
        <f ca="1">IF($B778&gt;=$D$3,RTD("cqg.rtd", ,"ContractData", $C778, "T_SettlementTime",, "T"),"")</f>
        <v/>
      </c>
      <c r="H778" s="5" cm="1">
        <f t="array" aca="1" ref="H778" ca="1">IF($B778&gt;=$D$3,_xll.CQGContractData($C778,"T_Date","1","T"),RTD("cqg.rtd",,"StudyData",""&amp;$C778&amp;"","Bar","","Time","D","-1","ALL",,,"TRUE","T"))</f>
        <v>44952</v>
      </c>
      <c r="I778" s="6">
        <f ca="1">IF($B778&gt;=$D$3,RTD("cqg.rtd",,"StudyData",$C778,"Bar","","Close","ADC","-2","ALL",,,"TRUE","T"),"")</f>
        <v>9312</v>
      </c>
      <c r="J778" s="5">
        <f ca="1">IF($B778&gt;=$D$3,RTD("cqg.rtd", ,"ContractData", $C778, "Y_Date",, "T"),"")</f>
        <v>44951</v>
      </c>
      <c r="K778" s="1" t="str">
        <v/>
      </c>
      <c r="L778" s="1" t="str">
        <v/>
      </c>
      <c r="M778" t="b">
        <f t="shared" ca="1" si="36"/>
        <v>0</v>
      </c>
    </row>
    <row r="779" spans="1:13" x14ac:dyDescent="0.3">
      <c r="A779" s="3">
        <v>774</v>
      </c>
      <c r="B779" s="5">
        <f t="shared" si="37"/>
        <v>45650</v>
      </c>
      <c r="C779" s="16" t="str">
        <f t="shared" si="38"/>
        <v>CADD24Z24</v>
      </c>
      <c r="D779" s="6" t="str">
        <f>RTD("cqg.rtd", ,"ContractData", ""&amp;C779&amp;"", "LongDescription",, "T")</f>
        <v>LME Copper, Dec 24</v>
      </c>
      <c r="E779" s="6" t="str" cm="1">
        <f t="array" aca="1" ref="E779" ca="1">IF($B779&gt;=$D$3,_xll.CQGContractData(""&amp;$C779&amp;"","T_Settlement","1","T"),RTD("cqg.rtd",,"StudyData",""&amp;$C779&amp;"","Bar","","Close","D","-1","ALL",,,"TRUE","T"))</f>
        <v/>
      </c>
      <c r="F779" s="3" t="str" cm="1">
        <f t="array" aca="1" ref="F779" ca="1">IF($B779&gt;=$D$3,_xll.CQGContractData(""&amp;$C779&amp;"","NetSettlement","1","T"),RTD("cqg.rtd",,"StudyData",""&amp;$C779&amp;"","Bar","","Close","D","-2","ALL",,,"TRUE","T")-RTD("cqg.rtd",,"StudyData",""&amp;$C779&amp;"","Bar","","Close","D","-1","ALL",,,"TRUE","T"))</f>
        <v/>
      </c>
      <c r="G779" s="14" t="str">
        <f ca="1">IF($B779&gt;=$D$3,RTD("cqg.rtd", ,"ContractData", $C779, "T_SettlementTime",, "T"),"")</f>
        <v/>
      </c>
      <c r="H779" s="5" cm="1">
        <f t="array" aca="1" ref="H779" ca="1">IF($B779&gt;=$D$3,_xll.CQGContractData($C779,"T_Date","1","T"),RTD("cqg.rtd",,"StudyData",""&amp;$C779&amp;"","Bar","","Time","D","-1","ALL",,,"TRUE","T"))</f>
        <v>44952</v>
      </c>
      <c r="I779" s="6">
        <f ca="1">IF($B779&gt;=$D$3,RTD("cqg.rtd",,"StudyData",$C779,"Bar","","Close","ADC","-2","ALL",,,"TRUE","T"),"")</f>
        <v>9314.5</v>
      </c>
      <c r="J779" s="5">
        <f ca="1">IF($B779&gt;=$D$3,RTD("cqg.rtd", ,"ContractData", $C779, "Y_Date",, "T"),"")</f>
        <v>44951</v>
      </c>
      <c r="K779" s="1" t="str">
        <v/>
      </c>
      <c r="L779" s="1" t="str">
        <v/>
      </c>
      <c r="M779" t="b">
        <f t="shared" ca="1" si="36"/>
        <v>0</v>
      </c>
    </row>
    <row r="780" spans="1:13" x14ac:dyDescent="0.3">
      <c r="A780" s="3">
        <v>775</v>
      </c>
      <c r="B780" s="5">
        <f t="shared" si="37"/>
        <v>45651</v>
      </c>
      <c r="C780" s="16" t="str">
        <f t="shared" si="38"/>
        <v>CADD25Z24</v>
      </c>
      <c r="D780" s="6" t="str">
        <f>RTD("cqg.rtd", ,"ContractData", ""&amp;C780&amp;"", "LongDescription",, "T")</f>
        <v>LME Copper, Dec 24</v>
      </c>
      <c r="E780" s="6" t="str" cm="1">
        <f t="array" aca="1" ref="E780" ca="1">IF($B780&gt;=$D$3,_xll.CQGContractData(""&amp;$C780&amp;"","T_Settlement","1","T"),RTD("cqg.rtd",,"StudyData",""&amp;$C780&amp;"","Bar","","Close","D","-1","ALL",,,"TRUE","T"))</f>
        <v/>
      </c>
      <c r="F780" s="3" t="str" cm="1">
        <f t="array" aca="1" ref="F780" ca="1">IF($B780&gt;=$D$3,_xll.CQGContractData(""&amp;$C780&amp;"","NetSettlement","1","T"),RTD("cqg.rtd",,"StudyData",""&amp;$C780&amp;"","Bar","","Close","D","-2","ALL",,,"TRUE","T")-RTD("cqg.rtd",,"StudyData",""&amp;$C780&amp;"","Bar","","Close","D","-1","ALL",,,"TRUE","T"))</f>
        <v/>
      </c>
      <c r="G780" s="14" t="str">
        <f ca="1">IF($B780&gt;=$D$3,RTD("cqg.rtd", ,"ContractData", $C780, "T_SettlementTime",, "T"),"")</f>
        <v/>
      </c>
      <c r="H780" s="5" cm="1">
        <f t="array" aca="1" ref="H780" ca="1">IF($B780&gt;=$D$3,_xll.CQGContractData($C780,"T_Date","1","T"),RTD("cqg.rtd",,"StudyData",""&amp;$C780&amp;"","Bar","","Time","D","-1","ALL",,,"TRUE","T"))</f>
        <v>44952</v>
      </c>
      <c r="I780" s="6" t="str">
        <f ca="1">IF($B780&gt;=$D$3,RTD("cqg.rtd",,"StudyData",$C780,"Bar","","Close","ADC","-2","ALL",,,"TRUE","T"),"")</f>
        <v/>
      </c>
      <c r="J780" s="5">
        <f ca="1">IF($B780&gt;=$D$3,RTD("cqg.rtd", ,"ContractData", $C780, "Y_Date",, "T"),"")</f>
        <v>44951</v>
      </c>
      <c r="K780" s="1" t="str">
        <v/>
      </c>
      <c r="L780" s="1" t="str">
        <v/>
      </c>
      <c r="M780" t="b">
        <f t="shared" ca="1" si="36"/>
        <v>0</v>
      </c>
    </row>
    <row r="781" spans="1:13" x14ac:dyDescent="0.3">
      <c r="A781" s="3">
        <v>776</v>
      </c>
      <c r="B781" s="5">
        <f t="shared" si="37"/>
        <v>45652</v>
      </c>
      <c r="C781" s="16" t="str">
        <f t="shared" si="38"/>
        <v>CADD26Z24</v>
      </c>
      <c r="D781" s="6" t="str">
        <f>RTD("cqg.rtd", ,"ContractData", ""&amp;C781&amp;"", "LongDescription",, "T")</f>
        <v>LME Copper, Dec 24</v>
      </c>
      <c r="E781" s="6" t="str" cm="1">
        <f t="array" aca="1" ref="E781" ca="1">IF($B781&gt;=$D$3,_xll.CQGContractData(""&amp;$C781&amp;"","T_Settlement","1","T"),RTD("cqg.rtd",,"StudyData",""&amp;$C781&amp;"","Bar","","Close","D","-1","ALL",,,"TRUE","T"))</f>
        <v/>
      </c>
      <c r="F781" s="3" t="str" cm="1">
        <f t="array" aca="1" ref="F781" ca="1">IF($B781&gt;=$D$3,_xll.CQGContractData(""&amp;$C781&amp;"","NetSettlement","1","T"),RTD("cqg.rtd",,"StudyData",""&amp;$C781&amp;"","Bar","","Close","D","-2","ALL",,,"TRUE","T")-RTD("cqg.rtd",,"StudyData",""&amp;$C781&amp;"","Bar","","Close","D","-1","ALL",,,"TRUE","T"))</f>
        <v/>
      </c>
      <c r="G781" s="14" t="str">
        <f ca="1">IF($B781&gt;=$D$3,RTD("cqg.rtd", ,"ContractData", $C781, "T_SettlementTime",, "T"),"")</f>
        <v/>
      </c>
      <c r="H781" s="5" cm="1">
        <f t="array" aca="1" ref="H781" ca="1">IF($B781&gt;=$D$3,_xll.CQGContractData($C781,"T_Date","1","T"),RTD("cqg.rtd",,"StudyData",""&amp;$C781&amp;"","Bar","","Time","D","-1","ALL",,,"TRUE","T"))</f>
        <v>44952</v>
      </c>
      <c r="I781" s="6">
        <f ca="1">IF($B781&gt;=$D$3,RTD("cqg.rtd",,"StudyData",$C781,"Bar","","Close","ADC","-2","ALL",,,"TRUE","T"),"")</f>
        <v>9291.01</v>
      </c>
      <c r="J781" s="5">
        <f ca="1">IF($B781&gt;=$D$3,RTD("cqg.rtd", ,"ContractData", $C781, "Y_Date",, "T"),"")</f>
        <v>44951</v>
      </c>
      <c r="K781" s="1" t="str">
        <v/>
      </c>
      <c r="L781" s="1" t="str">
        <v/>
      </c>
      <c r="M781" t="b">
        <f t="shared" ca="1" si="36"/>
        <v>0</v>
      </c>
    </row>
    <row r="782" spans="1:13" x14ac:dyDescent="0.3">
      <c r="A782" s="3">
        <v>777</v>
      </c>
      <c r="B782" s="5">
        <f t="shared" si="37"/>
        <v>45653</v>
      </c>
      <c r="C782" s="16" t="str">
        <f t="shared" si="38"/>
        <v>CADD27Z24</v>
      </c>
      <c r="D782" s="6" t="str">
        <f>RTD("cqg.rtd", ,"ContractData", ""&amp;C782&amp;"", "LongDescription",, "T")</f>
        <v>LME Copper, Dec 24</v>
      </c>
      <c r="E782" s="6" t="str" cm="1">
        <f t="array" aca="1" ref="E782" ca="1">IF($B782&gt;=$D$3,_xll.CQGContractData(""&amp;$C782&amp;"","T_Settlement","1","T"),RTD("cqg.rtd",,"StudyData",""&amp;$C782&amp;"","Bar","","Close","D","-1","ALL",,,"TRUE","T"))</f>
        <v/>
      </c>
      <c r="F782" s="3" t="str" cm="1">
        <f t="array" aca="1" ref="F782" ca="1">IF($B782&gt;=$D$3,_xll.CQGContractData(""&amp;$C782&amp;"","NetSettlement","1","T"),RTD("cqg.rtd",,"StudyData",""&amp;$C782&amp;"","Bar","","Close","D","-2","ALL",,,"TRUE","T")-RTD("cqg.rtd",,"StudyData",""&amp;$C782&amp;"","Bar","","Close","D","-1","ALL",,,"TRUE","T"))</f>
        <v/>
      </c>
      <c r="G782" s="14" t="str">
        <f ca="1">IF($B782&gt;=$D$3,RTD("cqg.rtd", ,"ContractData", $C782, "T_SettlementTime",, "T"),"")</f>
        <v/>
      </c>
      <c r="H782" s="5" cm="1">
        <f t="array" aca="1" ref="H782" ca="1">IF($B782&gt;=$D$3,_xll.CQGContractData($C782,"T_Date","1","T"),RTD("cqg.rtd",,"StudyData",""&amp;$C782&amp;"","Bar","","Time","D","-1","ALL",,,"TRUE","T"))</f>
        <v>44952</v>
      </c>
      <c r="I782" s="6">
        <f ca="1">IF($B782&gt;=$D$3,RTD("cqg.rtd",,"StudyData",$C782,"Bar","","Close","ADC","-2","ALL",,,"TRUE","T"),"")</f>
        <v>9292.51</v>
      </c>
      <c r="J782" s="5">
        <f ca="1">IF($B782&gt;=$D$3,RTD("cqg.rtd", ,"ContractData", $C782, "Y_Date",, "T"),"")</f>
        <v>44951</v>
      </c>
      <c r="K782" s="1" t="str">
        <v/>
      </c>
      <c r="L782" s="1" t="str">
        <v/>
      </c>
      <c r="M782" t="b">
        <f t="shared" ca="1" si="36"/>
        <v>0</v>
      </c>
    </row>
    <row r="783" spans="1:13" x14ac:dyDescent="0.3">
      <c r="A783" s="3">
        <v>778</v>
      </c>
      <c r="B783" s="5">
        <f t="shared" si="37"/>
        <v>45656</v>
      </c>
      <c r="C783" s="16" t="str">
        <f t="shared" si="38"/>
        <v>CADD30Z24</v>
      </c>
      <c r="D783" s="6" t="str">
        <f>RTD("cqg.rtd", ,"ContractData", ""&amp;C783&amp;"", "LongDescription",, "T")</f>
        <v>LME Copper, Dec 24</v>
      </c>
      <c r="E783" s="6" t="str" cm="1">
        <f t="array" aca="1" ref="E783" ca="1">IF($B783&gt;=$D$3,_xll.CQGContractData(""&amp;$C783&amp;"","T_Settlement","1","T"),RTD("cqg.rtd",,"StudyData",""&amp;$C783&amp;"","Bar","","Close","D","-1","ALL",,,"TRUE","T"))</f>
        <v/>
      </c>
      <c r="F783" s="3" t="str" cm="1">
        <f t="array" aca="1" ref="F783" ca="1">IF($B783&gt;=$D$3,_xll.CQGContractData(""&amp;$C783&amp;"","NetSettlement","1","T"),RTD("cqg.rtd",,"StudyData",""&amp;$C783&amp;"","Bar","","Close","D","-2","ALL",,,"TRUE","T")-RTD("cqg.rtd",,"StudyData",""&amp;$C783&amp;"","Bar","","Close","D","-1","ALL",,,"TRUE","T"))</f>
        <v/>
      </c>
      <c r="G783" s="14" t="str">
        <f ca="1">IF($B783&gt;=$D$3,RTD("cqg.rtd", ,"ContractData", $C783, "T_SettlementTime",, "T"),"")</f>
        <v/>
      </c>
      <c r="H783" s="5" cm="1">
        <f t="array" aca="1" ref="H783" ca="1">IF($B783&gt;=$D$3,_xll.CQGContractData($C783,"T_Date","1","T"),RTD("cqg.rtd",,"StudyData",""&amp;$C783&amp;"","Bar","","Time","D","-1","ALL",,,"TRUE","T"))</f>
        <v>44952</v>
      </c>
      <c r="I783" s="6">
        <f ca="1">IF($B783&gt;=$D$3,RTD("cqg.rtd",,"StudyData",$C783,"Bar","","Close","ADC","-2","ALL",,,"TRUE","T"),"")</f>
        <v>9314</v>
      </c>
      <c r="J783" s="5">
        <f ca="1">IF($B783&gt;=$D$3,RTD("cqg.rtd", ,"ContractData", $C783, "Y_Date",, "T"),"")</f>
        <v>44951</v>
      </c>
      <c r="K783" s="1" t="str">
        <v/>
      </c>
      <c r="L783" s="1" t="str">
        <v/>
      </c>
      <c r="M783" t="b">
        <f t="shared" ca="1" si="36"/>
        <v>0</v>
      </c>
    </row>
    <row r="784" spans="1:13" x14ac:dyDescent="0.3">
      <c r="A784" s="3">
        <v>779</v>
      </c>
      <c r="B784" s="5">
        <f t="shared" si="37"/>
        <v>45657</v>
      </c>
      <c r="C784" s="16" t="str">
        <f t="shared" si="38"/>
        <v>CADD31Z24</v>
      </c>
      <c r="D784" s="6" t="str">
        <f>RTD("cqg.rtd", ,"ContractData", ""&amp;C784&amp;"", "LongDescription",, "T")</f>
        <v>LME Copper, Dec 24</v>
      </c>
      <c r="E784" s="6" t="str" cm="1">
        <f t="array" aca="1" ref="E784" ca="1">IF($B784&gt;=$D$3,_xll.CQGContractData(""&amp;$C784&amp;"","T_Settlement","1","T"),RTD("cqg.rtd",,"StudyData",""&amp;$C784&amp;"","Bar","","Close","D","-1","ALL",,,"TRUE","T"))</f>
        <v/>
      </c>
      <c r="F784" s="3" t="str" cm="1">
        <f t="array" aca="1" ref="F784" ca="1">IF($B784&gt;=$D$3,_xll.CQGContractData(""&amp;$C784&amp;"","NetSettlement","1","T"),RTD("cqg.rtd",,"StudyData",""&amp;$C784&amp;"","Bar","","Close","D","-2","ALL",,,"TRUE","T")-RTD("cqg.rtd",,"StudyData",""&amp;$C784&amp;"","Bar","","Close","D","-1","ALL",,,"TRUE","T"))</f>
        <v/>
      </c>
      <c r="G784" s="14" t="str">
        <f ca="1">IF($B784&gt;=$D$3,RTD("cqg.rtd", ,"ContractData", $C784, "T_SettlementTime",, "T"),"")</f>
        <v/>
      </c>
      <c r="H784" s="5" cm="1">
        <f t="array" aca="1" ref="H784" ca="1">IF($B784&gt;=$D$3,_xll.CQGContractData($C784,"T_Date","1","T"),RTD("cqg.rtd",,"StudyData",""&amp;$C784&amp;"","Bar","","Time","D","-1","ALL",,,"TRUE","T"))</f>
        <v>44952</v>
      </c>
      <c r="I784" s="6">
        <f ca="1">IF($B784&gt;=$D$3,RTD("cqg.rtd",,"StudyData",$C784,"Bar","","Close","ADC","-2","ALL",,,"TRUE","T"),"")</f>
        <v>9294.75</v>
      </c>
      <c r="J784" s="5">
        <f ca="1">IF($B784&gt;=$D$3,RTD("cqg.rtd", ,"ContractData", $C784, "Y_Date",, "T"),"")</f>
        <v>44951</v>
      </c>
      <c r="K784" s="1" t="str">
        <v/>
      </c>
      <c r="L784" s="1" t="str">
        <v/>
      </c>
      <c r="M784" t="b">
        <f t="shared" ca="1" si="36"/>
        <v>0</v>
      </c>
    </row>
    <row r="785" spans="1:13" x14ac:dyDescent="0.3">
      <c r="A785" s="3">
        <v>780</v>
      </c>
      <c r="B785" s="5">
        <f t="shared" si="37"/>
        <v>45658</v>
      </c>
      <c r="C785" s="16" t="str">
        <f t="shared" si="38"/>
        <v>CADD01F25</v>
      </c>
      <c r="D785" s="6" t="str">
        <f>RTD("cqg.rtd", ,"ContractData", ""&amp;C785&amp;"", "LongDescription",, "T")</f>
        <v>LME Copper, Jan 25</v>
      </c>
      <c r="E785" s="6" t="str" cm="1">
        <f t="array" aca="1" ref="E785" ca="1">IF($B785&gt;=$D$3,_xll.CQGContractData(""&amp;$C785&amp;"","T_Settlement","1","T"),RTD("cqg.rtd",,"StudyData",""&amp;$C785&amp;"","Bar","","Close","D","-1","ALL",,,"TRUE","T"))</f>
        <v/>
      </c>
      <c r="F785" s="3" t="str" cm="1">
        <f t="array" aca="1" ref="F785" ca="1">IF($B785&gt;=$D$3,_xll.CQGContractData(""&amp;$C785&amp;"","NetSettlement","1","T"),RTD("cqg.rtd",,"StudyData",""&amp;$C785&amp;"","Bar","","Close","D","-2","ALL",,,"TRUE","T")-RTD("cqg.rtd",,"StudyData",""&amp;$C785&amp;"","Bar","","Close","D","-1","ALL",,,"TRUE","T"))</f>
        <v/>
      </c>
      <c r="G785" s="14" t="str">
        <f ca="1">IF($B785&gt;=$D$3,RTD("cqg.rtd", ,"ContractData", $C785, "T_SettlementTime",, "T"),"")</f>
        <v/>
      </c>
      <c r="H785" s="5" cm="1">
        <f t="array" aca="1" ref="H785" ca="1">IF($B785&gt;=$D$3,_xll.CQGContractData($C785,"T_Date","1","T"),RTD("cqg.rtd",,"StudyData",""&amp;$C785&amp;"","Bar","","Time","D","-1","ALL",,,"TRUE","T"))</f>
        <v>44952</v>
      </c>
      <c r="I785" s="6">
        <f ca="1">IF($B785&gt;=$D$3,RTD("cqg.rtd",,"StudyData",$C785,"Bar","","Close","ADC","-2","ALL",,,"TRUE","T"),"")</f>
        <v>9310.8799999999992</v>
      </c>
      <c r="J785" s="5">
        <f ca="1">IF($B785&gt;=$D$3,RTD("cqg.rtd", ,"ContractData", $C785, "Y_Date",, "T"),"")</f>
        <v>44951</v>
      </c>
      <c r="K785" s="1" t="str">
        <v/>
      </c>
      <c r="L785" s="1" t="str">
        <v/>
      </c>
      <c r="M785" t="b">
        <f t="shared" ca="1" si="36"/>
        <v>0</v>
      </c>
    </row>
    <row r="786" spans="1:13" x14ac:dyDescent="0.3">
      <c r="A786" s="3">
        <v>781</v>
      </c>
      <c r="B786" s="5">
        <f t="shared" si="37"/>
        <v>45659</v>
      </c>
      <c r="C786" s="16" t="str">
        <f t="shared" si="38"/>
        <v>CADD02F25</v>
      </c>
      <c r="D786" s="6" t="str">
        <f>RTD("cqg.rtd", ,"ContractData", ""&amp;C786&amp;"", "LongDescription",, "T")</f>
        <v>LME Copper, Jan 25</v>
      </c>
      <c r="E786" s="6" t="str" cm="1">
        <f t="array" aca="1" ref="E786" ca="1">IF($B786&gt;=$D$3,_xll.CQGContractData(""&amp;$C786&amp;"","T_Settlement","1","T"),RTD("cqg.rtd",,"StudyData",""&amp;$C786&amp;"","Bar","","Close","D","-1","ALL",,,"TRUE","T"))</f>
        <v/>
      </c>
      <c r="F786" s="3" t="str" cm="1">
        <f t="array" aca="1" ref="F786" ca="1">IF($B786&gt;=$D$3,_xll.CQGContractData(""&amp;$C786&amp;"","NetSettlement","1","T"),RTD("cqg.rtd",,"StudyData",""&amp;$C786&amp;"","Bar","","Close","D","-2","ALL",,,"TRUE","T")-RTD("cqg.rtd",,"StudyData",""&amp;$C786&amp;"","Bar","","Close","D","-1","ALL",,,"TRUE","T"))</f>
        <v/>
      </c>
      <c r="G786" s="14" t="str">
        <f ca="1">IF($B786&gt;=$D$3,RTD("cqg.rtd", ,"ContractData", $C786, "T_SettlementTime",, "T"),"")</f>
        <v/>
      </c>
      <c r="H786" s="5" cm="1">
        <f t="array" aca="1" ref="H786" ca="1">IF($B786&gt;=$D$3,_xll.CQGContractData($C786,"T_Date","1","T"),RTD("cqg.rtd",,"StudyData",""&amp;$C786&amp;"","Bar","","Time","D","-1","ALL",,,"TRUE","T"))</f>
        <v>44952</v>
      </c>
      <c r="I786" s="6">
        <f ca="1">IF($B786&gt;=$D$3,RTD("cqg.rtd",,"StudyData",$C786,"Bar","","Close","ADC","-2","ALL",,,"TRUE","T"),"")</f>
        <v>9311.06</v>
      </c>
      <c r="J786" s="5">
        <f ca="1">IF($B786&gt;=$D$3,RTD("cqg.rtd", ,"ContractData", $C786, "Y_Date",, "T"),"")</f>
        <v>44951</v>
      </c>
      <c r="K786" s="1" t="str">
        <v/>
      </c>
      <c r="L786" s="1" t="str">
        <v/>
      </c>
      <c r="M786" t="b">
        <f t="shared" ref="M786:M849" ca="1" si="39">ISERROR(F786)</f>
        <v>0</v>
      </c>
    </row>
    <row r="787" spans="1:13" x14ac:dyDescent="0.3">
      <c r="A787" s="3">
        <v>782</v>
      </c>
      <c r="B787" s="5">
        <f t="shared" si="37"/>
        <v>45660</v>
      </c>
      <c r="C787" s="16" t="str">
        <f t="shared" si="38"/>
        <v>CADD03F25</v>
      </c>
      <c r="D787" s="6" t="str">
        <f>RTD("cqg.rtd", ,"ContractData", ""&amp;C787&amp;"", "LongDescription",, "T")</f>
        <v>LME Copper, Jan 25</v>
      </c>
      <c r="E787" s="6" cm="1">
        <f t="array" aca="1" ref="E787" ca="1">IF($B787&gt;=$D$3,_xll.CQGContractData(""&amp;$C787&amp;"","T_Settlement","1","T"),RTD("cqg.rtd",,"StudyData",""&amp;$C787&amp;"","Bar","","Close","D","-1","ALL",,,"TRUE","T"))</f>
        <v>9242.4699999999993</v>
      </c>
      <c r="F787" s="3" cm="1">
        <f t="array" aca="1" ref="F787" ca="1">IF($B787&gt;=$D$3,_xll.CQGContractData(""&amp;$C787&amp;"","NetSettlement","1","T"),RTD("cqg.rtd",,"StudyData",""&amp;$C787&amp;"","Bar","","Close","D","-2","ALL",,,"TRUE","T")-RTD("cqg.rtd",,"StudyData",""&amp;$C787&amp;"","Bar","","Close","D","-1","ALL",,,"TRUE","T"))</f>
        <v>8.2100000000000009</v>
      </c>
      <c r="G787" s="14">
        <f ca="1">IF($B787&gt;=$D$3,RTD("cqg.rtd", ,"ContractData", $C787, "T_SettlementTime",, "T"),"")</f>
        <v>0.45833333333333331</v>
      </c>
      <c r="H787" s="5" cm="1">
        <f t="array" aca="1" ref="H787" ca="1">IF($B787&gt;=$D$3,_xll.CQGContractData($C787,"T_Date","1","T"),RTD("cqg.rtd",,"StudyData",""&amp;$C787&amp;"","Bar","","Time","D","-1","ALL",,,"TRUE","T"))</f>
        <v>44952</v>
      </c>
      <c r="I787" s="6">
        <f ca="1">IF($B787&gt;=$D$3,RTD("cqg.rtd",,"StudyData",$C787,"Bar","","Close","ADC","-2","ALL",,,"TRUE","T"),"")</f>
        <v>9315.25</v>
      </c>
      <c r="J787" s="5">
        <f ca="1">IF($B787&gt;=$D$3,RTD("cqg.rtd", ,"ContractData", $C787, "Y_Date",, "T"),"")</f>
        <v>44951</v>
      </c>
      <c r="K787" s="1" t="str">
        <v/>
      </c>
      <c r="L787" s="1" t="str">
        <v/>
      </c>
      <c r="M787" t="b">
        <f t="shared" ca="1" si="39"/>
        <v>0</v>
      </c>
    </row>
    <row r="788" spans="1:13" x14ac:dyDescent="0.3">
      <c r="A788" s="3">
        <v>783</v>
      </c>
      <c r="B788" s="5">
        <f t="shared" si="37"/>
        <v>45663</v>
      </c>
      <c r="C788" s="16" t="str">
        <f t="shared" si="38"/>
        <v>CADD06F25</v>
      </c>
      <c r="D788" s="6" t="str">
        <f>RTD("cqg.rtd", ,"ContractData", ""&amp;C788&amp;"", "LongDescription",, "T")</f>
        <v>LME Copper, Jan 25</v>
      </c>
      <c r="E788" s="6" t="str" cm="1">
        <f t="array" aca="1" ref="E788" ca="1">IF($B788&gt;=$D$3,_xll.CQGContractData(""&amp;$C788&amp;"","T_Settlement","1","T"),RTD("cqg.rtd",,"StudyData",""&amp;$C788&amp;"","Bar","","Close","D","-1","ALL",,,"TRUE","T"))</f>
        <v/>
      </c>
      <c r="F788" s="3" t="str" cm="1">
        <f t="array" aca="1" ref="F788" ca="1">IF($B788&gt;=$D$3,_xll.CQGContractData(""&amp;$C788&amp;"","NetSettlement","1","T"),RTD("cqg.rtd",,"StudyData",""&amp;$C788&amp;"","Bar","","Close","D","-2","ALL",,,"TRUE","T")-RTD("cqg.rtd",,"StudyData",""&amp;$C788&amp;"","Bar","","Close","D","-1","ALL",,,"TRUE","T"))</f>
        <v/>
      </c>
      <c r="G788" s="14" t="str">
        <f ca="1">IF($B788&gt;=$D$3,RTD("cqg.rtd", ,"ContractData", $C788, "T_SettlementTime",, "T"),"")</f>
        <v/>
      </c>
      <c r="H788" s="5" cm="1">
        <f t="array" aca="1" ref="H788" ca="1">IF($B788&gt;=$D$3,_xll.CQGContractData($C788,"T_Date","1","T"),RTD("cqg.rtd",,"StudyData",""&amp;$C788&amp;"","Bar","","Time","D","-1","ALL",,,"TRUE","T"))</f>
        <v>44952</v>
      </c>
      <c r="I788" s="6">
        <f ca="1">IF($B788&gt;=$D$3,RTD("cqg.rtd",,"StudyData",$C788,"Bar","","Close","ADC","-2","ALL",,,"TRUE","T"),"")</f>
        <v>9315.75</v>
      </c>
      <c r="J788" s="5">
        <f ca="1">IF($B788&gt;=$D$3,RTD("cqg.rtd", ,"ContractData", $C788, "Y_Date",, "T"),"")</f>
        <v>44951</v>
      </c>
      <c r="K788" s="1" t="str">
        <v/>
      </c>
      <c r="L788" s="1" t="str">
        <v/>
      </c>
      <c r="M788" t="b">
        <f t="shared" ca="1" si="39"/>
        <v>0</v>
      </c>
    </row>
    <row r="789" spans="1:13" x14ac:dyDescent="0.3">
      <c r="A789" s="3">
        <v>784</v>
      </c>
      <c r="B789" s="5">
        <f t="shared" si="37"/>
        <v>45664</v>
      </c>
      <c r="C789" s="16" t="str">
        <f t="shared" si="38"/>
        <v>CADD07F25</v>
      </c>
      <c r="D789" s="6" t="str">
        <f>RTD("cqg.rtd", ,"ContractData", ""&amp;C789&amp;"", "LongDescription",, "T")</f>
        <v>LME Copper, Jan 25</v>
      </c>
      <c r="E789" s="6" t="str" cm="1">
        <f t="array" aca="1" ref="E789" ca="1">IF($B789&gt;=$D$3,_xll.CQGContractData(""&amp;$C789&amp;"","T_Settlement","1","T"),RTD("cqg.rtd",,"StudyData",""&amp;$C789&amp;"","Bar","","Close","D","-1","ALL",,,"TRUE","T"))</f>
        <v/>
      </c>
      <c r="F789" s="3" t="str" cm="1">
        <f t="array" aca="1" ref="F789" ca="1">IF($B789&gt;=$D$3,_xll.CQGContractData(""&amp;$C789&amp;"","NetSettlement","1","T"),RTD("cqg.rtd",,"StudyData",""&amp;$C789&amp;"","Bar","","Close","D","-2","ALL",,,"TRUE","T")-RTD("cqg.rtd",,"StudyData",""&amp;$C789&amp;"","Bar","","Close","D","-1","ALL",,,"TRUE","T"))</f>
        <v/>
      </c>
      <c r="G789" s="14" t="str">
        <f ca="1">IF($B789&gt;=$D$3,RTD("cqg.rtd", ,"ContractData", $C789, "T_SettlementTime",, "T"),"")</f>
        <v/>
      </c>
      <c r="H789" s="5" cm="1">
        <f t="array" aca="1" ref="H789" ca="1">IF($B789&gt;=$D$3,_xll.CQGContractData($C789,"T_Date","1","T"),RTD("cqg.rtd",,"StudyData",""&amp;$C789&amp;"","Bar","","Time","D","-1","ALL",,,"TRUE","T"))</f>
        <v>44952</v>
      </c>
      <c r="I789" s="6">
        <f ca="1">IF($B789&gt;=$D$3,RTD("cqg.rtd",,"StudyData",$C789,"Bar","","Close","ADC","-2","ALL",,,"TRUE","T"),"")</f>
        <v>9311.94</v>
      </c>
      <c r="J789" s="5">
        <f ca="1">IF($B789&gt;=$D$3,RTD("cqg.rtd", ,"ContractData", $C789, "Y_Date",, "T"),"")</f>
        <v>44951</v>
      </c>
      <c r="K789" s="1" t="str">
        <v/>
      </c>
      <c r="L789" s="1" t="str">
        <v/>
      </c>
      <c r="M789" t="b">
        <f t="shared" ca="1" si="39"/>
        <v>0</v>
      </c>
    </row>
    <row r="790" spans="1:13" x14ac:dyDescent="0.3">
      <c r="A790" s="3">
        <v>785</v>
      </c>
      <c r="B790" s="5">
        <f t="shared" si="37"/>
        <v>45665</v>
      </c>
      <c r="C790" s="16" t="str">
        <f t="shared" si="38"/>
        <v>CADD08F25</v>
      </c>
      <c r="D790" s="6" t="str">
        <f>RTD("cqg.rtd", ,"ContractData", ""&amp;C790&amp;"", "LongDescription",, "T")</f>
        <v>LME Copper, Jan 25</v>
      </c>
      <c r="E790" s="6" t="str" cm="1">
        <f t="array" aca="1" ref="E790" ca="1">IF($B790&gt;=$D$3,_xll.CQGContractData(""&amp;$C790&amp;"","T_Settlement","1","T"),RTD("cqg.rtd",,"StudyData",""&amp;$C790&amp;"","Bar","","Close","D","-1","ALL",,,"TRUE","T"))</f>
        <v/>
      </c>
      <c r="F790" s="3" t="str" cm="1">
        <f t="array" aca="1" ref="F790" ca="1">IF($B790&gt;=$D$3,_xll.CQGContractData(""&amp;$C790&amp;"","NetSettlement","1","T"),RTD("cqg.rtd",,"StudyData",""&amp;$C790&amp;"","Bar","","Close","D","-2","ALL",,,"TRUE","T")-RTD("cqg.rtd",,"StudyData",""&amp;$C790&amp;"","Bar","","Close","D","-1","ALL",,,"TRUE","T"))</f>
        <v/>
      </c>
      <c r="G790" s="14" t="str">
        <f ca="1">IF($B790&gt;=$D$3,RTD("cqg.rtd", ,"ContractData", $C790, "T_SettlementTime",, "T"),"")</f>
        <v/>
      </c>
      <c r="H790" s="5" cm="1">
        <f t="array" aca="1" ref="H790" ca="1">IF($B790&gt;=$D$3,_xll.CQGContractData($C790,"T_Date","1","T"),RTD("cqg.rtd",,"StudyData",""&amp;$C790&amp;"","Bar","","Time","D","-1","ALL",,,"TRUE","T"))</f>
        <v>44952</v>
      </c>
      <c r="I790" s="6">
        <f ca="1">IF($B790&gt;=$D$3,RTD("cqg.rtd",,"StudyData",$C790,"Bar","","Close","ADC","-2","ALL",,,"TRUE","T"),"")</f>
        <v>9312.1200000000008</v>
      </c>
      <c r="J790" s="5">
        <f ca="1">IF($B790&gt;=$D$3,RTD("cqg.rtd", ,"ContractData", $C790, "Y_Date",, "T"),"")</f>
        <v>44951</v>
      </c>
      <c r="K790" s="1" t="str">
        <v/>
      </c>
      <c r="L790" s="1" t="str">
        <v/>
      </c>
      <c r="M790" t="b">
        <f t="shared" ca="1" si="39"/>
        <v>0</v>
      </c>
    </row>
    <row r="791" spans="1:13" x14ac:dyDescent="0.3">
      <c r="A791" s="3">
        <v>786</v>
      </c>
      <c r="B791" s="5">
        <f t="shared" si="37"/>
        <v>45666</v>
      </c>
      <c r="C791" s="16" t="str">
        <f t="shared" si="38"/>
        <v>CADD09F25</v>
      </c>
      <c r="D791" s="6" t="str">
        <f>RTD("cqg.rtd", ,"ContractData", ""&amp;C791&amp;"", "LongDescription",, "T")</f>
        <v>LME Copper, Jan 25</v>
      </c>
      <c r="E791" s="6" t="str" cm="1">
        <f t="array" aca="1" ref="E791" ca="1">IF($B791&gt;=$D$3,_xll.CQGContractData(""&amp;$C791&amp;"","T_Settlement","1","T"),RTD("cqg.rtd",,"StudyData",""&amp;$C791&amp;"","Bar","","Close","D","-1","ALL",,,"TRUE","T"))</f>
        <v/>
      </c>
      <c r="F791" s="3" t="str" cm="1">
        <f t="array" aca="1" ref="F791" ca="1">IF($B791&gt;=$D$3,_xll.CQGContractData(""&amp;$C791&amp;"","NetSettlement","1","T"),RTD("cqg.rtd",,"StudyData",""&amp;$C791&amp;"","Bar","","Close","D","-2","ALL",,,"TRUE","T")-RTD("cqg.rtd",,"StudyData",""&amp;$C791&amp;"","Bar","","Close","D","-1","ALL",,,"TRUE","T"))</f>
        <v/>
      </c>
      <c r="G791" s="14" t="str">
        <f ca="1">IF($B791&gt;=$D$3,RTD("cqg.rtd", ,"ContractData", $C791, "T_SettlementTime",, "T"),"")</f>
        <v/>
      </c>
      <c r="H791" s="5" cm="1">
        <f t="array" aca="1" ref="H791" ca="1">IF($B791&gt;=$D$3,_xll.CQGContractData($C791,"T_Date","1","T"),RTD("cqg.rtd",,"StudyData",""&amp;$C791&amp;"","Bar","","Time","D","-1","ALL",,,"TRUE","T"))</f>
        <v>44952</v>
      </c>
      <c r="I791" s="6">
        <f ca="1">IF($B791&gt;=$D$3,RTD("cqg.rtd",,"StudyData",$C791,"Bar","","Close","ADC","-2","ALL",,,"TRUE","T"),"")</f>
        <v>9312.2900000000009</v>
      </c>
      <c r="J791" s="5">
        <f ca="1">IF($B791&gt;=$D$3,RTD("cqg.rtd", ,"ContractData", $C791, "Y_Date",, "T"),"")</f>
        <v>44951</v>
      </c>
      <c r="K791" s="1" t="str">
        <v/>
      </c>
      <c r="L791" s="1" t="str">
        <v/>
      </c>
      <c r="M791" t="b">
        <f t="shared" ca="1" si="39"/>
        <v>0</v>
      </c>
    </row>
    <row r="792" spans="1:13" x14ac:dyDescent="0.3">
      <c r="A792" s="3">
        <v>787</v>
      </c>
      <c r="B792" s="5">
        <f t="shared" si="37"/>
        <v>45667</v>
      </c>
      <c r="C792" s="16" t="str">
        <f t="shared" si="38"/>
        <v>CADD10F25</v>
      </c>
      <c r="D792" s="6" t="str">
        <f>RTD("cqg.rtd", ,"ContractData", ""&amp;C792&amp;"", "LongDescription",, "T")</f>
        <v>LME Copper, Jan 25</v>
      </c>
      <c r="E792" s="6" t="str" cm="1">
        <f t="array" aca="1" ref="E792" ca="1">IF($B792&gt;=$D$3,_xll.CQGContractData(""&amp;$C792&amp;"","T_Settlement","1","T"),RTD("cqg.rtd",,"StudyData",""&amp;$C792&amp;"","Bar","","Close","D","-1","ALL",,,"TRUE","T"))</f>
        <v/>
      </c>
      <c r="F792" s="3" t="str" cm="1">
        <f t="array" aca="1" ref="F792" ca="1">IF($B792&gt;=$D$3,_xll.CQGContractData(""&amp;$C792&amp;"","NetSettlement","1","T"),RTD("cqg.rtd",,"StudyData",""&amp;$C792&amp;"","Bar","","Close","D","-2","ALL",,,"TRUE","T")-RTD("cqg.rtd",,"StudyData",""&amp;$C792&amp;"","Bar","","Close","D","-1","ALL",,,"TRUE","T"))</f>
        <v/>
      </c>
      <c r="G792" s="14" t="str">
        <f ca="1">IF($B792&gt;=$D$3,RTD("cqg.rtd", ,"ContractData", $C792, "T_SettlementTime",, "T"),"")</f>
        <v/>
      </c>
      <c r="H792" s="5" cm="1">
        <f t="array" aca="1" ref="H792" ca="1">IF($B792&gt;=$D$3,_xll.CQGContractData($C792,"T_Date","1","T"),RTD("cqg.rtd",,"StudyData",""&amp;$C792&amp;"","Bar","","Time","D","-1","ALL",,,"TRUE","T"))</f>
        <v>44952</v>
      </c>
      <c r="I792" s="6">
        <f ca="1">IF($B792&gt;=$D$3,RTD("cqg.rtd",,"StudyData",$C792,"Bar","","Close","ADC","-2","ALL",,,"TRUE","T"),"")</f>
        <v>9306</v>
      </c>
      <c r="J792" s="5">
        <f ca="1">IF($B792&gt;=$D$3,RTD("cqg.rtd", ,"ContractData", $C792, "Y_Date",, "T"),"")</f>
        <v>44951</v>
      </c>
      <c r="K792" s="1" t="str">
        <v/>
      </c>
      <c r="L792" s="1" t="str">
        <v/>
      </c>
      <c r="M792" t="b">
        <f t="shared" ca="1" si="39"/>
        <v>0</v>
      </c>
    </row>
    <row r="793" spans="1:13" x14ac:dyDescent="0.3">
      <c r="A793" s="3">
        <v>788</v>
      </c>
      <c r="B793" s="5">
        <f t="shared" si="37"/>
        <v>45670</v>
      </c>
      <c r="C793" s="16" t="str">
        <f t="shared" si="38"/>
        <v>CADD13F25</v>
      </c>
      <c r="D793" s="6" t="str">
        <f>RTD("cqg.rtd", ,"ContractData", ""&amp;C793&amp;"", "LongDescription",, "T")</f>
        <v>LME Copper, Jan 25</v>
      </c>
      <c r="E793" s="6" t="str" cm="1">
        <f t="array" aca="1" ref="E793" ca="1">IF($B793&gt;=$D$3,_xll.CQGContractData(""&amp;$C793&amp;"","T_Settlement","1","T"),RTD("cqg.rtd",,"StudyData",""&amp;$C793&amp;"","Bar","","Close","D","-1","ALL",,,"TRUE","T"))</f>
        <v/>
      </c>
      <c r="F793" s="3" t="str" cm="1">
        <f t="array" aca="1" ref="F793" ca="1">IF($B793&gt;=$D$3,_xll.CQGContractData(""&amp;$C793&amp;"","NetSettlement","1","T"),RTD("cqg.rtd",,"StudyData",""&amp;$C793&amp;"","Bar","","Close","D","-2","ALL",,,"TRUE","T")-RTD("cqg.rtd",,"StudyData",""&amp;$C793&amp;"","Bar","","Close","D","-1","ALL",,,"TRUE","T"))</f>
        <v/>
      </c>
      <c r="G793" s="14" t="str">
        <f ca="1">IF($B793&gt;=$D$3,RTD("cqg.rtd", ,"ContractData", $C793, "T_SettlementTime",, "T"),"")</f>
        <v/>
      </c>
      <c r="H793" s="5" cm="1">
        <f t="array" aca="1" ref="H793" ca="1">IF($B793&gt;=$D$3,_xll.CQGContractData($C793,"T_Date","1","T"),RTD("cqg.rtd",,"StudyData",""&amp;$C793&amp;"","Bar","","Time","D","-1","ALL",,,"TRUE","T"))</f>
        <v>44952</v>
      </c>
      <c r="I793" s="6">
        <f ca="1">IF($B793&gt;=$D$3,RTD("cqg.rtd",,"StudyData",$C793,"Bar","","Close","ADC","-2","ALL",,,"TRUE","T"),"")</f>
        <v>9315</v>
      </c>
      <c r="J793" s="5">
        <f ca="1">IF($B793&gt;=$D$3,RTD("cqg.rtd", ,"ContractData", $C793, "Y_Date",, "T"),"")</f>
        <v>44951</v>
      </c>
      <c r="K793" s="1" t="str">
        <v/>
      </c>
      <c r="L793" s="1" t="str">
        <v/>
      </c>
      <c r="M793" t="b">
        <f t="shared" ca="1" si="39"/>
        <v>0</v>
      </c>
    </row>
    <row r="794" spans="1:13" x14ac:dyDescent="0.3">
      <c r="A794" s="3">
        <v>789</v>
      </c>
      <c r="B794" s="5">
        <f t="shared" si="37"/>
        <v>45671</v>
      </c>
      <c r="C794" s="16" t="str">
        <f t="shared" si="38"/>
        <v>CADD14F25</v>
      </c>
      <c r="D794" s="6" t="str">
        <f>RTD("cqg.rtd", ,"ContractData", ""&amp;C794&amp;"", "LongDescription",, "T")</f>
        <v>LME Copper, Jan 25</v>
      </c>
      <c r="E794" s="6" t="str" cm="1">
        <f t="array" aca="1" ref="E794" ca="1">IF($B794&gt;=$D$3,_xll.CQGContractData(""&amp;$C794&amp;"","T_Settlement","1","T"),RTD("cqg.rtd",,"StudyData",""&amp;$C794&amp;"","Bar","","Close","D","-1","ALL",,,"TRUE","T"))</f>
        <v/>
      </c>
      <c r="F794" s="3" t="str" cm="1">
        <f t="array" aca="1" ref="F794" ca="1">IF($B794&gt;=$D$3,_xll.CQGContractData(""&amp;$C794&amp;"","NetSettlement","1","T"),RTD("cqg.rtd",,"StudyData",""&amp;$C794&amp;"","Bar","","Close","D","-2","ALL",,,"TRUE","T")-RTD("cqg.rtd",,"StudyData",""&amp;$C794&amp;"","Bar","","Close","D","-1","ALL",,,"TRUE","T"))</f>
        <v/>
      </c>
      <c r="G794" s="14" t="str">
        <f ca="1">IF($B794&gt;=$D$3,RTD("cqg.rtd", ,"ContractData", $C794, "T_SettlementTime",, "T"),"")</f>
        <v/>
      </c>
      <c r="H794" s="5" cm="1">
        <f t="array" aca="1" ref="H794" ca="1">IF($B794&gt;=$D$3,_xll.CQGContractData($C794,"T_Date","1","T"),RTD("cqg.rtd",,"StudyData",""&amp;$C794&amp;"","Bar","","Time","D","-1","ALL",,,"TRUE","T"))</f>
        <v>44952</v>
      </c>
      <c r="I794" s="6">
        <f ca="1">IF($B794&gt;=$D$3,RTD("cqg.rtd",,"StudyData",$C794,"Bar","","Close","ADC","-2","ALL",,,"TRUE","T"),"")</f>
        <v>9312.25</v>
      </c>
      <c r="J794" s="5">
        <f ca="1">IF($B794&gt;=$D$3,RTD("cqg.rtd", ,"ContractData", $C794, "Y_Date",, "T"),"")</f>
        <v>44951</v>
      </c>
      <c r="K794" s="1" t="str">
        <v/>
      </c>
      <c r="L794" s="1" t="str">
        <v/>
      </c>
      <c r="M794" t="b">
        <f t="shared" ca="1" si="39"/>
        <v>0</v>
      </c>
    </row>
    <row r="795" spans="1:13" x14ac:dyDescent="0.3">
      <c r="A795" s="3">
        <v>790</v>
      </c>
      <c r="B795" s="5">
        <f t="shared" si="37"/>
        <v>45672</v>
      </c>
      <c r="C795" s="16" t="str">
        <f t="shared" si="38"/>
        <v>CADD15F25</v>
      </c>
      <c r="D795" s="6" t="str">
        <f>RTD("cqg.rtd", ,"ContractData", ""&amp;C795&amp;"", "LongDescription",, "T")</f>
        <v>LME Copper, Jan 25</v>
      </c>
      <c r="E795" s="6" cm="1">
        <f t="array" aca="1" ref="E795" ca="1">IF($B795&gt;=$D$3,_xll.CQGContractData(""&amp;$C795&amp;"","T_Settlement","1","T"),RTD("cqg.rtd",,"StudyData",""&amp;$C795&amp;"","Bar","","Close","D","-1","ALL",,,"TRUE","T"))</f>
        <v>9238</v>
      </c>
      <c r="F795" s="3" cm="1">
        <f t="array" aca="1" ref="F795" ca="1">IF($B795&gt;=$D$3,_xll.CQGContractData(""&amp;$C795&amp;"","NetSettlement","1","T"),RTD("cqg.rtd",,"StudyData",""&amp;$C795&amp;"","Bar","","Close","D","-2","ALL",,,"TRUE","T")-RTD("cqg.rtd",,"StudyData",""&amp;$C795&amp;"","Bar","","Close","D","-1","ALL",,,"TRUE","T"))</f>
        <v>7.5</v>
      </c>
      <c r="G795" s="14">
        <f ca="1">IF($B795&gt;=$D$3,RTD("cqg.rtd", ,"ContractData", $C795, "T_SettlementTime",, "T"),"")</f>
        <v>0.45833333333333331</v>
      </c>
      <c r="H795" s="5" cm="1">
        <f t="array" aca="1" ref="H795" ca="1">IF($B795&gt;=$D$3,_xll.CQGContractData($C795,"T_Date","1","T"),RTD("cqg.rtd",,"StudyData",""&amp;$C795&amp;"","Bar","","Time","D","-1","ALL",,,"TRUE","T"))</f>
        <v>44952</v>
      </c>
      <c r="I795" s="6">
        <f ca="1">IF($B795&gt;=$D$3,RTD("cqg.rtd",,"StudyData",$C795,"Bar","","Close","ADC","-2","ALL",,,"TRUE","T"),"")</f>
        <v>9311.5</v>
      </c>
      <c r="J795" s="5">
        <f ca="1">IF($B795&gt;=$D$3,RTD("cqg.rtd", ,"ContractData", $C795, "Y_Date",, "T"),"")</f>
        <v>44951</v>
      </c>
      <c r="K795" s="1">
        <v>45672</v>
      </c>
      <c r="L795" s="1" t="str">
        <v/>
      </c>
      <c r="M795" t="b">
        <f t="shared" ca="1" si="39"/>
        <v>0</v>
      </c>
    </row>
    <row r="796" spans="1:13" x14ac:dyDescent="0.3">
      <c r="A796" s="3">
        <v>791</v>
      </c>
      <c r="B796" s="5">
        <f t="shared" si="37"/>
        <v>45673</v>
      </c>
      <c r="C796" s="16" t="str">
        <f t="shared" si="38"/>
        <v>CADD16F25</v>
      </c>
      <c r="D796" s="6" t="str">
        <f>RTD("cqg.rtd", ,"ContractData", ""&amp;C796&amp;"", "LongDescription",, "T")</f>
        <v>LME Copper, Jan 25</v>
      </c>
      <c r="E796" s="6" t="str" cm="1">
        <f t="array" aca="1" ref="E796" ca="1">IF($B796&gt;=$D$3,_xll.CQGContractData(""&amp;$C796&amp;"","T_Settlement","1","T"),RTD("cqg.rtd",,"StudyData",""&amp;$C796&amp;"","Bar","","Close","D","-1","ALL",,,"TRUE","T"))</f>
        <v/>
      </c>
      <c r="F796" s="3" t="str" cm="1">
        <f t="array" aca="1" ref="F796" ca="1">IF($B796&gt;=$D$3,_xll.CQGContractData(""&amp;$C796&amp;"","NetSettlement","1","T"),RTD("cqg.rtd",,"StudyData",""&amp;$C796&amp;"","Bar","","Close","D","-2","ALL",,,"TRUE","T")-RTD("cqg.rtd",,"StudyData",""&amp;$C796&amp;"","Bar","","Close","D","-1","ALL",,,"TRUE","T"))</f>
        <v/>
      </c>
      <c r="G796" s="14" t="str">
        <f ca="1">IF($B796&gt;=$D$3,RTD("cqg.rtd", ,"ContractData", $C796, "T_SettlementTime",, "T"),"")</f>
        <v/>
      </c>
      <c r="H796" s="5" cm="1">
        <f t="array" aca="1" ref="H796" ca="1">IF($B796&gt;=$D$3,_xll.CQGContractData($C796,"T_Date","1","T"),RTD("cqg.rtd",,"StudyData",""&amp;$C796&amp;"","Bar","","Time","D","-1","ALL",,,"TRUE","T"))</f>
        <v>44952</v>
      </c>
      <c r="I796" s="6">
        <f ca="1">IF($B796&gt;=$D$3,RTD("cqg.rtd",,"StudyData",$C796,"Bar","","Close","ADC","-2","ALL",,,"TRUE","T"),"")</f>
        <v>9311.5</v>
      </c>
      <c r="J796" s="5">
        <f ca="1">IF($B796&gt;=$D$3,RTD("cqg.rtd", ,"ContractData", $C796, "Y_Date",, "T"),"")</f>
        <v>44951</v>
      </c>
      <c r="K796" s="1" t="str">
        <v/>
      </c>
      <c r="L796" s="1" t="str">
        <v/>
      </c>
      <c r="M796" t="b">
        <f t="shared" ca="1" si="39"/>
        <v>0</v>
      </c>
    </row>
    <row r="797" spans="1:13" x14ac:dyDescent="0.3">
      <c r="A797" s="3">
        <v>792</v>
      </c>
      <c r="B797" s="5">
        <f t="shared" si="37"/>
        <v>45674</v>
      </c>
      <c r="C797" s="16" t="str">
        <f t="shared" si="38"/>
        <v>CADD17F25</v>
      </c>
      <c r="D797" s="6" t="str">
        <f>RTD("cqg.rtd", ,"ContractData", ""&amp;C797&amp;"", "LongDescription",, "T")</f>
        <v>LME Copper, Jan 25</v>
      </c>
      <c r="E797" s="6" t="str" cm="1">
        <f t="array" aca="1" ref="E797" ca="1">IF($B797&gt;=$D$3,_xll.CQGContractData(""&amp;$C797&amp;"","T_Settlement","1","T"),RTD("cqg.rtd",,"StudyData",""&amp;$C797&amp;"","Bar","","Close","D","-1","ALL",,,"TRUE","T"))</f>
        <v/>
      </c>
      <c r="F797" s="3" t="str" cm="1">
        <f t="array" aca="1" ref="F797" ca="1">IF($B797&gt;=$D$3,_xll.CQGContractData(""&amp;$C797&amp;"","NetSettlement","1","T"),RTD("cqg.rtd",,"StudyData",""&amp;$C797&amp;"","Bar","","Close","D","-2","ALL",,,"TRUE","T")-RTD("cqg.rtd",,"StudyData",""&amp;$C797&amp;"","Bar","","Close","D","-1","ALL",,,"TRUE","T"))</f>
        <v/>
      </c>
      <c r="G797" s="14" t="str">
        <f ca="1">IF($B797&gt;=$D$3,RTD("cqg.rtd", ,"ContractData", $C797, "T_SettlementTime",, "T"),"")</f>
        <v/>
      </c>
      <c r="H797" s="5" cm="1">
        <f t="array" aca="1" ref="H797" ca="1">IF($B797&gt;=$D$3,_xll.CQGContractData($C797,"T_Date","1","T"),RTD("cqg.rtd",,"StudyData",""&amp;$C797&amp;"","Bar","","Time","D","-1","ALL",,,"TRUE","T"))</f>
        <v>44952</v>
      </c>
      <c r="I797" s="6">
        <f ca="1">IF($B797&gt;=$D$3,RTD("cqg.rtd",,"StudyData",$C797,"Bar","","Close","ADC","-2","ALL",,,"TRUE","T"),"")</f>
        <v>9318</v>
      </c>
      <c r="J797" s="5">
        <f ca="1">IF($B797&gt;=$D$3,RTD("cqg.rtd", ,"ContractData", $C797, "Y_Date",, "T"),"")</f>
        <v>44951</v>
      </c>
      <c r="K797" s="1" t="str">
        <v/>
      </c>
      <c r="L797" s="1" t="str">
        <v/>
      </c>
      <c r="M797" t="b">
        <f t="shared" ca="1" si="39"/>
        <v>0</v>
      </c>
    </row>
    <row r="798" spans="1:13" x14ac:dyDescent="0.3">
      <c r="A798" s="3">
        <v>793</v>
      </c>
      <c r="B798" s="5">
        <f t="shared" si="37"/>
        <v>45677</v>
      </c>
      <c r="C798" s="16" t="str">
        <f t="shared" si="38"/>
        <v>CADD20F25</v>
      </c>
      <c r="D798" s="6" t="str">
        <f>RTD("cqg.rtd", ,"ContractData", ""&amp;C798&amp;"", "LongDescription",, "T")</f>
        <v>LME Copper, Jan 25</v>
      </c>
      <c r="E798" s="6" t="str" cm="1">
        <f t="array" aca="1" ref="E798" ca="1">IF($B798&gt;=$D$3,_xll.CQGContractData(""&amp;$C798&amp;"","T_Settlement","1","T"),RTD("cqg.rtd",,"StudyData",""&amp;$C798&amp;"","Bar","","Close","D","-1","ALL",,,"TRUE","T"))</f>
        <v/>
      </c>
      <c r="F798" s="3" t="str" cm="1">
        <f t="array" aca="1" ref="F798" ca="1">IF($B798&gt;=$D$3,_xll.CQGContractData(""&amp;$C798&amp;"","NetSettlement","1","T"),RTD("cqg.rtd",,"StudyData",""&amp;$C798&amp;"","Bar","","Close","D","-2","ALL",,,"TRUE","T")-RTD("cqg.rtd",,"StudyData",""&amp;$C798&amp;"","Bar","","Close","D","-1","ALL",,,"TRUE","T"))</f>
        <v/>
      </c>
      <c r="G798" s="14" t="str">
        <f ca="1">IF($B798&gt;=$D$3,RTD("cqg.rtd", ,"ContractData", $C798, "T_SettlementTime",, "T"),"")</f>
        <v/>
      </c>
      <c r="H798" s="5" cm="1">
        <f t="array" aca="1" ref="H798" ca="1">IF($B798&gt;=$D$3,_xll.CQGContractData($C798,"T_Date","1","T"),RTD("cqg.rtd",,"StudyData",""&amp;$C798&amp;"","Bar","","Time","D","-1","ALL",,,"TRUE","T"))</f>
        <v>44952</v>
      </c>
      <c r="I798" s="6">
        <f ca="1">IF($B798&gt;=$D$3,RTD("cqg.rtd",,"StudyData",$C798,"Bar","","Close","ADC","-2","ALL",,,"TRUE","T"),"")</f>
        <v>9314.25</v>
      </c>
      <c r="J798" s="5">
        <f ca="1">IF($B798&gt;=$D$3,RTD("cqg.rtd", ,"ContractData", $C798, "Y_Date",, "T"),"")</f>
        <v>44951</v>
      </c>
      <c r="K798" s="1" t="str">
        <v/>
      </c>
      <c r="L798" s="1" t="str">
        <v/>
      </c>
      <c r="M798" t="b">
        <f t="shared" ca="1" si="39"/>
        <v>0</v>
      </c>
    </row>
    <row r="799" spans="1:13" x14ac:dyDescent="0.3">
      <c r="A799" s="3">
        <v>794</v>
      </c>
      <c r="B799" s="5">
        <f t="shared" si="37"/>
        <v>45678</v>
      </c>
      <c r="C799" s="16" t="str">
        <f t="shared" si="38"/>
        <v>CADD21F25</v>
      </c>
      <c r="D799" s="6" t="str">
        <f>RTD("cqg.rtd", ,"ContractData", ""&amp;C799&amp;"", "LongDescription",, "T")</f>
        <v>LME Copper, Jan 25</v>
      </c>
      <c r="E799" s="6" t="str" cm="1">
        <f t="array" aca="1" ref="E799" ca="1">IF($B799&gt;=$D$3,_xll.CQGContractData(""&amp;$C799&amp;"","T_Settlement","1","T"),RTD("cqg.rtd",,"StudyData",""&amp;$C799&amp;"","Bar","","Close","D","-1","ALL",,,"TRUE","T"))</f>
        <v/>
      </c>
      <c r="F799" s="3" t="str" cm="1">
        <f t="array" aca="1" ref="F799" ca="1">IF($B799&gt;=$D$3,_xll.CQGContractData(""&amp;$C799&amp;"","NetSettlement","1","T"),RTD("cqg.rtd",,"StudyData",""&amp;$C799&amp;"","Bar","","Close","D","-2","ALL",,,"TRUE","T")-RTD("cqg.rtd",,"StudyData",""&amp;$C799&amp;"","Bar","","Close","D","-1","ALL",,,"TRUE","T"))</f>
        <v/>
      </c>
      <c r="G799" s="14" t="str">
        <f ca="1">IF($B799&gt;=$D$3,RTD("cqg.rtd", ,"ContractData", $C799, "T_SettlementTime",, "T"),"")</f>
        <v/>
      </c>
      <c r="H799" s="5" cm="1">
        <f t="array" aca="1" ref="H799" ca="1">IF($B799&gt;=$D$3,_xll.CQGContractData($C799,"T_Date","1","T"),RTD("cqg.rtd",,"StudyData",""&amp;$C799&amp;"","Bar","","Time","D","-1","ALL",,,"TRUE","T"))</f>
        <v>44952</v>
      </c>
      <c r="I799" s="6">
        <f ca="1">IF($B799&gt;=$D$3,RTD("cqg.rtd",,"StudyData",$C799,"Bar","","Close","ADC","-2","ALL",,,"TRUE","T"),"")</f>
        <v>9311.86</v>
      </c>
      <c r="J799" s="5">
        <f ca="1">IF($B799&gt;=$D$3,RTD("cqg.rtd", ,"ContractData", $C799, "Y_Date",, "T"),"")</f>
        <v>44951</v>
      </c>
      <c r="K799" s="1" t="str">
        <v/>
      </c>
      <c r="L799" s="1" t="str">
        <v/>
      </c>
      <c r="M799" t="b">
        <f t="shared" ca="1" si="39"/>
        <v>0</v>
      </c>
    </row>
    <row r="800" spans="1:13" x14ac:dyDescent="0.3">
      <c r="A800" s="3">
        <v>795</v>
      </c>
      <c r="B800" s="5">
        <f t="shared" si="37"/>
        <v>45679</v>
      </c>
      <c r="C800" s="16" t="str">
        <f t="shared" si="38"/>
        <v>CADD22F25</v>
      </c>
      <c r="D800" s="6" t="str">
        <f>RTD("cqg.rtd", ,"ContractData", ""&amp;C800&amp;"", "LongDescription",, "T")</f>
        <v>LME Copper, Jan 25</v>
      </c>
      <c r="E800" s="6" t="str" cm="1">
        <f t="array" aca="1" ref="E800" ca="1">IF($B800&gt;=$D$3,_xll.CQGContractData(""&amp;$C800&amp;"","T_Settlement","1","T"),RTD("cqg.rtd",,"StudyData",""&amp;$C800&amp;"","Bar","","Close","D","-1","ALL",,,"TRUE","T"))</f>
        <v/>
      </c>
      <c r="F800" s="3" t="str" cm="1">
        <f t="array" aca="1" ref="F800" ca="1">IF($B800&gt;=$D$3,_xll.CQGContractData(""&amp;$C800&amp;"","NetSettlement","1","T"),RTD("cqg.rtd",,"StudyData",""&amp;$C800&amp;"","Bar","","Close","D","-2","ALL",,,"TRUE","T")-RTD("cqg.rtd",,"StudyData",""&amp;$C800&amp;"","Bar","","Close","D","-1","ALL",,,"TRUE","T"))</f>
        <v/>
      </c>
      <c r="G800" s="14" t="str">
        <f ca="1">IF($B800&gt;=$D$3,RTD("cqg.rtd", ,"ContractData", $C800, "T_SettlementTime",, "T"),"")</f>
        <v/>
      </c>
      <c r="H800" s="5" cm="1">
        <f t="array" aca="1" ref="H800" ca="1">IF($B800&gt;=$D$3,_xll.CQGContractData($C800,"T_Date","1","T"),RTD("cqg.rtd",,"StudyData",""&amp;$C800&amp;"","Bar","","Time","D","-1","ALL",,,"TRUE","T"))</f>
        <v>44952</v>
      </c>
      <c r="I800" s="6">
        <f ca="1">IF($B800&gt;=$D$3,RTD("cqg.rtd",,"StudyData",$C800,"Bar","","Close","ADC","-2","ALL",,,"TRUE","T"),"")</f>
        <v>9311.93</v>
      </c>
      <c r="J800" s="5">
        <f ca="1">IF($B800&gt;=$D$3,RTD("cqg.rtd", ,"ContractData", $C800, "Y_Date",, "T"),"")</f>
        <v>44951</v>
      </c>
      <c r="K800" s="1" t="str">
        <v/>
      </c>
      <c r="L800" s="1" t="str">
        <v/>
      </c>
      <c r="M800" t="b">
        <f t="shared" ca="1" si="39"/>
        <v>0</v>
      </c>
    </row>
    <row r="801" spans="1:13" x14ac:dyDescent="0.3">
      <c r="A801" s="3">
        <v>796</v>
      </c>
      <c r="B801" s="5">
        <f t="shared" si="37"/>
        <v>45680</v>
      </c>
      <c r="C801" s="16" t="str">
        <f t="shared" si="38"/>
        <v>CADD23F25</v>
      </c>
      <c r="D801" s="6" t="str">
        <f>RTD("cqg.rtd", ,"ContractData", ""&amp;C801&amp;"", "LongDescription",, "T")</f>
        <v>LME Copper, Jan 25</v>
      </c>
      <c r="E801" s="6" t="str" cm="1">
        <f t="array" aca="1" ref="E801" ca="1">IF($B801&gt;=$D$3,_xll.CQGContractData(""&amp;$C801&amp;"","T_Settlement","1","T"),RTD("cqg.rtd",,"StudyData",""&amp;$C801&amp;"","Bar","","Close","D","-1","ALL",,,"TRUE","T"))</f>
        <v/>
      </c>
      <c r="F801" s="3" t="str" cm="1">
        <f t="array" aca="1" ref="F801" ca="1">IF($B801&gt;=$D$3,_xll.CQGContractData(""&amp;$C801&amp;"","NetSettlement","1","T"),RTD("cqg.rtd",,"StudyData",""&amp;$C801&amp;"","Bar","","Close","D","-2","ALL",,,"TRUE","T")-RTD("cqg.rtd",,"StudyData",""&amp;$C801&amp;"","Bar","","Close","D","-1","ALL",,,"TRUE","T"))</f>
        <v/>
      </c>
      <c r="G801" s="14" t="str">
        <f ca="1">IF($B801&gt;=$D$3,RTD("cqg.rtd", ,"ContractData", $C801, "T_SettlementTime",, "T"),"")</f>
        <v/>
      </c>
      <c r="H801" s="5" cm="1">
        <f t="array" aca="1" ref="H801" ca="1">IF($B801&gt;=$D$3,_xll.CQGContractData($C801,"T_Date","1","T"),RTD("cqg.rtd",,"StudyData",""&amp;$C801&amp;"","Bar","","Time","D","-1","ALL",,,"TRUE","T"))</f>
        <v>44952</v>
      </c>
      <c r="I801" s="6">
        <f ca="1">IF($B801&gt;=$D$3,RTD("cqg.rtd",,"StudyData",$C801,"Bar","","Close","ADC","-2","ALL",,,"TRUE","T"),"")</f>
        <v>9312</v>
      </c>
      <c r="J801" s="5">
        <f ca="1">IF($B801&gt;=$D$3,RTD("cqg.rtd", ,"ContractData", $C801, "Y_Date",, "T"),"")</f>
        <v>44951</v>
      </c>
      <c r="K801" s="1" t="str">
        <v/>
      </c>
      <c r="L801" s="1" t="str">
        <v/>
      </c>
      <c r="M801" t="b">
        <f t="shared" ca="1" si="39"/>
        <v>0</v>
      </c>
    </row>
    <row r="802" spans="1:13" x14ac:dyDescent="0.3">
      <c r="A802" s="3">
        <v>797</v>
      </c>
      <c r="B802" s="5">
        <f t="shared" si="37"/>
        <v>45681</v>
      </c>
      <c r="C802" s="16" t="str">
        <f t="shared" si="38"/>
        <v>CADD24F25</v>
      </c>
      <c r="D802" s="6" t="str">
        <f>RTD("cqg.rtd", ,"ContractData", ""&amp;C802&amp;"", "LongDescription",, "T")</f>
        <v>LME Copper, Jan 25</v>
      </c>
      <c r="E802" s="6" t="str" cm="1">
        <f t="array" aca="1" ref="E802" ca="1">IF($B802&gt;=$D$3,_xll.CQGContractData(""&amp;$C802&amp;"","T_Settlement","1","T"),RTD("cqg.rtd",,"StudyData",""&amp;$C802&amp;"","Bar","","Close","D","-1","ALL",,,"TRUE","T"))</f>
        <v/>
      </c>
      <c r="F802" s="3" t="str" cm="1">
        <f t="array" aca="1" ref="F802" ca="1">IF($B802&gt;=$D$3,_xll.CQGContractData(""&amp;$C802&amp;"","NetSettlement","1","T"),RTD("cqg.rtd",,"StudyData",""&amp;$C802&amp;"","Bar","","Close","D","-2","ALL",,,"TRUE","T")-RTD("cqg.rtd",,"StudyData",""&amp;$C802&amp;"","Bar","","Close","D","-1","ALL",,,"TRUE","T"))</f>
        <v/>
      </c>
      <c r="G802" s="14" t="str">
        <f ca="1">IF($B802&gt;=$D$3,RTD("cqg.rtd", ,"ContractData", $C802, "T_SettlementTime",, "T"),"")</f>
        <v/>
      </c>
      <c r="H802" s="5" cm="1">
        <f t="array" aca="1" ref="H802" ca="1">IF($B802&gt;=$D$3,_xll.CQGContractData($C802,"T_Date","1","T"),RTD("cqg.rtd",,"StudyData",""&amp;$C802&amp;"","Bar","","Time","D","-1","ALL",,,"TRUE","T"))</f>
        <v>44952</v>
      </c>
      <c r="I802" s="6">
        <f ca="1">IF($B802&gt;=$D$3,RTD("cqg.rtd",,"StudyData",$C802,"Bar","","Close","ADC","-2","ALL",,,"TRUE","T"),"")</f>
        <v>9314.5</v>
      </c>
      <c r="J802" s="5">
        <f ca="1">IF($B802&gt;=$D$3,RTD("cqg.rtd", ,"ContractData", $C802, "Y_Date",, "T"),"")</f>
        <v>44951</v>
      </c>
      <c r="K802" s="1" t="str">
        <v/>
      </c>
      <c r="L802" s="1" t="str">
        <v/>
      </c>
      <c r="M802" t="b">
        <f t="shared" ca="1" si="39"/>
        <v>0</v>
      </c>
    </row>
    <row r="803" spans="1:13" x14ac:dyDescent="0.3">
      <c r="A803" s="3">
        <v>798</v>
      </c>
      <c r="B803" s="5">
        <f t="shared" si="37"/>
        <v>45684</v>
      </c>
      <c r="C803" s="16" t="str">
        <f t="shared" si="38"/>
        <v>CADD27F25</v>
      </c>
      <c r="D803" s="6" t="str">
        <f>RTD("cqg.rtd", ,"ContractData", ""&amp;C803&amp;"", "LongDescription",, "T")</f>
        <v>LME Copper, Jan 25</v>
      </c>
      <c r="E803" s="6" t="str" cm="1">
        <f t="array" aca="1" ref="E803" ca="1">IF($B803&gt;=$D$3,_xll.CQGContractData(""&amp;$C803&amp;"","T_Settlement","1","T"),RTD("cqg.rtd",,"StudyData",""&amp;$C803&amp;"","Bar","","Close","D","-1","ALL",,,"TRUE","T"))</f>
        <v/>
      </c>
      <c r="F803" s="3" t="str" cm="1">
        <f t="array" aca="1" ref="F803" ca="1">IF($B803&gt;=$D$3,_xll.CQGContractData(""&amp;$C803&amp;"","NetSettlement","1","T"),RTD("cqg.rtd",,"StudyData",""&amp;$C803&amp;"","Bar","","Close","D","-2","ALL",,,"TRUE","T")-RTD("cqg.rtd",,"StudyData",""&amp;$C803&amp;"","Bar","","Close","D","-1","ALL",,,"TRUE","T"))</f>
        <v/>
      </c>
      <c r="G803" s="14" t="str">
        <f ca="1">IF($B803&gt;=$D$3,RTD("cqg.rtd", ,"ContractData", $C803, "T_SettlementTime",, "T"),"")</f>
        <v/>
      </c>
      <c r="H803" s="5" cm="1">
        <f t="array" aca="1" ref="H803" ca="1">IF($B803&gt;=$D$3,_xll.CQGContractData($C803,"T_Date","1","T"),RTD("cqg.rtd",,"StudyData",""&amp;$C803&amp;"","Bar","","Time","D","-1","ALL",,,"TRUE","T"))</f>
        <v>44952</v>
      </c>
      <c r="I803" s="6">
        <f ca="1">IF($B803&gt;=$D$3,RTD("cqg.rtd",,"StudyData",$C803,"Bar","","Close","ADC","-2","ALL",,,"TRUE","T"),"")</f>
        <v>9292.51</v>
      </c>
      <c r="J803" s="5">
        <f ca="1">IF($B803&gt;=$D$3,RTD("cqg.rtd", ,"ContractData", $C803, "Y_Date",, "T"),"")</f>
        <v>44951</v>
      </c>
      <c r="K803" s="1" t="str">
        <v/>
      </c>
      <c r="L803" s="1" t="str">
        <v/>
      </c>
      <c r="M803" t="b">
        <f t="shared" ca="1" si="39"/>
        <v>0</v>
      </c>
    </row>
    <row r="804" spans="1:13" x14ac:dyDescent="0.3">
      <c r="A804" s="3">
        <v>799</v>
      </c>
      <c r="B804" s="5">
        <f t="shared" si="37"/>
        <v>45685</v>
      </c>
      <c r="C804" s="16" t="str">
        <f t="shared" si="38"/>
        <v>CADD28F25</v>
      </c>
      <c r="D804" s="6" t="str">
        <f>RTD("cqg.rtd", ,"ContractData", ""&amp;C804&amp;"", "LongDescription",, "T")</f>
        <v>LME Copper, Jan 25</v>
      </c>
      <c r="E804" s="6" t="str" cm="1">
        <f t="array" aca="1" ref="E804" ca="1">IF($B804&gt;=$D$3,_xll.CQGContractData(""&amp;$C804&amp;"","T_Settlement","1","T"),RTD("cqg.rtd",,"StudyData",""&amp;$C804&amp;"","Bar","","Close","D","-1","ALL",,,"TRUE","T"))</f>
        <v/>
      </c>
      <c r="F804" s="3" t="str" cm="1">
        <f t="array" aca="1" ref="F804" ca="1">IF($B804&gt;=$D$3,_xll.CQGContractData(""&amp;$C804&amp;"","NetSettlement","1","T"),RTD("cqg.rtd",,"StudyData",""&amp;$C804&amp;"","Bar","","Close","D","-2","ALL",,,"TRUE","T")-RTD("cqg.rtd",,"StudyData",""&amp;$C804&amp;"","Bar","","Close","D","-1","ALL",,,"TRUE","T"))</f>
        <v/>
      </c>
      <c r="G804" s="14" t="str">
        <f ca="1">IF($B804&gt;=$D$3,RTD("cqg.rtd", ,"ContractData", $C804, "T_SettlementTime",, "T"),"")</f>
        <v/>
      </c>
      <c r="H804" s="5" cm="1">
        <f t="array" aca="1" ref="H804" ca="1">IF($B804&gt;=$D$3,_xll.CQGContractData($C804,"T_Date","1","T"),RTD("cqg.rtd",,"StudyData",""&amp;$C804&amp;"","Bar","","Time","D","-1","ALL",,,"TRUE","T"))</f>
        <v>44952</v>
      </c>
      <c r="I804" s="6">
        <f ca="1">IF($B804&gt;=$D$3,RTD("cqg.rtd",,"StudyData",$C804,"Bar","","Close","ADC","-2","ALL",,,"TRUE","T"),"")</f>
        <v>9313.8799999999992</v>
      </c>
      <c r="J804" s="5">
        <f ca="1">IF($B804&gt;=$D$3,RTD("cqg.rtd", ,"ContractData", $C804, "Y_Date",, "T"),"")</f>
        <v>44951</v>
      </c>
      <c r="K804" s="1" t="str">
        <v/>
      </c>
      <c r="L804" s="1" t="str">
        <v/>
      </c>
      <c r="M804" t="b">
        <f t="shared" ca="1" si="39"/>
        <v>0</v>
      </c>
    </row>
    <row r="805" spans="1:13" x14ac:dyDescent="0.3">
      <c r="A805" s="3">
        <v>800</v>
      </c>
      <c r="B805" s="5">
        <f t="shared" si="37"/>
        <v>45686</v>
      </c>
      <c r="C805" s="16" t="str">
        <f t="shared" si="38"/>
        <v>CADD29F25</v>
      </c>
      <c r="D805" s="6" t="str">
        <f>RTD("cqg.rtd", ,"ContractData", ""&amp;C805&amp;"", "LongDescription",, "T")</f>
        <v>LME Copper, Jan 25</v>
      </c>
      <c r="E805" s="6" t="str" cm="1">
        <f t="array" aca="1" ref="E805" ca="1">IF($B805&gt;=$D$3,_xll.CQGContractData(""&amp;$C805&amp;"","T_Settlement","1","T"),RTD("cqg.rtd",,"StudyData",""&amp;$C805&amp;"","Bar","","Close","D","-1","ALL",,,"TRUE","T"))</f>
        <v/>
      </c>
      <c r="F805" s="3" t="str" cm="1">
        <f t="array" aca="1" ref="F805" ca="1">IF($B805&gt;=$D$3,_xll.CQGContractData(""&amp;$C805&amp;"","NetSettlement","1","T"),RTD("cqg.rtd",,"StudyData",""&amp;$C805&amp;"","Bar","","Close","D","-2","ALL",,,"TRUE","T")-RTD("cqg.rtd",,"StudyData",""&amp;$C805&amp;"","Bar","","Close","D","-1","ALL",,,"TRUE","T"))</f>
        <v/>
      </c>
      <c r="G805" s="14" t="str">
        <f ca="1">IF($B805&gt;=$D$3,RTD("cqg.rtd", ,"ContractData", $C805, "T_SettlementTime",, "T"),"")</f>
        <v/>
      </c>
      <c r="H805" s="5" cm="1">
        <f t="array" aca="1" ref="H805" ca="1">IF($B805&gt;=$D$3,_xll.CQGContractData($C805,"T_Date","1","T"),RTD("cqg.rtd",,"StudyData",""&amp;$C805&amp;"","Bar","","Time","D","-1","ALL",,,"TRUE","T"))</f>
        <v>44952</v>
      </c>
      <c r="I805" s="6">
        <f ca="1">IF($B805&gt;=$D$3,RTD("cqg.rtd",,"StudyData",$C805,"Bar","","Close","ADC","-2","ALL",,,"TRUE","T"),"")</f>
        <v>9314.25</v>
      </c>
      <c r="J805" s="5">
        <f ca="1">IF($B805&gt;=$D$3,RTD("cqg.rtd", ,"ContractData", $C805, "Y_Date",, "T"),"")</f>
        <v>44951</v>
      </c>
      <c r="K805" s="1" t="str">
        <v/>
      </c>
      <c r="L805" s="1" t="str">
        <v/>
      </c>
      <c r="M805" t="b">
        <f t="shared" ca="1" si="39"/>
        <v>0</v>
      </c>
    </row>
    <row r="806" spans="1:13" x14ac:dyDescent="0.3">
      <c r="A806" s="3">
        <v>801</v>
      </c>
      <c r="B806" s="5">
        <f t="shared" si="37"/>
        <v>45687</v>
      </c>
      <c r="C806" s="16" t="str">
        <f t="shared" si="38"/>
        <v>CADD30F25</v>
      </c>
      <c r="D806" s="6" t="str">
        <f>RTD("cqg.rtd", ,"ContractData", ""&amp;C806&amp;"", "LongDescription",, "T")</f>
        <v>LME Copper, Jan 25</v>
      </c>
      <c r="E806" s="6" t="str" cm="1">
        <f t="array" aca="1" ref="E806" ca="1">IF($B806&gt;=$D$3,_xll.CQGContractData(""&amp;$C806&amp;"","T_Settlement","1","T"),RTD("cqg.rtd",,"StudyData",""&amp;$C806&amp;"","Bar","","Close","D","-1","ALL",,,"TRUE","T"))</f>
        <v/>
      </c>
      <c r="F806" s="3" t="str" cm="1">
        <f t="array" aca="1" ref="F806" ca="1">IF($B806&gt;=$D$3,_xll.CQGContractData(""&amp;$C806&amp;"","NetSettlement","1","T"),RTD("cqg.rtd",,"StudyData",""&amp;$C806&amp;"","Bar","","Close","D","-2","ALL",,,"TRUE","T")-RTD("cqg.rtd",,"StudyData",""&amp;$C806&amp;"","Bar","","Close","D","-1","ALL",,,"TRUE","T"))</f>
        <v/>
      </c>
      <c r="G806" s="14" t="str">
        <f ca="1">IF($B806&gt;=$D$3,RTD("cqg.rtd", ,"ContractData", $C806, "T_SettlementTime",, "T"),"")</f>
        <v/>
      </c>
      <c r="H806" s="5" cm="1">
        <f t="array" aca="1" ref="H806" ca="1">IF($B806&gt;=$D$3,_xll.CQGContractData($C806,"T_Date","1","T"),RTD("cqg.rtd",,"StudyData",""&amp;$C806&amp;"","Bar","","Time","D","-1","ALL",,,"TRUE","T"))</f>
        <v>44952</v>
      </c>
      <c r="I806" s="6">
        <f ca="1">IF($B806&gt;=$D$3,RTD("cqg.rtd",,"StudyData",$C806,"Bar","","Close","ADC","-2","ALL",,,"TRUE","T"),"")</f>
        <v>9314</v>
      </c>
      <c r="J806" s="5">
        <f ca="1">IF($B806&gt;=$D$3,RTD("cqg.rtd", ,"ContractData", $C806, "Y_Date",, "T"),"")</f>
        <v>44951</v>
      </c>
      <c r="K806" s="1" t="str">
        <v/>
      </c>
      <c r="L806" s="1" t="str">
        <v/>
      </c>
      <c r="M806" t="b">
        <f t="shared" ca="1" si="39"/>
        <v>0</v>
      </c>
    </row>
    <row r="807" spans="1:13" x14ac:dyDescent="0.3">
      <c r="A807" s="3">
        <v>802</v>
      </c>
      <c r="B807" s="5">
        <f t="shared" si="37"/>
        <v>45688</v>
      </c>
      <c r="C807" s="16" t="str">
        <f t="shared" si="38"/>
        <v>CADD31F25</v>
      </c>
      <c r="D807" s="6" t="str">
        <f>RTD("cqg.rtd", ,"ContractData", ""&amp;C807&amp;"", "LongDescription",, "T")</f>
        <v>LME Copper, Jan 25</v>
      </c>
      <c r="E807" s="6" t="str" cm="1">
        <f t="array" aca="1" ref="E807" ca="1">IF($B807&gt;=$D$3,_xll.CQGContractData(""&amp;$C807&amp;"","T_Settlement","1","T"),RTD("cqg.rtd",,"StudyData",""&amp;$C807&amp;"","Bar","","Close","D","-1","ALL",,,"TRUE","T"))</f>
        <v/>
      </c>
      <c r="F807" s="3" t="str" cm="1">
        <f t="array" aca="1" ref="F807" ca="1">IF($B807&gt;=$D$3,_xll.CQGContractData(""&amp;$C807&amp;"","NetSettlement","1","T"),RTD("cqg.rtd",,"StudyData",""&amp;$C807&amp;"","Bar","","Close","D","-2","ALL",,,"TRUE","T")-RTD("cqg.rtd",,"StudyData",""&amp;$C807&amp;"","Bar","","Close","D","-1","ALL",,,"TRUE","T"))</f>
        <v/>
      </c>
      <c r="G807" s="14" t="str">
        <f ca="1">IF($B807&gt;=$D$3,RTD("cqg.rtd", ,"ContractData", $C807, "T_SettlementTime",, "T"),"")</f>
        <v/>
      </c>
      <c r="H807" s="5" cm="1">
        <f t="array" aca="1" ref="H807" ca="1">IF($B807&gt;=$D$3,_xll.CQGContractData($C807,"T_Date","1","T"),RTD("cqg.rtd",,"StudyData",""&amp;$C807&amp;"","Bar","","Time","D","-1","ALL",,,"TRUE","T"))</f>
        <v>44952</v>
      </c>
      <c r="I807" s="6">
        <f ca="1">IF($B807&gt;=$D$3,RTD("cqg.rtd",,"StudyData",$C807,"Bar","","Close","ADC","-2","ALL",,,"TRUE","T"),"")</f>
        <v>9294.75</v>
      </c>
      <c r="J807" s="5">
        <f ca="1">IF($B807&gt;=$D$3,RTD("cqg.rtd", ,"ContractData", $C807, "Y_Date",, "T"),"")</f>
        <v>44951</v>
      </c>
      <c r="K807" s="1" t="str">
        <v/>
      </c>
      <c r="L807" s="1" t="str">
        <v/>
      </c>
      <c r="M807" t="b">
        <f t="shared" ca="1" si="39"/>
        <v>0</v>
      </c>
    </row>
    <row r="808" spans="1:13" x14ac:dyDescent="0.3">
      <c r="A808" s="3">
        <v>803</v>
      </c>
      <c r="B808" s="5">
        <f t="shared" si="37"/>
        <v>45691</v>
      </c>
      <c r="C808" s="16" t="str">
        <f t="shared" si="38"/>
        <v>CADD03G25</v>
      </c>
      <c r="D808" s="6" t="str">
        <f>RTD("cqg.rtd", ,"ContractData", ""&amp;C808&amp;"", "LongDescription",, "T")</f>
        <v>LME Copper, Feb 25</v>
      </c>
      <c r="E808" s="6" t="str" cm="1">
        <f t="array" aca="1" ref="E808" ca="1">IF($B808&gt;=$D$3,_xll.CQGContractData(""&amp;$C808&amp;"","T_Settlement","1","T"),RTD("cqg.rtd",,"StudyData",""&amp;$C808&amp;"","Bar","","Close","D","-1","ALL",,,"TRUE","T"))</f>
        <v/>
      </c>
      <c r="F808" s="3" t="str" cm="1">
        <f t="array" aca="1" ref="F808" ca="1">IF($B808&gt;=$D$3,_xll.CQGContractData(""&amp;$C808&amp;"","NetSettlement","1","T"),RTD("cqg.rtd",,"StudyData",""&amp;$C808&amp;"","Bar","","Close","D","-2","ALL",,,"TRUE","T")-RTD("cqg.rtd",,"StudyData",""&amp;$C808&amp;"","Bar","","Close","D","-1","ALL",,,"TRUE","T"))</f>
        <v/>
      </c>
      <c r="G808" s="14" t="str">
        <f ca="1">IF($B808&gt;=$D$3,RTD("cqg.rtd", ,"ContractData", $C808, "T_SettlementTime",, "T"),"")</f>
        <v/>
      </c>
      <c r="H808" s="5" cm="1">
        <f t="array" aca="1" ref="H808" ca="1">IF($B808&gt;=$D$3,_xll.CQGContractData($C808,"T_Date","1","T"),RTD("cqg.rtd",,"StudyData",""&amp;$C808&amp;"","Bar","","Time","D","-1","ALL",,,"TRUE","T"))</f>
        <v>44952</v>
      </c>
      <c r="I808" s="6">
        <f ca="1">IF($B808&gt;=$D$3,RTD("cqg.rtd",,"StudyData",$C808,"Bar","","Close","ADC","-2","ALL",,,"TRUE","T"),"")</f>
        <v>9315.25</v>
      </c>
      <c r="J808" s="5">
        <f ca="1">IF($B808&gt;=$D$3,RTD("cqg.rtd", ,"ContractData", $C808, "Y_Date",, "T"),"")</f>
        <v>44951</v>
      </c>
      <c r="K808" s="1" t="str">
        <v/>
      </c>
      <c r="L808" s="1" t="str">
        <v/>
      </c>
      <c r="M808" t="b">
        <f t="shared" ca="1" si="39"/>
        <v>0</v>
      </c>
    </row>
    <row r="809" spans="1:13" x14ac:dyDescent="0.3">
      <c r="A809" s="3">
        <v>804</v>
      </c>
      <c r="B809" s="5">
        <f t="shared" si="37"/>
        <v>45692</v>
      </c>
      <c r="C809" s="16" t="str">
        <f t="shared" si="38"/>
        <v>CADD04G25</v>
      </c>
      <c r="D809" s="6" t="str">
        <f>RTD("cqg.rtd", ,"ContractData", ""&amp;C809&amp;"", "LongDescription",, "T")</f>
        <v>LME Copper, Feb 25</v>
      </c>
      <c r="E809" s="6" t="str" cm="1">
        <f t="array" aca="1" ref="E809" ca="1">IF($B809&gt;=$D$3,_xll.CQGContractData(""&amp;$C809&amp;"","T_Settlement","1","T"),RTD("cqg.rtd",,"StudyData",""&amp;$C809&amp;"","Bar","","Close","D","-1","ALL",,,"TRUE","T"))</f>
        <v/>
      </c>
      <c r="F809" s="3" t="str" cm="1">
        <f t="array" aca="1" ref="F809" ca="1">IF($B809&gt;=$D$3,_xll.CQGContractData(""&amp;$C809&amp;"","NetSettlement","1","T"),RTD("cqg.rtd",,"StudyData",""&amp;$C809&amp;"","Bar","","Close","D","-2","ALL",,,"TRUE","T")-RTD("cqg.rtd",,"StudyData",""&amp;$C809&amp;"","Bar","","Close","D","-1","ALL",,,"TRUE","T"))</f>
        <v/>
      </c>
      <c r="G809" s="14" t="str">
        <f ca="1">IF($B809&gt;=$D$3,RTD("cqg.rtd", ,"ContractData", $C809, "T_SettlementTime",, "T"),"")</f>
        <v/>
      </c>
      <c r="H809" s="5" cm="1">
        <f t="array" aca="1" ref="H809" ca="1">IF($B809&gt;=$D$3,_xll.CQGContractData($C809,"T_Date","1","T"),RTD("cqg.rtd",,"StudyData",""&amp;$C809&amp;"","Bar","","Time","D","-1","ALL",,,"TRUE","T"))</f>
        <v>44952</v>
      </c>
      <c r="I809" s="6">
        <f ca="1">IF($B809&gt;=$D$3,RTD("cqg.rtd",,"StudyData",$C809,"Bar","","Close","ADC","-2","ALL",,,"TRUE","T"),"")</f>
        <v>9315.42</v>
      </c>
      <c r="J809" s="5">
        <f ca="1">IF($B809&gt;=$D$3,RTD("cqg.rtd", ,"ContractData", $C809, "Y_Date",, "T"),"")</f>
        <v>44951</v>
      </c>
      <c r="K809" s="1" t="str">
        <v/>
      </c>
      <c r="L809" s="1" t="str">
        <v/>
      </c>
      <c r="M809" t="b">
        <f t="shared" ca="1" si="39"/>
        <v>0</v>
      </c>
    </row>
    <row r="810" spans="1:13" x14ac:dyDescent="0.3">
      <c r="A810" s="3">
        <v>805</v>
      </c>
      <c r="B810" s="5">
        <f t="shared" si="37"/>
        <v>45693</v>
      </c>
      <c r="C810" s="16" t="str">
        <f t="shared" si="38"/>
        <v>CADD05G25</v>
      </c>
      <c r="D810" s="6" t="str">
        <f>RTD("cqg.rtd", ,"ContractData", ""&amp;C810&amp;"", "LongDescription",, "T")</f>
        <v>LME Copper, Feb 25</v>
      </c>
      <c r="E810" s="6" t="str" cm="1">
        <f t="array" aca="1" ref="E810" ca="1">IF($B810&gt;=$D$3,_xll.CQGContractData(""&amp;$C810&amp;"","T_Settlement","1","T"),RTD("cqg.rtd",,"StudyData",""&amp;$C810&amp;"","Bar","","Close","D","-1","ALL",,,"TRUE","T"))</f>
        <v/>
      </c>
      <c r="F810" s="3" t="str" cm="1">
        <f t="array" aca="1" ref="F810" ca="1">IF($B810&gt;=$D$3,_xll.CQGContractData(""&amp;$C810&amp;"","NetSettlement","1","T"),RTD("cqg.rtd",,"StudyData",""&amp;$C810&amp;"","Bar","","Close","D","-2","ALL",,,"TRUE","T")-RTD("cqg.rtd",,"StudyData",""&amp;$C810&amp;"","Bar","","Close","D","-1","ALL",,,"TRUE","T"))</f>
        <v/>
      </c>
      <c r="G810" s="14" t="str">
        <f ca="1">IF($B810&gt;=$D$3,RTD("cqg.rtd", ,"ContractData", $C810, "T_SettlementTime",, "T"),"")</f>
        <v/>
      </c>
      <c r="H810" s="5" cm="1">
        <f t="array" aca="1" ref="H810" ca="1">IF($B810&gt;=$D$3,_xll.CQGContractData($C810,"T_Date","1","T"),RTD("cqg.rtd",,"StudyData",""&amp;$C810&amp;"","Bar","","Time","D","-1","ALL",,,"TRUE","T"))</f>
        <v>44952</v>
      </c>
      <c r="I810" s="6">
        <f ca="1">IF($B810&gt;=$D$3,RTD("cqg.rtd",,"StudyData",$C810,"Bar","","Close","ADC","-2","ALL",,,"TRUE","T"),"")</f>
        <v>9315.58</v>
      </c>
      <c r="J810" s="5">
        <f ca="1">IF($B810&gt;=$D$3,RTD("cqg.rtd", ,"ContractData", $C810, "Y_Date",, "T"),"")</f>
        <v>44951</v>
      </c>
      <c r="K810" s="1" t="str">
        <v/>
      </c>
      <c r="L810" s="1" t="str">
        <v/>
      </c>
      <c r="M810" t="b">
        <f t="shared" ca="1" si="39"/>
        <v>0</v>
      </c>
    </row>
    <row r="811" spans="1:13" x14ac:dyDescent="0.3">
      <c r="A811" s="3">
        <v>806</v>
      </c>
      <c r="B811" s="5">
        <f t="shared" si="37"/>
        <v>45694</v>
      </c>
      <c r="C811" s="16" t="str">
        <f t="shared" si="38"/>
        <v>CADD06G25</v>
      </c>
      <c r="D811" s="6" t="str">
        <f>RTD("cqg.rtd", ,"ContractData", ""&amp;C811&amp;"", "LongDescription",, "T")</f>
        <v>LME Copper, Feb 25</v>
      </c>
      <c r="E811" s="6" t="str" cm="1">
        <f t="array" aca="1" ref="E811" ca="1">IF($B811&gt;=$D$3,_xll.CQGContractData(""&amp;$C811&amp;"","T_Settlement","1","T"),RTD("cqg.rtd",,"StudyData",""&amp;$C811&amp;"","Bar","","Close","D","-1","ALL",,,"TRUE","T"))</f>
        <v/>
      </c>
      <c r="F811" s="3" t="str" cm="1">
        <f t="array" aca="1" ref="F811" ca="1">IF($B811&gt;=$D$3,_xll.CQGContractData(""&amp;$C811&amp;"","NetSettlement","1","T"),RTD("cqg.rtd",,"StudyData",""&amp;$C811&amp;"","Bar","","Close","D","-2","ALL",,,"TRUE","T")-RTD("cqg.rtd",,"StudyData",""&amp;$C811&amp;"","Bar","","Close","D","-1","ALL",,,"TRUE","T"))</f>
        <v/>
      </c>
      <c r="G811" s="14" t="str">
        <f ca="1">IF($B811&gt;=$D$3,RTD("cqg.rtd", ,"ContractData", $C811, "T_SettlementTime",, "T"),"")</f>
        <v/>
      </c>
      <c r="H811" s="5" cm="1">
        <f t="array" aca="1" ref="H811" ca="1">IF($B811&gt;=$D$3,_xll.CQGContractData($C811,"T_Date","1","T"),RTD("cqg.rtd",,"StudyData",""&amp;$C811&amp;"","Bar","","Time","D","-1","ALL",,,"TRUE","T"))</f>
        <v>44952</v>
      </c>
      <c r="I811" s="6">
        <f ca="1">IF($B811&gt;=$D$3,RTD("cqg.rtd",,"StudyData",$C811,"Bar","","Close","ADC","-2","ALL",,,"TRUE","T"),"")</f>
        <v>9315.75</v>
      </c>
      <c r="J811" s="5">
        <f ca="1">IF($B811&gt;=$D$3,RTD("cqg.rtd", ,"ContractData", $C811, "Y_Date",, "T"),"")</f>
        <v>44951</v>
      </c>
      <c r="K811" s="1" t="str">
        <v/>
      </c>
      <c r="L811" s="1" t="str">
        <v/>
      </c>
      <c r="M811" t="b">
        <f t="shared" ca="1" si="39"/>
        <v>0</v>
      </c>
    </row>
    <row r="812" spans="1:13" x14ac:dyDescent="0.3">
      <c r="A812" s="3">
        <v>807</v>
      </c>
      <c r="B812" s="5">
        <f t="shared" si="37"/>
        <v>45695</v>
      </c>
      <c r="C812" s="16" t="str">
        <f t="shared" si="38"/>
        <v>CADD07G25</v>
      </c>
      <c r="D812" s="6" t="str">
        <f>RTD("cqg.rtd", ,"ContractData", ""&amp;C812&amp;"", "LongDescription",, "T")</f>
        <v>LME Copper, Feb 25</v>
      </c>
      <c r="E812" s="6" t="str" cm="1">
        <f t="array" aca="1" ref="E812" ca="1">IF($B812&gt;=$D$3,_xll.CQGContractData(""&amp;$C812&amp;"","T_Settlement","1","T"),RTD("cqg.rtd",,"StudyData",""&amp;$C812&amp;"","Bar","","Close","D","-1","ALL",,,"TRUE","T"))</f>
        <v/>
      </c>
      <c r="F812" s="3" t="str" cm="1">
        <f t="array" aca="1" ref="F812" ca="1">IF($B812&gt;=$D$3,_xll.CQGContractData(""&amp;$C812&amp;"","NetSettlement","1","T"),RTD("cqg.rtd",,"StudyData",""&amp;$C812&amp;"","Bar","","Close","D","-2","ALL",,,"TRUE","T")-RTD("cqg.rtd",,"StudyData",""&amp;$C812&amp;"","Bar","","Close","D","-1","ALL",,,"TRUE","T"))</f>
        <v/>
      </c>
      <c r="G812" s="14" t="str">
        <f ca="1">IF($B812&gt;=$D$3,RTD("cqg.rtd", ,"ContractData", $C812, "T_SettlementTime",, "T"),"")</f>
        <v/>
      </c>
      <c r="H812" s="5" cm="1">
        <f t="array" aca="1" ref="H812" ca="1">IF($B812&gt;=$D$3,_xll.CQGContractData($C812,"T_Date","1","T"),RTD("cqg.rtd",,"StudyData",""&amp;$C812&amp;"","Bar","","Time","D","-1","ALL",,,"TRUE","T"))</f>
        <v>44952</v>
      </c>
      <c r="I812" s="6">
        <f ca="1">IF($B812&gt;=$D$3,RTD("cqg.rtd",,"StudyData",$C812,"Bar","","Close","ADC","-2","ALL",,,"TRUE","T"),"")</f>
        <v>9311.94</v>
      </c>
      <c r="J812" s="5">
        <f ca="1">IF($B812&gt;=$D$3,RTD("cqg.rtd", ,"ContractData", $C812, "Y_Date",, "T"),"")</f>
        <v>44951</v>
      </c>
      <c r="K812" s="1" t="str">
        <v/>
      </c>
      <c r="L812" s="1" t="str">
        <v/>
      </c>
      <c r="M812" t="b">
        <f t="shared" ca="1" si="39"/>
        <v>0</v>
      </c>
    </row>
    <row r="813" spans="1:13" x14ac:dyDescent="0.3">
      <c r="A813" s="3">
        <v>808</v>
      </c>
      <c r="B813" s="5">
        <f t="shared" si="37"/>
        <v>45698</v>
      </c>
      <c r="C813" s="16" t="str">
        <f t="shared" si="38"/>
        <v>CADD10G25</v>
      </c>
      <c r="D813" s="6" t="str">
        <f>RTD("cqg.rtd", ,"ContractData", ""&amp;C813&amp;"", "LongDescription",, "T")</f>
        <v>LME Copper, Feb 25</v>
      </c>
      <c r="E813" s="6" t="str" cm="1">
        <f t="array" aca="1" ref="E813" ca="1">IF($B813&gt;=$D$3,_xll.CQGContractData(""&amp;$C813&amp;"","T_Settlement","1","T"),RTD("cqg.rtd",,"StudyData",""&amp;$C813&amp;"","Bar","","Close","D","-1","ALL",,,"TRUE","T"))</f>
        <v/>
      </c>
      <c r="F813" s="3" t="str" cm="1">
        <f t="array" aca="1" ref="F813" ca="1">IF($B813&gt;=$D$3,_xll.CQGContractData(""&amp;$C813&amp;"","NetSettlement","1","T"),RTD("cqg.rtd",,"StudyData",""&amp;$C813&amp;"","Bar","","Close","D","-2","ALL",,,"TRUE","T")-RTD("cqg.rtd",,"StudyData",""&amp;$C813&amp;"","Bar","","Close","D","-1","ALL",,,"TRUE","T"))</f>
        <v/>
      </c>
      <c r="G813" s="14" t="str">
        <f ca="1">IF($B813&gt;=$D$3,RTD("cqg.rtd", ,"ContractData", $C813, "T_SettlementTime",, "T"),"")</f>
        <v/>
      </c>
      <c r="H813" s="5" cm="1">
        <f t="array" aca="1" ref="H813" ca="1">IF($B813&gt;=$D$3,_xll.CQGContractData($C813,"T_Date","1","T"),RTD("cqg.rtd",,"StudyData",""&amp;$C813&amp;"","Bar","","Time","D","-1","ALL",,,"TRUE","T"))</f>
        <v>44952</v>
      </c>
      <c r="I813" s="6">
        <f ca="1">IF($B813&gt;=$D$3,RTD("cqg.rtd",,"StudyData",$C813,"Bar","","Close","ADC","-2","ALL",,,"TRUE","T"),"")</f>
        <v>9306</v>
      </c>
      <c r="J813" s="5">
        <f ca="1">IF($B813&gt;=$D$3,RTD("cqg.rtd", ,"ContractData", $C813, "Y_Date",, "T"),"")</f>
        <v>44951</v>
      </c>
      <c r="K813" s="1" t="str">
        <v/>
      </c>
      <c r="L813" s="1" t="str">
        <v/>
      </c>
      <c r="M813" t="b">
        <f t="shared" ca="1" si="39"/>
        <v>0</v>
      </c>
    </row>
    <row r="814" spans="1:13" x14ac:dyDescent="0.3">
      <c r="A814" s="3">
        <v>809</v>
      </c>
      <c r="B814" s="5">
        <f t="shared" si="37"/>
        <v>45699</v>
      </c>
      <c r="C814" s="16" t="str">
        <f t="shared" si="38"/>
        <v>CADD11G25</v>
      </c>
      <c r="D814" s="6" t="str">
        <f>RTD("cqg.rtd", ,"ContractData", ""&amp;C814&amp;"", "LongDescription",, "T")</f>
        <v>LME Copper, Feb 25</v>
      </c>
      <c r="E814" s="6" t="str" cm="1">
        <f t="array" aca="1" ref="E814" ca="1">IF($B814&gt;=$D$3,_xll.CQGContractData(""&amp;$C814&amp;"","T_Settlement","1","T"),RTD("cqg.rtd",,"StudyData",""&amp;$C814&amp;"","Bar","","Close","D","-1","ALL",,,"TRUE","T"))</f>
        <v/>
      </c>
      <c r="F814" s="3" t="str" cm="1">
        <f t="array" aca="1" ref="F814" ca="1">IF($B814&gt;=$D$3,_xll.CQGContractData(""&amp;$C814&amp;"","NetSettlement","1","T"),RTD("cqg.rtd",,"StudyData",""&amp;$C814&amp;"","Bar","","Close","D","-2","ALL",,,"TRUE","T")-RTD("cqg.rtd",,"StudyData",""&amp;$C814&amp;"","Bar","","Close","D","-1","ALL",,,"TRUE","T"))</f>
        <v/>
      </c>
      <c r="G814" s="14" t="str">
        <f ca="1">IF($B814&gt;=$D$3,RTD("cqg.rtd", ,"ContractData", $C814, "T_SettlementTime",, "T"),"")</f>
        <v/>
      </c>
      <c r="H814" s="5" cm="1">
        <f t="array" aca="1" ref="H814" ca="1">IF($B814&gt;=$D$3,_xll.CQGContractData($C814,"T_Date","1","T"),RTD("cqg.rtd",,"StudyData",""&amp;$C814&amp;"","Bar","","Time","D","-1","ALL",,,"TRUE","T"))</f>
        <v>44952</v>
      </c>
      <c r="I814" s="6">
        <f ca="1">IF($B814&gt;=$D$3,RTD("cqg.rtd",,"StudyData",$C814,"Bar","","Close","ADC","-2","ALL",,,"TRUE","T"),"")</f>
        <v>9315.5</v>
      </c>
      <c r="J814" s="5">
        <f ca="1">IF($B814&gt;=$D$3,RTD("cqg.rtd", ,"ContractData", $C814, "Y_Date",, "T"),"")</f>
        <v>44951</v>
      </c>
      <c r="K814" s="1" t="str">
        <v/>
      </c>
      <c r="L814" s="1" t="str">
        <v/>
      </c>
      <c r="M814" t="b">
        <f t="shared" ca="1" si="39"/>
        <v>0</v>
      </c>
    </row>
    <row r="815" spans="1:13" x14ac:dyDescent="0.3">
      <c r="A815" s="3">
        <v>810</v>
      </c>
      <c r="B815" s="5">
        <f t="shared" si="37"/>
        <v>45700</v>
      </c>
      <c r="C815" s="16" t="str">
        <f t="shared" si="38"/>
        <v>CADD12G25</v>
      </c>
      <c r="D815" s="6" t="str">
        <f>RTD("cqg.rtd", ,"ContractData", ""&amp;C815&amp;"", "LongDescription",, "T")</f>
        <v>LME Copper, Feb 25</v>
      </c>
      <c r="E815" s="6" t="str" cm="1">
        <f t="array" aca="1" ref="E815" ca="1">IF($B815&gt;=$D$3,_xll.CQGContractData(""&amp;$C815&amp;"","T_Settlement","1","T"),RTD("cqg.rtd",,"StudyData",""&amp;$C815&amp;"","Bar","","Close","D","-1","ALL",,,"TRUE","T"))</f>
        <v/>
      </c>
      <c r="F815" s="3" t="str" cm="1">
        <f t="array" aca="1" ref="F815" ca="1">IF($B815&gt;=$D$3,_xll.CQGContractData(""&amp;$C815&amp;"","NetSettlement","1","T"),RTD("cqg.rtd",,"StudyData",""&amp;$C815&amp;"","Bar","","Close","D","-2","ALL",,,"TRUE","T")-RTD("cqg.rtd",,"StudyData",""&amp;$C815&amp;"","Bar","","Close","D","-1","ALL",,,"TRUE","T"))</f>
        <v/>
      </c>
      <c r="G815" s="14" t="str">
        <f ca="1">IF($B815&gt;=$D$3,RTD("cqg.rtd", ,"ContractData", $C815, "T_SettlementTime",, "T"),"")</f>
        <v/>
      </c>
      <c r="H815" s="5" cm="1">
        <f t="array" aca="1" ref="H815" ca="1">IF($B815&gt;=$D$3,_xll.CQGContractData($C815,"T_Date","1","T"),RTD("cqg.rtd",,"StudyData",""&amp;$C815&amp;"","Bar","","Time","D","-1","ALL",,,"TRUE","T"))</f>
        <v>44952</v>
      </c>
      <c r="I815" s="6">
        <f ca="1">IF($B815&gt;=$D$3,RTD("cqg.rtd",,"StudyData",$C815,"Bar","","Close","ADC","-2","ALL",,,"TRUE","T"),"")</f>
        <v>9315.25</v>
      </c>
      <c r="J815" s="5">
        <f ca="1">IF($B815&gt;=$D$3,RTD("cqg.rtd", ,"ContractData", $C815, "Y_Date",, "T"),"")</f>
        <v>44951</v>
      </c>
      <c r="K815" s="1" t="str">
        <v/>
      </c>
      <c r="L815" s="1" t="str">
        <v/>
      </c>
      <c r="M815" t="b">
        <f t="shared" ca="1" si="39"/>
        <v>0</v>
      </c>
    </row>
    <row r="816" spans="1:13" x14ac:dyDescent="0.3">
      <c r="A816" s="3">
        <v>811</v>
      </c>
      <c r="B816" s="5">
        <f t="shared" si="37"/>
        <v>45701</v>
      </c>
      <c r="C816" s="16" t="str">
        <f t="shared" si="38"/>
        <v>CADD13G25</v>
      </c>
      <c r="D816" s="6" t="str">
        <f>RTD("cqg.rtd", ,"ContractData", ""&amp;C816&amp;"", "LongDescription",, "T")</f>
        <v>LME Copper, Feb 25</v>
      </c>
      <c r="E816" s="6" t="str" cm="1">
        <f t="array" aca="1" ref="E816" ca="1">IF($B816&gt;=$D$3,_xll.CQGContractData(""&amp;$C816&amp;"","T_Settlement","1","T"),RTD("cqg.rtd",,"StudyData",""&amp;$C816&amp;"","Bar","","Close","D","-1","ALL",,,"TRUE","T"))</f>
        <v/>
      </c>
      <c r="F816" s="3" t="str" cm="1">
        <f t="array" aca="1" ref="F816" ca="1">IF($B816&gt;=$D$3,_xll.CQGContractData(""&amp;$C816&amp;"","NetSettlement","1","T"),RTD("cqg.rtd",,"StudyData",""&amp;$C816&amp;"","Bar","","Close","D","-2","ALL",,,"TRUE","T")-RTD("cqg.rtd",,"StudyData",""&amp;$C816&amp;"","Bar","","Close","D","-1","ALL",,,"TRUE","T"))</f>
        <v/>
      </c>
      <c r="G816" s="14" t="str">
        <f ca="1">IF($B816&gt;=$D$3,RTD("cqg.rtd", ,"ContractData", $C816, "T_SettlementTime",, "T"),"")</f>
        <v/>
      </c>
      <c r="H816" s="5" cm="1">
        <f t="array" aca="1" ref="H816" ca="1">IF($B816&gt;=$D$3,_xll.CQGContractData($C816,"T_Date","1","T"),RTD("cqg.rtd",,"StudyData",""&amp;$C816&amp;"","Bar","","Time","D","-1","ALL",,,"TRUE","T"))</f>
        <v>44952</v>
      </c>
      <c r="I816" s="6">
        <f ca="1">IF($B816&gt;=$D$3,RTD("cqg.rtd",,"StudyData",$C816,"Bar","","Close","ADC","-2","ALL",,,"TRUE","T"),"")</f>
        <v>9315</v>
      </c>
      <c r="J816" s="5">
        <f ca="1">IF($B816&gt;=$D$3,RTD("cqg.rtd", ,"ContractData", $C816, "Y_Date",, "T"),"")</f>
        <v>44951</v>
      </c>
      <c r="K816" s="1" t="str">
        <v/>
      </c>
      <c r="L816" s="1" t="str">
        <v/>
      </c>
      <c r="M816" t="b">
        <f t="shared" ca="1" si="39"/>
        <v>0</v>
      </c>
    </row>
    <row r="817" spans="1:13" x14ac:dyDescent="0.3">
      <c r="A817" s="3">
        <v>812</v>
      </c>
      <c r="B817" s="5">
        <f t="shared" si="37"/>
        <v>45702</v>
      </c>
      <c r="C817" s="16" t="str">
        <f t="shared" si="38"/>
        <v>CADD14G25</v>
      </c>
      <c r="D817" s="6" t="str">
        <f>RTD("cqg.rtd", ,"ContractData", ""&amp;C817&amp;"", "LongDescription",, "T")</f>
        <v>LME Copper, Feb 25</v>
      </c>
      <c r="E817" s="6" t="str" cm="1">
        <f t="array" aca="1" ref="E817" ca="1">IF($B817&gt;=$D$3,_xll.CQGContractData(""&amp;$C817&amp;"","T_Settlement","1","T"),RTD("cqg.rtd",,"StudyData",""&amp;$C817&amp;"","Bar","","Close","D","-1","ALL",,,"TRUE","T"))</f>
        <v/>
      </c>
      <c r="F817" s="3" t="str" cm="1">
        <f t="array" aca="1" ref="F817" ca="1">IF($B817&gt;=$D$3,_xll.CQGContractData(""&amp;$C817&amp;"","NetSettlement","1","T"),RTD("cqg.rtd",,"StudyData",""&amp;$C817&amp;"","Bar","","Close","D","-2","ALL",,,"TRUE","T")-RTD("cqg.rtd",,"StudyData",""&amp;$C817&amp;"","Bar","","Close","D","-1","ALL",,,"TRUE","T"))</f>
        <v/>
      </c>
      <c r="G817" s="14" t="str">
        <f ca="1">IF($B817&gt;=$D$3,RTD("cqg.rtd", ,"ContractData", $C817, "T_SettlementTime",, "T"),"")</f>
        <v/>
      </c>
      <c r="H817" s="5" cm="1">
        <f t="array" aca="1" ref="H817" ca="1">IF($B817&gt;=$D$3,_xll.CQGContractData($C817,"T_Date","1","T"),RTD("cqg.rtd",,"StudyData",""&amp;$C817&amp;"","Bar","","Time","D","-1","ALL",,,"TRUE","T"))</f>
        <v>44952</v>
      </c>
      <c r="I817" s="6">
        <f ca="1">IF($B817&gt;=$D$3,RTD("cqg.rtd",,"StudyData",$C817,"Bar","","Close","ADC","-2","ALL",,,"TRUE","T"),"")</f>
        <v>9312.25</v>
      </c>
      <c r="J817" s="5">
        <f ca="1">IF($B817&gt;=$D$3,RTD("cqg.rtd", ,"ContractData", $C817, "Y_Date",, "T"),"")</f>
        <v>44951</v>
      </c>
      <c r="K817" s="1" t="str">
        <v/>
      </c>
      <c r="L817" s="1" t="str">
        <v/>
      </c>
      <c r="M817" t="b">
        <f t="shared" ca="1" si="39"/>
        <v>0</v>
      </c>
    </row>
    <row r="818" spans="1:13" x14ac:dyDescent="0.3">
      <c r="A818" s="3">
        <v>813</v>
      </c>
      <c r="B818" s="5">
        <f t="shared" si="37"/>
        <v>45705</v>
      </c>
      <c r="C818" s="16" t="str">
        <f t="shared" si="38"/>
        <v>CADD17G25</v>
      </c>
      <c r="D818" s="6" t="str">
        <f>RTD("cqg.rtd", ,"ContractData", ""&amp;C818&amp;"", "LongDescription",, "T")</f>
        <v>LME Copper, Feb 25</v>
      </c>
      <c r="E818" s="6" t="str" cm="1">
        <f t="array" aca="1" ref="E818" ca="1">IF($B818&gt;=$D$3,_xll.CQGContractData(""&amp;$C818&amp;"","T_Settlement","1","T"),RTD("cqg.rtd",,"StudyData",""&amp;$C818&amp;"","Bar","","Close","D","-1","ALL",,,"TRUE","T"))</f>
        <v/>
      </c>
      <c r="F818" s="3" t="str" cm="1">
        <f t="array" aca="1" ref="F818" ca="1">IF($B818&gt;=$D$3,_xll.CQGContractData(""&amp;$C818&amp;"","NetSettlement","1","T"),RTD("cqg.rtd",,"StudyData",""&amp;$C818&amp;"","Bar","","Close","D","-2","ALL",,,"TRUE","T")-RTD("cqg.rtd",,"StudyData",""&amp;$C818&amp;"","Bar","","Close","D","-1","ALL",,,"TRUE","T"))</f>
        <v/>
      </c>
      <c r="G818" s="14" t="str">
        <f ca="1">IF($B818&gt;=$D$3,RTD("cqg.rtd", ,"ContractData", $C818, "T_SettlementTime",, "T"),"")</f>
        <v/>
      </c>
      <c r="H818" s="5" cm="1">
        <f t="array" aca="1" ref="H818" ca="1">IF($B818&gt;=$D$3,_xll.CQGContractData($C818,"T_Date","1","T"),RTD("cqg.rtd",,"StudyData",""&amp;$C818&amp;"","Bar","","Time","D","-1","ALL",,,"TRUE","T"))</f>
        <v>44952</v>
      </c>
      <c r="I818" s="6">
        <f ca="1">IF($B818&gt;=$D$3,RTD("cqg.rtd",,"StudyData",$C818,"Bar","","Close","ADC","-2","ALL",,,"TRUE","T"),"")</f>
        <v>9318</v>
      </c>
      <c r="J818" s="5">
        <f ca="1">IF($B818&gt;=$D$3,RTD("cqg.rtd", ,"ContractData", $C818, "Y_Date",, "T"),"")</f>
        <v>44951</v>
      </c>
      <c r="K818" s="1" t="str">
        <v/>
      </c>
      <c r="L818" s="1" t="str">
        <v/>
      </c>
      <c r="M818" t="b">
        <f t="shared" ca="1" si="39"/>
        <v>0</v>
      </c>
    </row>
    <row r="819" spans="1:13" x14ac:dyDescent="0.3">
      <c r="A819" s="3">
        <v>814</v>
      </c>
      <c r="B819" s="5">
        <f t="shared" si="37"/>
        <v>45706</v>
      </c>
      <c r="C819" s="16" t="str">
        <f t="shared" si="38"/>
        <v>CADD18G25</v>
      </c>
      <c r="D819" s="6" t="str">
        <f>RTD("cqg.rtd", ,"ContractData", ""&amp;C819&amp;"", "LongDescription",, "T")</f>
        <v>LME Copper, Feb 25</v>
      </c>
      <c r="E819" s="6" t="str" cm="1">
        <f t="array" aca="1" ref="E819" ca="1">IF($B819&gt;=$D$3,_xll.CQGContractData(""&amp;$C819&amp;"","T_Settlement","1","T"),RTD("cqg.rtd",,"StudyData",""&amp;$C819&amp;"","Bar","","Close","D","-1","ALL",,,"TRUE","T"))</f>
        <v/>
      </c>
      <c r="F819" s="3" t="str" cm="1">
        <f t="array" aca="1" ref="F819" ca="1">IF($B819&gt;=$D$3,_xll.CQGContractData(""&amp;$C819&amp;"","NetSettlement","1","T"),RTD("cqg.rtd",,"StudyData",""&amp;$C819&amp;"","Bar","","Close","D","-2","ALL",,,"TRUE","T")-RTD("cqg.rtd",,"StudyData",""&amp;$C819&amp;"","Bar","","Close","D","-1","ALL",,,"TRUE","T"))</f>
        <v/>
      </c>
      <c r="G819" s="14" t="str">
        <f ca="1">IF($B819&gt;=$D$3,RTD("cqg.rtd", ,"ContractData", $C819, "T_SettlementTime",, "T"),"")</f>
        <v/>
      </c>
      <c r="H819" s="5" cm="1">
        <f t="array" aca="1" ref="H819" ca="1">IF($B819&gt;=$D$3,_xll.CQGContractData($C819,"T_Date","1","T"),RTD("cqg.rtd",,"StudyData",""&amp;$C819&amp;"","Bar","","Time","D","-1","ALL",,,"TRUE","T"))</f>
        <v>44952</v>
      </c>
      <c r="I819" s="6">
        <f ca="1">IF($B819&gt;=$D$3,RTD("cqg.rtd",,"StudyData",$C819,"Bar","","Close","ADC","-2","ALL",,,"TRUE","T"),"")</f>
        <v>9314.75</v>
      </c>
      <c r="J819" s="5">
        <f ca="1">IF($B819&gt;=$D$3,RTD("cqg.rtd", ,"ContractData", $C819, "Y_Date",, "T"),"")</f>
        <v>44951</v>
      </c>
      <c r="K819" s="1" t="str">
        <v/>
      </c>
      <c r="L819" s="1" t="str">
        <v/>
      </c>
      <c r="M819" t="b">
        <f t="shared" ca="1" si="39"/>
        <v>0</v>
      </c>
    </row>
    <row r="820" spans="1:13" x14ac:dyDescent="0.3">
      <c r="A820" s="3">
        <v>815</v>
      </c>
      <c r="B820" s="5">
        <f t="shared" si="37"/>
        <v>45707</v>
      </c>
      <c r="C820" s="16" t="str">
        <f t="shared" si="38"/>
        <v>CADD19G25</v>
      </c>
      <c r="D820" s="6" t="str">
        <f>RTD("cqg.rtd", ,"ContractData", ""&amp;C820&amp;"", "LongDescription",, "T")</f>
        <v>LME Copper, Feb 25</v>
      </c>
      <c r="E820" s="6" cm="1">
        <f t="array" aca="1" ref="E820" ca="1">IF($B820&gt;=$D$3,_xll.CQGContractData(""&amp;$C820&amp;"","T_Settlement","1","T"),RTD("cqg.rtd",,"StudyData",""&amp;$C820&amp;"","Bar","","Close","D","-1","ALL",,,"TRUE","T"))</f>
        <v>9228.5</v>
      </c>
      <c r="F820" s="3" cm="1">
        <f t="array" aca="1" ref="F820" ca="1">IF($B820&gt;=$D$3,_xll.CQGContractData(""&amp;$C820&amp;"","NetSettlement","1","T"),RTD("cqg.rtd",,"StudyData",""&amp;$C820&amp;"","Bar","","Close","D","-2","ALL",,,"TRUE","T")-RTD("cqg.rtd",,"StudyData",""&amp;$C820&amp;"","Bar","","Close","D","-1","ALL",,,"TRUE","T"))</f>
        <v>6</v>
      </c>
      <c r="G820" s="14">
        <f ca="1">IF($B820&gt;=$D$3,RTD("cqg.rtd", ,"ContractData", $C820, "T_SettlementTime",, "T"),"")</f>
        <v>0.45833333333333331</v>
      </c>
      <c r="H820" s="5" cm="1">
        <f t="array" aca="1" ref="H820" ca="1">IF($B820&gt;=$D$3,_xll.CQGContractData($C820,"T_Date","1","T"),RTD("cqg.rtd",,"StudyData",""&amp;$C820&amp;"","Bar","","Time","D","-1","ALL",,,"TRUE","T"))</f>
        <v>44952</v>
      </c>
      <c r="I820" s="6">
        <f ca="1">IF($B820&gt;=$D$3,RTD("cqg.rtd",,"StudyData",$C820,"Bar","","Close","ADC","-2","ALL",,,"TRUE","T"),"")</f>
        <v>9314.5</v>
      </c>
      <c r="J820" s="5">
        <f ca="1">IF($B820&gt;=$D$3,RTD("cqg.rtd", ,"ContractData", $C820, "Y_Date",, "T"),"")</f>
        <v>44951</v>
      </c>
      <c r="K820" s="1">
        <v>45707</v>
      </c>
      <c r="L820" s="1" t="str">
        <v/>
      </c>
      <c r="M820" t="b">
        <f t="shared" ca="1" si="39"/>
        <v>0</v>
      </c>
    </row>
    <row r="821" spans="1:13" x14ac:dyDescent="0.3">
      <c r="A821" s="3">
        <v>816</v>
      </c>
      <c r="B821" s="5">
        <f t="shared" si="37"/>
        <v>45708</v>
      </c>
      <c r="C821" s="16" t="str">
        <f t="shared" si="38"/>
        <v>CADD20G25</v>
      </c>
      <c r="D821" s="6" t="str">
        <f>RTD("cqg.rtd", ,"ContractData", ""&amp;C821&amp;"", "LongDescription",, "T")</f>
        <v>LME Copper, Feb 25</v>
      </c>
      <c r="E821" s="6" t="str" cm="1">
        <f t="array" aca="1" ref="E821" ca="1">IF($B821&gt;=$D$3,_xll.CQGContractData(""&amp;$C821&amp;"","T_Settlement","1","T"),RTD("cqg.rtd",,"StudyData",""&amp;$C821&amp;"","Bar","","Close","D","-1","ALL",,,"TRUE","T"))</f>
        <v/>
      </c>
      <c r="F821" s="3" t="str" cm="1">
        <f t="array" aca="1" ref="F821" ca="1">IF($B821&gt;=$D$3,_xll.CQGContractData(""&amp;$C821&amp;"","NetSettlement","1","T"),RTD("cqg.rtd",,"StudyData",""&amp;$C821&amp;"","Bar","","Close","D","-2","ALL",,,"TRUE","T")-RTD("cqg.rtd",,"StudyData",""&amp;$C821&amp;"","Bar","","Close","D","-1","ALL",,,"TRUE","T"))</f>
        <v/>
      </c>
      <c r="G821" s="14" t="str">
        <f ca="1">IF($B821&gt;=$D$3,RTD("cqg.rtd", ,"ContractData", $C821, "T_SettlementTime",, "T"),"")</f>
        <v/>
      </c>
      <c r="H821" s="5" cm="1">
        <f t="array" aca="1" ref="H821" ca="1">IF($B821&gt;=$D$3,_xll.CQGContractData($C821,"T_Date","1","T"),RTD("cqg.rtd",,"StudyData",""&amp;$C821&amp;"","Bar","","Time","D","-1","ALL",,,"TRUE","T"))</f>
        <v>44952</v>
      </c>
      <c r="I821" s="6">
        <f ca="1">IF($B821&gt;=$D$3,RTD("cqg.rtd",,"StudyData",$C821,"Bar","","Close","ADC","-2","ALL",,,"TRUE","T"),"")</f>
        <v>9314.25</v>
      </c>
      <c r="J821" s="5">
        <f ca="1">IF($B821&gt;=$D$3,RTD("cqg.rtd", ,"ContractData", $C821, "Y_Date",, "T"),"")</f>
        <v>44951</v>
      </c>
      <c r="K821" s="1" t="str">
        <v/>
      </c>
      <c r="L821" s="1" t="str">
        <v/>
      </c>
      <c r="M821" t="b">
        <f t="shared" ca="1" si="39"/>
        <v>0</v>
      </c>
    </row>
    <row r="822" spans="1:13" x14ac:dyDescent="0.3">
      <c r="A822" s="3">
        <v>817</v>
      </c>
      <c r="B822" s="5">
        <f t="shared" si="37"/>
        <v>45709</v>
      </c>
      <c r="C822" s="16" t="str">
        <f t="shared" si="38"/>
        <v>CADD21G25</v>
      </c>
      <c r="D822" s="6" t="str">
        <f>RTD("cqg.rtd", ,"ContractData", ""&amp;C822&amp;"", "LongDescription",, "T")</f>
        <v>LME Copper, Feb 25</v>
      </c>
      <c r="E822" s="6" t="str" cm="1">
        <f t="array" aca="1" ref="E822" ca="1">IF($B822&gt;=$D$3,_xll.CQGContractData(""&amp;$C822&amp;"","T_Settlement","1","T"),RTD("cqg.rtd",,"StudyData",""&amp;$C822&amp;"","Bar","","Close","D","-1","ALL",,,"TRUE","T"))</f>
        <v/>
      </c>
      <c r="F822" s="3" t="str" cm="1">
        <f t="array" aca="1" ref="F822" ca="1">IF($B822&gt;=$D$3,_xll.CQGContractData(""&amp;$C822&amp;"","NetSettlement","1","T"),RTD("cqg.rtd",,"StudyData",""&amp;$C822&amp;"","Bar","","Close","D","-2","ALL",,,"TRUE","T")-RTD("cqg.rtd",,"StudyData",""&amp;$C822&amp;"","Bar","","Close","D","-1","ALL",,,"TRUE","T"))</f>
        <v/>
      </c>
      <c r="G822" s="14" t="str">
        <f ca="1">IF($B822&gt;=$D$3,RTD("cqg.rtd", ,"ContractData", $C822, "T_SettlementTime",, "T"),"")</f>
        <v/>
      </c>
      <c r="H822" s="5" cm="1">
        <f t="array" aca="1" ref="H822" ca="1">IF($B822&gt;=$D$3,_xll.CQGContractData($C822,"T_Date","1","T"),RTD("cqg.rtd",,"StudyData",""&amp;$C822&amp;"","Bar","","Time","D","-1","ALL",,,"TRUE","T"))</f>
        <v>44952</v>
      </c>
      <c r="I822" s="6">
        <f ca="1">IF($B822&gt;=$D$3,RTD("cqg.rtd",,"StudyData",$C822,"Bar","","Close","ADC","-2","ALL",,,"TRUE","T"),"")</f>
        <v>9311.86</v>
      </c>
      <c r="J822" s="5">
        <f ca="1">IF($B822&gt;=$D$3,RTD("cqg.rtd", ,"ContractData", $C822, "Y_Date",, "T"),"")</f>
        <v>44951</v>
      </c>
      <c r="K822" s="1" t="str">
        <v/>
      </c>
      <c r="L822" s="1" t="str">
        <v/>
      </c>
      <c r="M822" t="b">
        <f t="shared" ca="1" si="39"/>
        <v>0</v>
      </c>
    </row>
    <row r="823" spans="1:13" x14ac:dyDescent="0.3">
      <c r="A823" s="3">
        <v>818</v>
      </c>
      <c r="B823" s="5">
        <f t="shared" si="37"/>
        <v>45712</v>
      </c>
      <c r="C823" s="16" t="str">
        <f t="shared" si="38"/>
        <v>CADD24G25</v>
      </c>
      <c r="D823" s="6" t="str">
        <f>RTD("cqg.rtd", ,"ContractData", ""&amp;C823&amp;"", "LongDescription",, "T")</f>
        <v>LME Copper, Feb 25</v>
      </c>
      <c r="E823" s="6" t="str" cm="1">
        <f t="array" aca="1" ref="E823" ca="1">IF($B823&gt;=$D$3,_xll.CQGContractData(""&amp;$C823&amp;"","T_Settlement","1","T"),RTD("cqg.rtd",,"StudyData",""&amp;$C823&amp;"","Bar","","Close","D","-1","ALL",,,"TRUE","T"))</f>
        <v/>
      </c>
      <c r="F823" s="3" t="str" cm="1">
        <f t="array" aca="1" ref="F823" ca="1">IF($B823&gt;=$D$3,_xll.CQGContractData(""&amp;$C823&amp;"","NetSettlement","1","T"),RTD("cqg.rtd",,"StudyData",""&amp;$C823&amp;"","Bar","","Close","D","-2","ALL",,,"TRUE","T")-RTD("cqg.rtd",,"StudyData",""&amp;$C823&amp;"","Bar","","Close","D","-1","ALL",,,"TRUE","T"))</f>
        <v/>
      </c>
      <c r="G823" s="14" t="str">
        <f ca="1">IF($B823&gt;=$D$3,RTD("cqg.rtd", ,"ContractData", $C823, "T_SettlementTime",, "T"),"")</f>
        <v/>
      </c>
      <c r="H823" s="5" cm="1">
        <f t="array" aca="1" ref="H823" ca="1">IF($B823&gt;=$D$3,_xll.CQGContractData($C823,"T_Date","1","T"),RTD("cqg.rtd",,"StudyData",""&amp;$C823&amp;"","Bar","","Time","D","-1","ALL",,,"TRUE","T"))</f>
        <v>44952</v>
      </c>
      <c r="I823" s="6">
        <f ca="1">IF($B823&gt;=$D$3,RTD("cqg.rtd",,"StudyData",$C823,"Bar","","Close","ADC","-2","ALL",,,"TRUE","T"),"")</f>
        <v>9314.5</v>
      </c>
      <c r="J823" s="5">
        <f ca="1">IF($B823&gt;=$D$3,RTD("cqg.rtd", ,"ContractData", $C823, "Y_Date",, "T"),"")</f>
        <v>44951</v>
      </c>
      <c r="K823" s="1" t="str">
        <v/>
      </c>
      <c r="L823" s="1" t="str">
        <v/>
      </c>
      <c r="M823" t="b">
        <f t="shared" ca="1" si="39"/>
        <v>0</v>
      </c>
    </row>
    <row r="824" spans="1:13" x14ac:dyDescent="0.3">
      <c r="A824" s="3">
        <v>819</v>
      </c>
      <c r="B824" s="5">
        <f t="shared" si="37"/>
        <v>45713</v>
      </c>
      <c r="C824" s="16" t="str">
        <f t="shared" si="38"/>
        <v>CADD25G25</v>
      </c>
      <c r="D824" s="6" t="str">
        <f>RTD("cqg.rtd", ,"ContractData", ""&amp;C824&amp;"", "LongDescription",, "T")</f>
        <v>LME Copper, Feb 25</v>
      </c>
      <c r="E824" s="6" t="str" cm="1">
        <f t="array" aca="1" ref="E824" ca="1">IF($B824&gt;=$D$3,_xll.CQGContractData(""&amp;$C824&amp;"","T_Settlement","1","T"),RTD("cqg.rtd",,"StudyData",""&amp;$C824&amp;"","Bar","","Close","D","-1","ALL",,,"TRUE","T"))</f>
        <v/>
      </c>
      <c r="F824" s="3" t="str" cm="1">
        <f t="array" aca="1" ref="F824" ca="1">IF($B824&gt;=$D$3,_xll.CQGContractData(""&amp;$C824&amp;"","NetSettlement","1","T"),RTD("cqg.rtd",,"StudyData",""&amp;$C824&amp;"","Bar","","Close","D","-2","ALL",,,"TRUE","T")-RTD("cqg.rtd",,"StudyData",""&amp;$C824&amp;"","Bar","","Close","D","-1","ALL",,,"TRUE","T"))</f>
        <v/>
      </c>
      <c r="G824" s="14" t="str">
        <f ca="1">IF($B824&gt;=$D$3,RTD("cqg.rtd", ,"ContractData", $C824, "T_SettlementTime",, "T"),"")</f>
        <v/>
      </c>
      <c r="H824" s="5" cm="1">
        <f t="array" aca="1" ref="H824" ca="1">IF($B824&gt;=$D$3,_xll.CQGContractData($C824,"T_Date","1","T"),RTD("cqg.rtd",,"StudyData",""&amp;$C824&amp;"","Bar","","Time","D","-1","ALL",,,"TRUE","T"))</f>
        <v>44952</v>
      </c>
      <c r="I824" s="6" t="str">
        <f ca="1">IF($B824&gt;=$D$3,RTD("cqg.rtd",,"StudyData",$C824,"Bar","","Close","ADC","-2","ALL",,,"TRUE","T"),"")</f>
        <v/>
      </c>
      <c r="J824" s="5">
        <f ca="1">IF($B824&gt;=$D$3,RTD("cqg.rtd", ,"ContractData", $C824, "Y_Date",, "T"),"")</f>
        <v>44951</v>
      </c>
      <c r="K824" s="1" t="str">
        <v/>
      </c>
      <c r="L824" s="1" t="str">
        <v/>
      </c>
      <c r="M824" t="b">
        <f t="shared" ca="1" si="39"/>
        <v>0</v>
      </c>
    </row>
    <row r="825" spans="1:13" x14ac:dyDescent="0.3">
      <c r="A825" s="3">
        <v>820</v>
      </c>
      <c r="B825" s="5">
        <f t="shared" si="37"/>
        <v>45714</v>
      </c>
      <c r="C825" s="16" t="str">
        <f t="shared" si="38"/>
        <v>CADD26G25</v>
      </c>
      <c r="D825" s="6" t="str">
        <f>RTD("cqg.rtd", ,"ContractData", ""&amp;C825&amp;"", "LongDescription",, "T")</f>
        <v>LME Copper, Feb 25</v>
      </c>
      <c r="E825" s="6" t="str" cm="1">
        <f t="array" aca="1" ref="E825" ca="1">IF($B825&gt;=$D$3,_xll.CQGContractData(""&amp;$C825&amp;"","T_Settlement","1","T"),RTD("cqg.rtd",,"StudyData",""&amp;$C825&amp;"","Bar","","Close","D","-1","ALL",,,"TRUE","T"))</f>
        <v/>
      </c>
      <c r="F825" s="3" t="str" cm="1">
        <f t="array" aca="1" ref="F825" ca="1">IF($B825&gt;=$D$3,_xll.CQGContractData(""&amp;$C825&amp;"","NetSettlement","1","T"),RTD("cqg.rtd",,"StudyData",""&amp;$C825&amp;"","Bar","","Close","D","-2","ALL",,,"TRUE","T")-RTD("cqg.rtd",,"StudyData",""&amp;$C825&amp;"","Bar","","Close","D","-1","ALL",,,"TRUE","T"))</f>
        <v/>
      </c>
      <c r="G825" s="14" t="str">
        <f ca="1">IF($B825&gt;=$D$3,RTD("cqg.rtd", ,"ContractData", $C825, "T_SettlementTime",, "T"),"")</f>
        <v/>
      </c>
      <c r="H825" s="5" cm="1">
        <f t="array" aca="1" ref="H825" ca="1">IF($B825&gt;=$D$3,_xll.CQGContractData($C825,"T_Date","1","T"),RTD("cqg.rtd",,"StudyData",""&amp;$C825&amp;"","Bar","","Time","D","-1","ALL",,,"TRUE","T"))</f>
        <v>44952</v>
      </c>
      <c r="I825" s="6">
        <f ca="1">IF($B825&gt;=$D$3,RTD("cqg.rtd",,"StudyData",$C825,"Bar","","Close","ADC","-2","ALL",,,"TRUE","T"),"")</f>
        <v>9291.01</v>
      </c>
      <c r="J825" s="5">
        <f ca="1">IF($B825&gt;=$D$3,RTD("cqg.rtd", ,"ContractData", $C825, "Y_Date",, "T"),"")</f>
        <v>44951</v>
      </c>
      <c r="K825" s="1" t="str">
        <v/>
      </c>
      <c r="L825" s="1" t="str">
        <v/>
      </c>
      <c r="M825" t="b">
        <f t="shared" ca="1" si="39"/>
        <v>0</v>
      </c>
    </row>
    <row r="826" spans="1:13" x14ac:dyDescent="0.3">
      <c r="A826" s="3">
        <v>821</v>
      </c>
      <c r="B826" s="5">
        <f t="shared" si="37"/>
        <v>45715</v>
      </c>
      <c r="C826" s="16" t="str">
        <f t="shared" si="38"/>
        <v>CADD27G25</v>
      </c>
      <c r="D826" s="6" t="str">
        <f>RTD("cqg.rtd", ,"ContractData", ""&amp;C826&amp;"", "LongDescription",, "T")</f>
        <v>LME Copper, Feb 25</v>
      </c>
      <c r="E826" s="6" t="str" cm="1">
        <f t="array" aca="1" ref="E826" ca="1">IF($B826&gt;=$D$3,_xll.CQGContractData(""&amp;$C826&amp;"","T_Settlement","1","T"),RTD("cqg.rtd",,"StudyData",""&amp;$C826&amp;"","Bar","","Close","D","-1","ALL",,,"TRUE","T"))</f>
        <v/>
      </c>
      <c r="F826" s="3" t="str" cm="1">
        <f t="array" aca="1" ref="F826" ca="1">IF($B826&gt;=$D$3,_xll.CQGContractData(""&amp;$C826&amp;"","NetSettlement","1","T"),RTD("cqg.rtd",,"StudyData",""&amp;$C826&amp;"","Bar","","Close","D","-2","ALL",,,"TRUE","T")-RTD("cqg.rtd",,"StudyData",""&amp;$C826&amp;"","Bar","","Close","D","-1","ALL",,,"TRUE","T"))</f>
        <v/>
      </c>
      <c r="G826" s="14" t="str">
        <f ca="1">IF($B826&gt;=$D$3,RTD("cqg.rtd", ,"ContractData", $C826, "T_SettlementTime",, "T"),"")</f>
        <v/>
      </c>
      <c r="H826" s="5" cm="1">
        <f t="array" aca="1" ref="H826" ca="1">IF($B826&gt;=$D$3,_xll.CQGContractData($C826,"T_Date","1","T"),RTD("cqg.rtd",,"StudyData",""&amp;$C826&amp;"","Bar","","Time","D","-1","ALL",,,"TRUE","T"))</f>
        <v>44952</v>
      </c>
      <c r="I826" s="6">
        <f ca="1">IF($B826&gt;=$D$3,RTD("cqg.rtd",,"StudyData",$C826,"Bar","","Close","ADC","-2","ALL",,,"TRUE","T"),"")</f>
        <v>9292.51</v>
      </c>
      <c r="J826" s="5">
        <f ca="1">IF($B826&gt;=$D$3,RTD("cqg.rtd", ,"ContractData", $C826, "Y_Date",, "T"),"")</f>
        <v>44951</v>
      </c>
      <c r="K826" s="1" t="str">
        <v/>
      </c>
      <c r="L826" s="1" t="str">
        <v/>
      </c>
      <c r="M826" t="b">
        <f t="shared" ca="1" si="39"/>
        <v>0</v>
      </c>
    </row>
    <row r="827" spans="1:13" x14ac:dyDescent="0.3">
      <c r="A827" s="3">
        <v>822</v>
      </c>
      <c r="B827" s="5">
        <f t="shared" si="37"/>
        <v>45716</v>
      </c>
      <c r="C827" s="16" t="str">
        <f t="shared" si="38"/>
        <v>CADD28G25</v>
      </c>
      <c r="D827" s="6" t="str">
        <f>RTD("cqg.rtd", ,"ContractData", ""&amp;C827&amp;"", "LongDescription",, "T")</f>
        <v>LME Copper, Feb 25</v>
      </c>
      <c r="E827" s="6" t="str" cm="1">
        <f t="array" aca="1" ref="E827" ca="1">IF($B827&gt;=$D$3,_xll.CQGContractData(""&amp;$C827&amp;"","T_Settlement","1","T"),RTD("cqg.rtd",,"StudyData",""&amp;$C827&amp;"","Bar","","Close","D","-1","ALL",,,"TRUE","T"))</f>
        <v/>
      </c>
      <c r="F827" s="3" t="str" cm="1">
        <f t="array" aca="1" ref="F827" ca="1">IF($B827&gt;=$D$3,_xll.CQGContractData(""&amp;$C827&amp;"","NetSettlement","1","T"),RTD("cqg.rtd",,"StudyData",""&amp;$C827&amp;"","Bar","","Close","D","-2","ALL",,,"TRUE","T")-RTD("cqg.rtd",,"StudyData",""&amp;$C827&amp;"","Bar","","Close","D","-1","ALL",,,"TRUE","T"))</f>
        <v/>
      </c>
      <c r="G827" s="14" t="str">
        <f ca="1">IF($B827&gt;=$D$3,RTD("cqg.rtd", ,"ContractData", $C827, "T_SettlementTime",, "T"),"")</f>
        <v/>
      </c>
      <c r="H827" s="5" cm="1">
        <f t="array" aca="1" ref="H827" ca="1">IF($B827&gt;=$D$3,_xll.CQGContractData($C827,"T_Date","1","T"),RTD("cqg.rtd",,"StudyData",""&amp;$C827&amp;"","Bar","","Time","D","-1","ALL",,,"TRUE","T"))</f>
        <v>44952</v>
      </c>
      <c r="I827" s="6">
        <f ca="1">IF($B827&gt;=$D$3,RTD("cqg.rtd",,"StudyData",$C827,"Bar","","Close","ADC","-2","ALL",,,"TRUE","T"),"")</f>
        <v>9313.8799999999992</v>
      </c>
      <c r="J827" s="5">
        <f ca="1">IF($B827&gt;=$D$3,RTD("cqg.rtd", ,"ContractData", $C827, "Y_Date",, "T"),"")</f>
        <v>44951</v>
      </c>
      <c r="K827" s="1" t="str">
        <v/>
      </c>
      <c r="L827" s="1" t="str">
        <v/>
      </c>
      <c r="M827" t="b">
        <f t="shared" ca="1" si="39"/>
        <v>0</v>
      </c>
    </row>
    <row r="828" spans="1:13" x14ac:dyDescent="0.3">
      <c r="A828" s="3">
        <v>823</v>
      </c>
      <c r="B828" s="5">
        <f t="shared" si="37"/>
        <v>45719</v>
      </c>
      <c r="C828" s="16" t="str">
        <f t="shared" si="38"/>
        <v>CADD03H25</v>
      </c>
      <c r="D828" s="6" t="str">
        <f>RTD("cqg.rtd", ,"ContractData", ""&amp;C828&amp;"", "LongDescription",, "T")</f>
        <v>LME Copper, Mar 25</v>
      </c>
      <c r="E828" s="6" t="str" cm="1">
        <f t="array" aca="1" ref="E828" ca="1">IF($B828&gt;=$D$3,_xll.CQGContractData(""&amp;$C828&amp;"","T_Settlement","1","T"),RTD("cqg.rtd",,"StudyData",""&amp;$C828&amp;"","Bar","","Close","D","-1","ALL",,,"TRUE","T"))</f>
        <v/>
      </c>
      <c r="F828" s="3" t="str" cm="1">
        <f t="array" aca="1" ref="F828" ca="1">IF($B828&gt;=$D$3,_xll.CQGContractData(""&amp;$C828&amp;"","NetSettlement","1","T"),RTD("cqg.rtd",,"StudyData",""&amp;$C828&amp;"","Bar","","Close","D","-2","ALL",,,"TRUE","T")-RTD("cqg.rtd",,"StudyData",""&amp;$C828&amp;"","Bar","","Close","D","-1","ALL",,,"TRUE","T"))</f>
        <v/>
      </c>
      <c r="G828" s="14" t="str">
        <f ca="1">IF($B828&gt;=$D$3,RTD("cqg.rtd", ,"ContractData", $C828, "T_SettlementTime",, "T"),"")</f>
        <v/>
      </c>
      <c r="H828" s="5" cm="1">
        <f t="array" aca="1" ref="H828" ca="1">IF($B828&gt;=$D$3,_xll.CQGContractData($C828,"T_Date","1","T"),RTD("cqg.rtd",,"StudyData",""&amp;$C828&amp;"","Bar","","Time","D","-1","ALL",,,"TRUE","T"))</f>
        <v>44952</v>
      </c>
      <c r="I828" s="6">
        <f ca="1">IF($B828&gt;=$D$3,RTD("cqg.rtd",,"StudyData",$C828,"Bar","","Close","ADC","-2","ALL",,,"TRUE","T"),"")</f>
        <v>9315.25</v>
      </c>
      <c r="J828" s="5">
        <f ca="1">IF($B828&gt;=$D$3,RTD("cqg.rtd", ,"ContractData", $C828, "Y_Date",, "T"),"")</f>
        <v>44951</v>
      </c>
      <c r="K828" s="1" t="str">
        <v/>
      </c>
      <c r="L828" s="1" t="str">
        <v/>
      </c>
      <c r="M828" t="b">
        <f t="shared" ca="1" si="39"/>
        <v>0</v>
      </c>
    </row>
    <row r="829" spans="1:13" x14ac:dyDescent="0.3">
      <c r="A829" s="3">
        <v>824</v>
      </c>
      <c r="B829" s="5">
        <f t="shared" si="37"/>
        <v>45720</v>
      </c>
      <c r="C829" s="16" t="str">
        <f t="shared" si="38"/>
        <v>CADD04H25</v>
      </c>
      <c r="D829" s="6" t="str">
        <f>RTD("cqg.rtd", ,"ContractData", ""&amp;C829&amp;"", "LongDescription",, "T")</f>
        <v>LME Copper, Mar 25</v>
      </c>
      <c r="E829" s="6" t="str" cm="1">
        <f t="array" aca="1" ref="E829" ca="1">IF($B829&gt;=$D$3,_xll.CQGContractData(""&amp;$C829&amp;"","T_Settlement","1","T"),RTD("cqg.rtd",,"StudyData",""&amp;$C829&amp;"","Bar","","Close","D","-1","ALL",,,"TRUE","T"))</f>
        <v/>
      </c>
      <c r="F829" s="3" t="str" cm="1">
        <f t="array" aca="1" ref="F829" ca="1">IF($B829&gt;=$D$3,_xll.CQGContractData(""&amp;$C829&amp;"","NetSettlement","1","T"),RTD("cqg.rtd",,"StudyData",""&amp;$C829&amp;"","Bar","","Close","D","-2","ALL",,,"TRUE","T")-RTD("cqg.rtd",,"StudyData",""&amp;$C829&amp;"","Bar","","Close","D","-1","ALL",,,"TRUE","T"))</f>
        <v/>
      </c>
      <c r="G829" s="14" t="str">
        <f ca="1">IF($B829&gt;=$D$3,RTD("cqg.rtd", ,"ContractData", $C829, "T_SettlementTime",, "T"),"")</f>
        <v/>
      </c>
      <c r="H829" s="5" cm="1">
        <f t="array" aca="1" ref="H829" ca="1">IF($B829&gt;=$D$3,_xll.CQGContractData($C829,"T_Date","1","T"),RTD("cqg.rtd",,"StudyData",""&amp;$C829&amp;"","Bar","","Time","D","-1","ALL",,,"TRUE","T"))</f>
        <v>44952</v>
      </c>
      <c r="I829" s="6">
        <f ca="1">IF($B829&gt;=$D$3,RTD("cqg.rtd",,"StudyData",$C829,"Bar","","Close","ADC","-2","ALL",,,"TRUE","T"),"")</f>
        <v>9315.42</v>
      </c>
      <c r="J829" s="5">
        <f ca="1">IF($B829&gt;=$D$3,RTD("cqg.rtd", ,"ContractData", $C829, "Y_Date",, "T"),"")</f>
        <v>44951</v>
      </c>
      <c r="K829" s="1" t="str">
        <v/>
      </c>
      <c r="L829" s="1" t="str">
        <v/>
      </c>
      <c r="M829" t="b">
        <f t="shared" ca="1" si="39"/>
        <v>0</v>
      </c>
    </row>
    <row r="830" spans="1:13" x14ac:dyDescent="0.3">
      <c r="A830" s="3">
        <v>825</v>
      </c>
      <c r="B830" s="5">
        <f t="shared" si="37"/>
        <v>45721</v>
      </c>
      <c r="C830" s="16" t="str">
        <f t="shared" si="38"/>
        <v>CADD05H25</v>
      </c>
      <c r="D830" s="6" t="str">
        <f>RTD("cqg.rtd", ,"ContractData", ""&amp;C830&amp;"", "LongDescription",, "T")</f>
        <v>LME Copper, Mar 25</v>
      </c>
      <c r="E830" s="6" t="str" cm="1">
        <f t="array" aca="1" ref="E830" ca="1">IF($B830&gt;=$D$3,_xll.CQGContractData(""&amp;$C830&amp;"","T_Settlement","1","T"),RTD("cqg.rtd",,"StudyData",""&amp;$C830&amp;"","Bar","","Close","D","-1","ALL",,,"TRUE","T"))</f>
        <v/>
      </c>
      <c r="F830" s="3" t="str" cm="1">
        <f t="array" aca="1" ref="F830" ca="1">IF($B830&gt;=$D$3,_xll.CQGContractData(""&amp;$C830&amp;"","NetSettlement","1","T"),RTD("cqg.rtd",,"StudyData",""&amp;$C830&amp;"","Bar","","Close","D","-2","ALL",,,"TRUE","T")-RTD("cqg.rtd",,"StudyData",""&amp;$C830&amp;"","Bar","","Close","D","-1","ALL",,,"TRUE","T"))</f>
        <v/>
      </c>
      <c r="G830" s="14" t="str">
        <f ca="1">IF($B830&gt;=$D$3,RTD("cqg.rtd", ,"ContractData", $C830, "T_SettlementTime",, "T"),"")</f>
        <v/>
      </c>
      <c r="H830" s="5" cm="1">
        <f t="array" aca="1" ref="H830" ca="1">IF($B830&gt;=$D$3,_xll.CQGContractData($C830,"T_Date","1","T"),RTD("cqg.rtd",,"StudyData",""&amp;$C830&amp;"","Bar","","Time","D","-1","ALL",,,"TRUE","T"))</f>
        <v>44952</v>
      </c>
      <c r="I830" s="6">
        <f ca="1">IF($B830&gt;=$D$3,RTD("cqg.rtd",,"StudyData",$C830,"Bar","","Close","ADC","-2","ALL",,,"TRUE","T"),"")</f>
        <v>9315.58</v>
      </c>
      <c r="J830" s="5">
        <f ca="1">IF($B830&gt;=$D$3,RTD("cqg.rtd", ,"ContractData", $C830, "Y_Date",, "T"),"")</f>
        <v>44951</v>
      </c>
      <c r="K830" s="1" t="str">
        <v/>
      </c>
      <c r="L830" s="1" t="str">
        <v/>
      </c>
      <c r="M830" t="b">
        <f t="shared" ca="1" si="39"/>
        <v>0</v>
      </c>
    </row>
    <row r="831" spans="1:13" x14ac:dyDescent="0.3">
      <c r="A831" s="3">
        <v>826</v>
      </c>
      <c r="B831" s="5">
        <f t="shared" si="37"/>
        <v>45722</v>
      </c>
      <c r="C831" s="16" t="str">
        <f t="shared" si="38"/>
        <v>CADD06H25</v>
      </c>
      <c r="D831" s="6" t="str">
        <f>RTD("cqg.rtd", ,"ContractData", ""&amp;C831&amp;"", "LongDescription",, "T")</f>
        <v>LME Copper, Mar 25</v>
      </c>
      <c r="E831" s="6" t="str" cm="1">
        <f t="array" aca="1" ref="E831" ca="1">IF($B831&gt;=$D$3,_xll.CQGContractData(""&amp;$C831&amp;"","T_Settlement","1","T"),RTD("cqg.rtd",,"StudyData",""&amp;$C831&amp;"","Bar","","Close","D","-1","ALL",,,"TRUE","T"))</f>
        <v/>
      </c>
      <c r="F831" s="3" t="str" cm="1">
        <f t="array" aca="1" ref="F831" ca="1">IF($B831&gt;=$D$3,_xll.CQGContractData(""&amp;$C831&amp;"","NetSettlement","1","T"),RTD("cqg.rtd",,"StudyData",""&amp;$C831&amp;"","Bar","","Close","D","-2","ALL",,,"TRUE","T")-RTD("cqg.rtd",,"StudyData",""&amp;$C831&amp;"","Bar","","Close","D","-1","ALL",,,"TRUE","T"))</f>
        <v/>
      </c>
      <c r="G831" s="14" t="str">
        <f ca="1">IF($B831&gt;=$D$3,RTD("cqg.rtd", ,"ContractData", $C831, "T_SettlementTime",, "T"),"")</f>
        <v/>
      </c>
      <c r="H831" s="5" cm="1">
        <f t="array" aca="1" ref="H831" ca="1">IF($B831&gt;=$D$3,_xll.CQGContractData($C831,"T_Date","1","T"),RTD("cqg.rtd",,"StudyData",""&amp;$C831&amp;"","Bar","","Time","D","-1","ALL",,,"TRUE","T"))</f>
        <v>44952</v>
      </c>
      <c r="I831" s="6">
        <f ca="1">IF($B831&gt;=$D$3,RTD("cqg.rtd",,"StudyData",$C831,"Bar","","Close","ADC","-2","ALL",,,"TRUE","T"),"")</f>
        <v>9315.75</v>
      </c>
      <c r="J831" s="5">
        <f ca="1">IF($B831&gt;=$D$3,RTD("cqg.rtd", ,"ContractData", $C831, "Y_Date",, "T"),"")</f>
        <v>44951</v>
      </c>
      <c r="K831" s="1" t="str">
        <v/>
      </c>
      <c r="L831" s="1" t="str">
        <v/>
      </c>
      <c r="M831" t="b">
        <f t="shared" ca="1" si="39"/>
        <v>0</v>
      </c>
    </row>
    <row r="832" spans="1:13" x14ac:dyDescent="0.3">
      <c r="A832" s="3">
        <v>827</v>
      </c>
      <c r="B832" s="5">
        <f t="shared" si="37"/>
        <v>45723</v>
      </c>
      <c r="C832" s="16" t="str">
        <f t="shared" si="38"/>
        <v>CADD07H25</v>
      </c>
      <c r="D832" s="6" t="str">
        <f>RTD("cqg.rtd", ,"ContractData", ""&amp;C832&amp;"", "LongDescription",, "T")</f>
        <v>LME Copper, Mar 25</v>
      </c>
      <c r="E832" s="6" t="str" cm="1">
        <f t="array" aca="1" ref="E832" ca="1">IF($B832&gt;=$D$3,_xll.CQGContractData(""&amp;$C832&amp;"","T_Settlement","1","T"),RTD("cqg.rtd",,"StudyData",""&amp;$C832&amp;"","Bar","","Close","D","-1","ALL",,,"TRUE","T"))</f>
        <v/>
      </c>
      <c r="F832" s="3" t="str" cm="1">
        <f t="array" aca="1" ref="F832" ca="1">IF($B832&gt;=$D$3,_xll.CQGContractData(""&amp;$C832&amp;"","NetSettlement","1","T"),RTD("cqg.rtd",,"StudyData",""&amp;$C832&amp;"","Bar","","Close","D","-2","ALL",,,"TRUE","T")-RTD("cqg.rtd",,"StudyData",""&amp;$C832&amp;"","Bar","","Close","D","-1","ALL",,,"TRUE","T"))</f>
        <v/>
      </c>
      <c r="G832" s="14" t="str">
        <f ca="1">IF($B832&gt;=$D$3,RTD("cqg.rtd", ,"ContractData", $C832, "T_SettlementTime",, "T"),"")</f>
        <v/>
      </c>
      <c r="H832" s="5" cm="1">
        <f t="array" aca="1" ref="H832" ca="1">IF($B832&gt;=$D$3,_xll.CQGContractData($C832,"T_Date","1","T"),RTD("cqg.rtd",,"StudyData",""&amp;$C832&amp;"","Bar","","Time","D","-1","ALL",,,"TRUE","T"))</f>
        <v>44952</v>
      </c>
      <c r="I832" s="6">
        <f ca="1">IF($B832&gt;=$D$3,RTD("cqg.rtd",,"StudyData",$C832,"Bar","","Close","ADC","-2","ALL",,,"TRUE","T"),"")</f>
        <v>9311.94</v>
      </c>
      <c r="J832" s="5">
        <f ca="1">IF($B832&gt;=$D$3,RTD("cqg.rtd", ,"ContractData", $C832, "Y_Date",, "T"),"")</f>
        <v>44951</v>
      </c>
      <c r="K832" s="1" t="str">
        <v/>
      </c>
      <c r="L832" s="1" t="str">
        <v/>
      </c>
      <c r="M832" t="b">
        <f t="shared" ca="1" si="39"/>
        <v>0</v>
      </c>
    </row>
    <row r="833" spans="1:13" x14ac:dyDescent="0.3">
      <c r="A833" s="3">
        <v>828</v>
      </c>
      <c r="B833" s="5">
        <f t="shared" si="37"/>
        <v>45726</v>
      </c>
      <c r="C833" s="16" t="str">
        <f t="shared" si="38"/>
        <v>CADD10H25</v>
      </c>
      <c r="D833" s="6" t="str">
        <f>RTD("cqg.rtd", ,"ContractData", ""&amp;C833&amp;"", "LongDescription",, "T")</f>
        <v>LME Copper, Mar 25</v>
      </c>
      <c r="E833" s="6" t="str" cm="1">
        <f t="array" aca="1" ref="E833" ca="1">IF($B833&gt;=$D$3,_xll.CQGContractData(""&amp;$C833&amp;"","T_Settlement","1","T"),RTD("cqg.rtd",,"StudyData",""&amp;$C833&amp;"","Bar","","Close","D","-1","ALL",,,"TRUE","T"))</f>
        <v/>
      </c>
      <c r="F833" s="3" t="str" cm="1">
        <f t="array" aca="1" ref="F833" ca="1">IF($B833&gt;=$D$3,_xll.CQGContractData(""&amp;$C833&amp;"","NetSettlement","1","T"),RTD("cqg.rtd",,"StudyData",""&amp;$C833&amp;"","Bar","","Close","D","-2","ALL",,,"TRUE","T")-RTD("cqg.rtd",,"StudyData",""&amp;$C833&amp;"","Bar","","Close","D","-1","ALL",,,"TRUE","T"))</f>
        <v/>
      </c>
      <c r="G833" s="14" t="str">
        <f ca="1">IF($B833&gt;=$D$3,RTD("cqg.rtd", ,"ContractData", $C833, "T_SettlementTime",, "T"),"")</f>
        <v/>
      </c>
      <c r="H833" s="5" cm="1">
        <f t="array" aca="1" ref="H833" ca="1">IF($B833&gt;=$D$3,_xll.CQGContractData($C833,"T_Date","1","T"),RTD("cqg.rtd",,"StudyData",""&amp;$C833&amp;"","Bar","","Time","D","-1","ALL",,,"TRUE","T"))</f>
        <v>44952</v>
      </c>
      <c r="I833" s="6">
        <f ca="1">IF($B833&gt;=$D$3,RTD("cqg.rtd",,"StudyData",$C833,"Bar","","Close","ADC","-2","ALL",,,"TRUE","T"),"")</f>
        <v>9306</v>
      </c>
      <c r="J833" s="5">
        <f ca="1">IF($B833&gt;=$D$3,RTD("cqg.rtd", ,"ContractData", $C833, "Y_Date",, "T"),"")</f>
        <v>44951</v>
      </c>
      <c r="K833" s="1" t="str">
        <v/>
      </c>
      <c r="L833" s="1" t="str">
        <v/>
      </c>
      <c r="M833" t="b">
        <f t="shared" ca="1" si="39"/>
        <v>0</v>
      </c>
    </row>
    <row r="834" spans="1:13" x14ac:dyDescent="0.3">
      <c r="A834" s="3">
        <v>829</v>
      </c>
      <c r="B834" s="5">
        <f t="shared" si="37"/>
        <v>45727</v>
      </c>
      <c r="C834" s="16" t="str">
        <f t="shared" si="38"/>
        <v>CADD11H25</v>
      </c>
      <c r="D834" s="6" t="str">
        <f>RTD("cqg.rtd", ,"ContractData", ""&amp;C834&amp;"", "LongDescription",, "T")</f>
        <v>LME Copper, Mar 25</v>
      </c>
      <c r="E834" s="6" t="str" cm="1">
        <f t="array" aca="1" ref="E834" ca="1">IF($B834&gt;=$D$3,_xll.CQGContractData(""&amp;$C834&amp;"","T_Settlement","1","T"),RTD("cqg.rtd",,"StudyData",""&amp;$C834&amp;"","Bar","","Close","D","-1","ALL",,,"TRUE","T"))</f>
        <v/>
      </c>
      <c r="F834" s="3" t="str" cm="1">
        <f t="array" aca="1" ref="F834" ca="1">IF($B834&gt;=$D$3,_xll.CQGContractData(""&amp;$C834&amp;"","NetSettlement","1","T"),RTD("cqg.rtd",,"StudyData",""&amp;$C834&amp;"","Bar","","Close","D","-2","ALL",,,"TRUE","T")-RTD("cqg.rtd",,"StudyData",""&amp;$C834&amp;"","Bar","","Close","D","-1","ALL",,,"TRUE","T"))</f>
        <v/>
      </c>
      <c r="G834" s="14" t="str">
        <f ca="1">IF($B834&gt;=$D$3,RTD("cqg.rtd", ,"ContractData", $C834, "T_SettlementTime",, "T"),"")</f>
        <v/>
      </c>
      <c r="H834" s="5" cm="1">
        <f t="array" aca="1" ref="H834" ca="1">IF($B834&gt;=$D$3,_xll.CQGContractData($C834,"T_Date","1","T"),RTD("cqg.rtd",,"StudyData",""&amp;$C834&amp;"","Bar","","Time","D","-1","ALL",,,"TRUE","T"))</f>
        <v>44952</v>
      </c>
      <c r="I834" s="6">
        <f ca="1">IF($B834&gt;=$D$3,RTD("cqg.rtd",,"StudyData",$C834,"Bar","","Close","ADC","-2","ALL",,,"TRUE","T"),"")</f>
        <v>9315.5</v>
      </c>
      <c r="J834" s="5">
        <f ca="1">IF($B834&gt;=$D$3,RTD("cqg.rtd", ,"ContractData", $C834, "Y_Date",, "T"),"")</f>
        <v>44951</v>
      </c>
      <c r="K834" s="1" t="str">
        <v/>
      </c>
      <c r="L834" s="1" t="str">
        <v/>
      </c>
      <c r="M834" t="b">
        <f t="shared" ca="1" si="39"/>
        <v>0</v>
      </c>
    </row>
    <row r="835" spans="1:13" x14ac:dyDescent="0.3">
      <c r="A835" s="3">
        <v>830</v>
      </c>
      <c r="B835" s="5">
        <f t="shared" si="37"/>
        <v>45728</v>
      </c>
      <c r="C835" s="16" t="str">
        <f t="shared" si="38"/>
        <v>CADD12H25</v>
      </c>
      <c r="D835" s="6" t="str">
        <f>RTD("cqg.rtd", ,"ContractData", ""&amp;C835&amp;"", "LongDescription",, "T")</f>
        <v>LME Copper, Mar 25</v>
      </c>
      <c r="E835" s="6" t="str" cm="1">
        <f t="array" aca="1" ref="E835" ca="1">IF($B835&gt;=$D$3,_xll.CQGContractData(""&amp;$C835&amp;"","T_Settlement","1","T"),RTD("cqg.rtd",,"StudyData",""&amp;$C835&amp;"","Bar","","Close","D","-1","ALL",,,"TRUE","T"))</f>
        <v/>
      </c>
      <c r="F835" s="3" t="str" cm="1">
        <f t="array" aca="1" ref="F835" ca="1">IF($B835&gt;=$D$3,_xll.CQGContractData(""&amp;$C835&amp;"","NetSettlement","1","T"),RTD("cqg.rtd",,"StudyData",""&amp;$C835&amp;"","Bar","","Close","D","-2","ALL",,,"TRUE","T")-RTD("cqg.rtd",,"StudyData",""&amp;$C835&amp;"","Bar","","Close","D","-1","ALL",,,"TRUE","T"))</f>
        <v/>
      </c>
      <c r="G835" s="14" t="str">
        <f ca="1">IF($B835&gt;=$D$3,RTD("cqg.rtd", ,"ContractData", $C835, "T_SettlementTime",, "T"),"")</f>
        <v/>
      </c>
      <c r="H835" s="5" cm="1">
        <f t="array" aca="1" ref="H835" ca="1">IF($B835&gt;=$D$3,_xll.CQGContractData($C835,"T_Date","1","T"),RTD("cqg.rtd",,"StudyData",""&amp;$C835&amp;"","Bar","","Time","D","-1","ALL",,,"TRUE","T"))</f>
        <v>44952</v>
      </c>
      <c r="I835" s="6">
        <f ca="1">IF($B835&gt;=$D$3,RTD("cqg.rtd",,"StudyData",$C835,"Bar","","Close","ADC","-2","ALL",,,"TRUE","T"),"")</f>
        <v>9315.25</v>
      </c>
      <c r="J835" s="5">
        <f ca="1">IF($B835&gt;=$D$3,RTD("cqg.rtd", ,"ContractData", $C835, "Y_Date",, "T"),"")</f>
        <v>44951</v>
      </c>
      <c r="K835" s="1" t="str">
        <v/>
      </c>
      <c r="L835" s="1" t="str">
        <v/>
      </c>
      <c r="M835" t="b">
        <f t="shared" ca="1" si="39"/>
        <v>0</v>
      </c>
    </row>
    <row r="836" spans="1:13" x14ac:dyDescent="0.3">
      <c r="A836" s="3">
        <v>831</v>
      </c>
      <c r="B836" s="5">
        <f t="shared" si="37"/>
        <v>45729</v>
      </c>
      <c r="C836" s="16" t="str">
        <f t="shared" si="38"/>
        <v>CADD13H25</v>
      </c>
      <c r="D836" s="6" t="str">
        <f>RTD("cqg.rtd", ,"ContractData", ""&amp;C836&amp;"", "LongDescription",, "T")</f>
        <v>LME Copper, Mar 25</v>
      </c>
      <c r="E836" s="6" t="str" cm="1">
        <f t="array" aca="1" ref="E836" ca="1">IF($B836&gt;=$D$3,_xll.CQGContractData(""&amp;$C836&amp;"","T_Settlement","1","T"),RTD("cqg.rtd",,"StudyData",""&amp;$C836&amp;"","Bar","","Close","D","-1","ALL",,,"TRUE","T"))</f>
        <v/>
      </c>
      <c r="F836" s="3" t="str" cm="1">
        <f t="array" aca="1" ref="F836" ca="1">IF($B836&gt;=$D$3,_xll.CQGContractData(""&amp;$C836&amp;"","NetSettlement","1","T"),RTD("cqg.rtd",,"StudyData",""&amp;$C836&amp;"","Bar","","Close","D","-2","ALL",,,"TRUE","T")-RTD("cqg.rtd",,"StudyData",""&amp;$C836&amp;"","Bar","","Close","D","-1","ALL",,,"TRUE","T"))</f>
        <v/>
      </c>
      <c r="G836" s="14" t="str">
        <f ca="1">IF($B836&gt;=$D$3,RTD("cqg.rtd", ,"ContractData", $C836, "T_SettlementTime",, "T"),"")</f>
        <v/>
      </c>
      <c r="H836" s="5" cm="1">
        <f t="array" aca="1" ref="H836" ca="1">IF($B836&gt;=$D$3,_xll.CQGContractData($C836,"T_Date","1","T"),RTD("cqg.rtd",,"StudyData",""&amp;$C836&amp;"","Bar","","Time","D","-1","ALL",,,"TRUE","T"))</f>
        <v>44952</v>
      </c>
      <c r="I836" s="6">
        <f ca="1">IF($B836&gt;=$D$3,RTD("cqg.rtd",,"StudyData",$C836,"Bar","","Close","ADC","-2","ALL",,,"TRUE","T"),"")</f>
        <v>9315</v>
      </c>
      <c r="J836" s="5">
        <f ca="1">IF($B836&gt;=$D$3,RTD("cqg.rtd", ,"ContractData", $C836, "Y_Date",, "T"),"")</f>
        <v>44951</v>
      </c>
      <c r="K836" s="1" t="str">
        <v/>
      </c>
      <c r="L836" s="1" t="str">
        <v/>
      </c>
      <c r="M836" t="b">
        <f t="shared" ca="1" si="39"/>
        <v>0</v>
      </c>
    </row>
    <row r="837" spans="1:13" x14ac:dyDescent="0.3">
      <c r="A837" s="3">
        <v>832</v>
      </c>
      <c r="B837" s="5">
        <f t="shared" ref="B837:B875" si="40">WORKDAY($C$2,$A837)</f>
        <v>45730</v>
      </c>
      <c r="C837" s="16" t="str">
        <f t="shared" ref="C837:C875" si="41">CONCATENATE($E$2,IF(DAY($B837)&lt;10,CONCATENATE("0",DAY($B837)),DAY($B837)),IF(MONTH($B837)=1,"F",IF(MONTH($B837)=2,"G",IF(MONTH($B837)=3,"H",IF(MONTH($B837)=4,"J",IF(MONTH($B837)=5,"K",IF(MONTH($B837)=6,"M",IF(MONTH($B837)=7,"N",IF(MONTH($B837)=8,"Q",IF(MONTH($B837)=9,"U",IF(MONTH($B837)=10,"V",IF(MONTH($B837)=11,"X",IF(MONTH($B837)=12,"Z","INVALID MONTH")))))))))))),RIGHT(YEAR($B837),2))</f>
        <v>CADD14H25</v>
      </c>
      <c r="D837" s="6" t="str">
        <f>RTD("cqg.rtd", ,"ContractData", ""&amp;C837&amp;"", "LongDescription",, "T")</f>
        <v>LME Copper, Mar 25</v>
      </c>
      <c r="E837" s="6" t="str" cm="1">
        <f t="array" aca="1" ref="E837" ca="1">IF($B837&gt;=$D$3,_xll.CQGContractData(""&amp;$C837&amp;"","T_Settlement","1","T"),RTD("cqg.rtd",,"StudyData",""&amp;$C837&amp;"","Bar","","Close","D","-1","ALL",,,"TRUE","T"))</f>
        <v/>
      </c>
      <c r="F837" s="3" t="str" cm="1">
        <f t="array" aca="1" ref="F837" ca="1">IF($B837&gt;=$D$3,_xll.CQGContractData(""&amp;$C837&amp;"","NetSettlement","1","T"),RTD("cqg.rtd",,"StudyData",""&amp;$C837&amp;"","Bar","","Close","D","-2","ALL",,,"TRUE","T")-RTD("cqg.rtd",,"StudyData",""&amp;$C837&amp;"","Bar","","Close","D","-1","ALL",,,"TRUE","T"))</f>
        <v/>
      </c>
      <c r="G837" s="14" t="str">
        <f ca="1">IF($B837&gt;=$D$3,RTD("cqg.rtd", ,"ContractData", $C837, "T_SettlementTime",, "T"),"")</f>
        <v/>
      </c>
      <c r="H837" s="5" cm="1">
        <f t="array" aca="1" ref="H837" ca="1">IF($B837&gt;=$D$3,_xll.CQGContractData($C837,"T_Date","1","T"),RTD("cqg.rtd",,"StudyData",""&amp;$C837&amp;"","Bar","","Time","D","-1","ALL",,,"TRUE","T"))</f>
        <v>44952</v>
      </c>
      <c r="I837" s="6">
        <f ca="1">IF($B837&gt;=$D$3,RTD("cqg.rtd",,"StudyData",$C837,"Bar","","Close","ADC","-2","ALL",,,"TRUE","T"),"")</f>
        <v>9312.25</v>
      </c>
      <c r="J837" s="5">
        <f ca="1">IF($B837&gt;=$D$3,RTD("cqg.rtd", ,"ContractData", $C837, "Y_Date",, "T"),"")</f>
        <v>44951</v>
      </c>
      <c r="K837" s="1" t="str">
        <v/>
      </c>
      <c r="L837" s="1" t="str">
        <v/>
      </c>
      <c r="M837" t="b">
        <f t="shared" ca="1" si="39"/>
        <v>0</v>
      </c>
    </row>
    <row r="838" spans="1:13" x14ac:dyDescent="0.3">
      <c r="A838" s="3">
        <v>833</v>
      </c>
      <c r="B838" s="5">
        <f t="shared" si="40"/>
        <v>45733</v>
      </c>
      <c r="C838" s="16" t="str">
        <f t="shared" si="41"/>
        <v>CADD17H25</v>
      </c>
      <c r="D838" s="6" t="str">
        <f>RTD("cqg.rtd", ,"ContractData", ""&amp;C838&amp;"", "LongDescription",, "T")</f>
        <v>LME Copper, Mar 25</v>
      </c>
      <c r="E838" s="6" t="str" cm="1">
        <f t="array" aca="1" ref="E838" ca="1">IF($B838&gt;=$D$3,_xll.CQGContractData(""&amp;$C838&amp;"","T_Settlement","1","T"),RTD("cqg.rtd",,"StudyData",""&amp;$C838&amp;"","Bar","","Close","D","-1","ALL",,,"TRUE","T"))</f>
        <v/>
      </c>
      <c r="F838" s="3" t="str" cm="1">
        <f t="array" aca="1" ref="F838" ca="1">IF($B838&gt;=$D$3,_xll.CQGContractData(""&amp;$C838&amp;"","NetSettlement","1","T"),RTD("cqg.rtd",,"StudyData",""&amp;$C838&amp;"","Bar","","Close","D","-2","ALL",,,"TRUE","T")-RTD("cqg.rtd",,"StudyData",""&amp;$C838&amp;"","Bar","","Close","D","-1","ALL",,,"TRUE","T"))</f>
        <v/>
      </c>
      <c r="G838" s="14" t="str">
        <f ca="1">IF($B838&gt;=$D$3,RTD("cqg.rtd", ,"ContractData", $C838, "T_SettlementTime",, "T"),"")</f>
        <v/>
      </c>
      <c r="H838" s="5" cm="1">
        <f t="array" aca="1" ref="H838" ca="1">IF($B838&gt;=$D$3,_xll.CQGContractData($C838,"T_Date","1","T"),RTD("cqg.rtd",,"StudyData",""&amp;$C838&amp;"","Bar","","Time","D","-1","ALL",,,"TRUE","T"))</f>
        <v>44952</v>
      </c>
      <c r="I838" s="6">
        <f ca="1">IF($B838&gt;=$D$3,RTD("cqg.rtd",,"StudyData",$C838,"Bar","","Close","ADC","-2","ALL",,,"TRUE","T"),"")</f>
        <v>9318</v>
      </c>
      <c r="J838" s="5">
        <f ca="1">IF($B838&gt;=$D$3,RTD("cqg.rtd", ,"ContractData", $C838, "Y_Date",, "T"),"")</f>
        <v>44951</v>
      </c>
      <c r="K838" s="1" t="str">
        <v/>
      </c>
      <c r="L838" s="1" t="str">
        <v/>
      </c>
      <c r="M838" t="b">
        <f t="shared" ca="1" si="39"/>
        <v>0</v>
      </c>
    </row>
    <row r="839" spans="1:13" x14ac:dyDescent="0.3">
      <c r="A839" s="3">
        <v>834</v>
      </c>
      <c r="B839" s="5">
        <f t="shared" si="40"/>
        <v>45734</v>
      </c>
      <c r="C839" s="16" t="str">
        <f t="shared" si="41"/>
        <v>CADD18H25</v>
      </c>
      <c r="D839" s="6" t="str">
        <f>RTD("cqg.rtd", ,"ContractData", ""&amp;C839&amp;"", "LongDescription",, "T")</f>
        <v>LME Copper, Mar 25</v>
      </c>
      <c r="E839" s="6" t="str" cm="1">
        <f t="array" aca="1" ref="E839" ca="1">IF($B839&gt;=$D$3,_xll.CQGContractData(""&amp;$C839&amp;"","T_Settlement","1","T"),RTD("cqg.rtd",,"StudyData",""&amp;$C839&amp;"","Bar","","Close","D","-1","ALL",,,"TRUE","T"))</f>
        <v/>
      </c>
      <c r="F839" s="3" t="str" cm="1">
        <f t="array" aca="1" ref="F839" ca="1">IF($B839&gt;=$D$3,_xll.CQGContractData(""&amp;$C839&amp;"","NetSettlement","1","T"),RTD("cqg.rtd",,"StudyData",""&amp;$C839&amp;"","Bar","","Close","D","-2","ALL",,,"TRUE","T")-RTD("cqg.rtd",,"StudyData",""&amp;$C839&amp;"","Bar","","Close","D","-1","ALL",,,"TRUE","T"))</f>
        <v/>
      </c>
      <c r="G839" s="14" t="str">
        <f ca="1">IF($B839&gt;=$D$3,RTD("cqg.rtd", ,"ContractData", $C839, "T_SettlementTime",, "T"),"")</f>
        <v/>
      </c>
      <c r="H839" s="5" cm="1">
        <f t="array" aca="1" ref="H839" ca="1">IF($B839&gt;=$D$3,_xll.CQGContractData($C839,"T_Date","1","T"),RTD("cqg.rtd",,"StudyData",""&amp;$C839&amp;"","Bar","","Time","D","-1","ALL",,,"TRUE","T"))</f>
        <v>44952</v>
      </c>
      <c r="I839" s="6">
        <f ca="1">IF($B839&gt;=$D$3,RTD("cqg.rtd",,"StudyData",$C839,"Bar","","Close","ADC","-2","ALL",,,"TRUE","T"),"")</f>
        <v>9314.75</v>
      </c>
      <c r="J839" s="5">
        <f ca="1">IF($B839&gt;=$D$3,RTD("cqg.rtd", ,"ContractData", $C839, "Y_Date",, "T"),"")</f>
        <v>44951</v>
      </c>
      <c r="K839" s="1" t="str">
        <v/>
      </c>
      <c r="L839" s="1" t="str">
        <v/>
      </c>
      <c r="M839" t="b">
        <f t="shared" ca="1" si="39"/>
        <v>0</v>
      </c>
    </row>
    <row r="840" spans="1:13" x14ac:dyDescent="0.3">
      <c r="A840" s="3">
        <v>835</v>
      </c>
      <c r="B840" s="5">
        <f t="shared" si="40"/>
        <v>45735</v>
      </c>
      <c r="C840" s="16" t="str">
        <f t="shared" si="41"/>
        <v>CADD19H25</v>
      </c>
      <c r="D840" s="6" t="str">
        <f>RTD("cqg.rtd", ,"ContractData", ""&amp;C840&amp;"", "LongDescription",, "T")</f>
        <v>LME Copper, Mar 25</v>
      </c>
      <c r="E840" s="6" cm="1">
        <f t="array" aca="1" ref="E840" ca="1">IF($B840&gt;=$D$3,_xll.CQGContractData(""&amp;$C840&amp;"","T_Settlement","1","T"),RTD("cqg.rtd",,"StudyData",""&amp;$C840&amp;"","Bar","","Close","D","-1","ALL",,,"TRUE","T"))</f>
        <v>9219.5</v>
      </c>
      <c r="F840" s="3" cm="1">
        <f t="array" aca="1" ref="F840" ca="1">IF($B840&gt;=$D$3,_xll.CQGContractData(""&amp;$C840&amp;"","NetSettlement","1","T"),RTD("cqg.rtd",,"StudyData",""&amp;$C840&amp;"","Bar","","Close","D","-2","ALL",,,"TRUE","T")-RTD("cqg.rtd",,"StudyData",""&amp;$C840&amp;"","Bar","","Close","D","-1","ALL",,,"TRUE","T"))</f>
        <v>5</v>
      </c>
      <c r="G840" s="14">
        <f ca="1">IF($B840&gt;=$D$3,RTD("cqg.rtd", ,"ContractData", $C840, "T_SettlementTime",, "T"),"")</f>
        <v>0.45833333333333331</v>
      </c>
      <c r="H840" s="5" cm="1">
        <f t="array" aca="1" ref="H840" ca="1">IF($B840&gt;=$D$3,_xll.CQGContractData($C840,"T_Date","1","T"),RTD("cqg.rtd",,"StudyData",""&amp;$C840&amp;"","Bar","","Time","D","-1","ALL",,,"TRUE","T"))</f>
        <v>44952</v>
      </c>
      <c r="I840" s="6">
        <f ca="1">IF($B840&gt;=$D$3,RTD("cqg.rtd",,"StudyData",$C840,"Bar","","Close","ADC","-2","ALL",,,"TRUE","T"),"")</f>
        <v>9314.5</v>
      </c>
      <c r="J840" s="5">
        <f ca="1">IF($B840&gt;=$D$3,RTD("cqg.rtd", ,"ContractData", $C840, "Y_Date",, "T"),"")</f>
        <v>44951</v>
      </c>
      <c r="K840" s="1">
        <v>45735</v>
      </c>
      <c r="L840" s="1" t="str">
        <v/>
      </c>
      <c r="M840" t="b">
        <f t="shared" ca="1" si="39"/>
        <v>0</v>
      </c>
    </row>
    <row r="841" spans="1:13" x14ac:dyDescent="0.3">
      <c r="A841" s="3">
        <v>836</v>
      </c>
      <c r="B841" s="5">
        <f t="shared" si="40"/>
        <v>45736</v>
      </c>
      <c r="C841" s="16" t="str">
        <f t="shared" si="41"/>
        <v>CADD20H25</v>
      </c>
      <c r="D841" s="6" t="str">
        <f>RTD("cqg.rtd", ,"ContractData", ""&amp;C841&amp;"", "LongDescription",, "T")</f>
        <v>LME Copper, Mar 25</v>
      </c>
      <c r="E841" s="6" t="str" cm="1">
        <f t="array" aca="1" ref="E841" ca="1">IF($B841&gt;=$D$3,_xll.CQGContractData(""&amp;$C841&amp;"","T_Settlement","1","T"),RTD("cqg.rtd",,"StudyData",""&amp;$C841&amp;"","Bar","","Close","D","-1","ALL",,,"TRUE","T"))</f>
        <v/>
      </c>
      <c r="F841" s="3" t="str" cm="1">
        <f t="array" aca="1" ref="F841" ca="1">IF($B841&gt;=$D$3,_xll.CQGContractData(""&amp;$C841&amp;"","NetSettlement","1","T"),RTD("cqg.rtd",,"StudyData",""&amp;$C841&amp;"","Bar","","Close","D","-2","ALL",,,"TRUE","T")-RTD("cqg.rtd",,"StudyData",""&amp;$C841&amp;"","Bar","","Close","D","-1","ALL",,,"TRUE","T"))</f>
        <v/>
      </c>
      <c r="G841" s="14" t="str">
        <f ca="1">IF($B841&gt;=$D$3,RTD("cqg.rtd", ,"ContractData", $C841, "T_SettlementTime",, "T"),"")</f>
        <v/>
      </c>
      <c r="H841" s="5" cm="1">
        <f t="array" aca="1" ref="H841" ca="1">IF($B841&gt;=$D$3,_xll.CQGContractData($C841,"T_Date","1","T"),RTD("cqg.rtd",,"StudyData",""&amp;$C841&amp;"","Bar","","Time","D","-1","ALL",,,"TRUE","T"))</f>
        <v>44952</v>
      </c>
      <c r="I841" s="6">
        <f ca="1">IF($B841&gt;=$D$3,RTD("cqg.rtd",,"StudyData",$C841,"Bar","","Close","ADC","-2","ALL",,,"TRUE","T"),"")</f>
        <v>9314.25</v>
      </c>
      <c r="J841" s="5">
        <f ca="1">IF($B841&gt;=$D$3,RTD("cqg.rtd", ,"ContractData", $C841, "Y_Date",, "T"),"")</f>
        <v>44951</v>
      </c>
      <c r="K841" s="1" t="str">
        <v/>
      </c>
      <c r="L841" s="1" t="str">
        <v/>
      </c>
      <c r="M841" t="b">
        <f t="shared" ca="1" si="39"/>
        <v>0</v>
      </c>
    </row>
    <row r="842" spans="1:13" x14ac:dyDescent="0.3">
      <c r="A842" s="3">
        <v>837</v>
      </c>
      <c r="B842" s="5">
        <f t="shared" si="40"/>
        <v>45737</v>
      </c>
      <c r="C842" s="16" t="str">
        <f t="shared" si="41"/>
        <v>CADD21H25</v>
      </c>
      <c r="D842" s="6" t="str">
        <f>RTD("cqg.rtd", ,"ContractData", ""&amp;C842&amp;"", "LongDescription",, "T")</f>
        <v>LME Copper, Mar 25</v>
      </c>
      <c r="E842" s="6" t="str" cm="1">
        <f t="array" aca="1" ref="E842" ca="1">IF($B842&gt;=$D$3,_xll.CQGContractData(""&amp;$C842&amp;"","T_Settlement","1","T"),RTD("cqg.rtd",,"StudyData",""&amp;$C842&amp;"","Bar","","Close","D","-1","ALL",,,"TRUE","T"))</f>
        <v/>
      </c>
      <c r="F842" s="3" t="str" cm="1">
        <f t="array" aca="1" ref="F842" ca="1">IF($B842&gt;=$D$3,_xll.CQGContractData(""&amp;$C842&amp;"","NetSettlement","1","T"),RTD("cqg.rtd",,"StudyData",""&amp;$C842&amp;"","Bar","","Close","D","-2","ALL",,,"TRUE","T")-RTD("cqg.rtd",,"StudyData",""&amp;$C842&amp;"","Bar","","Close","D","-1","ALL",,,"TRUE","T"))</f>
        <v/>
      </c>
      <c r="G842" s="14" t="str">
        <f ca="1">IF($B842&gt;=$D$3,RTD("cqg.rtd", ,"ContractData", $C842, "T_SettlementTime",, "T"),"")</f>
        <v/>
      </c>
      <c r="H842" s="5" cm="1">
        <f t="array" aca="1" ref="H842" ca="1">IF($B842&gt;=$D$3,_xll.CQGContractData($C842,"T_Date","1","T"),RTD("cqg.rtd",,"StudyData",""&amp;$C842&amp;"","Bar","","Time","D","-1","ALL",,,"TRUE","T"))</f>
        <v>44952</v>
      </c>
      <c r="I842" s="6">
        <f ca="1">IF($B842&gt;=$D$3,RTD("cqg.rtd",,"StudyData",$C842,"Bar","","Close","ADC","-2","ALL",,,"TRUE","T"),"")</f>
        <v>9311.86</v>
      </c>
      <c r="J842" s="5">
        <f ca="1">IF($B842&gt;=$D$3,RTD("cqg.rtd", ,"ContractData", $C842, "Y_Date",, "T"),"")</f>
        <v>44951</v>
      </c>
      <c r="K842" s="1" t="str">
        <v/>
      </c>
      <c r="L842" s="1" t="str">
        <v/>
      </c>
      <c r="M842" t="b">
        <f t="shared" ca="1" si="39"/>
        <v>0</v>
      </c>
    </row>
    <row r="843" spans="1:13" x14ac:dyDescent="0.3">
      <c r="A843" s="3">
        <v>838</v>
      </c>
      <c r="B843" s="5">
        <f t="shared" si="40"/>
        <v>45740</v>
      </c>
      <c r="C843" s="16" t="str">
        <f t="shared" si="41"/>
        <v>CADD24H25</v>
      </c>
      <c r="D843" s="6" t="str">
        <f>RTD("cqg.rtd", ,"ContractData", ""&amp;C843&amp;"", "LongDescription",, "T")</f>
        <v>LME Copper, Mar 25</v>
      </c>
      <c r="E843" s="6" t="str" cm="1">
        <f t="array" aca="1" ref="E843" ca="1">IF($B843&gt;=$D$3,_xll.CQGContractData(""&amp;$C843&amp;"","T_Settlement","1","T"),RTD("cqg.rtd",,"StudyData",""&amp;$C843&amp;"","Bar","","Close","D","-1","ALL",,,"TRUE","T"))</f>
        <v/>
      </c>
      <c r="F843" s="3" t="str" cm="1">
        <f t="array" aca="1" ref="F843" ca="1">IF($B843&gt;=$D$3,_xll.CQGContractData(""&amp;$C843&amp;"","NetSettlement","1","T"),RTD("cqg.rtd",,"StudyData",""&amp;$C843&amp;"","Bar","","Close","D","-2","ALL",,,"TRUE","T")-RTD("cqg.rtd",,"StudyData",""&amp;$C843&amp;"","Bar","","Close","D","-1","ALL",,,"TRUE","T"))</f>
        <v/>
      </c>
      <c r="G843" s="14" t="str">
        <f ca="1">IF($B843&gt;=$D$3,RTD("cqg.rtd", ,"ContractData", $C843, "T_SettlementTime",, "T"),"")</f>
        <v/>
      </c>
      <c r="H843" s="5" cm="1">
        <f t="array" aca="1" ref="H843" ca="1">IF($B843&gt;=$D$3,_xll.CQGContractData($C843,"T_Date","1","T"),RTD("cqg.rtd",,"StudyData",""&amp;$C843&amp;"","Bar","","Time","D","-1","ALL",,,"TRUE","T"))</f>
        <v>44952</v>
      </c>
      <c r="I843" s="6">
        <f ca="1">IF($B843&gt;=$D$3,RTD("cqg.rtd",,"StudyData",$C843,"Bar","","Close","ADC","-2","ALL",,,"TRUE","T"),"")</f>
        <v>9314.5</v>
      </c>
      <c r="J843" s="5">
        <f ca="1">IF($B843&gt;=$D$3,RTD("cqg.rtd", ,"ContractData", $C843, "Y_Date",, "T"),"")</f>
        <v>44951</v>
      </c>
      <c r="K843" s="1" t="str">
        <v/>
      </c>
      <c r="L843" s="1" t="str">
        <v/>
      </c>
      <c r="M843" t="b">
        <f t="shared" ca="1" si="39"/>
        <v>0</v>
      </c>
    </row>
    <row r="844" spans="1:13" x14ac:dyDescent="0.3">
      <c r="A844" s="3">
        <v>839</v>
      </c>
      <c r="B844" s="5">
        <f t="shared" si="40"/>
        <v>45741</v>
      </c>
      <c r="C844" s="16" t="str">
        <f t="shared" si="41"/>
        <v>CADD25H25</v>
      </c>
      <c r="D844" s="6" t="str">
        <f>RTD("cqg.rtd", ,"ContractData", ""&amp;C844&amp;"", "LongDescription",, "T")</f>
        <v>LME Copper, Mar 25</v>
      </c>
      <c r="E844" s="6" t="str" cm="1">
        <f t="array" aca="1" ref="E844" ca="1">IF($B844&gt;=$D$3,_xll.CQGContractData(""&amp;$C844&amp;"","T_Settlement","1","T"),RTD("cqg.rtd",,"StudyData",""&amp;$C844&amp;"","Bar","","Close","D","-1","ALL",,,"TRUE","T"))</f>
        <v/>
      </c>
      <c r="F844" s="3" t="str" cm="1">
        <f t="array" aca="1" ref="F844" ca="1">IF($B844&gt;=$D$3,_xll.CQGContractData(""&amp;$C844&amp;"","NetSettlement","1","T"),RTD("cqg.rtd",,"StudyData",""&amp;$C844&amp;"","Bar","","Close","D","-2","ALL",,,"TRUE","T")-RTD("cqg.rtd",,"StudyData",""&amp;$C844&amp;"","Bar","","Close","D","-1","ALL",,,"TRUE","T"))</f>
        <v/>
      </c>
      <c r="G844" s="14" t="str">
        <f ca="1">IF($B844&gt;=$D$3,RTD("cqg.rtd", ,"ContractData", $C844, "T_SettlementTime",, "T"),"")</f>
        <v/>
      </c>
      <c r="H844" s="5" cm="1">
        <f t="array" aca="1" ref="H844" ca="1">IF($B844&gt;=$D$3,_xll.CQGContractData($C844,"T_Date","1","T"),RTD("cqg.rtd",,"StudyData",""&amp;$C844&amp;"","Bar","","Time","D","-1","ALL",,,"TRUE","T"))</f>
        <v>44952</v>
      </c>
      <c r="I844" s="6" t="str">
        <f ca="1">IF($B844&gt;=$D$3,RTD("cqg.rtd",,"StudyData",$C844,"Bar","","Close","ADC","-2","ALL",,,"TRUE","T"),"")</f>
        <v/>
      </c>
      <c r="J844" s="5">
        <f ca="1">IF($B844&gt;=$D$3,RTD("cqg.rtd", ,"ContractData", $C844, "Y_Date",, "T"),"")</f>
        <v>44951</v>
      </c>
      <c r="K844" s="1" t="str">
        <v/>
      </c>
      <c r="L844" s="1" t="str">
        <v/>
      </c>
      <c r="M844" t="b">
        <f t="shared" ca="1" si="39"/>
        <v>0</v>
      </c>
    </row>
    <row r="845" spans="1:13" x14ac:dyDescent="0.3">
      <c r="A845" s="3">
        <v>840</v>
      </c>
      <c r="B845" s="5">
        <f t="shared" si="40"/>
        <v>45742</v>
      </c>
      <c r="C845" s="16" t="str">
        <f t="shared" si="41"/>
        <v>CADD26H25</v>
      </c>
      <c r="D845" s="6" t="str">
        <f>RTD("cqg.rtd", ,"ContractData", ""&amp;C845&amp;"", "LongDescription",, "T")</f>
        <v>LME Copper, Mar 25</v>
      </c>
      <c r="E845" s="6" t="str" cm="1">
        <f t="array" aca="1" ref="E845" ca="1">IF($B845&gt;=$D$3,_xll.CQGContractData(""&amp;$C845&amp;"","T_Settlement","1","T"),RTD("cqg.rtd",,"StudyData",""&amp;$C845&amp;"","Bar","","Close","D","-1","ALL",,,"TRUE","T"))</f>
        <v/>
      </c>
      <c r="F845" s="3" t="str" cm="1">
        <f t="array" aca="1" ref="F845" ca="1">IF($B845&gt;=$D$3,_xll.CQGContractData(""&amp;$C845&amp;"","NetSettlement","1","T"),RTD("cqg.rtd",,"StudyData",""&amp;$C845&amp;"","Bar","","Close","D","-2","ALL",,,"TRUE","T")-RTD("cqg.rtd",,"StudyData",""&amp;$C845&amp;"","Bar","","Close","D","-1","ALL",,,"TRUE","T"))</f>
        <v/>
      </c>
      <c r="G845" s="14" t="str">
        <f ca="1">IF($B845&gt;=$D$3,RTD("cqg.rtd", ,"ContractData", $C845, "T_SettlementTime",, "T"),"")</f>
        <v/>
      </c>
      <c r="H845" s="5" cm="1">
        <f t="array" aca="1" ref="H845" ca="1">IF($B845&gt;=$D$3,_xll.CQGContractData($C845,"T_Date","1","T"),RTD("cqg.rtd",,"StudyData",""&amp;$C845&amp;"","Bar","","Time","D","-1","ALL",,,"TRUE","T"))</f>
        <v>44952</v>
      </c>
      <c r="I845" s="6">
        <f ca="1">IF($B845&gt;=$D$3,RTD("cqg.rtd",,"StudyData",$C845,"Bar","","Close","ADC","-2","ALL",,,"TRUE","T"),"")</f>
        <v>9291.01</v>
      </c>
      <c r="J845" s="5">
        <f ca="1">IF($B845&gt;=$D$3,RTD("cqg.rtd", ,"ContractData", $C845, "Y_Date",, "T"),"")</f>
        <v>44951</v>
      </c>
      <c r="K845" s="1" t="str">
        <v/>
      </c>
      <c r="L845" s="1" t="str">
        <v/>
      </c>
      <c r="M845" t="b">
        <f t="shared" ca="1" si="39"/>
        <v>0</v>
      </c>
    </row>
    <row r="846" spans="1:13" x14ac:dyDescent="0.3">
      <c r="A846" s="3">
        <v>841</v>
      </c>
      <c r="B846" s="5">
        <f t="shared" si="40"/>
        <v>45743</v>
      </c>
      <c r="C846" s="16" t="str">
        <f t="shared" si="41"/>
        <v>CADD27H25</v>
      </c>
      <c r="D846" s="6" t="str">
        <f>RTD("cqg.rtd", ,"ContractData", ""&amp;C846&amp;"", "LongDescription",, "T")</f>
        <v>LME Copper, Mar 25</v>
      </c>
      <c r="E846" s="6" t="str" cm="1">
        <f t="array" aca="1" ref="E846" ca="1">IF($B846&gt;=$D$3,_xll.CQGContractData(""&amp;$C846&amp;"","T_Settlement","1","T"),RTD("cqg.rtd",,"StudyData",""&amp;$C846&amp;"","Bar","","Close","D","-1","ALL",,,"TRUE","T"))</f>
        <v/>
      </c>
      <c r="F846" s="3" t="str" cm="1">
        <f t="array" aca="1" ref="F846" ca="1">IF($B846&gt;=$D$3,_xll.CQGContractData(""&amp;$C846&amp;"","NetSettlement","1","T"),RTD("cqg.rtd",,"StudyData",""&amp;$C846&amp;"","Bar","","Close","D","-2","ALL",,,"TRUE","T")-RTD("cqg.rtd",,"StudyData",""&amp;$C846&amp;"","Bar","","Close","D","-1","ALL",,,"TRUE","T"))</f>
        <v/>
      </c>
      <c r="G846" s="14" t="str">
        <f ca="1">IF($B846&gt;=$D$3,RTD("cqg.rtd", ,"ContractData", $C846, "T_SettlementTime",, "T"),"")</f>
        <v/>
      </c>
      <c r="H846" s="5" cm="1">
        <f t="array" aca="1" ref="H846" ca="1">IF($B846&gt;=$D$3,_xll.CQGContractData($C846,"T_Date","1","T"),RTD("cqg.rtd",,"StudyData",""&amp;$C846&amp;"","Bar","","Time","D","-1","ALL",,,"TRUE","T"))</f>
        <v>44952</v>
      </c>
      <c r="I846" s="6">
        <f ca="1">IF($B846&gt;=$D$3,RTD("cqg.rtd",,"StudyData",$C846,"Bar","","Close","ADC","-2","ALL",,,"TRUE","T"),"")</f>
        <v>9292.51</v>
      </c>
      <c r="J846" s="5">
        <f ca="1">IF($B846&gt;=$D$3,RTD("cqg.rtd", ,"ContractData", $C846, "Y_Date",, "T"),"")</f>
        <v>44951</v>
      </c>
      <c r="K846" s="1" t="str">
        <v/>
      </c>
      <c r="L846" s="1" t="str">
        <v/>
      </c>
      <c r="M846" t="b">
        <f t="shared" ca="1" si="39"/>
        <v>0</v>
      </c>
    </row>
    <row r="847" spans="1:13" x14ac:dyDescent="0.3">
      <c r="A847" s="3">
        <v>842</v>
      </c>
      <c r="B847" s="5">
        <f t="shared" si="40"/>
        <v>45744</v>
      </c>
      <c r="C847" s="16" t="str">
        <f t="shared" si="41"/>
        <v>CADD28H25</v>
      </c>
      <c r="D847" s="6" t="str">
        <f>RTD("cqg.rtd", ,"ContractData", ""&amp;C847&amp;"", "LongDescription",, "T")</f>
        <v>LME Copper, Mar 25</v>
      </c>
      <c r="E847" s="6" t="str" cm="1">
        <f t="array" aca="1" ref="E847" ca="1">IF($B847&gt;=$D$3,_xll.CQGContractData(""&amp;$C847&amp;"","T_Settlement","1","T"),RTD("cqg.rtd",,"StudyData",""&amp;$C847&amp;"","Bar","","Close","D","-1","ALL",,,"TRUE","T"))</f>
        <v/>
      </c>
      <c r="F847" s="3" t="str" cm="1">
        <f t="array" aca="1" ref="F847" ca="1">IF($B847&gt;=$D$3,_xll.CQGContractData(""&amp;$C847&amp;"","NetSettlement","1","T"),RTD("cqg.rtd",,"StudyData",""&amp;$C847&amp;"","Bar","","Close","D","-2","ALL",,,"TRUE","T")-RTD("cqg.rtd",,"StudyData",""&amp;$C847&amp;"","Bar","","Close","D","-1","ALL",,,"TRUE","T"))</f>
        <v/>
      </c>
      <c r="G847" s="14" t="str">
        <f ca="1">IF($B847&gt;=$D$3,RTD("cqg.rtd", ,"ContractData", $C847, "T_SettlementTime",, "T"),"")</f>
        <v/>
      </c>
      <c r="H847" s="5" cm="1">
        <f t="array" aca="1" ref="H847" ca="1">IF($B847&gt;=$D$3,_xll.CQGContractData($C847,"T_Date","1","T"),RTD("cqg.rtd",,"StudyData",""&amp;$C847&amp;"","Bar","","Time","D","-1","ALL",,,"TRUE","T"))</f>
        <v>44952</v>
      </c>
      <c r="I847" s="6">
        <f ca="1">IF($B847&gt;=$D$3,RTD("cqg.rtd",,"StudyData",$C847,"Bar","","Close","ADC","-2","ALL",,,"TRUE","T"),"")</f>
        <v>9313.8799999999992</v>
      </c>
      <c r="J847" s="5">
        <f ca="1">IF($B847&gt;=$D$3,RTD("cqg.rtd", ,"ContractData", $C847, "Y_Date",, "T"),"")</f>
        <v>44951</v>
      </c>
      <c r="K847" s="1" t="str">
        <v/>
      </c>
      <c r="L847" s="1" t="str">
        <v/>
      </c>
      <c r="M847" t="b">
        <f t="shared" ca="1" si="39"/>
        <v>0</v>
      </c>
    </row>
    <row r="848" spans="1:13" x14ac:dyDescent="0.3">
      <c r="A848" s="3">
        <v>843</v>
      </c>
      <c r="B848" s="5">
        <f t="shared" si="40"/>
        <v>45747</v>
      </c>
      <c r="C848" s="16" t="str">
        <f t="shared" si="41"/>
        <v>CADD31H25</v>
      </c>
      <c r="D848" s="6" t="str">
        <f>RTD("cqg.rtd", ,"ContractData", ""&amp;C848&amp;"", "LongDescription",, "T")</f>
        <v>LME Copper, Mar 25</v>
      </c>
      <c r="E848" s="6" t="str" cm="1">
        <f t="array" aca="1" ref="E848" ca="1">IF($B848&gt;=$D$3,_xll.CQGContractData(""&amp;$C848&amp;"","T_Settlement","1","T"),RTD("cqg.rtd",,"StudyData",""&amp;$C848&amp;"","Bar","","Close","D","-1","ALL",,,"TRUE","T"))</f>
        <v/>
      </c>
      <c r="F848" s="3" t="str" cm="1">
        <f t="array" aca="1" ref="F848" ca="1">IF($B848&gt;=$D$3,_xll.CQGContractData(""&amp;$C848&amp;"","NetSettlement","1","T"),RTD("cqg.rtd",,"StudyData",""&amp;$C848&amp;"","Bar","","Close","D","-2","ALL",,,"TRUE","T")-RTD("cqg.rtd",,"StudyData",""&amp;$C848&amp;"","Bar","","Close","D","-1","ALL",,,"TRUE","T"))</f>
        <v/>
      </c>
      <c r="G848" s="14" t="str">
        <f ca="1">IF($B848&gt;=$D$3,RTD("cqg.rtd", ,"ContractData", $C848, "T_SettlementTime",, "T"),"")</f>
        <v/>
      </c>
      <c r="H848" s="5" cm="1">
        <f t="array" aca="1" ref="H848" ca="1">IF($B848&gt;=$D$3,_xll.CQGContractData($C848,"T_Date","1","T"),RTD("cqg.rtd",,"StudyData",""&amp;$C848&amp;"","Bar","","Time","D","-1","ALL",,,"TRUE","T"))</f>
        <v>44952</v>
      </c>
      <c r="I848" s="6">
        <f ca="1">IF($B848&gt;=$D$3,RTD("cqg.rtd",,"StudyData",$C848,"Bar","","Close","ADC","-2","ALL",,,"TRUE","T"),"")</f>
        <v>9294.75</v>
      </c>
      <c r="J848" s="5">
        <f ca="1">IF($B848&gt;=$D$3,RTD("cqg.rtd", ,"ContractData", $C848, "Y_Date",, "T"),"")</f>
        <v>44951</v>
      </c>
      <c r="K848" s="1" t="str">
        <v/>
      </c>
      <c r="L848" s="1" t="str">
        <v/>
      </c>
      <c r="M848" t="b">
        <f t="shared" ca="1" si="39"/>
        <v>0</v>
      </c>
    </row>
    <row r="849" spans="1:13" x14ac:dyDescent="0.3">
      <c r="A849" s="3">
        <v>844</v>
      </c>
      <c r="B849" s="5">
        <f t="shared" si="40"/>
        <v>45748</v>
      </c>
      <c r="C849" s="16" t="str">
        <f t="shared" si="41"/>
        <v>CADD01J25</v>
      </c>
      <c r="D849" s="6" t="str">
        <f>RTD("cqg.rtd", ,"ContractData", ""&amp;C849&amp;"", "LongDescription",, "T")</f>
        <v>LME Copper, Apr 25</v>
      </c>
      <c r="E849" s="6" t="str" cm="1">
        <f t="array" aca="1" ref="E849" ca="1">IF($B849&gt;=$D$3,_xll.CQGContractData(""&amp;$C849&amp;"","T_Settlement","1","T"),RTD("cqg.rtd",,"StudyData",""&amp;$C849&amp;"","Bar","","Close","D","-1","ALL",,,"TRUE","T"))</f>
        <v/>
      </c>
      <c r="F849" s="3" t="str" cm="1">
        <f t="array" aca="1" ref="F849" ca="1">IF($B849&gt;=$D$3,_xll.CQGContractData(""&amp;$C849&amp;"","NetSettlement","1","T"),RTD("cqg.rtd",,"StudyData",""&amp;$C849&amp;"","Bar","","Close","D","-2","ALL",,,"TRUE","T")-RTD("cqg.rtd",,"StudyData",""&amp;$C849&amp;"","Bar","","Close","D","-1","ALL",,,"TRUE","T"))</f>
        <v/>
      </c>
      <c r="G849" s="14" t="str">
        <f ca="1">IF($B849&gt;=$D$3,RTD("cqg.rtd", ,"ContractData", $C849, "T_SettlementTime",, "T"),"")</f>
        <v/>
      </c>
      <c r="H849" s="5" cm="1">
        <f t="array" aca="1" ref="H849" ca="1">IF($B849&gt;=$D$3,_xll.CQGContractData($C849,"T_Date","1","T"),RTD("cqg.rtd",,"StudyData",""&amp;$C849&amp;"","Bar","","Time","D","-1","ALL",,,"TRUE","T"))</f>
        <v>44952</v>
      </c>
      <c r="I849" s="6">
        <f ca="1">IF($B849&gt;=$D$3,RTD("cqg.rtd",,"StudyData",$C849,"Bar","","Close","ADC","-2","ALL",,,"TRUE","T"),"")</f>
        <v>9310.8799999999992</v>
      </c>
      <c r="J849" s="5">
        <f ca="1">IF($B849&gt;=$D$3,RTD("cqg.rtd", ,"ContractData", $C849, "Y_Date",, "T"),"")</f>
        <v>44951</v>
      </c>
      <c r="K849" s="1" t="str">
        <v/>
      </c>
      <c r="L849" s="1" t="str">
        <v/>
      </c>
      <c r="M849" t="b">
        <f t="shared" ca="1" si="39"/>
        <v>0</v>
      </c>
    </row>
    <row r="850" spans="1:13" x14ac:dyDescent="0.3">
      <c r="A850" s="3">
        <v>845</v>
      </c>
      <c r="B850" s="5">
        <f t="shared" si="40"/>
        <v>45749</v>
      </c>
      <c r="C850" s="16" t="str">
        <f t="shared" si="41"/>
        <v>CADD02J25</v>
      </c>
      <c r="D850" s="6" t="str">
        <f>RTD("cqg.rtd", ,"ContractData", ""&amp;C850&amp;"", "LongDescription",, "T")</f>
        <v>LME Copper, Apr 25</v>
      </c>
      <c r="E850" s="6" t="str" cm="1">
        <f t="array" aca="1" ref="E850" ca="1">IF($B850&gt;=$D$3,_xll.CQGContractData(""&amp;$C850&amp;"","T_Settlement","1","T"),RTD("cqg.rtd",,"StudyData",""&amp;$C850&amp;"","Bar","","Close","D","-1","ALL",,,"TRUE","T"))</f>
        <v/>
      </c>
      <c r="F850" s="3" t="str" cm="1">
        <f t="array" aca="1" ref="F850" ca="1">IF($B850&gt;=$D$3,_xll.CQGContractData(""&amp;$C850&amp;"","NetSettlement","1","T"),RTD("cqg.rtd",,"StudyData",""&amp;$C850&amp;"","Bar","","Close","D","-2","ALL",,,"TRUE","T")-RTD("cqg.rtd",,"StudyData",""&amp;$C850&amp;"","Bar","","Close","D","-1","ALL",,,"TRUE","T"))</f>
        <v/>
      </c>
      <c r="G850" s="14" t="str">
        <f ca="1">IF($B850&gt;=$D$3,RTD("cqg.rtd", ,"ContractData", $C850, "T_SettlementTime",, "T"),"")</f>
        <v/>
      </c>
      <c r="H850" s="5" cm="1">
        <f t="array" aca="1" ref="H850" ca="1">IF($B850&gt;=$D$3,_xll.CQGContractData($C850,"T_Date","1","T"),RTD("cqg.rtd",,"StudyData",""&amp;$C850&amp;"","Bar","","Time","D","-1","ALL",,,"TRUE","T"))</f>
        <v>44952</v>
      </c>
      <c r="I850" s="6">
        <f ca="1">IF($B850&gt;=$D$3,RTD("cqg.rtd",,"StudyData",$C850,"Bar","","Close","ADC","-2","ALL",,,"TRUE","T"),"")</f>
        <v>9311.06</v>
      </c>
      <c r="J850" s="5">
        <f ca="1">IF($B850&gt;=$D$3,RTD("cqg.rtd", ,"ContractData", $C850, "Y_Date",, "T"),"")</f>
        <v>44951</v>
      </c>
      <c r="K850" s="1" t="str">
        <v/>
      </c>
      <c r="L850" s="1" t="str">
        <v/>
      </c>
      <c r="M850" t="b">
        <f t="shared" ref="M850:M875" ca="1" si="42">ISERROR(F850)</f>
        <v>0</v>
      </c>
    </row>
    <row r="851" spans="1:13" x14ac:dyDescent="0.3">
      <c r="A851" s="3">
        <v>846</v>
      </c>
      <c r="B851" s="5">
        <f t="shared" si="40"/>
        <v>45750</v>
      </c>
      <c r="C851" s="16" t="str">
        <f t="shared" si="41"/>
        <v>CADD03J25</v>
      </c>
      <c r="D851" s="6" t="str">
        <f>RTD("cqg.rtd", ,"ContractData", ""&amp;C851&amp;"", "LongDescription",, "T")</f>
        <v>LME Copper, Apr 25</v>
      </c>
      <c r="E851" s="6" t="str" cm="1">
        <f t="array" aca="1" ref="E851" ca="1">IF($B851&gt;=$D$3,_xll.CQGContractData(""&amp;$C851&amp;"","T_Settlement","1","T"),RTD("cqg.rtd",,"StudyData",""&amp;$C851&amp;"","Bar","","Close","D","-1","ALL",,,"TRUE","T"))</f>
        <v/>
      </c>
      <c r="F851" s="3" t="str" cm="1">
        <f t="array" aca="1" ref="F851" ca="1">IF($B851&gt;=$D$3,_xll.CQGContractData(""&amp;$C851&amp;"","NetSettlement","1","T"),RTD("cqg.rtd",,"StudyData",""&amp;$C851&amp;"","Bar","","Close","D","-2","ALL",,,"TRUE","T")-RTD("cqg.rtd",,"StudyData",""&amp;$C851&amp;"","Bar","","Close","D","-1","ALL",,,"TRUE","T"))</f>
        <v/>
      </c>
      <c r="G851" s="14" t="str">
        <f ca="1">IF($B851&gt;=$D$3,RTD("cqg.rtd", ,"ContractData", $C851, "T_SettlementTime",, "T"),"")</f>
        <v/>
      </c>
      <c r="H851" s="5" cm="1">
        <f t="array" aca="1" ref="H851" ca="1">IF($B851&gt;=$D$3,_xll.CQGContractData($C851,"T_Date","1","T"),RTD("cqg.rtd",,"StudyData",""&amp;$C851&amp;"","Bar","","Time","D","-1","ALL",,,"TRUE","T"))</f>
        <v>44952</v>
      </c>
      <c r="I851" s="6">
        <f ca="1">IF($B851&gt;=$D$3,RTD("cqg.rtd",,"StudyData",$C851,"Bar","","Close","ADC","-2","ALL",,,"TRUE","T"),"")</f>
        <v>9315.25</v>
      </c>
      <c r="J851" s="5">
        <f ca="1">IF($B851&gt;=$D$3,RTD("cqg.rtd", ,"ContractData", $C851, "Y_Date",, "T"),"")</f>
        <v>44951</v>
      </c>
      <c r="K851" s="1" t="str">
        <v/>
      </c>
      <c r="L851" s="1" t="str">
        <v/>
      </c>
      <c r="M851" t="b">
        <f t="shared" ca="1" si="42"/>
        <v>0</v>
      </c>
    </row>
    <row r="852" spans="1:13" x14ac:dyDescent="0.3">
      <c r="A852" s="3">
        <v>847</v>
      </c>
      <c r="B852" s="5">
        <f t="shared" si="40"/>
        <v>45751</v>
      </c>
      <c r="C852" s="16" t="str">
        <f t="shared" si="41"/>
        <v>CADD04J25</v>
      </c>
      <c r="D852" s="6" t="str">
        <f>RTD("cqg.rtd", ,"ContractData", ""&amp;C852&amp;"", "LongDescription",, "T")</f>
        <v>LME Copper, Apr 25</v>
      </c>
      <c r="E852" s="6" t="str" cm="1">
        <f t="array" aca="1" ref="E852" ca="1">IF($B852&gt;=$D$3,_xll.CQGContractData(""&amp;$C852&amp;"","T_Settlement","1","T"),RTD("cqg.rtd",,"StudyData",""&amp;$C852&amp;"","Bar","","Close","D","-1","ALL",,,"TRUE","T"))</f>
        <v/>
      </c>
      <c r="F852" s="3" t="str" cm="1">
        <f t="array" aca="1" ref="F852" ca="1">IF($B852&gt;=$D$3,_xll.CQGContractData(""&amp;$C852&amp;"","NetSettlement","1","T"),RTD("cqg.rtd",,"StudyData",""&amp;$C852&amp;"","Bar","","Close","D","-2","ALL",,,"TRUE","T")-RTD("cqg.rtd",,"StudyData",""&amp;$C852&amp;"","Bar","","Close","D","-1","ALL",,,"TRUE","T"))</f>
        <v/>
      </c>
      <c r="G852" s="14" t="str">
        <f ca="1">IF($B852&gt;=$D$3,RTD("cqg.rtd", ,"ContractData", $C852, "T_SettlementTime",, "T"),"")</f>
        <v/>
      </c>
      <c r="H852" s="5" cm="1">
        <f t="array" aca="1" ref="H852" ca="1">IF($B852&gt;=$D$3,_xll.CQGContractData($C852,"T_Date","1","T"),RTD("cqg.rtd",,"StudyData",""&amp;$C852&amp;"","Bar","","Time","D","-1","ALL",,,"TRUE","T"))</f>
        <v>44952</v>
      </c>
      <c r="I852" s="6">
        <f ca="1">IF($B852&gt;=$D$3,RTD("cqg.rtd",,"StudyData",$C852,"Bar","","Close","ADC","-2","ALL",,,"TRUE","T"),"")</f>
        <v>9315.42</v>
      </c>
      <c r="J852" s="5">
        <f ca="1">IF($B852&gt;=$D$3,RTD("cqg.rtd", ,"ContractData", $C852, "Y_Date",, "T"),"")</f>
        <v>44951</v>
      </c>
      <c r="K852" s="1" t="str">
        <v/>
      </c>
      <c r="L852" s="1" t="str">
        <v/>
      </c>
      <c r="M852" t="b">
        <f t="shared" ca="1" si="42"/>
        <v>0</v>
      </c>
    </row>
    <row r="853" spans="1:13" x14ac:dyDescent="0.3">
      <c r="A853" s="3">
        <v>848</v>
      </c>
      <c r="B853" s="5">
        <f t="shared" si="40"/>
        <v>45754</v>
      </c>
      <c r="C853" s="16" t="str">
        <f t="shared" si="41"/>
        <v>CADD07J25</v>
      </c>
      <c r="D853" s="6" t="str">
        <f>RTD("cqg.rtd", ,"ContractData", ""&amp;C853&amp;"", "LongDescription",, "T")</f>
        <v>LME Copper, Apr 25</v>
      </c>
      <c r="E853" s="6" t="str" cm="1">
        <f t="array" aca="1" ref="E853" ca="1">IF($B853&gt;=$D$3,_xll.CQGContractData(""&amp;$C853&amp;"","T_Settlement","1","T"),RTD("cqg.rtd",,"StudyData",""&amp;$C853&amp;"","Bar","","Close","D","-1","ALL",,,"TRUE","T"))</f>
        <v/>
      </c>
      <c r="F853" s="3" t="str" cm="1">
        <f t="array" aca="1" ref="F853" ca="1">IF($B853&gt;=$D$3,_xll.CQGContractData(""&amp;$C853&amp;"","NetSettlement","1","T"),RTD("cqg.rtd",,"StudyData",""&amp;$C853&amp;"","Bar","","Close","D","-2","ALL",,,"TRUE","T")-RTD("cqg.rtd",,"StudyData",""&amp;$C853&amp;"","Bar","","Close","D","-1","ALL",,,"TRUE","T"))</f>
        <v/>
      </c>
      <c r="G853" s="14" t="str">
        <f ca="1">IF($B853&gt;=$D$3,RTD("cqg.rtd", ,"ContractData", $C853, "T_SettlementTime",, "T"),"")</f>
        <v/>
      </c>
      <c r="H853" s="5" cm="1">
        <f t="array" aca="1" ref="H853" ca="1">IF($B853&gt;=$D$3,_xll.CQGContractData($C853,"T_Date","1","T"),RTD("cqg.rtd",,"StudyData",""&amp;$C853&amp;"","Bar","","Time","D","-1","ALL",,,"TRUE","T"))</f>
        <v>44952</v>
      </c>
      <c r="I853" s="6">
        <f ca="1">IF($B853&gt;=$D$3,RTD("cqg.rtd",,"StudyData",$C853,"Bar","","Close","ADC","-2","ALL",,,"TRUE","T"),"")</f>
        <v>9311.94</v>
      </c>
      <c r="J853" s="5">
        <f ca="1">IF($B853&gt;=$D$3,RTD("cqg.rtd", ,"ContractData", $C853, "Y_Date",, "T"),"")</f>
        <v>44951</v>
      </c>
      <c r="K853" s="1" t="str">
        <v/>
      </c>
      <c r="L853" s="1" t="str">
        <v/>
      </c>
      <c r="M853" t="b">
        <f t="shared" ca="1" si="42"/>
        <v>0</v>
      </c>
    </row>
    <row r="854" spans="1:13" x14ac:dyDescent="0.3">
      <c r="A854" s="3">
        <v>849</v>
      </c>
      <c r="B854" s="5">
        <f t="shared" si="40"/>
        <v>45755</v>
      </c>
      <c r="C854" s="16" t="str">
        <f t="shared" si="41"/>
        <v>CADD08J25</v>
      </c>
      <c r="D854" s="6" t="str">
        <f>RTD("cqg.rtd", ,"ContractData", ""&amp;C854&amp;"", "LongDescription",, "T")</f>
        <v>LME Copper, Apr 25</v>
      </c>
      <c r="E854" s="6" t="str" cm="1">
        <f t="array" aca="1" ref="E854" ca="1">IF($B854&gt;=$D$3,_xll.CQGContractData(""&amp;$C854&amp;"","T_Settlement","1","T"),RTD("cqg.rtd",,"StudyData",""&amp;$C854&amp;"","Bar","","Close","D","-1","ALL",,,"TRUE","T"))</f>
        <v/>
      </c>
      <c r="F854" s="3" t="str" cm="1">
        <f t="array" aca="1" ref="F854" ca="1">IF($B854&gt;=$D$3,_xll.CQGContractData(""&amp;$C854&amp;"","NetSettlement","1","T"),RTD("cqg.rtd",,"StudyData",""&amp;$C854&amp;"","Bar","","Close","D","-2","ALL",,,"TRUE","T")-RTD("cqg.rtd",,"StudyData",""&amp;$C854&amp;"","Bar","","Close","D","-1","ALL",,,"TRUE","T"))</f>
        <v/>
      </c>
      <c r="G854" s="14" t="str">
        <f ca="1">IF($B854&gt;=$D$3,RTD("cqg.rtd", ,"ContractData", $C854, "T_SettlementTime",, "T"),"")</f>
        <v/>
      </c>
      <c r="H854" s="5" cm="1">
        <f t="array" aca="1" ref="H854" ca="1">IF($B854&gt;=$D$3,_xll.CQGContractData($C854,"T_Date","1","T"),RTD("cqg.rtd",,"StudyData",""&amp;$C854&amp;"","Bar","","Time","D","-1","ALL",,,"TRUE","T"))</f>
        <v>44952</v>
      </c>
      <c r="I854" s="6">
        <f ca="1">IF($B854&gt;=$D$3,RTD("cqg.rtd",,"StudyData",$C854,"Bar","","Close","ADC","-2","ALL",,,"TRUE","T"),"")</f>
        <v>9312.1200000000008</v>
      </c>
      <c r="J854" s="5">
        <f ca="1">IF($B854&gt;=$D$3,RTD("cqg.rtd", ,"ContractData", $C854, "Y_Date",, "T"),"")</f>
        <v>44951</v>
      </c>
      <c r="K854" s="1" t="str">
        <v/>
      </c>
      <c r="L854" s="1" t="str">
        <v/>
      </c>
      <c r="M854" t="b">
        <f t="shared" ca="1" si="42"/>
        <v>0</v>
      </c>
    </row>
    <row r="855" spans="1:13" x14ac:dyDescent="0.3">
      <c r="A855" s="3">
        <v>850</v>
      </c>
      <c r="B855" s="5">
        <f t="shared" si="40"/>
        <v>45756</v>
      </c>
      <c r="C855" s="16" t="str">
        <f t="shared" si="41"/>
        <v>CADD09J25</v>
      </c>
      <c r="D855" s="6" t="str">
        <f>RTD("cqg.rtd", ,"ContractData", ""&amp;C855&amp;"", "LongDescription",, "T")</f>
        <v>LME Copper, Apr 25</v>
      </c>
      <c r="E855" s="6" t="str" cm="1">
        <f t="array" aca="1" ref="E855" ca="1">IF($B855&gt;=$D$3,_xll.CQGContractData(""&amp;$C855&amp;"","T_Settlement","1","T"),RTD("cqg.rtd",,"StudyData",""&amp;$C855&amp;"","Bar","","Close","D","-1","ALL",,,"TRUE","T"))</f>
        <v/>
      </c>
      <c r="F855" s="3" t="str" cm="1">
        <f t="array" aca="1" ref="F855" ca="1">IF($B855&gt;=$D$3,_xll.CQGContractData(""&amp;$C855&amp;"","NetSettlement","1","T"),RTD("cqg.rtd",,"StudyData",""&amp;$C855&amp;"","Bar","","Close","D","-2","ALL",,,"TRUE","T")-RTD("cqg.rtd",,"StudyData",""&amp;$C855&amp;"","Bar","","Close","D","-1","ALL",,,"TRUE","T"))</f>
        <v/>
      </c>
      <c r="G855" s="14" t="str">
        <f ca="1">IF($B855&gt;=$D$3,RTD("cqg.rtd", ,"ContractData", $C855, "T_SettlementTime",, "T"),"")</f>
        <v/>
      </c>
      <c r="H855" s="5" cm="1">
        <f t="array" aca="1" ref="H855" ca="1">IF($B855&gt;=$D$3,_xll.CQGContractData($C855,"T_Date","1","T"),RTD("cqg.rtd",,"StudyData",""&amp;$C855&amp;"","Bar","","Time","D","-1","ALL",,,"TRUE","T"))</f>
        <v>44952</v>
      </c>
      <c r="I855" s="6">
        <f ca="1">IF($B855&gt;=$D$3,RTD("cqg.rtd",,"StudyData",$C855,"Bar","","Close","ADC","-2","ALL",,,"TRUE","T"),"")</f>
        <v>9312.2900000000009</v>
      </c>
      <c r="J855" s="5">
        <f ca="1">IF($B855&gt;=$D$3,RTD("cqg.rtd", ,"ContractData", $C855, "Y_Date",, "T"),"")</f>
        <v>44951</v>
      </c>
      <c r="K855" s="1" t="str">
        <v/>
      </c>
      <c r="L855" s="1" t="str">
        <v/>
      </c>
      <c r="M855" t="b">
        <f t="shared" ca="1" si="42"/>
        <v>0</v>
      </c>
    </row>
    <row r="856" spans="1:13" x14ac:dyDescent="0.3">
      <c r="A856" s="3">
        <v>851</v>
      </c>
      <c r="B856" s="5">
        <f t="shared" si="40"/>
        <v>45757</v>
      </c>
      <c r="C856" s="16" t="str">
        <f t="shared" si="41"/>
        <v>CADD10J25</v>
      </c>
      <c r="D856" s="6" t="str">
        <f>RTD("cqg.rtd", ,"ContractData", ""&amp;C856&amp;"", "LongDescription",, "T")</f>
        <v>LME Copper, Apr 25</v>
      </c>
      <c r="E856" s="6" t="str" cm="1">
        <f t="array" aca="1" ref="E856" ca="1">IF($B856&gt;=$D$3,_xll.CQGContractData(""&amp;$C856&amp;"","T_Settlement","1","T"),RTD("cqg.rtd",,"StudyData",""&amp;$C856&amp;"","Bar","","Close","D","-1","ALL",,,"TRUE","T"))</f>
        <v/>
      </c>
      <c r="F856" s="3" t="str" cm="1">
        <f t="array" aca="1" ref="F856" ca="1">IF($B856&gt;=$D$3,_xll.CQGContractData(""&amp;$C856&amp;"","NetSettlement","1","T"),RTD("cqg.rtd",,"StudyData",""&amp;$C856&amp;"","Bar","","Close","D","-2","ALL",,,"TRUE","T")-RTD("cqg.rtd",,"StudyData",""&amp;$C856&amp;"","Bar","","Close","D","-1","ALL",,,"TRUE","T"))</f>
        <v/>
      </c>
      <c r="G856" s="14" t="str">
        <f ca="1">IF($B856&gt;=$D$3,RTD("cqg.rtd", ,"ContractData", $C856, "T_SettlementTime",, "T"),"")</f>
        <v/>
      </c>
      <c r="H856" s="5" cm="1">
        <f t="array" aca="1" ref="H856" ca="1">IF($B856&gt;=$D$3,_xll.CQGContractData($C856,"T_Date","1","T"),RTD("cqg.rtd",,"StudyData",""&amp;$C856&amp;"","Bar","","Time","D","-1","ALL",,,"TRUE","T"))</f>
        <v>44952</v>
      </c>
      <c r="I856" s="6">
        <f ca="1">IF($B856&gt;=$D$3,RTD("cqg.rtd",,"StudyData",$C856,"Bar","","Close","ADC","-2","ALL",,,"TRUE","T"),"")</f>
        <v>9306</v>
      </c>
      <c r="J856" s="5">
        <f ca="1">IF($B856&gt;=$D$3,RTD("cqg.rtd", ,"ContractData", $C856, "Y_Date",, "T"),"")</f>
        <v>44951</v>
      </c>
      <c r="K856" s="1" t="str">
        <v/>
      </c>
      <c r="L856" s="1" t="str">
        <v/>
      </c>
      <c r="M856" t="b">
        <f t="shared" ca="1" si="42"/>
        <v>0</v>
      </c>
    </row>
    <row r="857" spans="1:13" x14ac:dyDescent="0.3">
      <c r="A857" s="3">
        <v>852</v>
      </c>
      <c r="B857" s="5">
        <f t="shared" si="40"/>
        <v>45758</v>
      </c>
      <c r="C857" s="16" t="str">
        <f t="shared" si="41"/>
        <v>CADD11J25</v>
      </c>
      <c r="D857" s="6" t="str">
        <f>RTD("cqg.rtd", ,"ContractData", ""&amp;C857&amp;"", "LongDescription",, "T")</f>
        <v>LME Copper, Apr 25</v>
      </c>
      <c r="E857" s="6" t="str" cm="1">
        <f t="array" aca="1" ref="E857" ca="1">IF($B857&gt;=$D$3,_xll.CQGContractData(""&amp;$C857&amp;"","T_Settlement","1","T"),RTD("cqg.rtd",,"StudyData",""&amp;$C857&amp;"","Bar","","Close","D","-1","ALL",,,"TRUE","T"))</f>
        <v/>
      </c>
      <c r="F857" s="3" t="str" cm="1">
        <f t="array" aca="1" ref="F857" ca="1">IF($B857&gt;=$D$3,_xll.CQGContractData(""&amp;$C857&amp;"","NetSettlement","1","T"),RTD("cqg.rtd",,"StudyData",""&amp;$C857&amp;"","Bar","","Close","D","-2","ALL",,,"TRUE","T")-RTD("cqg.rtd",,"StudyData",""&amp;$C857&amp;"","Bar","","Close","D","-1","ALL",,,"TRUE","T"))</f>
        <v/>
      </c>
      <c r="G857" s="14" t="str">
        <f ca="1">IF($B857&gt;=$D$3,RTD("cqg.rtd", ,"ContractData", $C857, "T_SettlementTime",, "T"),"")</f>
        <v/>
      </c>
      <c r="H857" s="5" cm="1">
        <f t="array" aca="1" ref="H857" ca="1">IF($B857&gt;=$D$3,_xll.CQGContractData($C857,"T_Date","1","T"),RTD("cqg.rtd",,"StudyData",""&amp;$C857&amp;"","Bar","","Time","D","-1","ALL",,,"TRUE","T"))</f>
        <v>44952</v>
      </c>
      <c r="I857" s="6">
        <f ca="1">IF($B857&gt;=$D$3,RTD("cqg.rtd",,"StudyData",$C857,"Bar","","Close","ADC","-2","ALL",,,"TRUE","T"),"")</f>
        <v>9315.5</v>
      </c>
      <c r="J857" s="5">
        <f ca="1">IF($B857&gt;=$D$3,RTD("cqg.rtd", ,"ContractData", $C857, "Y_Date",, "T"),"")</f>
        <v>44951</v>
      </c>
      <c r="K857" s="1" t="str">
        <v/>
      </c>
      <c r="L857" s="1" t="str">
        <v/>
      </c>
      <c r="M857" t="b">
        <f t="shared" ca="1" si="42"/>
        <v>0</v>
      </c>
    </row>
    <row r="858" spans="1:13" x14ac:dyDescent="0.3">
      <c r="A858" s="3">
        <v>853</v>
      </c>
      <c r="B858" s="5">
        <f t="shared" si="40"/>
        <v>45761</v>
      </c>
      <c r="C858" s="16" t="str">
        <f t="shared" si="41"/>
        <v>CADD14J25</v>
      </c>
      <c r="D858" s="6" t="str">
        <f>RTD("cqg.rtd", ,"ContractData", ""&amp;C858&amp;"", "LongDescription",, "T")</f>
        <v>LME Copper, Apr 25</v>
      </c>
      <c r="E858" s="6" t="str" cm="1">
        <f t="array" aca="1" ref="E858" ca="1">IF($B858&gt;=$D$3,_xll.CQGContractData(""&amp;$C858&amp;"","T_Settlement","1","T"),RTD("cqg.rtd",,"StudyData",""&amp;$C858&amp;"","Bar","","Close","D","-1","ALL",,,"TRUE","T"))</f>
        <v/>
      </c>
      <c r="F858" s="3" t="str" cm="1">
        <f t="array" aca="1" ref="F858" ca="1">IF($B858&gt;=$D$3,_xll.CQGContractData(""&amp;$C858&amp;"","NetSettlement","1","T"),RTD("cqg.rtd",,"StudyData",""&amp;$C858&amp;"","Bar","","Close","D","-2","ALL",,,"TRUE","T")-RTD("cqg.rtd",,"StudyData",""&amp;$C858&amp;"","Bar","","Close","D","-1","ALL",,,"TRUE","T"))</f>
        <v/>
      </c>
      <c r="G858" s="14" t="str">
        <f ca="1">IF($B858&gt;=$D$3,RTD("cqg.rtd", ,"ContractData", $C858, "T_SettlementTime",, "T"),"")</f>
        <v/>
      </c>
      <c r="H858" s="5" cm="1">
        <f t="array" aca="1" ref="H858" ca="1">IF($B858&gt;=$D$3,_xll.CQGContractData($C858,"T_Date","1","T"),RTD("cqg.rtd",,"StudyData",""&amp;$C858&amp;"","Bar","","Time","D","-1","ALL",,,"TRUE","T"))</f>
        <v>44952</v>
      </c>
      <c r="I858" s="6">
        <f ca="1">IF($B858&gt;=$D$3,RTD("cqg.rtd",,"StudyData",$C858,"Bar","","Close","ADC","-2","ALL",,,"TRUE","T"),"")</f>
        <v>9312.25</v>
      </c>
      <c r="J858" s="5">
        <f ca="1">IF($B858&gt;=$D$3,RTD("cqg.rtd", ,"ContractData", $C858, "Y_Date",, "T"),"")</f>
        <v>44951</v>
      </c>
      <c r="K858" s="1" t="str">
        <v/>
      </c>
      <c r="L858" s="1" t="str">
        <v/>
      </c>
      <c r="M858" t="b">
        <f t="shared" ca="1" si="42"/>
        <v>0</v>
      </c>
    </row>
    <row r="859" spans="1:13" x14ac:dyDescent="0.3">
      <c r="A859" s="3">
        <v>854</v>
      </c>
      <c r="B859" s="5">
        <f t="shared" si="40"/>
        <v>45762</v>
      </c>
      <c r="C859" s="16" t="str">
        <f t="shared" si="41"/>
        <v>CADD15J25</v>
      </c>
      <c r="D859" s="6" t="str">
        <f>RTD("cqg.rtd", ,"ContractData", ""&amp;C859&amp;"", "LongDescription",, "T")</f>
        <v>LME Copper, Apr 25</v>
      </c>
      <c r="E859" s="6" t="str" cm="1">
        <f t="array" aca="1" ref="E859" ca="1">IF($B859&gt;=$D$3,_xll.CQGContractData(""&amp;$C859&amp;"","T_Settlement","1","T"),RTD("cqg.rtd",,"StudyData",""&amp;$C859&amp;"","Bar","","Close","D","-1","ALL",,,"TRUE","T"))</f>
        <v/>
      </c>
      <c r="F859" s="3" t="str" cm="1">
        <f t="array" aca="1" ref="F859" ca="1">IF($B859&gt;=$D$3,_xll.CQGContractData(""&amp;$C859&amp;"","NetSettlement","1","T"),RTD("cqg.rtd",,"StudyData",""&amp;$C859&amp;"","Bar","","Close","D","-2","ALL",,,"TRUE","T")-RTD("cqg.rtd",,"StudyData",""&amp;$C859&amp;"","Bar","","Close","D","-1","ALL",,,"TRUE","T"))</f>
        <v/>
      </c>
      <c r="G859" s="14" t="str">
        <f ca="1">IF($B859&gt;=$D$3,RTD("cqg.rtd", ,"ContractData", $C859, "T_SettlementTime",, "T"),"")</f>
        <v/>
      </c>
      <c r="H859" s="5" cm="1">
        <f t="array" aca="1" ref="H859" ca="1">IF($B859&gt;=$D$3,_xll.CQGContractData($C859,"T_Date","1","T"),RTD("cqg.rtd",,"StudyData",""&amp;$C859&amp;"","Bar","","Time","D","-1","ALL",,,"TRUE","T"))</f>
        <v>44952</v>
      </c>
      <c r="I859" s="6">
        <f ca="1">IF($B859&gt;=$D$3,RTD("cqg.rtd",,"StudyData",$C859,"Bar","","Close","ADC","-2","ALL",,,"TRUE","T"),"")</f>
        <v>9311.5</v>
      </c>
      <c r="J859" s="5">
        <f ca="1">IF($B859&gt;=$D$3,RTD("cqg.rtd", ,"ContractData", $C859, "Y_Date",, "T"),"")</f>
        <v>44951</v>
      </c>
      <c r="K859" s="1" t="str">
        <v/>
      </c>
      <c r="L859" s="1" t="str">
        <v/>
      </c>
      <c r="M859" t="b">
        <f t="shared" ca="1" si="42"/>
        <v>0</v>
      </c>
    </row>
    <row r="860" spans="1:13" x14ac:dyDescent="0.3">
      <c r="A860" s="3">
        <v>855</v>
      </c>
      <c r="B860" s="5">
        <f t="shared" si="40"/>
        <v>45763</v>
      </c>
      <c r="C860" s="16" t="str">
        <f t="shared" si="41"/>
        <v>CADD16J25</v>
      </c>
      <c r="D860" s="6" t="str">
        <f>RTD("cqg.rtd", ,"ContractData", ""&amp;C860&amp;"", "LongDescription",, "T")</f>
        <v>LME Copper, Apr 25</v>
      </c>
      <c r="E860" s="6" cm="1">
        <f t="array" aca="1" ref="E860" ca="1">IF($B860&gt;=$D$3,_xll.CQGContractData(""&amp;$C860&amp;"","T_Settlement","1","T"),RTD("cqg.rtd",,"StudyData",""&amp;$C860&amp;"","Bar","","Close","D","-1","ALL",,,"TRUE","T"))</f>
        <v>9211.5</v>
      </c>
      <c r="F860" s="3" cm="1">
        <f t="array" aca="1" ref="F860" ca="1">IF($B860&gt;=$D$3,_xll.CQGContractData(""&amp;$C860&amp;"","NetSettlement","1","T"),RTD("cqg.rtd",,"StudyData",""&amp;$C860&amp;"","Bar","","Close","D","-2","ALL",,,"TRUE","T")-RTD("cqg.rtd",,"StudyData",""&amp;$C860&amp;"","Bar","","Close","D","-1","ALL",,,"TRUE","T"))</f>
        <v>4</v>
      </c>
      <c r="G860" s="14">
        <f ca="1">IF($B860&gt;=$D$3,RTD("cqg.rtd", ,"ContractData", $C860, "T_SettlementTime",, "T"),"")</f>
        <v>0.45833333333333331</v>
      </c>
      <c r="H860" s="5" cm="1">
        <f t="array" aca="1" ref="H860" ca="1">IF($B860&gt;=$D$3,_xll.CQGContractData($C860,"T_Date","1","T"),RTD("cqg.rtd",,"StudyData",""&amp;$C860&amp;"","Bar","","Time","D","-1","ALL",,,"TRUE","T"))</f>
        <v>44952</v>
      </c>
      <c r="I860" s="6">
        <f ca="1">IF($B860&gt;=$D$3,RTD("cqg.rtd",,"StudyData",$C860,"Bar","","Close","ADC","-2","ALL",,,"TRUE","T"),"")</f>
        <v>9311.5</v>
      </c>
      <c r="J860" s="5">
        <f ca="1">IF($B860&gt;=$D$3,RTD("cqg.rtd", ,"ContractData", $C860, "Y_Date",, "T"),"")</f>
        <v>44951</v>
      </c>
      <c r="K860" s="1">
        <v>45763</v>
      </c>
      <c r="L860" s="1" t="str">
        <v/>
      </c>
      <c r="M860" t="b">
        <f t="shared" ca="1" si="42"/>
        <v>0</v>
      </c>
    </row>
    <row r="861" spans="1:13" x14ac:dyDescent="0.3">
      <c r="A861" s="3">
        <v>856</v>
      </c>
      <c r="B861" s="5">
        <f t="shared" si="40"/>
        <v>45764</v>
      </c>
      <c r="C861" s="16" t="str">
        <f t="shared" si="41"/>
        <v>CADD17J25</v>
      </c>
      <c r="D861" s="6" t="str">
        <f>RTD("cqg.rtd", ,"ContractData", ""&amp;C861&amp;"", "LongDescription",, "T")</f>
        <v>LME Copper, Apr 25</v>
      </c>
      <c r="E861" s="6" t="str" cm="1">
        <f t="array" aca="1" ref="E861" ca="1">IF($B861&gt;=$D$3,_xll.CQGContractData(""&amp;$C861&amp;"","T_Settlement","1","T"),RTD("cqg.rtd",,"StudyData",""&amp;$C861&amp;"","Bar","","Close","D","-1","ALL",,,"TRUE","T"))</f>
        <v/>
      </c>
      <c r="F861" s="3" t="str" cm="1">
        <f t="array" aca="1" ref="F861" ca="1">IF($B861&gt;=$D$3,_xll.CQGContractData(""&amp;$C861&amp;"","NetSettlement","1","T"),RTD("cqg.rtd",,"StudyData",""&amp;$C861&amp;"","Bar","","Close","D","-2","ALL",,,"TRUE","T")-RTD("cqg.rtd",,"StudyData",""&amp;$C861&amp;"","Bar","","Close","D","-1","ALL",,,"TRUE","T"))</f>
        <v/>
      </c>
      <c r="G861" s="14" t="str">
        <f ca="1">IF($B861&gt;=$D$3,RTD("cqg.rtd", ,"ContractData", $C861, "T_SettlementTime",, "T"),"")</f>
        <v/>
      </c>
      <c r="H861" s="5" cm="1">
        <f t="array" aca="1" ref="H861" ca="1">IF($B861&gt;=$D$3,_xll.CQGContractData($C861,"T_Date","1","T"),RTD("cqg.rtd",,"StudyData",""&amp;$C861&amp;"","Bar","","Time","D","-1","ALL",,,"TRUE","T"))</f>
        <v>44952</v>
      </c>
      <c r="I861" s="6">
        <f ca="1">IF($B861&gt;=$D$3,RTD("cqg.rtd",,"StudyData",$C861,"Bar","","Close","ADC","-2","ALL",,,"TRUE","T"),"")</f>
        <v>9318</v>
      </c>
      <c r="J861" s="5">
        <f ca="1">IF($B861&gt;=$D$3,RTD("cqg.rtd", ,"ContractData", $C861, "Y_Date",, "T"),"")</f>
        <v>44951</v>
      </c>
      <c r="K861" s="1" t="str">
        <v/>
      </c>
      <c r="L861" s="1" t="str">
        <v/>
      </c>
      <c r="M861" t="b">
        <f t="shared" ca="1" si="42"/>
        <v>0</v>
      </c>
    </row>
    <row r="862" spans="1:13" x14ac:dyDescent="0.3">
      <c r="A862" s="3">
        <v>857</v>
      </c>
      <c r="B862" s="5">
        <f t="shared" si="40"/>
        <v>45765</v>
      </c>
      <c r="C862" s="16" t="str">
        <f t="shared" si="41"/>
        <v>CADD18J25</v>
      </c>
      <c r="D862" s="6" t="str">
        <f>RTD("cqg.rtd", ,"ContractData", ""&amp;C862&amp;"", "LongDescription",, "T")</f>
        <v>LME Copper, Apr 25</v>
      </c>
      <c r="E862" s="6" t="str" cm="1">
        <f t="array" aca="1" ref="E862" ca="1">IF($B862&gt;=$D$3,_xll.CQGContractData(""&amp;$C862&amp;"","T_Settlement","1","T"),RTD("cqg.rtd",,"StudyData",""&amp;$C862&amp;"","Bar","","Close","D","-1","ALL",,,"TRUE","T"))</f>
        <v/>
      </c>
      <c r="F862" s="3" t="str" cm="1">
        <f t="array" aca="1" ref="F862" ca="1">IF($B862&gt;=$D$3,_xll.CQGContractData(""&amp;$C862&amp;"","NetSettlement","1","T"),RTD("cqg.rtd",,"StudyData",""&amp;$C862&amp;"","Bar","","Close","D","-2","ALL",,,"TRUE","T")-RTD("cqg.rtd",,"StudyData",""&amp;$C862&amp;"","Bar","","Close","D","-1","ALL",,,"TRUE","T"))</f>
        <v/>
      </c>
      <c r="G862" s="14" t="str">
        <f ca="1">IF($B862&gt;=$D$3,RTD("cqg.rtd", ,"ContractData", $C862, "T_SettlementTime",, "T"),"")</f>
        <v/>
      </c>
      <c r="H862" s="5" cm="1">
        <f t="array" aca="1" ref="H862" ca="1">IF($B862&gt;=$D$3,_xll.CQGContractData($C862,"T_Date","1","T"),RTD("cqg.rtd",,"StudyData",""&amp;$C862&amp;"","Bar","","Time","D","-1","ALL",,,"TRUE","T"))</f>
        <v>44952</v>
      </c>
      <c r="I862" s="6">
        <f ca="1">IF($B862&gt;=$D$3,RTD("cqg.rtd",,"StudyData",$C862,"Bar","","Close","ADC","-2","ALL",,,"TRUE","T"),"")</f>
        <v>9314.75</v>
      </c>
      <c r="J862" s="5">
        <f ca="1">IF($B862&gt;=$D$3,RTD("cqg.rtd", ,"ContractData", $C862, "Y_Date",, "T"),"")</f>
        <v>44951</v>
      </c>
      <c r="K862" s="1" t="str">
        <v/>
      </c>
      <c r="L862" s="1" t="str">
        <v/>
      </c>
      <c r="M862" t="b">
        <f t="shared" ca="1" si="42"/>
        <v>0</v>
      </c>
    </row>
    <row r="863" spans="1:13" x14ac:dyDescent="0.3">
      <c r="A863" s="3">
        <v>858</v>
      </c>
      <c r="B863" s="5">
        <f t="shared" si="40"/>
        <v>45768</v>
      </c>
      <c r="C863" s="16" t="str">
        <f t="shared" si="41"/>
        <v>CADD21J25</v>
      </c>
      <c r="D863" s="6" t="str">
        <f>RTD("cqg.rtd", ,"ContractData", ""&amp;C863&amp;"", "LongDescription",, "T")</f>
        <v>LME Copper, Apr 25</v>
      </c>
      <c r="E863" s="6" t="str" cm="1">
        <f t="array" aca="1" ref="E863" ca="1">IF($B863&gt;=$D$3,_xll.CQGContractData(""&amp;$C863&amp;"","T_Settlement","1","T"),RTD("cqg.rtd",,"StudyData",""&amp;$C863&amp;"","Bar","","Close","D","-1","ALL",,,"TRUE","T"))</f>
        <v/>
      </c>
      <c r="F863" s="3" t="str" cm="1">
        <f t="array" aca="1" ref="F863" ca="1">IF($B863&gt;=$D$3,_xll.CQGContractData(""&amp;$C863&amp;"","NetSettlement","1","T"),RTD("cqg.rtd",,"StudyData",""&amp;$C863&amp;"","Bar","","Close","D","-2","ALL",,,"TRUE","T")-RTD("cqg.rtd",,"StudyData",""&amp;$C863&amp;"","Bar","","Close","D","-1","ALL",,,"TRUE","T"))</f>
        <v/>
      </c>
      <c r="G863" s="14" t="str">
        <f ca="1">IF($B863&gt;=$D$3,RTD("cqg.rtd", ,"ContractData", $C863, "T_SettlementTime",, "T"),"")</f>
        <v/>
      </c>
      <c r="H863" s="5" cm="1">
        <f t="array" aca="1" ref="H863" ca="1">IF($B863&gt;=$D$3,_xll.CQGContractData($C863,"T_Date","1","T"),RTD("cqg.rtd",,"StudyData",""&amp;$C863&amp;"","Bar","","Time","D","-1","ALL",,,"TRUE","T"))</f>
        <v>44952</v>
      </c>
      <c r="I863" s="6">
        <f ca="1">IF($B863&gt;=$D$3,RTD("cqg.rtd",,"StudyData",$C863,"Bar","","Close","ADC","-2","ALL",,,"TRUE","T"),"")</f>
        <v>9311.86</v>
      </c>
      <c r="J863" s="5">
        <f ca="1">IF($B863&gt;=$D$3,RTD("cqg.rtd", ,"ContractData", $C863, "Y_Date",, "T"),"")</f>
        <v>44951</v>
      </c>
      <c r="K863" s="1" t="str">
        <v/>
      </c>
      <c r="L863" s="1" t="str">
        <v/>
      </c>
      <c r="M863" t="b">
        <f t="shared" ca="1" si="42"/>
        <v>0</v>
      </c>
    </row>
    <row r="864" spans="1:13" x14ac:dyDescent="0.3">
      <c r="A864" s="3">
        <v>859</v>
      </c>
      <c r="B864" s="5">
        <f t="shared" si="40"/>
        <v>45769</v>
      </c>
      <c r="C864" s="16" t="str">
        <f t="shared" si="41"/>
        <v>CADD22J25</v>
      </c>
      <c r="D864" s="6" t="str">
        <f>RTD("cqg.rtd", ,"ContractData", ""&amp;C864&amp;"", "LongDescription",, "T")</f>
        <v>LME Copper, Apr 25</v>
      </c>
      <c r="E864" s="6" t="str" cm="1">
        <f t="array" aca="1" ref="E864" ca="1">IF($B864&gt;=$D$3,_xll.CQGContractData(""&amp;$C864&amp;"","T_Settlement","1","T"),RTD("cqg.rtd",,"StudyData",""&amp;$C864&amp;"","Bar","","Close","D","-1","ALL",,,"TRUE","T"))</f>
        <v/>
      </c>
      <c r="F864" s="3" t="str" cm="1">
        <f t="array" aca="1" ref="F864" ca="1">IF($B864&gt;=$D$3,_xll.CQGContractData(""&amp;$C864&amp;"","NetSettlement","1","T"),RTD("cqg.rtd",,"StudyData",""&amp;$C864&amp;"","Bar","","Close","D","-2","ALL",,,"TRUE","T")-RTD("cqg.rtd",,"StudyData",""&amp;$C864&amp;"","Bar","","Close","D","-1","ALL",,,"TRUE","T"))</f>
        <v/>
      </c>
      <c r="G864" s="14" t="str">
        <f ca="1">IF($B864&gt;=$D$3,RTD("cqg.rtd", ,"ContractData", $C864, "T_SettlementTime",, "T"),"")</f>
        <v/>
      </c>
      <c r="H864" s="5" cm="1">
        <f t="array" aca="1" ref="H864" ca="1">IF($B864&gt;=$D$3,_xll.CQGContractData($C864,"T_Date","1","T"),RTD("cqg.rtd",,"StudyData",""&amp;$C864&amp;"","Bar","","Time","D","-1","ALL",,,"TRUE","T"))</f>
        <v>44952</v>
      </c>
      <c r="I864" s="6">
        <f ca="1">IF($B864&gt;=$D$3,RTD("cqg.rtd",,"StudyData",$C864,"Bar","","Close","ADC","-2","ALL",,,"TRUE","T"),"")</f>
        <v>9311.93</v>
      </c>
      <c r="J864" s="5">
        <f ca="1">IF($B864&gt;=$D$3,RTD("cqg.rtd", ,"ContractData", $C864, "Y_Date",, "T"),"")</f>
        <v>44951</v>
      </c>
      <c r="K864" s="1" t="str">
        <v/>
      </c>
      <c r="L864" s="1" t="str">
        <v/>
      </c>
      <c r="M864" t="b">
        <f t="shared" ca="1" si="42"/>
        <v>0</v>
      </c>
    </row>
    <row r="865" spans="1:13" x14ac:dyDescent="0.3">
      <c r="A865" s="3">
        <v>860</v>
      </c>
      <c r="B865" s="5">
        <f t="shared" si="40"/>
        <v>45770</v>
      </c>
      <c r="C865" s="16" t="str">
        <f t="shared" si="41"/>
        <v>CADD23J25</v>
      </c>
      <c r="D865" s="6" t="str">
        <f>RTD("cqg.rtd", ,"ContractData", ""&amp;C865&amp;"", "LongDescription",, "T")</f>
        <v>LME Copper, Apr 25</v>
      </c>
      <c r="E865" s="6" t="str" cm="1">
        <f t="array" aca="1" ref="E865" ca="1">IF($B865&gt;=$D$3,_xll.CQGContractData(""&amp;$C865&amp;"","T_Settlement","1","T"),RTD("cqg.rtd",,"StudyData",""&amp;$C865&amp;"","Bar","","Close","D","-1","ALL",,,"TRUE","T"))</f>
        <v/>
      </c>
      <c r="F865" s="3" t="str" cm="1">
        <f t="array" aca="1" ref="F865" ca="1">IF($B865&gt;=$D$3,_xll.CQGContractData(""&amp;$C865&amp;"","NetSettlement","1","T"),RTD("cqg.rtd",,"StudyData",""&amp;$C865&amp;"","Bar","","Close","D","-2","ALL",,,"TRUE","T")-RTD("cqg.rtd",,"StudyData",""&amp;$C865&amp;"","Bar","","Close","D","-1","ALL",,,"TRUE","T"))</f>
        <v/>
      </c>
      <c r="G865" s="14" t="str">
        <f ca="1">IF($B865&gt;=$D$3,RTD("cqg.rtd", ,"ContractData", $C865, "T_SettlementTime",, "T"),"")</f>
        <v/>
      </c>
      <c r="H865" s="5" cm="1">
        <f t="array" aca="1" ref="H865" ca="1">IF($B865&gt;=$D$3,_xll.CQGContractData($C865,"T_Date","1","T"),RTD("cqg.rtd",,"StudyData",""&amp;$C865&amp;"","Bar","","Time","D","-1","ALL",,,"TRUE","T"))</f>
        <v>44952</v>
      </c>
      <c r="I865" s="6">
        <f ca="1">IF($B865&gt;=$D$3,RTD("cqg.rtd",,"StudyData",$C865,"Bar","","Close","ADC","-2","ALL",,,"TRUE","T"),"")</f>
        <v>9312</v>
      </c>
      <c r="J865" s="5">
        <f ca="1">IF($B865&gt;=$D$3,RTD("cqg.rtd", ,"ContractData", $C865, "Y_Date",, "T"),"")</f>
        <v>44951</v>
      </c>
      <c r="K865" s="1" t="str">
        <v/>
      </c>
      <c r="L865" s="1" t="str">
        <v/>
      </c>
      <c r="M865" t="b">
        <f t="shared" ca="1" si="42"/>
        <v>0</v>
      </c>
    </row>
    <row r="866" spans="1:13" x14ac:dyDescent="0.3">
      <c r="A866" s="3">
        <v>861</v>
      </c>
      <c r="B866" s="5">
        <f t="shared" si="40"/>
        <v>45771</v>
      </c>
      <c r="C866" s="16" t="str">
        <f t="shared" si="41"/>
        <v>CADD24J25</v>
      </c>
      <c r="D866" s="6" t="str">
        <f>RTD("cqg.rtd", ,"ContractData", ""&amp;C866&amp;"", "LongDescription",, "T")</f>
        <v>LME Copper, Apr 25</v>
      </c>
      <c r="E866" s="6" t="str" cm="1">
        <f t="array" aca="1" ref="E866" ca="1">IF($B866&gt;=$D$3,_xll.CQGContractData(""&amp;$C866&amp;"","T_Settlement","1","T"),RTD("cqg.rtd",,"StudyData",""&amp;$C866&amp;"","Bar","","Close","D","-1","ALL",,,"TRUE","T"))</f>
        <v/>
      </c>
      <c r="F866" s="3" t="str" cm="1">
        <f t="array" aca="1" ref="F866" ca="1">IF($B866&gt;=$D$3,_xll.CQGContractData(""&amp;$C866&amp;"","NetSettlement","1","T"),RTD("cqg.rtd",,"StudyData",""&amp;$C866&amp;"","Bar","","Close","D","-2","ALL",,,"TRUE","T")-RTD("cqg.rtd",,"StudyData",""&amp;$C866&amp;"","Bar","","Close","D","-1","ALL",,,"TRUE","T"))</f>
        <v/>
      </c>
      <c r="G866" s="14" t="str">
        <f ca="1">IF($B866&gt;=$D$3,RTD("cqg.rtd", ,"ContractData", $C866, "T_SettlementTime",, "T"),"")</f>
        <v/>
      </c>
      <c r="H866" s="5" cm="1">
        <f t="array" aca="1" ref="H866" ca="1">IF($B866&gt;=$D$3,_xll.CQGContractData($C866,"T_Date","1","T"),RTD("cqg.rtd",,"StudyData",""&amp;$C866&amp;"","Bar","","Time","D","-1","ALL",,,"TRUE","T"))</f>
        <v>44952</v>
      </c>
      <c r="I866" s="6">
        <f ca="1">IF($B866&gt;=$D$3,RTD("cqg.rtd",,"StudyData",$C866,"Bar","","Close","ADC","-2","ALL",,,"TRUE","T"),"")</f>
        <v>9314.5</v>
      </c>
      <c r="J866" s="5">
        <f ca="1">IF($B866&gt;=$D$3,RTD("cqg.rtd", ,"ContractData", $C866, "Y_Date",, "T"),"")</f>
        <v>44951</v>
      </c>
      <c r="K866" s="1" t="str">
        <v/>
      </c>
      <c r="L866" s="1" t="str">
        <v/>
      </c>
      <c r="M866" t="b">
        <f t="shared" ca="1" si="42"/>
        <v>0</v>
      </c>
    </row>
    <row r="867" spans="1:13" x14ac:dyDescent="0.3">
      <c r="A867" s="3">
        <v>862</v>
      </c>
      <c r="B867" s="5">
        <f t="shared" si="40"/>
        <v>45772</v>
      </c>
      <c r="C867" s="16" t="str">
        <f t="shared" si="41"/>
        <v>CADD25J25</v>
      </c>
      <c r="D867" s="6" t="str">
        <f>RTD("cqg.rtd", ,"ContractData", ""&amp;C867&amp;"", "LongDescription",, "T")</f>
        <v>LME Copper, Apr 25</v>
      </c>
      <c r="E867" s="6" t="str" cm="1">
        <f t="array" aca="1" ref="E867" ca="1">IF($B867&gt;=$D$3,_xll.CQGContractData(""&amp;$C867&amp;"","T_Settlement","1","T"),RTD("cqg.rtd",,"StudyData",""&amp;$C867&amp;"","Bar","","Close","D","-1","ALL",,,"TRUE","T"))</f>
        <v/>
      </c>
      <c r="F867" s="3" t="str" cm="1">
        <f t="array" aca="1" ref="F867" ca="1">IF($B867&gt;=$D$3,_xll.CQGContractData(""&amp;$C867&amp;"","NetSettlement","1","T"),RTD("cqg.rtd",,"StudyData",""&amp;$C867&amp;"","Bar","","Close","D","-2","ALL",,,"TRUE","T")-RTD("cqg.rtd",,"StudyData",""&amp;$C867&amp;"","Bar","","Close","D","-1","ALL",,,"TRUE","T"))</f>
        <v/>
      </c>
      <c r="G867" s="14" t="str">
        <f ca="1">IF($B867&gt;=$D$3,RTD("cqg.rtd", ,"ContractData", $C867, "T_SettlementTime",, "T"),"")</f>
        <v/>
      </c>
      <c r="H867" s="5" cm="1">
        <f t="array" aca="1" ref="H867" ca="1">IF($B867&gt;=$D$3,_xll.CQGContractData($C867,"T_Date","1","T"),RTD("cqg.rtd",,"StudyData",""&amp;$C867&amp;"","Bar","","Time","D","-1","ALL",,,"TRUE","T"))</f>
        <v>44952</v>
      </c>
      <c r="I867" s="6" t="str">
        <f ca="1">IF($B867&gt;=$D$3,RTD("cqg.rtd",,"StudyData",$C867,"Bar","","Close","ADC","-2","ALL",,,"TRUE","T"),"")</f>
        <v/>
      </c>
      <c r="J867" s="5">
        <f ca="1">IF($B867&gt;=$D$3,RTD("cqg.rtd", ,"ContractData", $C867, "Y_Date",, "T"),"")</f>
        <v>44951</v>
      </c>
      <c r="K867" s="1" t="str">
        <v/>
      </c>
      <c r="L867" s="1" t="str">
        <v/>
      </c>
      <c r="M867" t="b">
        <f t="shared" ca="1" si="42"/>
        <v>0</v>
      </c>
    </row>
    <row r="868" spans="1:13" x14ac:dyDescent="0.3">
      <c r="A868" s="3">
        <v>863</v>
      </c>
      <c r="B868" s="5">
        <f t="shared" si="40"/>
        <v>45775</v>
      </c>
      <c r="C868" s="16" t="str">
        <f t="shared" si="41"/>
        <v>CADD28J25</v>
      </c>
      <c r="D868" s="6" t="str">
        <f>RTD("cqg.rtd", ,"ContractData", ""&amp;C868&amp;"", "LongDescription",, "T")</f>
        <v>LME Copper, Apr 25</v>
      </c>
      <c r="E868" s="6" t="str" cm="1">
        <f t="array" aca="1" ref="E868" ca="1">IF($B868&gt;=$D$3,_xll.CQGContractData(""&amp;$C868&amp;"","T_Settlement","1","T"),RTD("cqg.rtd",,"StudyData",""&amp;$C868&amp;"","Bar","","Close","D","-1","ALL",,,"TRUE","T"))</f>
        <v/>
      </c>
      <c r="F868" s="3" t="str" cm="1">
        <f t="array" aca="1" ref="F868" ca="1">IF($B868&gt;=$D$3,_xll.CQGContractData(""&amp;$C868&amp;"","NetSettlement","1","T"),RTD("cqg.rtd",,"StudyData",""&amp;$C868&amp;"","Bar","","Close","D","-2","ALL",,,"TRUE","T")-RTD("cqg.rtd",,"StudyData",""&amp;$C868&amp;"","Bar","","Close","D","-1","ALL",,,"TRUE","T"))</f>
        <v/>
      </c>
      <c r="G868" s="14" t="str">
        <f ca="1">IF($B868&gt;=$D$3,RTD("cqg.rtd", ,"ContractData", $C868, "T_SettlementTime",, "T"),"")</f>
        <v/>
      </c>
      <c r="H868" s="5" cm="1">
        <f t="array" aca="1" ref="H868" ca="1">IF($B868&gt;=$D$3,_xll.CQGContractData($C868,"T_Date","1","T"),RTD("cqg.rtd",,"StudyData",""&amp;$C868&amp;"","Bar","","Time","D","-1","ALL",,,"TRUE","T"))</f>
        <v>44952</v>
      </c>
      <c r="I868" s="6">
        <f ca="1">IF($B868&gt;=$D$3,RTD("cqg.rtd",,"StudyData",$C868,"Bar","","Close","ADC","-2","ALL",,,"TRUE","T"),"")</f>
        <v>9313.8799999999992</v>
      </c>
      <c r="J868" s="5">
        <f ca="1">IF($B868&gt;=$D$3,RTD("cqg.rtd", ,"ContractData", $C868, "Y_Date",, "T"),"")</f>
        <v>44951</v>
      </c>
      <c r="K868" s="1" t="str">
        <v/>
      </c>
      <c r="L868" s="1" t="str">
        <v/>
      </c>
      <c r="M868" t="b">
        <f t="shared" ca="1" si="42"/>
        <v>0</v>
      </c>
    </row>
    <row r="869" spans="1:13" x14ac:dyDescent="0.3">
      <c r="A869" s="3">
        <v>864</v>
      </c>
      <c r="B869" s="5">
        <f t="shared" si="40"/>
        <v>45776</v>
      </c>
      <c r="C869" s="16" t="str">
        <f t="shared" si="41"/>
        <v>CADD29J25</v>
      </c>
      <c r="D869" s="6" t="str">
        <f>RTD("cqg.rtd", ,"ContractData", ""&amp;C869&amp;"", "LongDescription",, "T")</f>
        <v>LME Copper, Apr 25</v>
      </c>
      <c r="E869" s="6" t="str" cm="1">
        <f t="array" aca="1" ref="E869" ca="1">IF($B869&gt;=$D$3,_xll.CQGContractData(""&amp;$C869&amp;"","T_Settlement","1","T"),RTD("cqg.rtd",,"StudyData",""&amp;$C869&amp;"","Bar","","Close","D","-1","ALL",,,"TRUE","T"))</f>
        <v/>
      </c>
      <c r="F869" s="3" t="str" cm="1">
        <f t="array" aca="1" ref="F869" ca="1">IF($B869&gt;=$D$3,_xll.CQGContractData(""&amp;$C869&amp;"","NetSettlement","1","T"),RTD("cqg.rtd",,"StudyData",""&amp;$C869&amp;"","Bar","","Close","D","-2","ALL",,,"TRUE","T")-RTD("cqg.rtd",,"StudyData",""&amp;$C869&amp;"","Bar","","Close","D","-1","ALL",,,"TRUE","T"))</f>
        <v/>
      </c>
      <c r="G869" s="14" t="str">
        <f ca="1">IF($B869&gt;=$D$3,RTD("cqg.rtd", ,"ContractData", $C869, "T_SettlementTime",, "T"),"")</f>
        <v/>
      </c>
      <c r="H869" s="5" cm="1">
        <f t="array" aca="1" ref="H869" ca="1">IF($B869&gt;=$D$3,_xll.CQGContractData($C869,"T_Date","1","T"),RTD("cqg.rtd",,"StudyData",""&amp;$C869&amp;"","Bar","","Time","D","-1","ALL",,,"TRUE","T"))</f>
        <v>44952</v>
      </c>
      <c r="I869" s="6">
        <f ca="1">IF($B869&gt;=$D$3,RTD("cqg.rtd",,"StudyData",$C869,"Bar","","Close","ADC","-2","ALL",,,"TRUE","T"),"")</f>
        <v>9314.25</v>
      </c>
      <c r="J869" s="5">
        <f ca="1">IF($B869&gt;=$D$3,RTD("cqg.rtd", ,"ContractData", $C869, "Y_Date",, "T"),"")</f>
        <v>44951</v>
      </c>
      <c r="K869" s="1" t="str">
        <v/>
      </c>
      <c r="L869" s="1" t="str">
        <v/>
      </c>
      <c r="M869" t="b">
        <f t="shared" ca="1" si="42"/>
        <v>0</v>
      </c>
    </row>
    <row r="870" spans="1:13" x14ac:dyDescent="0.3">
      <c r="A870" s="3">
        <v>865</v>
      </c>
      <c r="B870" s="5">
        <f t="shared" si="40"/>
        <v>45777</v>
      </c>
      <c r="C870" s="16" t="str">
        <f t="shared" si="41"/>
        <v>CADD30J25</v>
      </c>
      <c r="D870" s="6" t="str">
        <f>RTD("cqg.rtd", ,"ContractData", ""&amp;C870&amp;"", "LongDescription",, "T")</f>
        <v>LME Copper, Apr 25</v>
      </c>
      <c r="E870" s="6" t="str" cm="1">
        <f t="array" aca="1" ref="E870" ca="1">IF($B870&gt;=$D$3,_xll.CQGContractData(""&amp;$C870&amp;"","T_Settlement","1","T"),RTD("cqg.rtd",,"StudyData",""&amp;$C870&amp;"","Bar","","Close","D","-1","ALL",,,"TRUE","T"))</f>
        <v/>
      </c>
      <c r="F870" s="3" t="str" cm="1">
        <f t="array" aca="1" ref="F870" ca="1">IF($B870&gt;=$D$3,_xll.CQGContractData(""&amp;$C870&amp;"","NetSettlement","1","T"),RTD("cqg.rtd",,"StudyData",""&amp;$C870&amp;"","Bar","","Close","D","-2","ALL",,,"TRUE","T")-RTD("cqg.rtd",,"StudyData",""&amp;$C870&amp;"","Bar","","Close","D","-1","ALL",,,"TRUE","T"))</f>
        <v/>
      </c>
      <c r="G870" s="14" t="str">
        <f ca="1">IF($B870&gt;=$D$3,RTD("cqg.rtd", ,"ContractData", $C870, "T_SettlementTime",, "T"),"")</f>
        <v/>
      </c>
      <c r="H870" s="5" cm="1">
        <f t="array" aca="1" ref="H870" ca="1">IF($B870&gt;=$D$3,_xll.CQGContractData($C870,"T_Date","1","T"),RTD("cqg.rtd",,"StudyData",""&amp;$C870&amp;"","Bar","","Time","D","-1","ALL",,,"TRUE","T"))</f>
        <v>44952</v>
      </c>
      <c r="I870" s="6">
        <f ca="1">IF($B870&gt;=$D$3,RTD("cqg.rtd",,"StudyData",$C870,"Bar","","Close","ADC","-2","ALL",,,"TRUE","T"),"")</f>
        <v>9314</v>
      </c>
      <c r="J870" s="5">
        <f ca="1">IF($B870&gt;=$D$3,RTD("cqg.rtd", ,"ContractData", $C870, "Y_Date",, "T"),"")</f>
        <v>44951</v>
      </c>
      <c r="K870" s="1" t="str">
        <v/>
      </c>
      <c r="L870" s="1" t="str">
        <v/>
      </c>
      <c r="M870" t="b">
        <f t="shared" ca="1" si="42"/>
        <v>0</v>
      </c>
    </row>
    <row r="871" spans="1:13" x14ac:dyDescent="0.3">
      <c r="A871" s="3">
        <v>866</v>
      </c>
      <c r="B871" s="5">
        <f t="shared" si="40"/>
        <v>45778</v>
      </c>
      <c r="C871" s="16" t="str">
        <f t="shared" si="41"/>
        <v>CADD01K25</v>
      </c>
      <c r="D871" s="6" t="str">
        <f>RTD("cqg.rtd", ,"ContractData", ""&amp;C871&amp;"", "LongDescription",, "T")</f>
        <v>LME Copper, May 25</v>
      </c>
      <c r="E871" s="6" t="str" cm="1">
        <f t="array" aca="1" ref="E871" ca="1">IF($B871&gt;=$D$3,_xll.CQGContractData(""&amp;$C871&amp;"","T_Settlement","1","T"),RTD("cqg.rtd",,"StudyData",""&amp;$C871&amp;"","Bar","","Close","D","-1","ALL",,,"TRUE","T"))</f>
        <v/>
      </c>
      <c r="F871" s="3" t="str" cm="1">
        <f t="array" aca="1" ref="F871" ca="1">IF($B871&gt;=$D$3,_xll.CQGContractData(""&amp;$C871&amp;"","NetSettlement","1","T"),RTD("cqg.rtd",,"StudyData",""&amp;$C871&amp;"","Bar","","Close","D","-2","ALL",,,"TRUE","T")-RTD("cqg.rtd",,"StudyData",""&amp;$C871&amp;"","Bar","","Close","D","-1","ALL",,,"TRUE","T"))</f>
        <v/>
      </c>
      <c r="G871" s="14" t="str">
        <f ca="1">IF($B871&gt;=$D$3,RTD("cqg.rtd", ,"ContractData", $C871, "T_SettlementTime",, "T"),"")</f>
        <v/>
      </c>
      <c r="H871" s="5" cm="1">
        <f t="array" aca="1" ref="H871" ca="1">IF($B871&gt;=$D$3,_xll.CQGContractData($C871,"T_Date","1","T"),RTD("cqg.rtd",,"StudyData",""&amp;$C871&amp;"","Bar","","Time","D","-1","ALL",,,"TRUE","T"))</f>
        <v>44952</v>
      </c>
      <c r="I871" s="6">
        <f ca="1">IF($B871&gt;=$D$3,RTD("cqg.rtd",,"StudyData",$C871,"Bar","","Close","ADC","-2","ALL",,,"TRUE","T"),"")</f>
        <v>9310.8799999999992</v>
      </c>
      <c r="J871" s="5">
        <f ca="1">IF($B871&gt;=$D$3,RTD("cqg.rtd", ,"ContractData", $C871, "Y_Date",, "T"),"")</f>
        <v>44951</v>
      </c>
      <c r="K871" s="1" t="str">
        <v/>
      </c>
      <c r="L871" s="1" t="str">
        <v/>
      </c>
      <c r="M871" t="b">
        <f t="shared" ca="1" si="42"/>
        <v>0</v>
      </c>
    </row>
    <row r="872" spans="1:13" x14ac:dyDescent="0.3">
      <c r="A872" s="3">
        <v>867</v>
      </c>
      <c r="B872" s="5">
        <f t="shared" si="40"/>
        <v>45779</v>
      </c>
      <c r="C872" s="16" t="str">
        <f t="shared" si="41"/>
        <v>CADD02K25</v>
      </c>
      <c r="D872" s="6" t="str">
        <f>RTD("cqg.rtd", ,"ContractData", ""&amp;C872&amp;"", "LongDescription",, "T")</f>
        <v>LME Copper, May 25</v>
      </c>
      <c r="E872" s="6" t="str" cm="1">
        <f t="array" aca="1" ref="E872" ca="1">IF($B872&gt;=$D$3,_xll.CQGContractData(""&amp;$C872&amp;"","T_Settlement","1","T"),RTD("cqg.rtd",,"StudyData",""&amp;$C872&amp;"","Bar","","Close","D","-1","ALL",,,"TRUE","T"))</f>
        <v/>
      </c>
      <c r="F872" s="3" t="str" cm="1">
        <f t="array" aca="1" ref="F872" ca="1">IF($B872&gt;=$D$3,_xll.CQGContractData(""&amp;$C872&amp;"","NetSettlement","1","T"),RTD("cqg.rtd",,"StudyData",""&amp;$C872&amp;"","Bar","","Close","D","-2","ALL",,,"TRUE","T")-RTD("cqg.rtd",,"StudyData",""&amp;$C872&amp;"","Bar","","Close","D","-1","ALL",,,"TRUE","T"))</f>
        <v/>
      </c>
      <c r="G872" s="14" t="str">
        <f ca="1">IF($B872&gt;=$D$3,RTD("cqg.rtd", ,"ContractData", $C872, "T_SettlementTime",, "T"),"")</f>
        <v/>
      </c>
      <c r="H872" s="5" cm="1">
        <f t="array" aca="1" ref="H872" ca="1">IF($B872&gt;=$D$3,_xll.CQGContractData($C872,"T_Date","1","T"),RTD("cqg.rtd",,"StudyData",""&amp;$C872&amp;"","Bar","","Time","D","-1","ALL",,,"TRUE","T"))</f>
        <v>44952</v>
      </c>
      <c r="I872" s="6">
        <f ca="1">IF($B872&gt;=$D$3,RTD("cqg.rtd",,"StudyData",$C872,"Bar","","Close","ADC","-2","ALL",,,"TRUE","T"),"")</f>
        <v>9311.06</v>
      </c>
      <c r="J872" s="5">
        <f ca="1">IF($B872&gt;=$D$3,RTD("cqg.rtd", ,"ContractData", $C872, "Y_Date",, "T"),"")</f>
        <v>44951</v>
      </c>
      <c r="K872" s="1" t="str">
        <v/>
      </c>
      <c r="L872" s="1" t="str">
        <v/>
      </c>
      <c r="M872" t="b">
        <f t="shared" ca="1" si="42"/>
        <v>0</v>
      </c>
    </row>
    <row r="873" spans="1:13" x14ac:dyDescent="0.3">
      <c r="A873" s="3">
        <v>868</v>
      </c>
      <c r="B873" s="5">
        <f t="shared" si="40"/>
        <v>45782</v>
      </c>
      <c r="C873" s="16" t="str">
        <f t="shared" si="41"/>
        <v>CADD05K25</v>
      </c>
      <c r="D873" s="6" t="str">
        <f>RTD("cqg.rtd", ,"ContractData", ""&amp;C873&amp;"", "LongDescription",, "T")</f>
        <v>LME Copper, May 25</v>
      </c>
      <c r="E873" s="6" t="str" cm="1">
        <f t="array" aca="1" ref="E873" ca="1">IF($B873&gt;=$D$3,_xll.CQGContractData(""&amp;$C873&amp;"","T_Settlement","1","T"),RTD("cqg.rtd",,"StudyData",""&amp;$C873&amp;"","Bar","","Close","D","-1","ALL",,,"TRUE","T"))</f>
        <v/>
      </c>
      <c r="F873" s="3" t="str" cm="1">
        <f t="array" aca="1" ref="F873" ca="1">IF($B873&gt;=$D$3,_xll.CQGContractData(""&amp;$C873&amp;"","NetSettlement","1","T"),RTD("cqg.rtd",,"StudyData",""&amp;$C873&amp;"","Bar","","Close","D","-2","ALL",,,"TRUE","T")-RTD("cqg.rtd",,"StudyData",""&amp;$C873&amp;"","Bar","","Close","D","-1","ALL",,,"TRUE","T"))</f>
        <v/>
      </c>
      <c r="G873" s="14" t="str">
        <f ca="1">IF($B873&gt;=$D$3,RTD("cqg.rtd", ,"ContractData", $C873, "T_SettlementTime",, "T"),"")</f>
        <v/>
      </c>
      <c r="H873" s="5" cm="1">
        <f t="array" aca="1" ref="H873" ca="1">IF($B873&gt;=$D$3,_xll.CQGContractData($C873,"T_Date","1","T"),RTD("cqg.rtd",,"StudyData",""&amp;$C873&amp;"","Bar","","Time","D","-1","ALL",,,"TRUE","T"))</f>
        <v>44952</v>
      </c>
      <c r="I873" s="6">
        <f ca="1">IF($B873&gt;=$D$3,RTD("cqg.rtd",,"StudyData",$C873,"Bar","","Close","ADC","-2","ALL",,,"TRUE","T"),"")</f>
        <v>9315.58</v>
      </c>
      <c r="J873" s="5">
        <f ca="1">IF($B873&gt;=$D$3,RTD("cqg.rtd", ,"ContractData", $C873, "Y_Date",, "T"),"")</f>
        <v>44951</v>
      </c>
      <c r="K873" s="1" t="str">
        <v/>
      </c>
      <c r="L873" s="1" t="str">
        <v/>
      </c>
      <c r="M873" t="b">
        <f t="shared" ca="1" si="42"/>
        <v>0</v>
      </c>
    </row>
    <row r="874" spans="1:13" x14ac:dyDescent="0.3">
      <c r="A874" s="3">
        <v>869</v>
      </c>
      <c r="B874" s="5">
        <f t="shared" si="40"/>
        <v>45783</v>
      </c>
      <c r="C874" s="16" t="str">
        <f t="shared" si="41"/>
        <v>CADD06K25</v>
      </c>
      <c r="D874" s="6" t="str">
        <f>RTD("cqg.rtd", ,"ContractData", ""&amp;C874&amp;"", "LongDescription",, "T")</f>
        <v>LME Copper, May 25</v>
      </c>
      <c r="E874" s="6" t="str" cm="1">
        <f t="array" aca="1" ref="E874" ca="1">IF($B874&gt;=$D$3,_xll.CQGContractData(""&amp;$C874&amp;"","T_Settlement","1","T"),RTD("cqg.rtd",,"StudyData",""&amp;$C874&amp;"","Bar","","Close","D","-1","ALL",,,"TRUE","T"))</f>
        <v/>
      </c>
      <c r="F874" s="3" t="str" cm="1">
        <f t="array" aca="1" ref="F874" ca="1">IF($B874&gt;=$D$3,_xll.CQGContractData(""&amp;$C874&amp;"","NetSettlement","1","T"),RTD("cqg.rtd",,"StudyData",""&amp;$C874&amp;"","Bar","","Close","D","-2","ALL",,,"TRUE","T")-RTD("cqg.rtd",,"StudyData",""&amp;$C874&amp;"","Bar","","Close","D","-1","ALL",,,"TRUE","T"))</f>
        <v/>
      </c>
      <c r="G874" s="14" t="str">
        <f ca="1">IF($B874&gt;=$D$3,RTD("cqg.rtd", ,"ContractData", $C874, "T_SettlementTime",, "T"),"")</f>
        <v/>
      </c>
      <c r="H874" s="5" cm="1">
        <f t="array" aca="1" ref="H874" ca="1">IF($B874&gt;=$D$3,_xll.CQGContractData($C874,"T_Date","1","T"),RTD("cqg.rtd",,"StudyData",""&amp;$C874&amp;"","Bar","","Time","D","-1","ALL",,,"TRUE","T"))</f>
        <v>44952</v>
      </c>
      <c r="I874" s="6">
        <f ca="1">IF($B874&gt;=$D$3,RTD("cqg.rtd",,"StudyData",$C874,"Bar","","Close","ADC","-2","ALL",,,"TRUE","T"),"")</f>
        <v>9315.75</v>
      </c>
      <c r="J874" s="5">
        <f ca="1">IF($B874&gt;=$D$3,RTD("cqg.rtd", ,"ContractData", $C874, "Y_Date",, "T"),"")</f>
        <v>44951</v>
      </c>
      <c r="K874" s="1" t="str">
        <v/>
      </c>
      <c r="L874" s="1" t="str">
        <v/>
      </c>
      <c r="M874" t="b">
        <f t="shared" ca="1" si="42"/>
        <v>0</v>
      </c>
    </row>
    <row r="875" spans="1:13" x14ac:dyDescent="0.3">
      <c r="A875" s="3">
        <v>870</v>
      </c>
      <c r="B875" s="5">
        <f t="shared" si="40"/>
        <v>45784</v>
      </c>
      <c r="C875" s="16" t="str">
        <f t="shared" si="41"/>
        <v>CADD07K25</v>
      </c>
      <c r="D875" s="6" t="str">
        <f>RTD("cqg.rtd", ,"ContractData", ""&amp;C875&amp;"", "LongDescription",, "T")</f>
        <v>LME Copper, May 25</v>
      </c>
      <c r="E875" s="6" t="str" cm="1">
        <f t="array" aca="1" ref="E875" ca="1">IF($B875&gt;=$D$3,_xll.CQGContractData(""&amp;$C875&amp;"","T_Settlement","1","T"),RTD("cqg.rtd",,"StudyData",""&amp;$C875&amp;"","Bar","","Close","D","-1","ALL",,,"TRUE","T"))</f>
        <v/>
      </c>
      <c r="F875" s="3" t="str" cm="1">
        <f t="array" aca="1" ref="F875" ca="1">IF($B875&gt;=$D$3,_xll.CQGContractData(""&amp;$C875&amp;"","NetSettlement","1","T"),RTD("cqg.rtd",,"StudyData",""&amp;$C875&amp;"","Bar","","Close","D","-2","ALL",,,"TRUE","T")-RTD("cqg.rtd",,"StudyData",""&amp;$C875&amp;"","Bar","","Close","D","-1","ALL",,,"TRUE","T"))</f>
        <v/>
      </c>
      <c r="G875" s="14" t="str">
        <f ca="1">IF($B875&gt;=$D$3,RTD("cqg.rtd", ,"ContractData", $C875, "T_SettlementTime",, "T"),"")</f>
        <v/>
      </c>
      <c r="H875" s="5" cm="1">
        <f t="array" aca="1" ref="H875" ca="1">IF($B875&gt;=$D$3,_xll.CQGContractData($C875,"T_Date","1","T"),RTD("cqg.rtd",,"StudyData",""&amp;$C875&amp;"","Bar","","Time","D","-1","ALL",,,"TRUE","T"))</f>
        <v>44952</v>
      </c>
      <c r="I875" s="6">
        <f ca="1">IF($B875&gt;=$D$3,RTD("cqg.rtd",,"StudyData",$C875,"Bar","","Close","ADC","-2","ALL",,,"TRUE","T"),"")</f>
        <v>9311.94</v>
      </c>
      <c r="J875" s="5">
        <f ca="1">IF($B875&gt;=$D$3,RTD("cqg.rtd", ,"ContractData", $C875, "Y_Date",, "T"),"")</f>
        <v>44951</v>
      </c>
      <c r="K875" s="1" t="str">
        <v/>
      </c>
      <c r="L875" s="1" t="str">
        <v/>
      </c>
      <c r="M875" t="b">
        <f t="shared" ca="1" si="42"/>
        <v>0</v>
      </c>
    </row>
    <row r="876" spans="1:13" x14ac:dyDescent="0.3">
      <c r="K876" s="1" t="str">
        <v/>
      </c>
      <c r="L876" s="1" t="str">
        <v/>
      </c>
    </row>
    <row r="877" spans="1:13" x14ac:dyDescent="0.3">
      <c r="K877" s="1" t="str">
        <v/>
      </c>
      <c r="L877" s="1" t="str">
        <v/>
      </c>
    </row>
    <row r="878" spans="1:13" x14ac:dyDescent="0.3">
      <c r="K878" s="1" t="str">
        <v/>
      </c>
      <c r="L878" s="1" t="str">
        <v/>
      </c>
    </row>
    <row r="879" spans="1:13" x14ac:dyDescent="0.3">
      <c r="K879" s="1" t="str">
        <v/>
      </c>
      <c r="L879" s="1" t="str">
        <v/>
      </c>
    </row>
    <row r="880" spans="1:13" x14ac:dyDescent="0.3">
      <c r="K880" s="1" t="str">
        <v/>
      </c>
      <c r="L880" s="1" t="str">
        <v/>
      </c>
    </row>
    <row r="881" spans="11:12" x14ac:dyDescent="0.3">
      <c r="K881" s="1" t="str">
        <v/>
      </c>
      <c r="L881" s="1" t="str">
        <v/>
      </c>
    </row>
    <row r="882" spans="11:12" x14ac:dyDescent="0.3">
      <c r="K882" s="1" t="str">
        <v/>
      </c>
      <c r="L882" s="1" t="str">
        <v/>
      </c>
    </row>
    <row r="883" spans="11:12" x14ac:dyDescent="0.3">
      <c r="K883" s="1" t="str">
        <v/>
      </c>
      <c r="L883" s="1" t="str">
        <v/>
      </c>
    </row>
    <row r="884" spans="11:12" x14ac:dyDescent="0.3">
      <c r="K884" s="1" t="str">
        <v/>
      </c>
      <c r="L884" s="1" t="str">
        <v/>
      </c>
    </row>
    <row r="885" spans="11:12" x14ac:dyDescent="0.3">
      <c r="K885" s="1" t="str">
        <v/>
      </c>
      <c r="L885" s="1" t="str">
        <v/>
      </c>
    </row>
    <row r="886" spans="11:12" x14ac:dyDescent="0.3">
      <c r="K886" s="1" t="str">
        <v/>
      </c>
      <c r="L886" s="1" t="str">
        <v/>
      </c>
    </row>
    <row r="887" spans="11:12" x14ac:dyDescent="0.3">
      <c r="K887" s="1" t="str">
        <v/>
      </c>
      <c r="L887" s="1" t="str">
        <v/>
      </c>
    </row>
    <row r="888" spans="11:12" x14ac:dyDescent="0.3">
      <c r="K888" s="1" t="str">
        <v/>
      </c>
      <c r="L888" s="1" t="str">
        <v/>
      </c>
    </row>
    <row r="889" spans="11:12" x14ac:dyDescent="0.3">
      <c r="K889" s="1" t="str">
        <v/>
      </c>
      <c r="L889" s="1" t="str">
        <v/>
      </c>
    </row>
    <row r="890" spans="11:12" x14ac:dyDescent="0.3">
      <c r="K890" s="1" t="str">
        <v/>
      </c>
      <c r="L890" s="1" t="str">
        <v/>
      </c>
    </row>
    <row r="891" spans="11:12" x14ac:dyDescent="0.3">
      <c r="K891" s="1" t="str">
        <v/>
      </c>
      <c r="L891" s="1" t="str">
        <v/>
      </c>
    </row>
    <row r="892" spans="11:12" x14ac:dyDescent="0.3">
      <c r="K892" s="1" t="str">
        <v/>
      </c>
      <c r="L892" s="1" t="str">
        <v/>
      </c>
    </row>
    <row r="893" spans="11:12" x14ac:dyDescent="0.3">
      <c r="K893" s="1" t="str">
        <v/>
      </c>
      <c r="L893" s="1" t="str">
        <v/>
      </c>
    </row>
    <row r="894" spans="11:12" x14ac:dyDescent="0.3">
      <c r="K894" s="1" t="str">
        <v/>
      </c>
      <c r="L894" s="1" t="str">
        <v/>
      </c>
    </row>
    <row r="895" spans="11:12" x14ac:dyDescent="0.3">
      <c r="K895" s="1" t="str">
        <v/>
      </c>
      <c r="L895" s="1" t="str">
        <v/>
      </c>
    </row>
    <row r="896" spans="11:12" x14ac:dyDescent="0.3">
      <c r="K896" s="1" t="str">
        <v/>
      </c>
      <c r="L896" s="1" t="str">
        <v/>
      </c>
    </row>
    <row r="897" spans="11:12" x14ac:dyDescent="0.3">
      <c r="K897" s="1" t="str">
        <v/>
      </c>
      <c r="L897" s="1" t="str">
        <v/>
      </c>
    </row>
    <row r="898" spans="11:12" x14ac:dyDescent="0.3">
      <c r="K898" s="1" t="str">
        <v/>
      </c>
      <c r="L898" s="1" t="str">
        <v/>
      </c>
    </row>
    <row r="899" spans="11:12" x14ac:dyDescent="0.3">
      <c r="K899" s="1" t="str">
        <v/>
      </c>
      <c r="L899" s="1" t="str">
        <v/>
      </c>
    </row>
    <row r="900" spans="11:12" x14ac:dyDescent="0.3">
      <c r="K900" s="1" t="str">
        <v/>
      </c>
      <c r="L900" s="1" t="str">
        <v/>
      </c>
    </row>
    <row r="901" spans="11:12" x14ac:dyDescent="0.3">
      <c r="K901" s="1" t="str">
        <v/>
      </c>
      <c r="L901" s="1" t="str">
        <v/>
      </c>
    </row>
    <row r="902" spans="11:12" x14ac:dyDescent="0.3">
      <c r="K902" s="1" t="str">
        <v/>
      </c>
      <c r="L902" s="1" t="str">
        <v/>
      </c>
    </row>
    <row r="903" spans="11:12" x14ac:dyDescent="0.3">
      <c r="K903" s="1" t="str">
        <v/>
      </c>
      <c r="L903" s="1" t="str">
        <v/>
      </c>
    </row>
    <row r="904" spans="11:12" x14ac:dyDescent="0.3">
      <c r="K904" s="1" t="str">
        <v/>
      </c>
      <c r="L904" s="1" t="str">
        <v/>
      </c>
    </row>
    <row r="905" spans="11:12" x14ac:dyDescent="0.3">
      <c r="K905" s="1" t="str">
        <v/>
      </c>
      <c r="L905" s="1" t="str">
        <v/>
      </c>
    </row>
    <row r="906" spans="11:12" x14ac:dyDescent="0.3">
      <c r="K906" s="1" t="str">
        <v/>
      </c>
      <c r="L906" s="1" t="str">
        <v/>
      </c>
    </row>
    <row r="907" spans="11:12" x14ac:dyDescent="0.3">
      <c r="K907" s="1" t="str">
        <v/>
      </c>
      <c r="L907" s="1" t="str">
        <v/>
      </c>
    </row>
    <row r="908" spans="11:12" x14ac:dyDescent="0.3">
      <c r="K908" s="1" t="str">
        <v/>
      </c>
      <c r="L908" s="1" t="str">
        <v/>
      </c>
    </row>
    <row r="909" spans="11:12" x14ac:dyDescent="0.3">
      <c r="K909" s="1" t="str">
        <v/>
      </c>
      <c r="L909" s="1" t="str">
        <v/>
      </c>
    </row>
    <row r="910" spans="11:12" x14ac:dyDescent="0.3">
      <c r="K910" s="1" t="str">
        <v/>
      </c>
      <c r="L910" s="1" t="str">
        <v/>
      </c>
    </row>
    <row r="911" spans="11:12" x14ac:dyDescent="0.3">
      <c r="K911" s="1" t="str">
        <v/>
      </c>
      <c r="L911" s="1" t="str">
        <v/>
      </c>
    </row>
    <row r="912" spans="11:12" x14ac:dyDescent="0.3">
      <c r="K912" s="1" t="str">
        <v/>
      </c>
      <c r="L912" s="1" t="str">
        <v/>
      </c>
    </row>
    <row r="913" spans="11:12" x14ac:dyDescent="0.3">
      <c r="K913" s="1" t="str">
        <v/>
      </c>
      <c r="L913" s="1" t="str">
        <v/>
      </c>
    </row>
    <row r="914" spans="11:12" x14ac:dyDescent="0.3">
      <c r="K914" s="1" t="str">
        <v/>
      </c>
      <c r="L914" s="1" t="str">
        <v/>
      </c>
    </row>
    <row r="915" spans="11:12" x14ac:dyDescent="0.3">
      <c r="K915" s="1" t="str">
        <v/>
      </c>
      <c r="L915" s="1" t="str">
        <v/>
      </c>
    </row>
    <row r="916" spans="11:12" x14ac:dyDescent="0.3">
      <c r="K916" s="1" t="str">
        <v/>
      </c>
      <c r="L916" s="1" t="str">
        <v/>
      </c>
    </row>
    <row r="917" spans="11:12" x14ac:dyDescent="0.3">
      <c r="K917" s="1" t="str">
        <v/>
      </c>
      <c r="L917" s="1" t="str">
        <v/>
      </c>
    </row>
    <row r="918" spans="11:12" x14ac:dyDescent="0.3">
      <c r="K918" s="1" t="str">
        <v/>
      </c>
      <c r="L918" s="1" t="str">
        <v/>
      </c>
    </row>
    <row r="919" spans="11:12" x14ac:dyDescent="0.3">
      <c r="K919" s="1" t="str">
        <v/>
      </c>
      <c r="L919" s="1" t="str">
        <v/>
      </c>
    </row>
    <row r="920" spans="11:12" x14ac:dyDescent="0.3">
      <c r="K920" s="1" t="str">
        <v/>
      </c>
      <c r="L920" s="1" t="str">
        <v/>
      </c>
    </row>
    <row r="921" spans="11:12" x14ac:dyDescent="0.3">
      <c r="K921" s="1" t="str">
        <v/>
      </c>
      <c r="L921" s="1" t="str">
        <v/>
      </c>
    </row>
    <row r="922" spans="11:12" x14ac:dyDescent="0.3">
      <c r="K922" s="1" t="str">
        <v/>
      </c>
      <c r="L922" s="1" t="str">
        <v/>
      </c>
    </row>
    <row r="923" spans="11:12" x14ac:dyDescent="0.3">
      <c r="K923" s="1" t="str">
        <v/>
      </c>
      <c r="L923" s="1" t="str">
        <v/>
      </c>
    </row>
    <row r="924" spans="11:12" x14ac:dyDescent="0.3">
      <c r="K924" s="1" t="str">
        <v/>
      </c>
      <c r="L924" s="1" t="str">
        <v/>
      </c>
    </row>
    <row r="925" spans="11:12" x14ac:dyDescent="0.3">
      <c r="K925" s="1" t="str">
        <v/>
      </c>
      <c r="L925" s="1" t="str">
        <v/>
      </c>
    </row>
    <row r="926" spans="11:12" x14ac:dyDescent="0.3">
      <c r="K926" s="1" t="str">
        <v/>
      </c>
      <c r="L926" s="1" t="str">
        <v/>
      </c>
    </row>
    <row r="927" spans="11:12" x14ac:dyDescent="0.3">
      <c r="K927" s="1" t="str">
        <v/>
      </c>
      <c r="L927" s="1" t="str">
        <v/>
      </c>
    </row>
    <row r="928" spans="11:12" x14ac:dyDescent="0.3">
      <c r="K928" s="1" t="str">
        <v/>
      </c>
      <c r="L928" s="1" t="str">
        <v/>
      </c>
    </row>
    <row r="929" spans="11:12" x14ac:dyDescent="0.3">
      <c r="K929" s="1" t="str">
        <v/>
      </c>
      <c r="L929" s="1" t="str">
        <v/>
      </c>
    </row>
    <row r="930" spans="11:12" x14ac:dyDescent="0.3">
      <c r="K930" s="1" t="str">
        <v/>
      </c>
      <c r="L930" s="1" t="str">
        <v/>
      </c>
    </row>
    <row r="931" spans="11:12" x14ac:dyDescent="0.3">
      <c r="K931" s="1" t="str">
        <v/>
      </c>
      <c r="L931" s="1" t="str">
        <v/>
      </c>
    </row>
    <row r="932" spans="11:12" x14ac:dyDescent="0.3">
      <c r="K932" s="1" t="str">
        <v/>
      </c>
      <c r="L932" s="1" t="str">
        <v/>
      </c>
    </row>
    <row r="933" spans="11:12" x14ac:dyDescent="0.3">
      <c r="K933" s="1" t="str">
        <v/>
      </c>
      <c r="L933" s="1" t="str">
        <v/>
      </c>
    </row>
    <row r="934" spans="11:12" x14ac:dyDescent="0.3">
      <c r="K934" s="1" t="str">
        <v/>
      </c>
      <c r="L934" s="1" t="str">
        <v/>
      </c>
    </row>
    <row r="935" spans="11:12" x14ac:dyDescent="0.3">
      <c r="K935" s="1" t="str">
        <v/>
      </c>
      <c r="L935" s="1" t="str">
        <v/>
      </c>
    </row>
    <row r="936" spans="11:12" x14ac:dyDescent="0.3">
      <c r="K936" s="1" t="str">
        <v/>
      </c>
      <c r="L936" s="1" t="str">
        <v/>
      </c>
    </row>
    <row r="937" spans="11:12" x14ac:dyDescent="0.3">
      <c r="K937" s="1" t="str">
        <v/>
      </c>
      <c r="L937" s="1" t="str">
        <v/>
      </c>
    </row>
    <row r="938" spans="11:12" x14ac:dyDescent="0.3">
      <c r="K938" s="1" t="str">
        <v/>
      </c>
      <c r="L938" s="1" t="str">
        <v/>
      </c>
    </row>
    <row r="939" spans="11:12" x14ac:dyDescent="0.3">
      <c r="K939" s="1" t="str">
        <v/>
      </c>
      <c r="L939" s="1" t="str">
        <v/>
      </c>
    </row>
    <row r="940" spans="11:12" x14ac:dyDescent="0.3">
      <c r="K940" s="1" t="str">
        <v/>
      </c>
      <c r="L940" s="1" t="str">
        <v/>
      </c>
    </row>
    <row r="941" spans="11:12" x14ac:dyDescent="0.3">
      <c r="K941" s="1" t="str">
        <v/>
      </c>
      <c r="L941" s="1" t="str">
        <v/>
      </c>
    </row>
    <row r="942" spans="11:12" x14ac:dyDescent="0.3">
      <c r="K942" s="1" t="str">
        <v/>
      </c>
      <c r="L942" s="1" t="str">
        <v/>
      </c>
    </row>
    <row r="943" spans="11:12" x14ac:dyDescent="0.3">
      <c r="K943" s="1" t="str">
        <v/>
      </c>
      <c r="L943" s="1" t="str">
        <v/>
      </c>
    </row>
    <row r="944" spans="11:12" x14ac:dyDescent="0.3">
      <c r="K944" s="1" t="str">
        <v/>
      </c>
      <c r="L944" s="1" t="str">
        <v/>
      </c>
    </row>
    <row r="945" spans="11:12" x14ac:dyDescent="0.3">
      <c r="K945" s="1" t="str">
        <v/>
      </c>
      <c r="L945" s="1" t="str">
        <v/>
      </c>
    </row>
    <row r="946" spans="11:12" x14ac:dyDescent="0.3">
      <c r="K946" s="1" t="str">
        <v/>
      </c>
      <c r="L946" s="1" t="str">
        <v/>
      </c>
    </row>
    <row r="947" spans="11:12" x14ac:dyDescent="0.3">
      <c r="K947" s="1" t="str">
        <v/>
      </c>
      <c r="L947" s="1" t="str">
        <v/>
      </c>
    </row>
    <row r="948" spans="11:12" x14ac:dyDescent="0.3">
      <c r="K948" s="1" t="str">
        <v/>
      </c>
      <c r="L948" s="1" t="str">
        <v/>
      </c>
    </row>
    <row r="949" spans="11:12" x14ac:dyDescent="0.3">
      <c r="K949" s="1" t="str">
        <v/>
      </c>
      <c r="L949" s="1" t="str">
        <v/>
      </c>
    </row>
    <row r="950" spans="11:12" x14ac:dyDescent="0.3">
      <c r="K950" s="1" t="str">
        <v/>
      </c>
      <c r="L950" s="1" t="str">
        <v/>
      </c>
    </row>
    <row r="951" spans="11:12" x14ac:dyDescent="0.3">
      <c r="K951" s="1" t="str">
        <v/>
      </c>
      <c r="L951" s="1" t="str">
        <v/>
      </c>
    </row>
    <row r="952" spans="11:12" x14ac:dyDescent="0.3">
      <c r="K952" s="1" t="str">
        <v/>
      </c>
      <c r="L952" s="1" t="str">
        <v/>
      </c>
    </row>
    <row r="953" spans="11:12" x14ac:dyDescent="0.3">
      <c r="K953" s="1" t="str">
        <v/>
      </c>
      <c r="L953" s="1" t="str">
        <v/>
      </c>
    </row>
    <row r="954" spans="11:12" x14ac:dyDescent="0.3">
      <c r="K954" s="1" t="str">
        <v/>
      </c>
      <c r="L954" s="1" t="str">
        <v/>
      </c>
    </row>
    <row r="955" spans="11:12" x14ac:dyDescent="0.3">
      <c r="K955" s="1" t="str">
        <v/>
      </c>
      <c r="L955" s="1" t="str">
        <v/>
      </c>
    </row>
    <row r="956" spans="11:12" x14ac:dyDescent="0.3">
      <c r="K956" s="1" t="str">
        <v/>
      </c>
      <c r="L956" s="1" t="str">
        <v/>
      </c>
    </row>
    <row r="957" spans="11:12" x14ac:dyDescent="0.3">
      <c r="K957" s="1" t="str">
        <v/>
      </c>
      <c r="L957" s="1" t="str">
        <v/>
      </c>
    </row>
    <row r="958" spans="11:12" x14ac:dyDescent="0.3">
      <c r="K958" s="1" t="str">
        <v/>
      </c>
      <c r="L958" s="1" t="str">
        <v/>
      </c>
    </row>
    <row r="959" spans="11:12" x14ac:dyDescent="0.3">
      <c r="K959" s="1" t="str">
        <v/>
      </c>
      <c r="L959" s="1" t="str">
        <v/>
      </c>
    </row>
    <row r="960" spans="11:12" x14ac:dyDescent="0.3">
      <c r="K960" s="1" t="str">
        <v/>
      </c>
      <c r="L960" s="1" t="str">
        <v/>
      </c>
    </row>
    <row r="961" spans="11:12" x14ac:dyDescent="0.3">
      <c r="K961" s="1" t="str">
        <v/>
      </c>
      <c r="L961" s="1" t="str">
        <v/>
      </c>
    </row>
    <row r="962" spans="11:12" x14ac:dyDescent="0.3">
      <c r="K962" s="1" t="str">
        <v/>
      </c>
      <c r="L962" s="1" t="str">
        <v/>
      </c>
    </row>
    <row r="963" spans="11:12" x14ac:dyDescent="0.3">
      <c r="K963" s="1" t="str">
        <v/>
      </c>
      <c r="L963" s="1" t="str">
        <v/>
      </c>
    </row>
    <row r="964" spans="11:12" x14ac:dyDescent="0.3">
      <c r="K964" s="1" t="str">
        <v/>
      </c>
      <c r="L964" s="1" t="str">
        <v/>
      </c>
    </row>
    <row r="965" spans="11:12" x14ac:dyDescent="0.3">
      <c r="K965" s="1" t="str">
        <v/>
      </c>
      <c r="L965" s="1" t="str">
        <v/>
      </c>
    </row>
    <row r="966" spans="11:12" x14ac:dyDescent="0.3">
      <c r="K966" s="1" t="str">
        <v/>
      </c>
      <c r="L966" s="1" t="str">
        <v/>
      </c>
    </row>
    <row r="967" spans="11:12" x14ac:dyDescent="0.3">
      <c r="K967" s="1" t="str">
        <v/>
      </c>
      <c r="L967" s="1" t="str">
        <v/>
      </c>
    </row>
    <row r="968" spans="11:12" x14ac:dyDescent="0.3">
      <c r="K968" s="1" t="str">
        <v/>
      </c>
      <c r="L968" s="1" t="str">
        <v/>
      </c>
    </row>
    <row r="969" spans="11:12" x14ac:dyDescent="0.3">
      <c r="K969" s="1" t="str">
        <v/>
      </c>
      <c r="L969" s="1" t="str">
        <v/>
      </c>
    </row>
    <row r="970" spans="11:12" x14ac:dyDescent="0.3">
      <c r="K970" s="1" t="str">
        <v/>
      </c>
      <c r="L970" s="1" t="str">
        <v/>
      </c>
    </row>
    <row r="971" spans="11:12" x14ac:dyDescent="0.3">
      <c r="K971" s="1" t="str">
        <v/>
      </c>
      <c r="L971" s="1" t="str">
        <v/>
      </c>
    </row>
    <row r="972" spans="11:12" x14ac:dyDescent="0.3">
      <c r="K972" s="1" t="str">
        <v/>
      </c>
      <c r="L972" s="1" t="str">
        <v/>
      </c>
    </row>
    <row r="973" spans="11:12" x14ac:dyDescent="0.3">
      <c r="K973" s="1" t="str">
        <v/>
      </c>
      <c r="L973" s="1" t="str">
        <v/>
      </c>
    </row>
    <row r="974" spans="11:12" x14ac:dyDescent="0.3">
      <c r="K974" s="1" t="str">
        <v/>
      </c>
      <c r="L974" s="1" t="str">
        <v/>
      </c>
    </row>
    <row r="975" spans="11:12" x14ac:dyDescent="0.3">
      <c r="K975" s="1" t="str">
        <v/>
      </c>
      <c r="L975" s="1" t="str">
        <v/>
      </c>
    </row>
    <row r="976" spans="11:12" x14ac:dyDescent="0.3">
      <c r="K976" s="1" t="str">
        <v/>
      </c>
      <c r="L976" s="1" t="str">
        <v/>
      </c>
    </row>
    <row r="977" spans="11:12" x14ac:dyDescent="0.3">
      <c r="K977" s="1" t="str">
        <v/>
      </c>
      <c r="L977" s="1" t="str">
        <v/>
      </c>
    </row>
    <row r="978" spans="11:12" x14ac:dyDescent="0.3">
      <c r="K978" s="1" t="str">
        <v/>
      </c>
      <c r="L978" s="1" t="str">
        <v/>
      </c>
    </row>
    <row r="979" spans="11:12" x14ac:dyDescent="0.3">
      <c r="K979" s="1" t="str">
        <v/>
      </c>
      <c r="L979" s="1" t="str">
        <v/>
      </c>
    </row>
    <row r="980" spans="11:12" x14ac:dyDescent="0.3">
      <c r="K980" s="1" t="str">
        <v/>
      </c>
      <c r="L980" s="1" t="str">
        <v/>
      </c>
    </row>
    <row r="981" spans="11:12" x14ac:dyDescent="0.3">
      <c r="K981" s="1" t="str">
        <v/>
      </c>
      <c r="L981" s="1" t="str">
        <v/>
      </c>
    </row>
    <row r="982" spans="11:12" x14ac:dyDescent="0.3">
      <c r="K982" s="1" t="str">
        <v/>
      </c>
      <c r="L982" s="1" t="str">
        <v/>
      </c>
    </row>
    <row r="983" spans="11:12" x14ac:dyDescent="0.3">
      <c r="K983" s="1" t="str">
        <v/>
      </c>
      <c r="L983" s="1" t="str">
        <v/>
      </c>
    </row>
    <row r="984" spans="11:12" x14ac:dyDescent="0.3">
      <c r="K984" s="1" t="str">
        <v/>
      </c>
      <c r="L984" s="1" t="str">
        <v/>
      </c>
    </row>
    <row r="985" spans="11:12" x14ac:dyDescent="0.3">
      <c r="K985" s="1" t="str">
        <v/>
      </c>
      <c r="L985" s="1" t="str">
        <v/>
      </c>
    </row>
    <row r="986" spans="11:12" x14ac:dyDescent="0.3">
      <c r="K986" s="1" t="str">
        <v/>
      </c>
      <c r="L986" s="1" t="str">
        <v/>
      </c>
    </row>
    <row r="987" spans="11:12" x14ac:dyDescent="0.3">
      <c r="K987" s="1" t="str">
        <v/>
      </c>
      <c r="L987" s="1" t="str">
        <v/>
      </c>
    </row>
    <row r="988" spans="11:12" x14ac:dyDescent="0.3">
      <c r="K988" s="1" t="str">
        <v/>
      </c>
      <c r="L988" s="1" t="str">
        <v/>
      </c>
    </row>
    <row r="989" spans="11:12" x14ac:dyDescent="0.3">
      <c r="K989" s="1" t="str">
        <v/>
      </c>
      <c r="L989" s="1" t="str">
        <v/>
      </c>
    </row>
    <row r="990" spans="11:12" x14ac:dyDescent="0.3">
      <c r="K990" s="1" t="str">
        <v/>
      </c>
      <c r="L990" s="1" t="str">
        <v/>
      </c>
    </row>
    <row r="991" spans="11:12" x14ac:dyDescent="0.3">
      <c r="K991" s="1" t="str">
        <v/>
      </c>
      <c r="L991" s="1" t="str">
        <v/>
      </c>
    </row>
    <row r="992" spans="11:12" x14ac:dyDescent="0.3">
      <c r="K992" s="1" t="str">
        <v/>
      </c>
      <c r="L992" s="1" t="str">
        <v/>
      </c>
    </row>
    <row r="993" spans="11:12" x14ac:dyDescent="0.3">
      <c r="K993" s="1" t="str">
        <v/>
      </c>
      <c r="L993" s="1" t="str">
        <v/>
      </c>
    </row>
    <row r="994" spans="11:12" x14ac:dyDescent="0.3">
      <c r="K994" s="1" t="str">
        <v/>
      </c>
      <c r="L994" s="1" t="str">
        <v/>
      </c>
    </row>
    <row r="995" spans="11:12" x14ac:dyDescent="0.3">
      <c r="K995" s="1" t="str">
        <v/>
      </c>
      <c r="L995" s="1" t="str">
        <v/>
      </c>
    </row>
    <row r="996" spans="11:12" x14ac:dyDescent="0.3">
      <c r="K996" s="1" t="str">
        <v/>
      </c>
      <c r="L996" s="1" t="str">
        <v/>
      </c>
    </row>
    <row r="997" spans="11:12" x14ac:dyDescent="0.3">
      <c r="K997" s="1" t="str">
        <v/>
      </c>
      <c r="L997" s="1" t="str">
        <v/>
      </c>
    </row>
    <row r="998" spans="11:12" x14ac:dyDescent="0.3">
      <c r="K998" s="1" t="str">
        <v/>
      </c>
      <c r="L998" s="1" t="str">
        <v/>
      </c>
    </row>
    <row r="999" spans="11:12" x14ac:dyDescent="0.3">
      <c r="K999" s="1" t="str">
        <v/>
      </c>
      <c r="L999" s="1" t="str">
        <v/>
      </c>
    </row>
    <row r="1000" spans="11:12" x14ac:dyDescent="0.3">
      <c r="K1000" s="1" t="str">
        <v/>
      </c>
      <c r="L1000" s="1" t="str">
        <v/>
      </c>
    </row>
    <row r="1001" spans="11:12" x14ac:dyDescent="0.3">
      <c r="K1001" s="1" t="str">
        <v/>
      </c>
      <c r="L1001" s="1" t="str">
        <v/>
      </c>
    </row>
    <row r="1002" spans="11:12" x14ac:dyDescent="0.3">
      <c r="K1002" s="1" t="str">
        <v/>
      </c>
      <c r="L1002" s="1" t="str">
        <v/>
      </c>
    </row>
    <row r="1003" spans="11:12" x14ac:dyDescent="0.3">
      <c r="K1003" s="1" t="str">
        <v/>
      </c>
      <c r="L1003" s="1" t="str">
        <v/>
      </c>
    </row>
    <row r="1004" spans="11:12" x14ac:dyDescent="0.3">
      <c r="K1004" s="1" t="str">
        <v/>
      </c>
      <c r="L1004" s="1" t="str">
        <v/>
      </c>
    </row>
    <row r="1005" spans="11:12" x14ac:dyDescent="0.3">
      <c r="K1005" s="1" t="str">
        <v/>
      </c>
      <c r="L1005" s="1" t="str">
        <v/>
      </c>
    </row>
    <row r="1006" spans="11:12" x14ac:dyDescent="0.3">
      <c r="K1006" s="1" t="str">
        <v/>
      </c>
      <c r="L1006" s="1" t="str">
        <v/>
      </c>
    </row>
    <row r="1007" spans="11:12" x14ac:dyDescent="0.3">
      <c r="K1007" s="1" t="str">
        <v/>
      </c>
      <c r="L1007" s="1" t="str">
        <v/>
      </c>
    </row>
    <row r="1008" spans="11:12" x14ac:dyDescent="0.3">
      <c r="K1008" s="1" t="str">
        <v/>
      </c>
      <c r="L1008" s="1" t="str">
        <v/>
      </c>
    </row>
    <row r="1009" spans="11:12" x14ac:dyDescent="0.3">
      <c r="K1009" s="1" t="str">
        <v/>
      </c>
      <c r="L1009" s="1" t="str">
        <v/>
      </c>
    </row>
    <row r="1010" spans="11:12" x14ac:dyDescent="0.3">
      <c r="K1010" s="1" t="str">
        <v/>
      </c>
      <c r="L1010" s="1" t="str">
        <v/>
      </c>
    </row>
    <row r="1011" spans="11:12" x14ac:dyDescent="0.3">
      <c r="K1011" s="1" t="str">
        <v/>
      </c>
      <c r="L1011" s="1" t="str">
        <v/>
      </c>
    </row>
    <row r="1012" spans="11:12" x14ac:dyDescent="0.3">
      <c r="K1012" s="1" t="str">
        <v/>
      </c>
      <c r="L1012" s="1" t="str">
        <v/>
      </c>
    </row>
    <row r="1013" spans="11:12" x14ac:dyDescent="0.3">
      <c r="K1013" s="1" t="str">
        <v/>
      </c>
      <c r="L1013" s="1" t="str">
        <v/>
      </c>
    </row>
    <row r="1014" spans="11:12" x14ac:dyDescent="0.3">
      <c r="K1014" s="1" t="str">
        <v/>
      </c>
      <c r="L1014" s="1" t="str">
        <v/>
      </c>
    </row>
    <row r="1015" spans="11:12" x14ac:dyDescent="0.3">
      <c r="K1015" s="1" t="str">
        <v/>
      </c>
      <c r="L1015" s="1" t="str">
        <v/>
      </c>
    </row>
    <row r="1016" spans="11:12" x14ac:dyDescent="0.3">
      <c r="K1016" s="1" t="str">
        <v/>
      </c>
      <c r="L1016" s="1" t="str">
        <v/>
      </c>
    </row>
    <row r="1017" spans="11:12" x14ac:dyDescent="0.3">
      <c r="K1017" s="1" t="str">
        <v/>
      </c>
      <c r="L1017" s="1" t="str">
        <v/>
      </c>
    </row>
    <row r="1018" spans="11:12" x14ac:dyDescent="0.3">
      <c r="K1018" s="1" t="str">
        <v/>
      </c>
      <c r="L1018" s="1" t="str">
        <v/>
      </c>
    </row>
    <row r="1019" spans="11:12" x14ac:dyDescent="0.3">
      <c r="K1019" s="1" t="str">
        <v/>
      </c>
      <c r="L1019" s="1" t="str">
        <v/>
      </c>
    </row>
    <row r="1020" spans="11:12" x14ac:dyDescent="0.3">
      <c r="K1020" s="1" t="str">
        <v/>
      </c>
      <c r="L1020" s="1" t="str">
        <v/>
      </c>
    </row>
    <row r="1021" spans="11:12" x14ac:dyDescent="0.3">
      <c r="K1021" s="1" t="str">
        <v/>
      </c>
      <c r="L1021" s="1" t="str">
        <v/>
      </c>
    </row>
    <row r="1022" spans="11:12" x14ac:dyDescent="0.3">
      <c r="K1022" s="1" t="str">
        <v/>
      </c>
      <c r="L1022" s="1" t="str">
        <v/>
      </c>
    </row>
    <row r="1023" spans="11:12" x14ac:dyDescent="0.3">
      <c r="K1023" s="1" t="str">
        <v/>
      </c>
      <c r="L1023" s="1" t="str">
        <v/>
      </c>
    </row>
    <row r="1024" spans="11:12" x14ac:dyDescent="0.3">
      <c r="K1024" s="1" t="str">
        <v/>
      </c>
      <c r="L1024" s="1" t="str">
        <v/>
      </c>
    </row>
    <row r="1025" spans="11:12" x14ac:dyDescent="0.3">
      <c r="K1025" s="1" t="str">
        <v/>
      </c>
      <c r="L1025" s="1" t="str">
        <v/>
      </c>
    </row>
    <row r="1026" spans="11:12" x14ac:dyDescent="0.3">
      <c r="K1026" s="1" t="str">
        <v/>
      </c>
      <c r="L1026" s="1" t="str">
        <v/>
      </c>
    </row>
    <row r="1027" spans="11:12" x14ac:dyDescent="0.3">
      <c r="K1027" s="1" t="str">
        <v/>
      </c>
      <c r="L1027" s="1" t="str">
        <v/>
      </c>
    </row>
    <row r="1028" spans="11:12" x14ac:dyDescent="0.3">
      <c r="K1028" s="1" t="str">
        <v/>
      </c>
      <c r="L1028" s="1" t="str">
        <v/>
      </c>
    </row>
    <row r="1029" spans="11:12" x14ac:dyDescent="0.3">
      <c r="K1029" s="1" t="str">
        <v/>
      </c>
      <c r="L1029" s="1" t="str">
        <v/>
      </c>
    </row>
    <row r="1030" spans="11:12" x14ac:dyDescent="0.3">
      <c r="K1030" s="1" t="str">
        <v/>
      </c>
      <c r="L1030" s="1" t="str">
        <v/>
      </c>
    </row>
    <row r="1031" spans="11:12" x14ac:dyDescent="0.3">
      <c r="K1031" s="1" t="str">
        <v/>
      </c>
      <c r="L1031" s="1" t="str">
        <v/>
      </c>
    </row>
    <row r="1032" spans="11:12" x14ac:dyDescent="0.3">
      <c r="K1032" s="1" t="str">
        <v/>
      </c>
      <c r="L1032" s="1" t="str">
        <v/>
      </c>
    </row>
    <row r="1033" spans="11:12" x14ac:dyDescent="0.3">
      <c r="K1033" s="1" t="str">
        <v/>
      </c>
      <c r="L1033" s="1" t="str">
        <v/>
      </c>
    </row>
    <row r="1034" spans="11:12" x14ac:dyDescent="0.3">
      <c r="K1034" s="1" t="str">
        <v/>
      </c>
      <c r="L1034" s="1" t="str">
        <v/>
      </c>
    </row>
    <row r="1035" spans="11:12" x14ac:dyDescent="0.3">
      <c r="K1035" s="1" t="str">
        <v/>
      </c>
      <c r="L1035" s="1" t="str">
        <v/>
      </c>
    </row>
    <row r="1036" spans="11:12" x14ac:dyDescent="0.3">
      <c r="K1036" s="1" t="str">
        <v/>
      </c>
      <c r="L1036" s="1" t="str">
        <v/>
      </c>
    </row>
    <row r="1037" spans="11:12" x14ac:dyDescent="0.3">
      <c r="K1037" s="1" t="str">
        <v/>
      </c>
      <c r="L1037" s="1" t="str">
        <v/>
      </c>
    </row>
    <row r="1038" spans="11:12" x14ac:dyDescent="0.3">
      <c r="K1038" s="1" t="str">
        <v/>
      </c>
      <c r="L1038" s="1" t="str">
        <v/>
      </c>
    </row>
    <row r="1039" spans="11:12" x14ac:dyDescent="0.3">
      <c r="K1039" s="1" t="str">
        <v/>
      </c>
      <c r="L1039" s="1" t="str">
        <v/>
      </c>
    </row>
    <row r="1040" spans="11:12" x14ac:dyDescent="0.3">
      <c r="K1040" s="1" t="str">
        <v/>
      </c>
      <c r="L1040" s="1" t="str">
        <v/>
      </c>
    </row>
    <row r="1041" spans="11:12" x14ac:dyDescent="0.3">
      <c r="K1041" s="1" t="str">
        <v/>
      </c>
      <c r="L1041" s="1" t="str">
        <v/>
      </c>
    </row>
    <row r="1042" spans="11:12" x14ac:dyDescent="0.3">
      <c r="K1042" s="1" t="str">
        <v/>
      </c>
      <c r="L1042" s="1" t="str">
        <v/>
      </c>
    </row>
    <row r="1043" spans="11:12" x14ac:dyDescent="0.3">
      <c r="K1043" s="1" t="str">
        <v/>
      </c>
      <c r="L1043" s="1" t="str">
        <v/>
      </c>
    </row>
    <row r="1044" spans="11:12" x14ac:dyDescent="0.3">
      <c r="K1044" s="1" t="str">
        <v/>
      </c>
      <c r="L1044" s="1" t="str">
        <v/>
      </c>
    </row>
    <row r="1045" spans="11:12" x14ac:dyDescent="0.3">
      <c r="K1045" s="1" t="str">
        <v/>
      </c>
      <c r="L1045" s="1" t="str">
        <v/>
      </c>
    </row>
    <row r="1046" spans="11:12" x14ac:dyDescent="0.3">
      <c r="K1046" s="1" t="str">
        <v/>
      </c>
      <c r="L1046" s="1" t="str">
        <v/>
      </c>
    </row>
    <row r="1047" spans="11:12" x14ac:dyDescent="0.3">
      <c r="K1047" s="1" t="str">
        <v/>
      </c>
      <c r="L1047" s="1" t="str">
        <v/>
      </c>
    </row>
    <row r="1048" spans="11:12" x14ac:dyDescent="0.3">
      <c r="K1048" s="1" t="str">
        <v/>
      </c>
      <c r="L1048" s="1" t="str">
        <v/>
      </c>
    </row>
    <row r="1049" spans="11:12" x14ac:dyDescent="0.3">
      <c r="K1049" s="1" t="str">
        <v/>
      </c>
      <c r="L1049" s="1" t="str">
        <v/>
      </c>
    </row>
    <row r="1050" spans="11:12" x14ac:dyDescent="0.3">
      <c r="K1050" s="1" t="str">
        <v/>
      </c>
      <c r="L1050" s="1" t="str">
        <v/>
      </c>
    </row>
    <row r="1051" spans="11:12" x14ac:dyDescent="0.3">
      <c r="K1051" s="1" t="str">
        <v/>
      </c>
      <c r="L1051" s="1" t="str">
        <v/>
      </c>
    </row>
    <row r="1052" spans="11:12" x14ac:dyDescent="0.3">
      <c r="K1052" s="1" t="str">
        <v/>
      </c>
      <c r="L1052" s="1" t="str">
        <v/>
      </c>
    </row>
    <row r="1053" spans="11:12" x14ac:dyDescent="0.3">
      <c r="K1053" s="1" t="str">
        <v/>
      </c>
      <c r="L1053" s="1" t="str">
        <v/>
      </c>
    </row>
    <row r="1054" spans="11:12" x14ac:dyDescent="0.3">
      <c r="K1054" s="1" t="str">
        <v/>
      </c>
      <c r="L1054" s="1" t="str">
        <v/>
      </c>
    </row>
    <row r="1055" spans="11:12" x14ac:dyDescent="0.3">
      <c r="K1055" s="1" t="str">
        <v/>
      </c>
      <c r="L1055" s="1" t="str">
        <v/>
      </c>
    </row>
    <row r="1056" spans="11:12" x14ac:dyDescent="0.3">
      <c r="K1056" s="1" t="str">
        <v/>
      </c>
      <c r="L1056" s="1" t="str">
        <v/>
      </c>
    </row>
    <row r="1057" spans="11:12" x14ac:dyDescent="0.3">
      <c r="K1057" s="1" t="str">
        <v/>
      </c>
      <c r="L1057" s="1" t="str">
        <v/>
      </c>
    </row>
    <row r="1058" spans="11:12" x14ac:dyDescent="0.3">
      <c r="K1058" s="1" t="str">
        <v/>
      </c>
      <c r="L1058" s="1" t="str">
        <v/>
      </c>
    </row>
    <row r="1059" spans="11:12" x14ac:dyDescent="0.3">
      <c r="K1059" s="1" t="str">
        <v/>
      </c>
      <c r="L1059" s="1" t="str">
        <v/>
      </c>
    </row>
    <row r="1060" spans="11:12" x14ac:dyDescent="0.3">
      <c r="K1060" s="1" t="str">
        <v/>
      </c>
      <c r="L1060" s="1" t="str">
        <v/>
      </c>
    </row>
    <row r="1061" spans="11:12" x14ac:dyDescent="0.3">
      <c r="K1061" s="1" t="str">
        <v/>
      </c>
      <c r="L1061" s="1" t="str">
        <v/>
      </c>
    </row>
    <row r="1062" spans="11:12" x14ac:dyDescent="0.3">
      <c r="K1062" s="1" t="str">
        <v/>
      </c>
      <c r="L1062" s="1" t="str">
        <v/>
      </c>
    </row>
    <row r="1063" spans="11:12" x14ac:dyDescent="0.3">
      <c r="K1063" s="1" t="str">
        <v/>
      </c>
      <c r="L1063" s="1" t="str">
        <v/>
      </c>
    </row>
    <row r="1064" spans="11:12" x14ac:dyDescent="0.3">
      <c r="K1064" s="1" t="str">
        <v/>
      </c>
      <c r="L1064" s="1" t="str">
        <v/>
      </c>
    </row>
    <row r="1065" spans="11:12" x14ac:dyDescent="0.3">
      <c r="K1065" s="1" t="str">
        <v/>
      </c>
      <c r="L1065" s="1" t="str">
        <v/>
      </c>
    </row>
    <row r="1066" spans="11:12" x14ac:dyDescent="0.3">
      <c r="K1066" s="1" t="str">
        <v/>
      </c>
      <c r="L1066" s="1" t="str">
        <v/>
      </c>
    </row>
    <row r="1067" spans="11:12" x14ac:dyDescent="0.3">
      <c r="K1067" s="1" t="str">
        <v/>
      </c>
      <c r="L1067" s="1" t="str">
        <v/>
      </c>
    </row>
    <row r="1068" spans="11:12" x14ac:dyDescent="0.3">
      <c r="K1068" s="1" t="str">
        <v/>
      </c>
      <c r="L1068" s="1" t="str">
        <v/>
      </c>
    </row>
    <row r="1069" spans="11:12" x14ac:dyDescent="0.3">
      <c r="K1069" s="1" t="str">
        <v/>
      </c>
      <c r="L1069" s="1" t="str">
        <v/>
      </c>
    </row>
    <row r="1070" spans="11:12" x14ac:dyDescent="0.3">
      <c r="K1070" s="1" t="str">
        <v/>
      </c>
      <c r="L1070" s="1" t="str">
        <v/>
      </c>
    </row>
    <row r="1071" spans="11:12" x14ac:dyDescent="0.3">
      <c r="K1071" s="1" t="str">
        <v/>
      </c>
      <c r="L1071" s="1" t="str">
        <v/>
      </c>
    </row>
    <row r="1072" spans="11:12" x14ac:dyDescent="0.3">
      <c r="K1072" s="1" t="str">
        <v/>
      </c>
      <c r="L1072" s="1" t="str">
        <v/>
      </c>
    </row>
    <row r="1073" spans="11:12" x14ac:dyDescent="0.3">
      <c r="K1073" s="1" t="str">
        <v/>
      </c>
      <c r="L1073" s="1" t="str">
        <v/>
      </c>
    </row>
    <row r="1074" spans="11:12" x14ac:dyDescent="0.3">
      <c r="K1074" s="1" t="str">
        <v/>
      </c>
      <c r="L1074" s="1" t="str">
        <v/>
      </c>
    </row>
    <row r="1075" spans="11:12" x14ac:dyDescent="0.3">
      <c r="K1075" s="1" t="str">
        <v/>
      </c>
      <c r="L1075" s="1" t="str">
        <v/>
      </c>
    </row>
    <row r="1076" spans="11:12" x14ac:dyDescent="0.3">
      <c r="K1076" s="1" t="str">
        <v/>
      </c>
      <c r="L1076" s="1" t="str">
        <v/>
      </c>
    </row>
    <row r="1077" spans="11:12" x14ac:dyDescent="0.3">
      <c r="K1077" s="1" t="str">
        <v/>
      </c>
      <c r="L1077" s="1" t="str">
        <v/>
      </c>
    </row>
    <row r="1078" spans="11:12" x14ac:dyDescent="0.3">
      <c r="K1078" s="1" t="str">
        <v/>
      </c>
      <c r="L1078" s="1" t="str">
        <v/>
      </c>
    </row>
    <row r="1079" spans="11:12" x14ac:dyDescent="0.3">
      <c r="K1079" s="1" t="str">
        <v/>
      </c>
      <c r="L1079" s="1" t="str">
        <v/>
      </c>
    </row>
    <row r="1080" spans="11:12" x14ac:dyDescent="0.3">
      <c r="K1080" s="1" t="str">
        <v/>
      </c>
      <c r="L1080" s="1" t="str">
        <v/>
      </c>
    </row>
    <row r="1081" spans="11:12" x14ac:dyDescent="0.3">
      <c r="K1081" s="1" t="str">
        <v/>
      </c>
      <c r="L1081" s="1" t="str">
        <v/>
      </c>
    </row>
    <row r="1082" spans="11:12" x14ac:dyDescent="0.3">
      <c r="K1082" s="1" t="str">
        <v/>
      </c>
      <c r="L1082" s="1" t="str">
        <v/>
      </c>
    </row>
    <row r="1083" spans="11:12" x14ac:dyDescent="0.3">
      <c r="K1083" s="1" t="str">
        <v/>
      </c>
      <c r="L1083" s="1" t="str">
        <v/>
      </c>
    </row>
    <row r="1084" spans="11:12" x14ac:dyDescent="0.3">
      <c r="K1084" s="1" t="str">
        <v/>
      </c>
      <c r="L1084" s="1" t="str">
        <v/>
      </c>
    </row>
    <row r="1085" spans="11:12" x14ac:dyDescent="0.3">
      <c r="K1085" s="1" t="str">
        <v/>
      </c>
      <c r="L1085" s="1" t="str">
        <v/>
      </c>
    </row>
    <row r="1086" spans="11:12" x14ac:dyDescent="0.3">
      <c r="K1086" s="1" t="str">
        <v/>
      </c>
      <c r="L1086" s="1" t="str">
        <v/>
      </c>
    </row>
    <row r="1087" spans="11:12" x14ac:dyDescent="0.3">
      <c r="K1087" s="1" t="str">
        <v/>
      </c>
      <c r="L1087" s="1" t="str">
        <v/>
      </c>
    </row>
    <row r="1088" spans="11:12" x14ac:dyDescent="0.3">
      <c r="K1088" s="1" t="str">
        <v/>
      </c>
      <c r="L1088" s="1" t="str">
        <v/>
      </c>
    </row>
    <row r="1089" spans="11:12" x14ac:dyDescent="0.3">
      <c r="K1089" s="1" t="str">
        <v/>
      </c>
      <c r="L1089" s="1" t="str">
        <v/>
      </c>
    </row>
    <row r="1090" spans="11:12" x14ac:dyDescent="0.3">
      <c r="K1090" s="1" t="str">
        <v/>
      </c>
      <c r="L1090" s="1" t="str">
        <v/>
      </c>
    </row>
    <row r="1091" spans="11:12" x14ac:dyDescent="0.3">
      <c r="K1091" s="1" t="str">
        <v/>
      </c>
      <c r="L1091" s="1" t="str">
        <v/>
      </c>
    </row>
    <row r="1092" spans="11:12" x14ac:dyDescent="0.3">
      <c r="K1092" s="1" t="str">
        <v/>
      </c>
      <c r="L1092" s="1" t="str">
        <v/>
      </c>
    </row>
    <row r="1093" spans="11:12" x14ac:dyDescent="0.3">
      <c r="K1093" s="1" t="str">
        <v/>
      </c>
      <c r="L1093" s="1" t="str">
        <v/>
      </c>
    </row>
    <row r="1094" spans="11:12" x14ac:dyDescent="0.3">
      <c r="K1094" s="1" t="str">
        <v/>
      </c>
      <c r="L1094" s="1" t="str">
        <v/>
      </c>
    </row>
    <row r="1095" spans="11:12" x14ac:dyDescent="0.3">
      <c r="K1095" s="1" t="str">
        <v/>
      </c>
      <c r="L1095" s="1" t="str">
        <v/>
      </c>
    </row>
    <row r="1096" spans="11:12" x14ac:dyDescent="0.3">
      <c r="K1096" s="1" t="str">
        <v/>
      </c>
      <c r="L1096" s="1" t="str">
        <v/>
      </c>
    </row>
    <row r="1097" spans="11:12" x14ac:dyDescent="0.3">
      <c r="K1097" s="1" t="str">
        <v/>
      </c>
      <c r="L1097" s="1" t="str">
        <v/>
      </c>
    </row>
    <row r="1098" spans="11:12" x14ac:dyDescent="0.3">
      <c r="K1098" s="1" t="str">
        <v/>
      </c>
      <c r="L1098" s="1" t="str">
        <v/>
      </c>
    </row>
    <row r="1099" spans="11:12" x14ac:dyDescent="0.3">
      <c r="K1099" s="1" t="str">
        <v/>
      </c>
      <c r="L1099" s="1" t="str">
        <v/>
      </c>
    </row>
    <row r="1100" spans="11:12" x14ac:dyDescent="0.3">
      <c r="K1100" s="1" t="str">
        <v/>
      </c>
      <c r="L1100" s="1" t="str">
        <v/>
      </c>
    </row>
    <row r="1101" spans="11:12" x14ac:dyDescent="0.3">
      <c r="K1101" s="1" t="str">
        <v/>
      </c>
      <c r="L1101" s="1" t="str">
        <v/>
      </c>
    </row>
    <row r="1102" spans="11:12" x14ac:dyDescent="0.3">
      <c r="K1102" s="1" t="str">
        <v/>
      </c>
      <c r="L1102" s="1" t="str">
        <v/>
      </c>
    </row>
    <row r="1103" spans="11:12" x14ac:dyDescent="0.3">
      <c r="K1103" s="1" t="str">
        <v/>
      </c>
      <c r="L1103" s="1" t="str">
        <v/>
      </c>
    </row>
    <row r="1104" spans="11:12" x14ac:dyDescent="0.3">
      <c r="K1104" s="1" t="str">
        <v/>
      </c>
      <c r="L1104" s="1" t="str">
        <v/>
      </c>
    </row>
    <row r="1105" spans="11:12" x14ac:dyDescent="0.3">
      <c r="K1105" s="1" t="str">
        <v/>
      </c>
      <c r="L1105" s="1" t="str">
        <v/>
      </c>
    </row>
    <row r="1106" spans="11:12" x14ac:dyDescent="0.3">
      <c r="K1106" s="1" t="str">
        <v/>
      </c>
      <c r="L1106" s="1" t="str">
        <v/>
      </c>
    </row>
    <row r="1107" spans="11:12" x14ac:dyDescent="0.3">
      <c r="K1107" s="1" t="str">
        <v/>
      </c>
      <c r="L1107" s="1" t="str">
        <v/>
      </c>
    </row>
    <row r="1108" spans="11:12" x14ac:dyDescent="0.3">
      <c r="K1108" s="1" t="str">
        <v/>
      </c>
      <c r="L1108" s="1" t="str">
        <v/>
      </c>
    </row>
    <row r="1109" spans="11:12" x14ac:dyDescent="0.3">
      <c r="K1109" s="1" t="str">
        <v/>
      </c>
      <c r="L1109" s="1" t="str">
        <v/>
      </c>
    </row>
    <row r="1110" spans="11:12" x14ac:dyDescent="0.3">
      <c r="K1110" s="1" t="str">
        <v/>
      </c>
      <c r="L1110" s="1" t="str">
        <v/>
      </c>
    </row>
    <row r="1111" spans="11:12" x14ac:dyDescent="0.3">
      <c r="K1111" s="1" t="str">
        <v/>
      </c>
      <c r="L1111" s="1" t="str">
        <v/>
      </c>
    </row>
    <row r="1112" spans="11:12" x14ac:dyDescent="0.3">
      <c r="K1112" s="1" t="str">
        <v/>
      </c>
      <c r="L1112" s="1" t="str">
        <v/>
      </c>
    </row>
    <row r="1113" spans="11:12" x14ac:dyDescent="0.3">
      <c r="K1113" s="1" t="str">
        <v/>
      </c>
      <c r="L1113" s="1" t="str">
        <v/>
      </c>
    </row>
    <row r="1114" spans="11:12" x14ac:dyDescent="0.3">
      <c r="K1114" s="1" t="str">
        <v/>
      </c>
      <c r="L1114" s="1" t="str">
        <v/>
      </c>
    </row>
    <row r="1115" spans="11:12" x14ac:dyDescent="0.3">
      <c r="K1115" s="1" t="str">
        <v/>
      </c>
      <c r="L1115" s="1" t="str">
        <v/>
      </c>
    </row>
    <row r="1116" spans="11:12" x14ac:dyDescent="0.3">
      <c r="K1116" s="1" t="str">
        <v/>
      </c>
      <c r="L1116" s="1" t="str">
        <v/>
      </c>
    </row>
    <row r="1117" spans="11:12" x14ac:dyDescent="0.3">
      <c r="K1117" s="1" t="str">
        <v/>
      </c>
      <c r="L1117" s="1" t="str">
        <v/>
      </c>
    </row>
    <row r="1118" spans="11:12" x14ac:dyDescent="0.3">
      <c r="K1118" s="1" t="str">
        <v/>
      </c>
      <c r="L1118" s="1" t="str">
        <v/>
      </c>
    </row>
    <row r="1119" spans="11:12" x14ac:dyDescent="0.3">
      <c r="K1119" s="1" t="str">
        <v/>
      </c>
      <c r="L1119" s="1" t="str">
        <v/>
      </c>
    </row>
    <row r="1120" spans="11:12" x14ac:dyDescent="0.3">
      <c r="K1120" s="1" t="str">
        <v/>
      </c>
      <c r="L1120" s="1" t="str">
        <v/>
      </c>
    </row>
    <row r="1121" spans="11:12" x14ac:dyDescent="0.3">
      <c r="K1121" s="1" t="str">
        <v/>
      </c>
      <c r="L1121" s="1" t="str">
        <v/>
      </c>
    </row>
    <row r="1122" spans="11:12" x14ac:dyDescent="0.3">
      <c r="K1122" s="1" t="str">
        <v/>
      </c>
      <c r="L1122" s="1" t="str">
        <v/>
      </c>
    </row>
    <row r="1123" spans="11:12" x14ac:dyDescent="0.3">
      <c r="K1123" s="1" t="str">
        <v/>
      </c>
      <c r="L1123" s="1" t="str">
        <v/>
      </c>
    </row>
    <row r="1124" spans="11:12" x14ac:dyDescent="0.3">
      <c r="K1124" s="1" t="str">
        <v/>
      </c>
      <c r="L1124" s="1" t="str">
        <v/>
      </c>
    </row>
    <row r="1125" spans="11:12" x14ac:dyDescent="0.3">
      <c r="K1125" s="1" t="str">
        <v/>
      </c>
      <c r="L1125" s="1" t="str">
        <v/>
      </c>
    </row>
    <row r="1126" spans="11:12" x14ac:dyDescent="0.3">
      <c r="K1126" s="1" t="str">
        <v/>
      </c>
      <c r="L1126" s="1" t="str">
        <v/>
      </c>
    </row>
    <row r="1127" spans="11:12" x14ac:dyDescent="0.3">
      <c r="K1127" s="1" t="str">
        <v/>
      </c>
      <c r="L1127" s="1" t="str">
        <v/>
      </c>
    </row>
    <row r="1128" spans="11:12" x14ac:dyDescent="0.3">
      <c r="K1128" s="1" t="str">
        <v/>
      </c>
      <c r="L1128" s="1" t="str">
        <v/>
      </c>
    </row>
    <row r="1129" spans="11:12" x14ac:dyDescent="0.3">
      <c r="K1129" s="1" t="str">
        <v/>
      </c>
      <c r="L1129" s="1" t="str">
        <v/>
      </c>
    </row>
    <row r="1130" spans="11:12" x14ac:dyDescent="0.3">
      <c r="K1130" s="1" t="str">
        <v/>
      </c>
      <c r="L1130" s="1" t="str">
        <v/>
      </c>
    </row>
    <row r="1131" spans="11:12" x14ac:dyDescent="0.3">
      <c r="K1131" s="1" t="str">
        <v/>
      </c>
      <c r="L1131" s="1" t="str">
        <v/>
      </c>
    </row>
    <row r="1132" spans="11:12" x14ac:dyDescent="0.3">
      <c r="K1132" s="1" t="str">
        <v/>
      </c>
      <c r="L1132" s="1" t="str">
        <v/>
      </c>
    </row>
    <row r="1133" spans="11:12" x14ac:dyDescent="0.3">
      <c r="K1133" s="1" t="str">
        <v/>
      </c>
      <c r="L1133" s="1" t="str">
        <v/>
      </c>
    </row>
    <row r="1134" spans="11:12" x14ac:dyDescent="0.3">
      <c r="K1134" s="1" t="str">
        <v/>
      </c>
      <c r="L1134" s="1" t="str">
        <v/>
      </c>
    </row>
    <row r="1135" spans="11:12" x14ac:dyDescent="0.3">
      <c r="K1135" s="1" t="str">
        <v/>
      </c>
      <c r="L1135" s="1" t="str">
        <v/>
      </c>
    </row>
    <row r="1136" spans="11:12" x14ac:dyDescent="0.3">
      <c r="K1136" s="1" t="str">
        <v/>
      </c>
      <c r="L1136" s="1" t="str">
        <v/>
      </c>
    </row>
    <row r="1137" spans="11:12" x14ac:dyDescent="0.3">
      <c r="K1137" s="1" t="str">
        <v/>
      </c>
      <c r="L1137" s="1" t="str">
        <v/>
      </c>
    </row>
    <row r="1138" spans="11:12" x14ac:dyDescent="0.3">
      <c r="K1138" s="1" t="str">
        <v/>
      </c>
      <c r="L1138" s="1" t="str">
        <v/>
      </c>
    </row>
    <row r="1139" spans="11:12" x14ac:dyDescent="0.3">
      <c r="K1139" s="1" t="str">
        <v/>
      </c>
      <c r="L1139" s="1" t="str">
        <v/>
      </c>
    </row>
    <row r="1140" spans="11:12" x14ac:dyDescent="0.3">
      <c r="K1140" s="1" t="str">
        <v/>
      </c>
      <c r="L1140" s="1" t="str">
        <v/>
      </c>
    </row>
    <row r="1141" spans="11:12" x14ac:dyDescent="0.3">
      <c r="K1141" s="1" t="str">
        <v/>
      </c>
      <c r="L1141" s="1" t="str">
        <v/>
      </c>
    </row>
    <row r="1142" spans="11:12" x14ac:dyDescent="0.3">
      <c r="K1142" s="1" t="str">
        <v/>
      </c>
      <c r="L1142" s="1" t="str">
        <v/>
      </c>
    </row>
    <row r="1143" spans="11:12" x14ac:dyDescent="0.3">
      <c r="K1143" s="1" t="str">
        <v/>
      </c>
      <c r="L1143" s="1" t="str">
        <v/>
      </c>
    </row>
    <row r="1144" spans="11:12" x14ac:dyDescent="0.3">
      <c r="K1144" s="1" t="str">
        <v/>
      </c>
      <c r="L1144" s="1" t="str">
        <v/>
      </c>
    </row>
    <row r="1145" spans="11:12" x14ac:dyDescent="0.3">
      <c r="K1145" s="1" t="str">
        <v/>
      </c>
      <c r="L1145" s="1" t="str">
        <v/>
      </c>
    </row>
    <row r="1146" spans="11:12" x14ac:dyDescent="0.3">
      <c r="K1146" s="1" t="str">
        <v/>
      </c>
      <c r="L1146" s="1" t="str">
        <v/>
      </c>
    </row>
    <row r="1147" spans="11:12" x14ac:dyDescent="0.3">
      <c r="K1147" s="1" t="str">
        <v/>
      </c>
      <c r="L1147" s="1" t="str">
        <v/>
      </c>
    </row>
    <row r="1148" spans="11:12" x14ac:dyDescent="0.3">
      <c r="K1148" s="1" t="str">
        <v/>
      </c>
      <c r="L1148" s="1" t="str">
        <v/>
      </c>
    </row>
    <row r="1149" spans="11:12" x14ac:dyDescent="0.3">
      <c r="K1149" s="1" t="str">
        <v/>
      </c>
      <c r="L1149" s="1" t="str">
        <v/>
      </c>
    </row>
    <row r="1150" spans="11:12" x14ac:dyDescent="0.3">
      <c r="K1150" s="1" t="str">
        <v/>
      </c>
      <c r="L1150" s="1" t="str">
        <v/>
      </c>
    </row>
    <row r="1151" spans="11:12" x14ac:dyDescent="0.3">
      <c r="K1151" s="1" t="str">
        <v/>
      </c>
      <c r="L1151" s="1" t="str">
        <v/>
      </c>
    </row>
    <row r="1152" spans="11:12" x14ac:dyDescent="0.3">
      <c r="K1152" s="1" t="str">
        <v/>
      </c>
      <c r="L1152" s="1" t="str">
        <v/>
      </c>
    </row>
    <row r="1153" spans="11:12" x14ac:dyDescent="0.3">
      <c r="K1153" s="1" t="str">
        <v/>
      </c>
      <c r="L1153" s="1" t="str">
        <v/>
      </c>
    </row>
    <row r="1154" spans="11:12" x14ac:dyDescent="0.3">
      <c r="K1154" s="1" t="str">
        <v/>
      </c>
      <c r="L1154" s="1" t="str">
        <v/>
      </c>
    </row>
    <row r="1155" spans="11:12" x14ac:dyDescent="0.3">
      <c r="K1155" s="1" t="str">
        <v/>
      </c>
      <c r="L1155" s="1" t="str">
        <v/>
      </c>
    </row>
    <row r="1156" spans="11:12" x14ac:dyDescent="0.3">
      <c r="K1156" s="1" t="str">
        <v/>
      </c>
      <c r="L1156" s="1" t="str">
        <v/>
      </c>
    </row>
    <row r="1157" spans="11:12" x14ac:dyDescent="0.3">
      <c r="K1157" s="1" t="str">
        <v/>
      </c>
      <c r="L1157" s="1" t="str">
        <v/>
      </c>
    </row>
    <row r="1158" spans="11:12" x14ac:dyDescent="0.3">
      <c r="K1158" s="1" t="str">
        <v/>
      </c>
      <c r="L1158" s="1" t="str">
        <v/>
      </c>
    </row>
    <row r="1159" spans="11:12" x14ac:dyDescent="0.3">
      <c r="K1159" s="1" t="str">
        <v/>
      </c>
      <c r="L1159" s="1" t="str">
        <v/>
      </c>
    </row>
    <row r="1160" spans="11:12" x14ac:dyDescent="0.3">
      <c r="K1160" s="1" t="str">
        <v/>
      </c>
      <c r="L1160" s="1" t="str">
        <v/>
      </c>
    </row>
    <row r="1161" spans="11:12" x14ac:dyDescent="0.3">
      <c r="K1161" s="1" t="str">
        <v/>
      </c>
      <c r="L1161" s="1" t="str">
        <v/>
      </c>
    </row>
    <row r="1162" spans="11:12" x14ac:dyDescent="0.3">
      <c r="K1162" s="1" t="str">
        <v/>
      </c>
      <c r="L1162" s="1" t="str">
        <v/>
      </c>
    </row>
    <row r="1163" spans="11:12" x14ac:dyDescent="0.3">
      <c r="K1163" s="1" t="str">
        <v/>
      </c>
      <c r="L1163" s="1" t="str">
        <v/>
      </c>
    </row>
    <row r="1164" spans="11:12" x14ac:dyDescent="0.3">
      <c r="K1164" s="1" t="str">
        <v/>
      </c>
      <c r="L1164" s="1" t="str">
        <v/>
      </c>
    </row>
    <row r="1165" spans="11:12" x14ac:dyDescent="0.3">
      <c r="K1165" s="1" t="str">
        <v/>
      </c>
      <c r="L1165" s="1" t="str">
        <v/>
      </c>
    </row>
    <row r="1166" spans="11:12" x14ac:dyDescent="0.3">
      <c r="K1166" s="1" t="str">
        <v/>
      </c>
      <c r="L1166" s="1" t="str">
        <v/>
      </c>
    </row>
    <row r="1167" spans="11:12" x14ac:dyDescent="0.3">
      <c r="K1167" s="1" t="str">
        <v/>
      </c>
      <c r="L1167" s="1" t="str">
        <v/>
      </c>
    </row>
    <row r="1168" spans="11:12" x14ac:dyDescent="0.3">
      <c r="K1168" s="1" t="str">
        <v/>
      </c>
      <c r="L1168" s="1" t="str">
        <v/>
      </c>
    </row>
    <row r="1169" spans="11:12" x14ac:dyDescent="0.3">
      <c r="K1169" s="1" t="str">
        <v/>
      </c>
      <c r="L1169" s="1" t="str">
        <v/>
      </c>
    </row>
    <row r="1170" spans="11:12" x14ac:dyDescent="0.3">
      <c r="K1170" s="1" t="str">
        <v/>
      </c>
      <c r="L1170" s="1" t="str">
        <v/>
      </c>
    </row>
    <row r="1171" spans="11:12" x14ac:dyDescent="0.3">
      <c r="K1171" s="1" t="str">
        <v/>
      </c>
      <c r="L1171" s="1" t="str">
        <v/>
      </c>
    </row>
    <row r="1172" spans="11:12" x14ac:dyDescent="0.3">
      <c r="K1172" s="1" t="str">
        <v/>
      </c>
      <c r="L1172" s="1" t="str">
        <v/>
      </c>
    </row>
    <row r="1173" spans="11:12" x14ac:dyDescent="0.3">
      <c r="K1173" s="1" t="str">
        <v/>
      </c>
      <c r="L1173" s="1" t="str">
        <v/>
      </c>
    </row>
    <row r="1174" spans="11:12" x14ac:dyDescent="0.3">
      <c r="K1174" s="1" t="str">
        <v/>
      </c>
      <c r="L1174" s="1" t="str">
        <v/>
      </c>
    </row>
    <row r="1175" spans="11:12" x14ac:dyDescent="0.3">
      <c r="K1175" s="1" t="str">
        <v/>
      </c>
      <c r="L1175" s="1" t="str">
        <v/>
      </c>
    </row>
    <row r="1176" spans="11:12" x14ac:dyDescent="0.3">
      <c r="K1176" s="1" t="str">
        <v/>
      </c>
      <c r="L1176" s="1" t="str">
        <v/>
      </c>
    </row>
    <row r="1177" spans="11:12" x14ac:dyDescent="0.3">
      <c r="K1177" s="1" t="str">
        <v/>
      </c>
      <c r="L1177" s="1" t="str">
        <v/>
      </c>
    </row>
    <row r="1178" spans="11:12" x14ac:dyDescent="0.3">
      <c r="K1178" s="1" t="str">
        <v/>
      </c>
      <c r="L1178" s="1" t="str">
        <v/>
      </c>
    </row>
    <row r="1179" spans="11:12" x14ac:dyDescent="0.3">
      <c r="K1179" s="1" t="str">
        <v/>
      </c>
      <c r="L1179" s="1" t="str">
        <v/>
      </c>
    </row>
    <row r="1180" spans="11:12" x14ac:dyDescent="0.3">
      <c r="K1180" s="1" t="str">
        <v/>
      </c>
      <c r="L1180" s="1" t="str">
        <v/>
      </c>
    </row>
    <row r="1181" spans="11:12" x14ac:dyDescent="0.3">
      <c r="K1181" s="1" t="str">
        <v/>
      </c>
      <c r="L1181" s="1" t="str">
        <v/>
      </c>
    </row>
    <row r="1182" spans="11:12" x14ac:dyDescent="0.3">
      <c r="K1182" s="1" t="str">
        <v/>
      </c>
      <c r="L1182" s="1" t="str">
        <v/>
      </c>
    </row>
    <row r="1183" spans="11:12" x14ac:dyDescent="0.3">
      <c r="K1183" s="1" t="str">
        <v/>
      </c>
      <c r="L1183" s="1" t="str">
        <v/>
      </c>
    </row>
    <row r="1184" spans="11:12" x14ac:dyDescent="0.3">
      <c r="K1184" s="1" t="str">
        <v/>
      </c>
      <c r="L1184" s="1" t="str">
        <v/>
      </c>
    </row>
    <row r="1185" spans="11:12" x14ac:dyDescent="0.3">
      <c r="K1185" s="1" t="str">
        <v/>
      </c>
      <c r="L1185" s="1" t="str">
        <v/>
      </c>
    </row>
    <row r="1186" spans="11:12" x14ac:dyDescent="0.3">
      <c r="K1186" s="1" t="str">
        <v/>
      </c>
      <c r="L1186" s="1" t="str">
        <v/>
      </c>
    </row>
    <row r="1187" spans="11:12" x14ac:dyDescent="0.3">
      <c r="K1187" s="1" t="str">
        <v/>
      </c>
      <c r="L1187" s="1" t="str">
        <v/>
      </c>
    </row>
    <row r="1188" spans="11:12" x14ac:dyDescent="0.3">
      <c r="K1188" s="1" t="str">
        <v/>
      </c>
      <c r="L1188" s="1" t="str">
        <v/>
      </c>
    </row>
    <row r="1189" spans="11:12" x14ac:dyDescent="0.3">
      <c r="K1189" s="1" t="str">
        <v/>
      </c>
      <c r="L1189" s="1" t="str">
        <v/>
      </c>
    </row>
    <row r="1190" spans="11:12" x14ac:dyDescent="0.3">
      <c r="K1190" s="1" t="str">
        <v/>
      </c>
      <c r="L1190" s="1" t="str">
        <v/>
      </c>
    </row>
    <row r="1191" spans="11:12" x14ac:dyDescent="0.3">
      <c r="K1191" s="1" t="str">
        <v/>
      </c>
      <c r="L1191" s="1" t="str">
        <v/>
      </c>
    </row>
    <row r="1192" spans="11:12" x14ac:dyDescent="0.3">
      <c r="K1192" s="1" t="str">
        <v/>
      </c>
      <c r="L1192" s="1" t="str">
        <v/>
      </c>
    </row>
    <row r="1193" spans="11:12" x14ac:dyDescent="0.3">
      <c r="K1193" s="1" t="str">
        <v/>
      </c>
      <c r="L1193" s="1" t="str">
        <v/>
      </c>
    </row>
    <row r="1194" spans="11:12" x14ac:dyDescent="0.3">
      <c r="K1194" s="1" t="str">
        <v/>
      </c>
      <c r="L1194" s="1" t="str">
        <v/>
      </c>
    </row>
    <row r="1195" spans="11:12" x14ac:dyDescent="0.3">
      <c r="K1195" s="1" t="str">
        <v/>
      </c>
      <c r="L1195" s="1" t="str">
        <v/>
      </c>
    </row>
    <row r="1196" spans="11:12" x14ac:dyDescent="0.3">
      <c r="K1196" s="1" t="str">
        <v/>
      </c>
      <c r="L1196" s="1" t="str">
        <v/>
      </c>
    </row>
    <row r="1197" spans="11:12" x14ac:dyDescent="0.3">
      <c r="K1197" s="1" t="str">
        <v/>
      </c>
      <c r="L1197" s="1" t="str">
        <v/>
      </c>
    </row>
    <row r="1198" spans="11:12" x14ac:dyDescent="0.3">
      <c r="K1198" s="1" t="str">
        <v/>
      </c>
      <c r="L1198" s="1" t="str">
        <v/>
      </c>
    </row>
    <row r="1199" spans="11:12" x14ac:dyDescent="0.3">
      <c r="K1199" s="1" t="str">
        <v/>
      </c>
      <c r="L1199" s="1" t="str">
        <v/>
      </c>
    </row>
    <row r="1200" spans="11:12" x14ac:dyDescent="0.3">
      <c r="K1200" s="1" t="str">
        <v/>
      </c>
      <c r="L1200" s="1" t="str">
        <v/>
      </c>
    </row>
    <row r="1201" spans="11:12" x14ac:dyDescent="0.3">
      <c r="K1201" s="1" t="str">
        <v/>
      </c>
      <c r="L1201" s="1" t="str">
        <v/>
      </c>
    </row>
    <row r="1202" spans="11:12" x14ac:dyDescent="0.3">
      <c r="K1202" s="1" t="str">
        <v/>
      </c>
      <c r="L1202" s="1" t="str">
        <v/>
      </c>
    </row>
    <row r="1203" spans="11:12" x14ac:dyDescent="0.3">
      <c r="K1203" s="1" t="str">
        <v/>
      </c>
      <c r="L1203" s="1" t="str">
        <v/>
      </c>
    </row>
    <row r="1204" spans="11:12" x14ac:dyDescent="0.3">
      <c r="K1204" s="1" t="str">
        <v/>
      </c>
      <c r="L1204" s="1" t="str">
        <v/>
      </c>
    </row>
    <row r="1205" spans="11:12" x14ac:dyDescent="0.3">
      <c r="K1205" s="1" t="str">
        <v/>
      </c>
      <c r="L1205" s="1" t="str">
        <v/>
      </c>
    </row>
    <row r="1206" spans="11:12" x14ac:dyDescent="0.3">
      <c r="K1206" s="1" t="str">
        <v/>
      </c>
      <c r="L1206" s="1" t="str">
        <v/>
      </c>
    </row>
    <row r="1207" spans="11:12" x14ac:dyDescent="0.3">
      <c r="K1207" s="1" t="str">
        <v/>
      </c>
      <c r="L1207" s="1" t="str">
        <v/>
      </c>
    </row>
    <row r="1208" spans="11:12" x14ac:dyDescent="0.3">
      <c r="K1208" s="1" t="str">
        <v/>
      </c>
      <c r="L1208" s="1" t="str">
        <v/>
      </c>
    </row>
    <row r="1209" spans="11:12" x14ac:dyDescent="0.3">
      <c r="K1209" s="1" t="str">
        <v/>
      </c>
      <c r="L1209" s="1" t="str">
        <v/>
      </c>
    </row>
    <row r="1210" spans="11:12" x14ac:dyDescent="0.3">
      <c r="K1210" s="1" t="str">
        <v/>
      </c>
      <c r="L1210" s="1" t="str">
        <v/>
      </c>
    </row>
    <row r="1211" spans="11:12" x14ac:dyDescent="0.3">
      <c r="K1211" s="1" t="str">
        <v/>
      </c>
      <c r="L1211" s="1" t="str">
        <v/>
      </c>
    </row>
    <row r="1212" spans="11:12" x14ac:dyDescent="0.3">
      <c r="K1212" s="1" t="str">
        <v/>
      </c>
      <c r="L1212" s="1" t="str">
        <v/>
      </c>
    </row>
    <row r="1213" spans="11:12" x14ac:dyDescent="0.3">
      <c r="K1213" s="1" t="str">
        <v/>
      </c>
      <c r="L1213" s="1" t="str">
        <v/>
      </c>
    </row>
    <row r="1214" spans="11:12" x14ac:dyDescent="0.3">
      <c r="K1214" s="1" t="str">
        <v/>
      </c>
      <c r="L1214" s="1" t="str">
        <v/>
      </c>
    </row>
    <row r="1215" spans="11:12" x14ac:dyDescent="0.3">
      <c r="K1215" s="1" t="str">
        <v/>
      </c>
      <c r="L1215" s="1" t="str">
        <v/>
      </c>
    </row>
    <row r="1216" spans="11:12" x14ac:dyDescent="0.3">
      <c r="K1216" s="1" t="str">
        <v/>
      </c>
      <c r="L1216" s="1" t="str">
        <v/>
      </c>
    </row>
    <row r="1217" spans="11:12" x14ac:dyDescent="0.3">
      <c r="K1217" s="1" t="str">
        <v/>
      </c>
      <c r="L1217" s="1" t="str">
        <v/>
      </c>
    </row>
    <row r="1218" spans="11:12" x14ac:dyDescent="0.3">
      <c r="K1218" s="1" t="str">
        <v/>
      </c>
      <c r="L1218" s="1" t="str">
        <v/>
      </c>
    </row>
    <row r="1219" spans="11:12" x14ac:dyDescent="0.3">
      <c r="K1219" s="1" t="str">
        <v/>
      </c>
      <c r="L1219" s="1" t="str">
        <v/>
      </c>
    </row>
    <row r="1220" spans="11:12" x14ac:dyDescent="0.3">
      <c r="K1220" s="1" t="str">
        <v/>
      </c>
      <c r="L1220" s="1" t="str">
        <v/>
      </c>
    </row>
    <row r="1221" spans="11:12" x14ac:dyDescent="0.3">
      <c r="K1221" s="1" t="str">
        <v/>
      </c>
      <c r="L1221" s="1" t="str">
        <v/>
      </c>
    </row>
    <row r="1222" spans="11:12" x14ac:dyDescent="0.3">
      <c r="K1222" s="1" t="str">
        <v/>
      </c>
      <c r="L1222" s="1" t="str">
        <v/>
      </c>
    </row>
    <row r="1223" spans="11:12" x14ac:dyDescent="0.3">
      <c r="K1223" s="1" t="str">
        <v/>
      </c>
      <c r="L1223" s="1" t="str">
        <v/>
      </c>
    </row>
    <row r="1224" spans="11:12" x14ac:dyDescent="0.3">
      <c r="K1224" s="1" t="str">
        <v/>
      </c>
      <c r="L1224" s="1" t="str">
        <v/>
      </c>
    </row>
    <row r="1225" spans="11:12" x14ac:dyDescent="0.3">
      <c r="K1225" s="1" t="str">
        <v/>
      </c>
      <c r="L1225" s="1" t="str">
        <v/>
      </c>
    </row>
    <row r="1226" spans="11:12" x14ac:dyDescent="0.3">
      <c r="K1226" s="1" t="str">
        <v/>
      </c>
      <c r="L1226" s="1" t="str">
        <v/>
      </c>
    </row>
    <row r="1227" spans="11:12" x14ac:dyDescent="0.3">
      <c r="K1227" s="1" t="str">
        <v/>
      </c>
      <c r="L1227" s="1" t="str">
        <v/>
      </c>
    </row>
    <row r="1228" spans="11:12" x14ac:dyDescent="0.3">
      <c r="K1228" s="1" t="str">
        <v/>
      </c>
      <c r="L1228" s="1" t="str">
        <v/>
      </c>
    </row>
    <row r="1229" spans="11:12" x14ac:dyDescent="0.3">
      <c r="K1229" s="1" t="str">
        <v/>
      </c>
      <c r="L1229" s="1" t="str">
        <v/>
      </c>
    </row>
    <row r="1230" spans="11:12" x14ac:dyDescent="0.3">
      <c r="K1230" s="1" t="str">
        <v/>
      </c>
      <c r="L1230" s="1" t="str">
        <v/>
      </c>
    </row>
    <row r="1231" spans="11:12" x14ac:dyDescent="0.3">
      <c r="K1231" s="1" t="str">
        <v/>
      </c>
      <c r="L1231" s="1" t="str">
        <v/>
      </c>
    </row>
    <row r="1232" spans="11:12" x14ac:dyDescent="0.3">
      <c r="K1232" s="1" t="str">
        <v/>
      </c>
      <c r="L1232" s="1" t="str">
        <v/>
      </c>
    </row>
    <row r="1233" spans="11:12" x14ac:dyDescent="0.3">
      <c r="K1233" s="1" t="str">
        <v/>
      </c>
      <c r="L1233" s="1" t="str">
        <v/>
      </c>
    </row>
    <row r="1234" spans="11:12" x14ac:dyDescent="0.3">
      <c r="K1234" s="1" t="str">
        <v/>
      </c>
      <c r="L1234" s="1" t="str">
        <v/>
      </c>
    </row>
    <row r="1235" spans="11:12" x14ac:dyDescent="0.3">
      <c r="K1235" s="1" t="str">
        <v/>
      </c>
      <c r="L1235" s="1" t="str">
        <v/>
      </c>
    </row>
    <row r="1236" spans="11:12" x14ac:dyDescent="0.3">
      <c r="K1236" s="1" t="str">
        <v/>
      </c>
      <c r="L1236" s="1" t="str">
        <v/>
      </c>
    </row>
    <row r="1237" spans="11:12" x14ac:dyDescent="0.3">
      <c r="K1237" s="1" t="str">
        <v/>
      </c>
      <c r="L1237" s="1" t="str">
        <v/>
      </c>
    </row>
    <row r="1238" spans="11:12" x14ac:dyDescent="0.3">
      <c r="K1238" s="1" t="str">
        <v/>
      </c>
      <c r="L1238" s="1" t="str">
        <v/>
      </c>
    </row>
    <row r="1239" spans="11:12" x14ac:dyDescent="0.3">
      <c r="K1239" s="1" t="str">
        <v/>
      </c>
      <c r="L1239" s="1" t="str">
        <v/>
      </c>
    </row>
    <row r="1240" spans="11:12" x14ac:dyDescent="0.3">
      <c r="K1240" s="1" t="str">
        <v/>
      </c>
      <c r="L1240" s="1" t="str">
        <v/>
      </c>
    </row>
    <row r="1241" spans="11:12" x14ac:dyDescent="0.3">
      <c r="K1241" s="1" t="str">
        <v/>
      </c>
      <c r="L1241" s="1" t="str">
        <v/>
      </c>
    </row>
    <row r="1242" spans="11:12" x14ac:dyDescent="0.3">
      <c r="K1242" s="1" t="str">
        <v/>
      </c>
      <c r="L1242" s="1" t="str">
        <v/>
      </c>
    </row>
    <row r="1243" spans="11:12" x14ac:dyDescent="0.3">
      <c r="K1243" s="1" t="str">
        <v/>
      </c>
      <c r="L1243" s="1" t="str">
        <v/>
      </c>
    </row>
    <row r="1244" spans="11:12" x14ac:dyDescent="0.3">
      <c r="K1244" s="1" t="str">
        <v/>
      </c>
      <c r="L1244" s="1" t="str">
        <v/>
      </c>
    </row>
    <row r="1245" spans="11:12" x14ac:dyDescent="0.3">
      <c r="K1245" s="1" t="str">
        <v/>
      </c>
      <c r="L1245" s="1" t="str">
        <v/>
      </c>
    </row>
    <row r="1246" spans="11:12" x14ac:dyDescent="0.3">
      <c r="K1246" s="1" t="str">
        <v/>
      </c>
      <c r="L1246" s="1" t="str">
        <v/>
      </c>
    </row>
    <row r="1247" spans="11:12" x14ac:dyDescent="0.3">
      <c r="K1247" s="1" t="str">
        <v/>
      </c>
      <c r="L1247" s="1" t="str">
        <v/>
      </c>
    </row>
    <row r="1248" spans="11:12" x14ac:dyDescent="0.3">
      <c r="K1248" s="1" t="str">
        <v/>
      </c>
      <c r="L1248" s="1" t="str">
        <v/>
      </c>
    </row>
    <row r="1249" spans="11:12" x14ac:dyDescent="0.3">
      <c r="K1249" s="1" t="str">
        <v/>
      </c>
      <c r="L1249" s="1" t="str">
        <v/>
      </c>
    </row>
    <row r="1250" spans="11:12" x14ac:dyDescent="0.3">
      <c r="K1250" s="1" t="str">
        <v/>
      </c>
      <c r="L1250" s="1" t="str">
        <v/>
      </c>
    </row>
    <row r="1251" spans="11:12" x14ac:dyDescent="0.3">
      <c r="K1251" s="1" t="str">
        <v/>
      </c>
      <c r="L1251" s="1" t="str">
        <v/>
      </c>
    </row>
    <row r="1252" spans="11:12" x14ac:dyDescent="0.3">
      <c r="K1252" s="1" t="str">
        <v/>
      </c>
      <c r="L1252" s="1" t="str">
        <v/>
      </c>
    </row>
    <row r="1253" spans="11:12" x14ac:dyDescent="0.3">
      <c r="K1253" s="1" t="str">
        <v/>
      </c>
      <c r="L1253" s="1" t="str">
        <v/>
      </c>
    </row>
    <row r="1254" spans="11:12" x14ac:dyDescent="0.3">
      <c r="K1254" s="1" t="str">
        <v/>
      </c>
      <c r="L1254" s="1" t="str">
        <v/>
      </c>
    </row>
    <row r="1255" spans="11:12" x14ac:dyDescent="0.3">
      <c r="K1255" s="1" t="str">
        <v/>
      </c>
      <c r="L1255" s="1" t="str">
        <v/>
      </c>
    </row>
    <row r="1256" spans="11:12" x14ac:dyDescent="0.3">
      <c r="K1256" s="1" t="str">
        <v/>
      </c>
      <c r="L1256" s="1" t="str">
        <v/>
      </c>
    </row>
    <row r="1257" spans="11:12" x14ac:dyDescent="0.3">
      <c r="K1257" s="1" t="str">
        <v/>
      </c>
      <c r="L1257" s="1" t="str">
        <v/>
      </c>
    </row>
    <row r="1258" spans="11:12" x14ac:dyDescent="0.3">
      <c r="K1258" s="1" t="str">
        <v/>
      </c>
      <c r="L1258" s="1" t="str">
        <v/>
      </c>
    </row>
    <row r="1259" spans="11:12" x14ac:dyDescent="0.3">
      <c r="K1259" s="1" t="str">
        <v/>
      </c>
      <c r="L1259" s="1" t="str">
        <v/>
      </c>
    </row>
    <row r="1260" spans="11:12" x14ac:dyDescent="0.3">
      <c r="K1260" s="1" t="str">
        <v/>
      </c>
      <c r="L1260" s="1" t="str">
        <v/>
      </c>
    </row>
    <row r="1261" spans="11:12" x14ac:dyDescent="0.3">
      <c r="K1261" s="1" t="str">
        <v/>
      </c>
      <c r="L1261" s="1" t="str">
        <v/>
      </c>
    </row>
    <row r="1262" spans="11:12" x14ac:dyDescent="0.3">
      <c r="K1262" s="1" t="str">
        <v/>
      </c>
      <c r="L1262" s="1" t="str">
        <v/>
      </c>
    </row>
    <row r="1263" spans="11:12" x14ac:dyDescent="0.3">
      <c r="K1263" s="1" t="str">
        <v/>
      </c>
      <c r="L1263" s="1" t="str">
        <v/>
      </c>
    </row>
    <row r="1264" spans="11:12" x14ac:dyDescent="0.3">
      <c r="K1264" s="1" t="str">
        <v/>
      </c>
      <c r="L1264" s="1" t="str">
        <v/>
      </c>
    </row>
    <row r="1265" spans="11:12" x14ac:dyDescent="0.3">
      <c r="K1265" s="1" t="str">
        <v/>
      </c>
      <c r="L1265" s="1" t="str">
        <v/>
      </c>
    </row>
    <row r="1266" spans="11:12" x14ac:dyDescent="0.3">
      <c r="K1266" s="1" t="str">
        <v/>
      </c>
      <c r="L1266" s="1" t="str">
        <v/>
      </c>
    </row>
    <row r="1267" spans="11:12" x14ac:dyDescent="0.3">
      <c r="K1267" s="1" t="str">
        <v/>
      </c>
      <c r="L1267" s="1" t="str">
        <v/>
      </c>
    </row>
    <row r="1268" spans="11:12" x14ac:dyDescent="0.3">
      <c r="K1268" s="1" t="str">
        <v/>
      </c>
      <c r="L1268" s="1" t="str">
        <v/>
      </c>
    </row>
    <row r="1269" spans="11:12" x14ac:dyDescent="0.3">
      <c r="K1269" s="1" t="str">
        <v/>
      </c>
      <c r="L1269" s="1" t="str">
        <v/>
      </c>
    </row>
    <row r="1270" spans="11:12" x14ac:dyDescent="0.3">
      <c r="K1270" s="1" t="str">
        <v/>
      </c>
      <c r="L1270" s="1" t="str">
        <v/>
      </c>
    </row>
    <row r="1271" spans="11:12" x14ac:dyDescent="0.3">
      <c r="K1271" s="1" t="str">
        <v/>
      </c>
      <c r="L1271" s="1" t="str">
        <v/>
      </c>
    </row>
    <row r="1272" spans="11:12" x14ac:dyDescent="0.3">
      <c r="K1272" s="1" t="str">
        <v/>
      </c>
      <c r="L1272" s="1" t="str">
        <v/>
      </c>
    </row>
    <row r="1273" spans="11:12" x14ac:dyDescent="0.3">
      <c r="K1273" s="1" t="str">
        <v/>
      </c>
      <c r="L1273" s="1" t="str">
        <v/>
      </c>
    </row>
    <row r="1274" spans="11:12" x14ac:dyDescent="0.3">
      <c r="K1274" s="1" t="str">
        <v/>
      </c>
      <c r="L1274" s="1" t="str">
        <v/>
      </c>
    </row>
    <row r="1275" spans="11:12" x14ac:dyDescent="0.3">
      <c r="K1275" s="1" t="str">
        <v/>
      </c>
      <c r="L1275" s="1" t="str">
        <v/>
      </c>
    </row>
    <row r="1276" spans="11:12" x14ac:dyDescent="0.3">
      <c r="K1276" s="1" t="str">
        <v/>
      </c>
      <c r="L1276" s="1" t="str">
        <v/>
      </c>
    </row>
    <row r="1277" spans="11:12" x14ac:dyDescent="0.3">
      <c r="K1277" s="1" t="str">
        <v/>
      </c>
      <c r="L1277" s="1" t="str">
        <v/>
      </c>
    </row>
    <row r="1278" spans="11:12" x14ac:dyDescent="0.3">
      <c r="K1278" s="1" t="str">
        <v/>
      </c>
      <c r="L1278" s="1" t="str">
        <v/>
      </c>
    </row>
    <row r="1279" spans="11:12" x14ac:dyDescent="0.3">
      <c r="K1279" s="1" t="str">
        <v/>
      </c>
      <c r="L1279" s="1" t="str">
        <v/>
      </c>
    </row>
    <row r="1280" spans="11:12" x14ac:dyDescent="0.3">
      <c r="K1280" s="1" t="str">
        <v/>
      </c>
      <c r="L1280" s="1" t="str">
        <v/>
      </c>
    </row>
    <row r="1281" spans="11:12" x14ac:dyDescent="0.3">
      <c r="K1281" s="1" t="str">
        <v/>
      </c>
      <c r="L1281" s="1" t="str">
        <v/>
      </c>
    </row>
    <row r="1282" spans="11:12" x14ac:dyDescent="0.3">
      <c r="K1282" s="1" t="str">
        <v/>
      </c>
      <c r="L1282" s="1" t="str">
        <v/>
      </c>
    </row>
    <row r="1283" spans="11:12" x14ac:dyDescent="0.3">
      <c r="K1283" s="1" t="str">
        <v/>
      </c>
      <c r="L1283" s="1" t="str">
        <v/>
      </c>
    </row>
    <row r="1284" spans="11:12" x14ac:dyDescent="0.3">
      <c r="K1284" s="1" t="str">
        <v/>
      </c>
      <c r="L1284" s="1" t="str">
        <v/>
      </c>
    </row>
    <row r="1285" spans="11:12" x14ac:dyDescent="0.3">
      <c r="K1285" s="1" t="str">
        <v/>
      </c>
      <c r="L1285" s="1" t="str">
        <v/>
      </c>
    </row>
    <row r="1286" spans="11:12" x14ac:dyDescent="0.3">
      <c r="K1286" s="1" t="str">
        <v/>
      </c>
      <c r="L1286" s="1" t="str">
        <v/>
      </c>
    </row>
    <row r="1287" spans="11:12" x14ac:dyDescent="0.3">
      <c r="K1287" s="1" t="str">
        <v/>
      </c>
      <c r="L1287" s="1" t="str">
        <v/>
      </c>
    </row>
    <row r="1288" spans="11:12" x14ac:dyDescent="0.3">
      <c r="K1288" s="1" t="str">
        <v/>
      </c>
      <c r="L1288" s="1" t="str">
        <v/>
      </c>
    </row>
    <row r="1289" spans="11:12" x14ac:dyDescent="0.3">
      <c r="K1289" s="1" t="str">
        <v/>
      </c>
      <c r="L1289" s="1" t="str">
        <v/>
      </c>
    </row>
    <row r="1290" spans="11:12" x14ac:dyDescent="0.3">
      <c r="K1290" s="1" t="str">
        <v/>
      </c>
      <c r="L1290" s="1" t="str">
        <v/>
      </c>
    </row>
    <row r="1291" spans="11:12" x14ac:dyDescent="0.3">
      <c r="K1291" s="1" t="str">
        <v/>
      </c>
      <c r="L1291" s="1" t="str">
        <v/>
      </c>
    </row>
    <row r="1292" spans="11:12" x14ac:dyDescent="0.3">
      <c r="K1292" s="1" t="str">
        <v/>
      </c>
      <c r="L1292" s="1" t="str">
        <v/>
      </c>
    </row>
    <row r="1293" spans="11:12" x14ac:dyDescent="0.3">
      <c r="K1293" s="1" t="str">
        <v/>
      </c>
      <c r="L1293" s="1" t="str">
        <v/>
      </c>
    </row>
    <row r="1294" spans="11:12" x14ac:dyDescent="0.3">
      <c r="K1294" s="1" t="str">
        <v/>
      </c>
      <c r="L1294" s="1" t="str">
        <v/>
      </c>
    </row>
    <row r="1295" spans="11:12" x14ac:dyDescent="0.3">
      <c r="K1295" s="1" t="str">
        <v/>
      </c>
      <c r="L1295" s="1" t="str">
        <v/>
      </c>
    </row>
    <row r="1296" spans="11:12" x14ac:dyDescent="0.3">
      <c r="K1296" s="1" t="str">
        <v/>
      </c>
      <c r="L1296" s="1" t="str">
        <v/>
      </c>
    </row>
    <row r="1297" spans="11:12" x14ac:dyDescent="0.3">
      <c r="K1297" s="1" t="str">
        <v/>
      </c>
      <c r="L1297" s="1" t="str">
        <v/>
      </c>
    </row>
    <row r="1298" spans="11:12" x14ac:dyDescent="0.3">
      <c r="K1298" s="1" t="str">
        <v/>
      </c>
      <c r="L1298" s="1" t="str">
        <v/>
      </c>
    </row>
    <row r="1299" spans="11:12" x14ac:dyDescent="0.3">
      <c r="K1299" s="1" t="str">
        <v/>
      </c>
      <c r="L1299" s="1" t="str">
        <v/>
      </c>
    </row>
    <row r="1300" spans="11:12" x14ac:dyDescent="0.3">
      <c r="K1300" s="1" t="str">
        <v/>
      </c>
      <c r="L1300" s="1" t="str">
        <v/>
      </c>
    </row>
    <row r="1301" spans="11:12" x14ac:dyDescent="0.3">
      <c r="K1301" s="1" t="str">
        <v/>
      </c>
      <c r="L1301" s="1" t="str">
        <v/>
      </c>
    </row>
    <row r="1302" spans="11:12" x14ac:dyDescent="0.3">
      <c r="K1302" s="1" t="str">
        <v/>
      </c>
      <c r="L1302" s="1" t="str">
        <v/>
      </c>
    </row>
    <row r="1303" spans="11:12" x14ac:dyDescent="0.3">
      <c r="K1303" s="1" t="str">
        <v/>
      </c>
      <c r="L1303" s="1" t="str">
        <v/>
      </c>
    </row>
    <row r="1304" spans="11:12" x14ac:dyDescent="0.3">
      <c r="K1304" s="1" t="str">
        <v/>
      </c>
      <c r="L1304" s="1" t="str">
        <v/>
      </c>
    </row>
    <row r="1305" spans="11:12" x14ac:dyDescent="0.3">
      <c r="K1305" s="1" t="str">
        <v/>
      </c>
      <c r="L1305" s="1" t="str">
        <v/>
      </c>
    </row>
    <row r="1306" spans="11:12" x14ac:dyDescent="0.3">
      <c r="K1306" s="1" t="str">
        <v/>
      </c>
      <c r="L1306" s="1" t="str">
        <v/>
      </c>
    </row>
    <row r="1307" spans="11:12" x14ac:dyDescent="0.3">
      <c r="K1307" s="1" t="str">
        <v/>
      </c>
      <c r="L1307" s="1" t="str">
        <v/>
      </c>
    </row>
    <row r="1308" spans="11:12" x14ac:dyDescent="0.3">
      <c r="K1308" s="1" t="str">
        <v/>
      </c>
      <c r="L1308" s="1" t="str">
        <v/>
      </c>
    </row>
    <row r="1309" spans="11:12" x14ac:dyDescent="0.3">
      <c r="K1309" s="1" t="str">
        <v/>
      </c>
      <c r="L1309" s="1" t="str">
        <v/>
      </c>
    </row>
    <row r="1310" spans="11:12" x14ac:dyDescent="0.3">
      <c r="K1310" s="1" t="str">
        <v/>
      </c>
      <c r="L1310" s="1" t="str">
        <v/>
      </c>
    </row>
    <row r="1311" spans="11:12" x14ac:dyDescent="0.3">
      <c r="K1311" s="1" t="str">
        <v/>
      </c>
      <c r="L1311" s="1" t="str">
        <v/>
      </c>
    </row>
    <row r="1312" spans="11:12" x14ac:dyDescent="0.3">
      <c r="K1312" s="1" t="str">
        <v/>
      </c>
      <c r="L1312" s="1" t="str">
        <v/>
      </c>
    </row>
    <row r="1313" spans="11:12" x14ac:dyDescent="0.3">
      <c r="K1313" s="1" t="str">
        <v/>
      </c>
      <c r="L1313" s="1" t="str">
        <v/>
      </c>
    </row>
    <row r="1314" spans="11:12" x14ac:dyDescent="0.3">
      <c r="K1314" s="1" t="str">
        <v/>
      </c>
      <c r="L1314" s="1" t="str">
        <v/>
      </c>
    </row>
    <row r="1315" spans="11:12" x14ac:dyDescent="0.3">
      <c r="K1315" s="1" t="str">
        <v/>
      </c>
      <c r="L1315" s="1" t="str">
        <v/>
      </c>
    </row>
    <row r="1316" spans="11:12" x14ac:dyDescent="0.3">
      <c r="K1316" s="1" t="str">
        <v/>
      </c>
      <c r="L1316" s="1" t="str">
        <v/>
      </c>
    </row>
    <row r="1317" spans="11:12" x14ac:dyDescent="0.3">
      <c r="K1317" s="1" t="str">
        <v/>
      </c>
      <c r="L1317" s="1" t="str">
        <v/>
      </c>
    </row>
    <row r="1318" spans="11:12" x14ac:dyDescent="0.3">
      <c r="K1318" s="1" t="str">
        <v/>
      </c>
      <c r="L1318" s="1" t="str">
        <v/>
      </c>
    </row>
    <row r="1319" spans="11:12" x14ac:dyDescent="0.3">
      <c r="K1319" s="1" t="str">
        <v/>
      </c>
      <c r="L1319" s="1" t="str">
        <v/>
      </c>
    </row>
    <row r="1320" spans="11:12" x14ac:dyDescent="0.3">
      <c r="K1320" s="1" t="str">
        <v/>
      </c>
      <c r="L1320" s="1" t="str">
        <v/>
      </c>
    </row>
    <row r="1321" spans="11:12" x14ac:dyDescent="0.3">
      <c r="K1321" s="1" t="str">
        <v/>
      </c>
      <c r="L1321" s="1" t="str">
        <v/>
      </c>
    </row>
    <row r="1322" spans="11:12" x14ac:dyDescent="0.3">
      <c r="K1322" s="1" t="str">
        <v/>
      </c>
      <c r="L1322" s="1" t="str">
        <v/>
      </c>
    </row>
    <row r="1323" spans="11:12" x14ac:dyDescent="0.3">
      <c r="K1323" s="1" t="str">
        <v/>
      </c>
      <c r="L1323" s="1" t="str">
        <v/>
      </c>
    </row>
    <row r="1324" spans="11:12" x14ac:dyDescent="0.3">
      <c r="K1324" s="1" t="str">
        <v/>
      </c>
      <c r="L1324" s="1" t="str">
        <v/>
      </c>
    </row>
    <row r="1325" spans="11:12" x14ac:dyDescent="0.3">
      <c r="K1325" s="1" t="str">
        <v/>
      </c>
      <c r="L1325" s="1" t="str">
        <v/>
      </c>
    </row>
    <row r="1326" spans="11:12" x14ac:dyDescent="0.3">
      <c r="K1326" s="1" t="str">
        <v/>
      </c>
      <c r="L1326" s="1" t="str">
        <v/>
      </c>
    </row>
    <row r="1327" spans="11:12" x14ac:dyDescent="0.3">
      <c r="K1327" s="1" t="str">
        <v/>
      </c>
      <c r="L1327" s="1" t="str">
        <v/>
      </c>
    </row>
    <row r="1328" spans="11:12" x14ac:dyDescent="0.3">
      <c r="K1328" s="1" t="str">
        <v/>
      </c>
      <c r="L1328" s="1" t="str">
        <v/>
      </c>
    </row>
    <row r="1329" spans="11:12" x14ac:dyDescent="0.3">
      <c r="K1329" s="1" t="str">
        <v/>
      </c>
      <c r="L1329" s="1" t="str">
        <v/>
      </c>
    </row>
    <row r="1330" spans="11:12" x14ac:dyDescent="0.3">
      <c r="K1330" s="1" t="str">
        <v/>
      </c>
      <c r="L1330" s="1" t="str">
        <v/>
      </c>
    </row>
    <row r="1331" spans="11:12" x14ac:dyDescent="0.3">
      <c r="K1331" s="1" t="str">
        <v/>
      </c>
      <c r="L1331" s="1" t="str">
        <v/>
      </c>
    </row>
    <row r="1332" spans="11:12" x14ac:dyDescent="0.3">
      <c r="K1332" s="1" t="str">
        <v/>
      </c>
      <c r="L1332" s="1" t="str">
        <v/>
      </c>
    </row>
    <row r="1333" spans="11:12" x14ac:dyDescent="0.3">
      <c r="K1333" s="1" t="str">
        <v/>
      </c>
      <c r="L1333" s="1" t="str">
        <v/>
      </c>
    </row>
    <row r="1334" spans="11:12" x14ac:dyDescent="0.3">
      <c r="K1334" s="1" t="str">
        <v/>
      </c>
      <c r="L1334" s="1" t="str">
        <v/>
      </c>
    </row>
    <row r="1335" spans="11:12" x14ac:dyDescent="0.3">
      <c r="K1335" s="1" t="str">
        <v/>
      </c>
      <c r="L1335" s="1" t="str">
        <v/>
      </c>
    </row>
    <row r="1336" spans="11:12" x14ac:dyDescent="0.3">
      <c r="K1336" s="1" t="str">
        <v/>
      </c>
      <c r="L1336" s="1" t="str">
        <v/>
      </c>
    </row>
    <row r="1337" spans="11:12" x14ac:dyDescent="0.3">
      <c r="K1337" s="1" t="str">
        <v/>
      </c>
      <c r="L1337" s="1" t="str">
        <v/>
      </c>
    </row>
    <row r="1338" spans="11:12" x14ac:dyDescent="0.3">
      <c r="K1338" s="1" t="str">
        <v/>
      </c>
      <c r="L1338" s="1" t="str">
        <v/>
      </c>
    </row>
    <row r="1339" spans="11:12" x14ac:dyDescent="0.3">
      <c r="K1339" s="1" t="str">
        <v/>
      </c>
      <c r="L1339" s="1" t="str">
        <v/>
      </c>
    </row>
    <row r="1340" spans="11:12" x14ac:dyDescent="0.3">
      <c r="K1340" s="1" t="str">
        <v/>
      </c>
      <c r="L1340" s="1" t="str">
        <v/>
      </c>
    </row>
    <row r="1341" spans="11:12" x14ac:dyDescent="0.3">
      <c r="K1341" s="1" t="str">
        <v/>
      </c>
      <c r="L1341" s="1" t="str">
        <v/>
      </c>
    </row>
    <row r="1342" spans="11:12" x14ac:dyDescent="0.3">
      <c r="K1342" s="1" t="str">
        <v/>
      </c>
      <c r="L1342" s="1" t="str">
        <v/>
      </c>
    </row>
    <row r="1343" spans="11:12" x14ac:dyDescent="0.3">
      <c r="K1343" s="1" t="str">
        <v/>
      </c>
      <c r="L1343" s="1" t="str">
        <v/>
      </c>
    </row>
    <row r="1344" spans="11:12" x14ac:dyDescent="0.3">
      <c r="K1344" s="1" t="str">
        <v/>
      </c>
      <c r="L1344" s="1" t="str">
        <v/>
      </c>
    </row>
    <row r="1345" spans="11:12" x14ac:dyDescent="0.3">
      <c r="K1345" s="1" t="str">
        <v/>
      </c>
      <c r="L1345" s="1" t="str">
        <v/>
      </c>
    </row>
    <row r="1346" spans="11:12" x14ac:dyDescent="0.3">
      <c r="K1346" s="1" t="str">
        <v/>
      </c>
      <c r="L1346" s="1" t="str">
        <v/>
      </c>
    </row>
    <row r="1347" spans="11:12" x14ac:dyDescent="0.3">
      <c r="K1347" s="1" t="str">
        <v/>
      </c>
      <c r="L1347" s="1" t="str">
        <v/>
      </c>
    </row>
    <row r="1348" spans="11:12" x14ac:dyDescent="0.3">
      <c r="K1348" s="1" t="str">
        <v/>
      </c>
      <c r="L1348" s="1" t="str">
        <v/>
      </c>
    </row>
    <row r="1349" spans="11:12" x14ac:dyDescent="0.3">
      <c r="K1349" s="1" t="str">
        <v/>
      </c>
      <c r="L1349" s="1" t="str">
        <v/>
      </c>
    </row>
    <row r="1350" spans="11:12" x14ac:dyDescent="0.3">
      <c r="K1350" s="1" t="str">
        <v/>
      </c>
      <c r="L1350" s="1" t="str">
        <v/>
      </c>
    </row>
    <row r="1351" spans="11:12" x14ac:dyDescent="0.3">
      <c r="K1351" s="1" t="str">
        <v/>
      </c>
      <c r="L1351" s="1" t="str">
        <v/>
      </c>
    </row>
    <row r="1352" spans="11:12" x14ac:dyDescent="0.3">
      <c r="K1352" s="1" t="str">
        <v/>
      </c>
      <c r="L1352" s="1" t="str">
        <v/>
      </c>
    </row>
    <row r="1353" spans="11:12" x14ac:dyDescent="0.3">
      <c r="K1353" s="1" t="str">
        <v/>
      </c>
      <c r="L1353" s="1" t="str">
        <v/>
      </c>
    </row>
    <row r="1354" spans="11:12" x14ac:dyDescent="0.3">
      <c r="K1354" s="1" t="str">
        <v/>
      </c>
      <c r="L1354" s="1" t="str">
        <v/>
      </c>
    </row>
    <row r="1355" spans="11:12" x14ac:dyDescent="0.3">
      <c r="K1355" s="1" t="str">
        <v/>
      </c>
      <c r="L1355" s="1" t="str">
        <v/>
      </c>
    </row>
    <row r="1356" spans="11:12" x14ac:dyDescent="0.3">
      <c r="K1356" s="1" t="str">
        <v/>
      </c>
      <c r="L1356" s="1" t="str">
        <v/>
      </c>
    </row>
    <row r="1357" spans="11:12" x14ac:dyDescent="0.3">
      <c r="K1357" s="1" t="str">
        <v/>
      </c>
      <c r="L1357" s="1" t="str">
        <v/>
      </c>
    </row>
    <row r="1358" spans="11:12" x14ac:dyDescent="0.3">
      <c r="K1358" s="1" t="str">
        <v/>
      </c>
      <c r="L1358" s="1" t="str">
        <v/>
      </c>
    </row>
    <row r="1359" spans="11:12" x14ac:dyDescent="0.3">
      <c r="K1359" s="1" t="str">
        <v/>
      </c>
      <c r="L1359" s="1" t="str">
        <v/>
      </c>
    </row>
    <row r="1360" spans="11:12" x14ac:dyDescent="0.3">
      <c r="K1360" s="1" t="str">
        <v/>
      </c>
      <c r="L1360" s="1" t="str">
        <v/>
      </c>
    </row>
    <row r="1361" spans="11:12" x14ac:dyDescent="0.3">
      <c r="K1361" s="1" t="str">
        <v/>
      </c>
      <c r="L1361" s="1" t="str">
        <v/>
      </c>
    </row>
    <row r="1362" spans="11:12" x14ac:dyDescent="0.3">
      <c r="K1362" s="1" t="str">
        <v/>
      </c>
      <c r="L1362" s="1" t="str">
        <v/>
      </c>
    </row>
    <row r="1363" spans="11:12" x14ac:dyDescent="0.3">
      <c r="K1363" s="1" t="str">
        <v/>
      </c>
      <c r="L1363" s="1" t="str">
        <v/>
      </c>
    </row>
    <row r="1364" spans="11:12" x14ac:dyDescent="0.3">
      <c r="K1364" s="1" t="str">
        <v/>
      </c>
      <c r="L1364" s="1" t="str">
        <v/>
      </c>
    </row>
    <row r="1365" spans="11:12" x14ac:dyDescent="0.3">
      <c r="K1365" s="1" t="str">
        <v/>
      </c>
      <c r="L1365" s="1" t="str">
        <v/>
      </c>
    </row>
    <row r="1366" spans="11:12" x14ac:dyDescent="0.3">
      <c r="K1366" s="1" t="str">
        <v/>
      </c>
      <c r="L1366" s="1" t="str">
        <v/>
      </c>
    </row>
    <row r="1367" spans="11:12" x14ac:dyDescent="0.3">
      <c r="K1367" s="1" t="str">
        <v/>
      </c>
      <c r="L1367" s="1" t="str">
        <v/>
      </c>
    </row>
    <row r="1368" spans="11:12" x14ac:dyDescent="0.3">
      <c r="K1368" s="1" t="str">
        <v/>
      </c>
      <c r="L1368" s="1" t="str">
        <v/>
      </c>
    </row>
    <row r="1369" spans="11:12" x14ac:dyDescent="0.3">
      <c r="K1369" s="1" t="str">
        <v/>
      </c>
      <c r="L1369" s="1" t="str">
        <v/>
      </c>
    </row>
    <row r="1370" spans="11:12" x14ac:dyDescent="0.3">
      <c r="K1370" s="1" t="str">
        <v/>
      </c>
      <c r="L1370" s="1" t="str">
        <v/>
      </c>
    </row>
    <row r="1371" spans="11:12" x14ac:dyDescent="0.3">
      <c r="K1371" s="1" t="str">
        <v/>
      </c>
      <c r="L1371" s="1" t="str">
        <v/>
      </c>
    </row>
    <row r="1372" spans="11:12" x14ac:dyDescent="0.3">
      <c r="K1372" s="1" t="str">
        <v/>
      </c>
      <c r="L1372" s="1" t="str">
        <v/>
      </c>
    </row>
    <row r="1373" spans="11:12" x14ac:dyDescent="0.3">
      <c r="K1373" s="1" t="str">
        <v/>
      </c>
      <c r="L1373" s="1" t="str">
        <v/>
      </c>
    </row>
    <row r="1374" spans="11:12" x14ac:dyDescent="0.3">
      <c r="K1374" s="1" t="str">
        <v/>
      </c>
      <c r="L1374" s="1" t="str">
        <v/>
      </c>
    </row>
    <row r="1375" spans="11:12" x14ac:dyDescent="0.3">
      <c r="K1375" s="1" t="str">
        <v/>
      </c>
      <c r="L1375" s="1" t="str">
        <v/>
      </c>
    </row>
    <row r="1376" spans="11:12" x14ac:dyDescent="0.3">
      <c r="K1376" s="1" t="str">
        <v/>
      </c>
      <c r="L1376" s="1" t="str">
        <v/>
      </c>
    </row>
    <row r="1377" spans="11:12" x14ac:dyDescent="0.3">
      <c r="K1377" s="1" t="str">
        <v/>
      </c>
      <c r="L1377" s="1" t="str">
        <v/>
      </c>
    </row>
    <row r="1378" spans="11:12" x14ac:dyDescent="0.3">
      <c r="K1378" s="1" t="str">
        <v/>
      </c>
      <c r="L1378" s="1" t="str">
        <v/>
      </c>
    </row>
    <row r="1379" spans="11:12" x14ac:dyDescent="0.3">
      <c r="K1379" s="1" t="str">
        <v/>
      </c>
      <c r="L1379" s="1" t="str">
        <v/>
      </c>
    </row>
    <row r="1380" spans="11:12" x14ac:dyDescent="0.3">
      <c r="K1380" s="1" t="str">
        <v/>
      </c>
      <c r="L1380" s="1" t="str">
        <v/>
      </c>
    </row>
    <row r="1381" spans="11:12" x14ac:dyDescent="0.3">
      <c r="K1381" s="1" t="str">
        <v/>
      </c>
      <c r="L1381" s="1" t="str">
        <v/>
      </c>
    </row>
    <row r="1382" spans="11:12" x14ac:dyDescent="0.3">
      <c r="K1382" s="1" t="str">
        <v/>
      </c>
      <c r="L1382" s="1" t="str">
        <v/>
      </c>
    </row>
    <row r="1383" spans="11:12" x14ac:dyDescent="0.3">
      <c r="K1383" s="1" t="str">
        <v/>
      </c>
      <c r="L1383" s="1" t="str">
        <v/>
      </c>
    </row>
    <row r="1384" spans="11:12" x14ac:dyDescent="0.3">
      <c r="K1384" s="1" t="str">
        <v/>
      </c>
      <c r="L1384" s="1" t="str">
        <v/>
      </c>
    </row>
    <row r="1385" spans="11:12" x14ac:dyDescent="0.3">
      <c r="K1385" s="1" t="str">
        <v/>
      </c>
      <c r="L1385" s="1" t="str">
        <v/>
      </c>
    </row>
    <row r="1386" spans="11:12" x14ac:dyDescent="0.3">
      <c r="K1386" s="1" t="str">
        <v/>
      </c>
      <c r="L1386" s="1" t="str">
        <v/>
      </c>
    </row>
    <row r="1387" spans="11:12" x14ac:dyDescent="0.3">
      <c r="K1387" s="1" t="str">
        <v/>
      </c>
      <c r="L1387" s="1" t="str">
        <v/>
      </c>
    </row>
    <row r="1388" spans="11:12" x14ac:dyDescent="0.3">
      <c r="K1388" s="1" t="str">
        <v/>
      </c>
      <c r="L1388" s="1" t="str">
        <v/>
      </c>
    </row>
    <row r="1389" spans="11:12" x14ac:dyDescent="0.3">
      <c r="K1389" s="1" t="str">
        <v/>
      </c>
      <c r="L1389" s="1" t="str">
        <v/>
      </c>
    </row>
    <row r="1390" spans="11:12" x14ac:dyDescent="0.3">
      <c r="K1390" s="1" t="str">
        <v/>
      </c>
      <c r="L1390" s="1" t="str">
        <v/>
      </c>
    </row>
    <row r="1391" spans="11:12" x14ac:dyDescent="0.3">
      <c r="K1391" s="1" t="str">
        <v/>
      </c>
      <c r="L1391" s="1" t="str">
        <v/>
      </c>
    </row>
    <row r="1392" spans="11:12" x14ac:dyDescent="0.3">
      <c r="K1392" s="1" t="str">
        <v/>
      </c>
      <c r="L1392" s="1" t="str">
        <v/>
      </c>
    </row>
    <row r="1393" spans="11:12" x14ac:dyDescent="0.3">
      <c r="K1393" s="1" t="str">
        <v/>
      </c>
      <c r="L1393" s="1" t="str">
        <v/>
      </c>
    </row>
    <row r="1394" spans="11:12" x14ac:dyDescent="0.3">
      <c r="K1394" s="1" t="str">
        <v/>
      </c>
      <c r="L1394" s="1" t="str">
        <v/>
      </c>
    </row>
    <row r="1395" spans="11:12" x14ac:dyDescent="0.3">
      <c r="K1395" s="1" t="str">
        <v/>
      </c>
      <c r="L1395" s="1" t="str">
        <v/>
      </c>
    </row>
    <row r="1396" spans="11:12" x14ac:dyDescent="0.3">
      <c r="K1396" s="1" t="str">
        <v/>
      </c>
      <c r="L1396" s="1" t="str">
        <v/>
      </c>
    </row>
    <row r="1397" spans="11:12" x14ac:dyDescent="0.3">
      <c r="K1397" s="1" t="str">
        <v/>
      </c>
      <c r="L1397" s="1" t="str">
        <v/>
      </c>
    </row>
    <row r="1398" spans="11:12" x14ac:dyDescent="0.3">
      <c r="K1398" s="1" t="str">
        <v/>
      </c>
      <c r="L1398" s="1" t="str">
        <v/>
      </c>
    </row>
    <row r="1399" spans="11:12" x14ac:dyDescent="0.3">
      <c r="K1399" s="1" t="str">
        <v/>
      </c>
      <c r="L1399" s="1" t="str">
        <v/>
      </c>
    </row>
    <row r="1400" spans="11:12" x14ac:dyDescent="0.3">
      <c r="K1400" s="1" t="str">
        <v/>
      </c>
      <c r="L1400" s="1" t="str">
        <v/>
      </c>
    </row>
    <row r="1401" spans="11:12" x14ac:dyDescent="0.3">
      <c r="K1401" s="1" t="str">
        <v/>
      </c>
      <c r="L1401" s="1" t="str">
        <v/>
      </c>
    </row>
    <row r="1402" spans="11:12" x14ac:dyDescent="0.3">
      <c r="K1402" s="1" t="str">
        <v/>
      </c>
      <c r="L1402" s="1" t="str">
        <v/>
      </c>
    </row>
    <row r="1403" spans="11:12" x14ac:dyDescent="0.3">
      <c r="K1403" s="1" t="str">
        <v/>
      </c>
      <c r="L1403" s="1" t="str">
        <v/>
      </c>
    </row>
    <row r="1404" spans="11:12" x14ac:dyDescent="0.3">
      <c r="K1404" s="1" t="str">
        <v/>
      </c>
      <c r="L1404" s="1" t="str">
        <v/>
      </c>
    </row>
    <row r="1405" spans="11:12" x14ac:dyDescent="0.3">
      <c r="K1405" s="1" t="str">
        <v/>
      </c>
      <c r="L1405" s="1" t="str">
        <v/>
      </c>
    </row>
    <row r="1406" spans="11:12" x14ac:dyDescent="0.3">
      <c r="K1406" s="1" t="str">
        <v/>
      </c>
      <c r="L1406" s="1" t="str">
        <v/>
      </c>
    </row>
    <row r="1407" spans="11:12" x14ac:dyDescent="0.3">
      <c r="K1407" s="1" t="str">
        <v/>
      </c>
      <c r="L1407" s="1" t="str">
        <v/>
      </c>
    </row>
    <row r="1408" spans="11:12" x14ac:dyDescent="0.3">
      <c r="K1408" s="1" t="str">
        <v/>
      </c>
      <c r="L1408" s="1" t="str">
        <v/>
      </c>
    </row>
    <row r="1409" spans="11:12" x14ac:dyDescent="0.3">
      <c r="K1409" s="1" t="str">
        <v/>
      </c>
      <c r="L1409" s="1" t="str">
        <v/>
      </c>
    </row>
    <row r="1410" spans="11:12" x14ac:dyDescent="0.3">
      <c r="K1410" s="1" t="str">
        <v/>
      </c>
      <c r="L1410" s="1" t="str">
        <v/>
      </c>
    </row>
    <row r="1411" spans="11:12" x14ac:dyDescent="0.3">
      <c r="K1411" s="1" t="str">
        <v/>
      </c>
      <c r="L1411" s="1" t="str">
        <v/>
      </c>
    </row>
    <row r="1412" spans="11:12" x14ac:dyDescent="0.3">
      <c r="K1412" s="1" t="str">
        <v/>
      </c>
      <c r="L1412" s="1" t="str">
        <v/>
      </c>
    </row>
    <row r="1413" spans="11:12" x14ac:dyDescent="0.3">
      <c r="K1413" s="1" t="str">
        <v/>
      </c>
      <c r="L1413" s="1" t="str">
        <v/>
      </c>
    </row>
    <row r="1414" spans="11:12" x14ac:dyDescent="0.3">
      <c r="K1414" s="1" t="str">
        <v/>
      </c>
      <c r="L1414" s="1" t="str">
        <v/>
      </c>
    </row>
    <row r="1415" spans="11:12" x14ac:dyDescent="0.3">
      <c r="K1415" s="1" t="str">
        <v/>
      </c>
      <c r="L1415" s="1" t="str">
        <v/>
      </c>
    </row>
    <row r="1416" spans="11:12" x14ac:dyDescent="0.3">
      <c r="K1416" s="1" t="str">
        <v/>
      </c>
      <c r="L1416" s="1" t="str">
        <v/>
      </c>
    </row>
    <row r="1417" spans="11:12" x14ac:dyDescent="0.3">
      <c r="K1417" s="1" t="str">
        <v/>
      </c>
      <c r="L1417" s="1" t="str">
        <v/>
      </c>
    </row>
    <row r="1418" spans="11:12" x14ac:dyDescent="0.3">
      <c r="K1418" s="1" t="str">
        <v/>
      </c>
      <c r="L1418" s="1" t="str">
        <v/>
      </c>
    </row>
    <row r="1419" spans="11:12" x14ac:dyDescent="0.3">
      <c r="K1419" s="1" t="str">
        <v/>
      </c>
      <c r="L1419" s="1" t="str">
        <v/>
      </c>
    </row>
    <row r="1420" spans="11:12" x14ac:dyDescent="0.3">
      <c r="K1420" s="1" t="str">
        <v/>
      </c>
      <c r="L1420" s="1" t="str">
        <v/>
      </c>
    </row>
    <row r="1421" spans="11:12" x14ac:dyDescent="0.3">
      <c r="K1421" s="1" t="str">
        <v/>
      </c>
      <c r="L1421" s="1" t="str">
        <v/>
      </c>
    </row>
    <row r="1422" spans="11:12" x14ac:dyDescent="0.3">
      <c r="K1422" s="1" t="str">
        <v/>
      </c>
      <c r="L1422" s="1" t="str">
        <v/>
      </c>
    </row>
    <row r="1423" spans="11:12" x14ac:dyDescent="0.3">
      <c r="K1423" s="1" t="str">
        <v/>
      </c>
      <c r="L1423" s="1" t="str">
        <v/>
      </c>
    </row>
    <row r="1424" spans="11:12" x14ac:dyDescent="0.3">
      <c r="K1424" s="1" t="str">
        <v/>
      </c>
      <c r="L1424" s="1" t="str">
        <v/>
      </c>
    </row>
    <row r="1425" spans="11:12" x14ac:dyDescent="0.3">
      <c r="K1425" s="1" t="str">
        <v/>
      </c>
      <c r="L1425" s="1" t="str">
        <v/>
      </c>
    </row>
    <row r="1426" spans="11:12" x14ac:dyDescent="0.3">
      <c r="K1426" s="1" t="str">
        <v/>
      </c>
      <c r="L1426" s="1" t="str">
        <v/>
      </c>
    </row>
    <row r="1427" spans="11:12" x14ac:dyDescent="0.3">
      <c r="K1427" s="1" t="str">
        <v/>
      </c>
      <c r="L1427" s="1" t="str">
        <v/>
      </c>
    </row>
    <row r="1428" spans="11:12" x14ac:dyDescent="0.3">
      <c r="K1428" s="1" t="str">
        <v/>
      </c>
      <c r="L1428" s="1" t="str">
        <v/>
      </c>
    </row>
    <row r="1429" spans="11:12" x14ac:dyDescent="0.3">
      <c r="K1429" s="1" t="str">
        <v/>
      </c>
      <c r="L1429" s="1" t="str">
        <v/>
      </c>
    </row>
    <row r="1430" spans="11:12" x14ac:dyDescent="0.3">
      <c r="K1430" s="1" t="str">
        <v/>
      </c>
      <c r="L1430" s="1" t="str">
        <v/>
      </c>
    </row>
    <row r="1431" spans="11:12" x14ac:dyDescent="0.3">
      <c r="K1431" s="1" t="str">
        <v/>
      </c>
      <c r="L1431" s="1" t="str">
        <v/>
      </c>
    </row>
    <row r="1432" spans="11:12" x14ac:dyDescent="0.3">
      <c r="K1432" s="1" t="str">
        <v/>
      </c>
      <c r="L1432" s="1" t="str">
        <v/>
      </c>
    </row>
    <row r="1433" spans="11:12" x14ac:dyDescent="0.3">
      <c r="K1433" s="1" t="str">
        <v/>
      </c>
      <c r="L1433" s="1" t="str">
        <v/>
      </c>
    </row>
    <row r="1434" spans="11:12" x14ac:dyDescent="0.3">
      <c r="K1434" s="1" t="str">
        <v/>
      </c>
      <c r="L1434" s="1" t="str">
        <v/>
      </c>
    </row>
    <row r="1435" spans="11:12" x14ac:dyDescent="0.3">
      <c r="K1435" s="1" t="str">
        <v/>
      </c>
      <c r="L1435" s="1" t="str">
        <v/>
      </c>
    </row>
    <row r="1436" spans="11:12" x14ac:dyDescent="0.3">
      <c r="K1436" s="1" t="str">
        <v/>
      </c>
      <c r="L1436" s="1" t="str">
        <v/>
      </c>
    </row>
    <row r="1437" spans="11:12" x14ac:dyDescent="0.3">
      <c r="K1437" s="1" t="str">
        <v/>
      </c>
      <c r="L1437" s="1" t="str">
        <v/>
      </c>
    </row>
    <row r="1438" spans="11:12" x14ac:dyDescent="0.3">
      <c r="K1438" s="1" t="str">
        <v/>
      </c>
      <c r="L1438" s="1" t="str">
        <v/>
      </c>
    </row>
    <row r="1439" spans="11:12" x14ac:dyDescent="0.3">
      <c r="K1439" s="1" t="str">
        <v/>
      </c>
      <c r="L1439" s="1" t="str">
        <v/>
      </c>
    </row>
    <row r="1440" spans="11:12" x14ac:dyDescent="0.3">
      <c r="K1440" s="1" t="str">
        <v/>
      </c>
      <c r="L1440" s="1" t="str">
        <v/>
      </c>
    </row>
    <row r="1441" spans="11:12" x14ac:dyDescent="0.3">
      <c r="K1441" s="1" t="str">
        <v/>
      </c>
      <c r="L1441" s="1" t="str">
        <v/>
      </c>
    </row>
    <row r="1442" spans="11:12" x14ac:dyDescent="0.3">
      <c r="K1442" s="1" t="str">
        <v/>
      </c>
      <c r="L1442" s="1" t="str">
        <v/>
      </c>
    </row>
    <row r="1443" spans="11:12" x14ac:dyDescent="0.3">
      <c r="K1443" s="1" t="str">
        <v/>
      </c>
      <c r="L1443" s="1" t="str">
        <v/>
      </c>
    </row>
    <row r="1444" spans="11:12" x14ac:dyDescent="0.3">
      <c r="K1444" s="1" t="str">
        <v/>
      </c>
      <c r="L1444" s="1" t="str">
        <v/>
      </c>
    </row>
    <row r="1445" spans="11:12" x14ac:dyDescent="0.3">
      <c r="K1445" s="1" t="str">
        <v/>
      </c>
      <c r="L1445" s="1" t="str">
        <v/>
      </c>
    </row>
    <row r="1446" spans="11:12" x14ac:dyDescent="0.3">
      <c r="K1446" s="1" t="str">
        <v/>
      </c>
      <c r="L1446" s="1" t="str">
        <v/>
      </c>
    </row>
    <row r="1447" spans="11:12" x14ac:dyDescent="0.3">
      <c r="K1447" s="1" t="str">
        <v/>
      </c>
      <c r="L1447" s="1" t="str">
        <v/>
      </c>
    </row>
    <row r="1448" spans="11:12" x14ac:dyDescent="0.3">
      <c r="K1448" s="1" t="str">
        <v/>
      </c>
      <c r="L1448" s="1" t="str">
        <v/>
      </c>
    </row>
    <row r="1449" spans="11:12" x14ac:dyDescent="0.3">
      <c r="K1449" s="1" t="str">
        <v/>
      </c>
      <c r="L1449" s="1" t="str">
        <v/>
      </c>
    </row>
    <row r="1450" spans="11:12" x14ac:dyDescent="0.3">
      <c r="K1450" s="1" t="str">
        <v/>
      </c>
      <c r="L1450" s="1" t="str">
        <v/>
      </c>
    </row>
    <row r="1451" spans="11:12" x14ac:dyDescent="0.3">
      <c r="K1451" s="1" t="str">
        <v/>
      </c>
      <c r="L1451" s="1" t="str">
        <v/>
      </c>
    </row>
    <row r="1452" spans="11:12" x14ac:dyDescent="0.3">
      <c r="K1452" s="1" t="str">
        <v/>
      </c>
      <c r="L1452" s="1" t="str">
        <v/>
      </c>
    </row>
    <row r="1453" spans="11:12" x14ac:dyDescent="0.3">
      <c r="K1453" s="1" t="str">
        <v/>
      </c>
      <c r="L1453" s="1" t="str">
        <v/>
      </c>
    </row>
    <row r="1454" spans="11:12" x14ac:dyDescent="0.3">
      <c r="K1454" s="1" t="str">
        <v/>
      </c>
      <c r="L1454" s="1" t="str">
        <v/>
      </c>
    </row>
    <row r="1455" spans="11:12" x14ac:dyDescent="0.3">
      <c r="K1455" s="1" t="str">
        <v/>
      </c>
      <c r="L1455" s="1" t="str">
        <v/>
      </c>
    </row>
    <row r="1456" spans="11:12" x14ac:dyDescent="0.3">
      <c r="K1456" s="1" t="str">
        <v/>
      </c>
      <c r="L1456" s="1" t="str">
        <v/>
      </c>
    </row>
    <row r="1457" spans="11:12" x14ac:dyDescent="0.3">
      <c r="K1457" s="1" t="str">
        <v/>
      </c>
      <c r="L1457" s="1" t="str">
        <v/>
      </c>
    </row>
    <row r="1458" spans="11:12" x14ac:dyDescent="0.3">
      <c r="K1458" s="1" t="str">
        <v/>
      </c>
      <c r="L1458" s="1" t="str">
        <v/>
      </c>
    </row>
    <row r="1459" spans="11:12" x14ac:dyDescent="0.3">
      <c r="K1459" s="1" t="str">
        <v/>
      </c>
      <c r="L1459" s="1" t="str">
        <v/>
      </c>
    </row>
    <row r="1460" spans="11:12" x14ac:dyDescent="0.3">
      <c r="K1460" s="1" t="str">
        <v/>
      </c>
      <c r="L1460" s="1" t="str">
        <v/>
      </c>
    </row>
    <row r="1461" spans="11:12" x14ac:dyDescent="0.3">
      <c r="K1461" s="1" t="str">
        <v/>
      </c>
      <c r="L1461" s="1" t="str">
        <v/>
      </c>
    </row>
    <row r="1462" spans="11:12" x14ac:dyDescent="0.3">
      <c r="K1462" s="1" t="str">
        <v/>
      </c>
      <c r="L1462" s="1" t="str">
        <v/>
      </c>
    </row>
    <row r="1463" spans="11:12" x14ac:dyDescent="0.3">
      <c r="K1463" s="1" t="str">
        <v/>
      </c>
      <c r="L1463" s="1" t="str">
        <v/>
      </c>
    </row>
    <row r="1464" spans="11:12" x14ac:dyDescent="0.3">
      <c r="K1464" s="1" t="str">
        <v/>
      </c>
      <c r="L1464" s="1" t="str">
        <v/>
      </c>
    </row>
    <row r="1465" spans="11:12" x14ac:dyDescent="0.3">
      <c r="K1465" s="1" t="str">
        <v/>
      </c>
      <c r="L1465" s="1" t="str">
        <v/>
      </c>
    </row>
    <row r="1466" spans="11:12" x14ac:dyDescent="0.3">
      <c r="K1466" s="1" t="str">
        <v/>
      </c>
      <c r="L1466" s="1" t="str">
        <v/>
      </c>
    </row>
    <row r="1467" spans="11:12" x14ac:dyDescent="0.3">
      <c r="K1467" s="1" t="str">
        <v/>
      </c>
      <c r="L1467" s="1" t="str">
        <v/>
      </c>
    </row>
    <row r="1468" spans="11:12" x14ac:dyDescent="0.3">
      <c r="K1468" s="1" t="str">
        <v/>
      </c>
      <c r="L1468" s="1" t="str">
        <v/>
      </c>
    </row>
    <row r="1469" spans="11:12" x14ac:dyDescent="0.3">
      <c r="K1469" s="1" t="str">
        <v/>
      </c>
      <c r="L1469" s="1" t="str">
        <v/>
      </c>
    </row>
    <row r="1470" spans="11:12" x14ac:dyDescent="0.3">
      <c r="K1470" s="1" t="str">
        <v/>
      </c>
      <c r="L1470" s="1" t="str">
        <v/>
      </c>
    </row>
    <row r="1471" spans="11:12" x14ac:dyDescent="0.3">
      <c r="K1471" s="1" t="str">
        <v/>
      </c>
      <c r="L1471" s="1" t="str">
        <v/>
      </c>
    </row>
    <row r="1472" spans="11:12" x14ac:dyDescent="0.3">
      <c r="K1472" s="1" t="str">
        <v/>
      </c>
      <c r="L1472" s="1" t="str">
        <v/>
      </c>
    </row>
    <row r="1473" spans="11:12" x14ac:dyDescent="0.3">
      <c r="K1473" s="1" t="str">
        <v/>
      </c>
      <c r="L1473" s="1" t="str">
        <v/>
      </c>
    </row>
    <row r="1474" spans="11:12" x14ac:dyDescent="0.3">
      <c r="K1474" s="1" t="str">
        <v/>
      </c>
      <c r="L1474" s="1" t="str">
        <v/>
      </c>
    </row>
    <row r="1475" spans="11:12" x14ac:dyDescent="0.3">
      <c r="K1475" s="1" t="str">
        <v/>
      </c>
      <c r="L1475" s="1" t="str">
        <v/>
      </c>
    </row>
    <row r="1476" spans="11:12" x14ac:dyDescent="0.3">
      <c r="K1476" s="1" t="str">
        <v/>
      </c>
      <c r="L1476" s="1" t="str">
        <v/>
      </c>
    </row>
    <row r="1477" spans="11:12" x14ac:dyDescent="0.3">
      <c r="K1477" s="1" t="str">
        <v/>
      </c>
      <c r="L1477" s="1" t="str">
        <v/>
      </c>
    </row>
    <row r="1478" spans="11:12" x14ac:dyDescent="0.3">
      <c r="K1478" s="1" t="str">
        <v/>
      </c>
      <c r="L1478" s="1" t="str">
        <v/>
      </c>
    </row>
    <row r="1479" spans="11:12" x14ac:dyDescent="0.3">
      <c r="K1479" s="1" t="str">
        <v/>
      </c>
      <c r="L1479" s="1" t="str">
        <v/>
      </c>
    </row>
    <row r="1480" spans="11:12" x14ac:dyDescent="0.3">
      <c r="K1480" s="1" t="str">
        <v/>
      </c>
      <c r="L1480" s="1" t="str">
        <v/>
      </c>
    </row>
    <row r="1481" spans="11:12" x14ac:dyDescent="0.3">
      <c r="K1481" s="1" t="str">
        <v/>
      </c>
      <c r="L1481" s="1" t="str">
        <v/>
      </c>
    </row>
    <row r="1482" spans="11:12" x14ac:dyDescent="0.3">
      <c r="K1482" s="1" t="str">
        <v/>
      </c>
      <c r="L1482" s="1" t="str">
        <v/>
      </c>
    </row>
    <row r="1483" spans="11:12" x14ac:dyDescent="0.3">
      <c r="K1483" s="1" t="str">
        <v/>
      </c>
      <c r="L1483" s="1" t="str">
        <v/>
      </c>
    </row>
    <row r="1484" spans="11:12" x14ac:dyDescent="0.3">
      <c r="K1484" s="1" t="str">
        <v/>
      </c>
      <c r="L1484" s="1" t="str">
        <v/>
      </c>
    </row>
    <row r="1485" spans="11:12" x14ac:dyDescent="0.3">
      <c r="K1485" s="1" t="str">
        <v/>
      </c>
      <c r="L1485" s="1" t="str">
        <v/>
      </c>
    </row>
    <row r="1486" spans="11:12" x14ac:dyDescent="0.3">
      <c r="K1486" s="1" t="str">
        <v/>
      </c>
      <c r="L1486" s="1" t="str">
        <v/>
      </c>
    </row>
    <row r="1487" spans="11:12" x14ac:dyDescent="0.3">
      <c r="K1487" s="1" t="str">
        <v/>
      </c>
      <c r="L1487" s="1" t="str">
        <v/>
      </c>
    </row>
    <row r="1488" spans="11:12" x14ac:dyDescent="0.3">
      <c r="K1488" s="1" t="str">
        <v/>
      </c>
      <c r="L1488" s="1" t="str">
        <v/>
      </c>
    </row>
    <row r="1489" spans="11:12" x14ac:dyDescent="0.3">
      <c r="K1489" s="1" t="str">
        <v/>
      </c>
      <c r="L1489" s="1" t="str">
        <v/>
      </c>
    </row>
    <row r="1490" spans="11:12" x14ac:dyDescent="0.3">
      <c r="K1490" s="1" t="str">
        <v/>
      </c>
      <c r="L1490" s="1" t="str">
        <v/>
      </c>
    </row>
    <row r="1491" spans="11:12" x14ac:dyDescent="0.3">
      <c r="K1491" s="1" t="str">
        <v/>
      </c>
      <c r="L1491" s="1" t="str">
        <v/>
      </c>
    </row>
    <row r="1492" spans="11:12" x14ac:dyDescent="0.3">
      <c r="K1492" s="1" t="str">
        <v/>
      </c>
      <c r="L1492" s="1" t="str">
        <v/>
      </c>
    </row>
    <row r="1493" spans="11:12" x14ac:dyDescent="0.3">
      <c r="K1493" s="1" t="str">
        <v/>
      </c>
      <c r="L1493" s="1" t="str">
        <v/>
      </c>
    </row>
    <row r="1494" spans="11:12" x14ac:dyDescent="0.3">
      <c r="K1494" s="1" t="str">
        <v/>
      </c>
      <c r="L1494" s="1" t="str">
        <v/>
      </c>
    </row>
    <row r="1495" spans="11:12" x14ac:dyDescent="0.3">
      <c r="K1495" s="1" t="str">
        <v/>
      </c>
      <c r="L1495" s="1" t="str">
        <v/>
      </c>
    </row>
    <row r="1496" spans="11:12" x14ac:dyDescent="0.3">
      <c r="K1496" s="1" t="str">
        <v/>
      </c>
      <c r="L1496" s="1" t="str">
        <v/>
      </c>
    </row>
    <row r="1497" spans="11:12" x14ac:dyDescent="0.3">
      <c r="K1497" s="1" t="str">
        <v/>
      </c>
      <c r="L1497" s="1" t="str">
        <v/>
      </c>
    </row>
    <row r="1498" spans="11:12" x14ac:dyDescent="0.3">
      <c r="K1498" s="1" t="str">
        <v/>
      </c>
      <c r="L1498" s="1" t="str">
        <v/>
      </c>
    </row>
    <row r="1499" spans="11:12" x14ac:dyDescent="0.3">
      <c r="K1499" s="1" t="str">
        <v/>
      </c>
      <c r="L1499" s="1" t="str">
        <v/>
      </c>
    </row>
    <row r="1500" spans="11:12" x14ac:dyDescent="0.3">
      <c r="K1500" s="1" t="str">
        <v/>
      </c>
      <c r="L1500" s="1" t="str">
        <v/>
      </c>
    </row>
    <row r="1501" spans="11:12" x14ac:dyDescent="0.3">
      <c r="K1501" s="1" t="str">
        <v/>
      </c>
      <c r="L1501" s="1" t="str">
        <v/>
      </c>
    </row>
    <row r="1502" spans="11:12" x14ac:dyDescent="0.3">
      <c r="K1502" s="1" t="str">
        <v/>
      </c>
      <c r="L1502" s="1" t="str">
        <v/>
      </c>
    </row>
    <row r="1503" spans="11:12" x14ac:dyDescent="0.3">
      <c r="K1503" s="1" t="str">
        <v/>
      </c>
      <c r="L1503" s="1" t="str">
        <v/>
      </c>
    </row>
    <row r="1504" spans="11:12" x14ac:dyDescent="0.3">
      <c r="K1504" s="1" t="str">
        <v/>
      </c>
      <c r="L1504" s="1" t="str">
        <v/>
      </c>
    </row>
    <row r="1505" spans="11:12" x14ac:dyDescent="0.3">
      <c r="K1505" s="1" t="str">
        <v/>
      </c>
      <c r="L1505" s="1" t="str">
        <v/>
      </c>
    </row>
    <row r="1506" spans="11:12" x14ac:dyDescent="0.3">
      <c r="K1506" s="1" t="str">
        <v/>
      </c>
      <c r="L1506" s="1" t="str">
        <v/>
      </c>
    </row>
    <row r="1507" spans="11:12" x14ac:dyDescent="0.3">
      <c r="K1507" s="1" t="str">
        <v/>
      </c>
      <c r="L1507" s="1" t="str">
        <v/>
      </c>
    </row>
    <row r="1508" spans="11:12" x14ac:dyDescent="0.3">
      <c r="K1508" s="1" t="str">
        <v/>
      </c>
      <c r="L1508" s="1" t="str">
        <v/>
      </c>
    </row>
    <row r="1509" spans="11:12" x14ac:dyDescent="0.3">
      <c r="K1509" s="1" t="str">
        <v/>
      </c>
      <c r="L1509" s="1" t="str">
        <v/>
      </c>
    </row>
    <row r="1510" spans="11:12" x14ac:dyDescent="0.3">
      <c r="K1510" s="1" t="str">
        <v/>
      </c>
      <c r="L1510" s="1" t="str">
        <v/>
      </c>
    </row>
    <row r="1511" spans="11:12" x14ac:dyDescent="0.3">
      <c r="K1511" s="1" t="str">
        <v/>
      </c>
      <c r="L1511" s="1" t="str">
        <v/>
      </c>
    </row>
    <row r="1512" spans="11:12" x14ac:dyDescent="0.3">
      <c r="K1512" s="1" t="str">
        <v/>
      </c>
      <c r="L1512" s="1" t="str">
        <v/>
      </c>
    </row>
    <row r="1513" spans="11:12" x14ac:dyDescent="0.3">
      <c r="K1513" s="1" t="str">
        <v/>
      </c>
      <c r="L1513" s="1" t="str">
        <v/>
      </c>
    </row>
    <row r="1514" spans="11:12" x14ac:dyDescent="0.3">
      <c r="K1514" s="1" t="str">
        <v/>
      </c>
      <c r="L1514" s="1" t="str">
        <v/>
      </c>
    </row>
    <row r="1515" spans="11:12" x14ac:dyDescent="0.3">
      <c r="K1515" s="1" t="str">
        <v/>
      </c>
      <c r="L1515" s="1" t="str">
        <v/>
      </c>
    </row>
    <row r="1516" spans="11:12" x14ac:dyDescent="0.3">
      <c r="K1516" s="1" t="str">
        <v/>
      </c>
      <c r="L1516" s="1" t="str">
        <v/>
      </c>
    </row>
    <row r="1517" spans="11:12" x14ac:dyDescent="0.3">
      <c r="K1517" s="1" t="str">
        <v/>
      </c>
      <c r="L1517" s="1" t="str">
        <v/>
      </c>
    </row>
    <row r="1518" spans="11:12" x14ac:dyDescent="0.3">
      <c r="K1518" s="1" t="str">
        <v/>
      </c>
      <c r="L1518" s="1" t="str">
        <v/>
      </c>
    </row>
    <row r="1519" spans="11:12" x14ac:dyDescent="0.3">
      <c r="K1519" s="1" t="str">
        <v/>
      </c>
      <c r="L1519" s="1" t="str">
        <v/>
      </c>
    </row>
    <row r="1520" spans="11:12" x14ac:dyDescent="0.3">
      <c r="K1520" s="1" t="str">
        <v/>
      </c>
      <c r="L1520" s="1" t="str">
        <v/>
      </c>
    </row>
    <row r="1521" spans="11:12" x14ac:dyDescent="0.3">
      <c r="K1521" s="1" t="str">
        <v/>
      </c>
      <c r="L1521" s="1" t="str">
        <v/>
      </c>
    </row>
    <row r="1522" spans="11:12" x14ac:dyDescent="0.3">
      <c r="K1522" s="1" t="str">
        <v/>
      </c>
      <c r="L1522" s="1" t="str">
        <v/>
      </c>
    </row>
    <row r="1523" spans="11:12" x14ac:dyDescent="0.3">
      <c r="K1523" s="1" t="str">
        <v/>
      </c>
      <c r="L1523" s="1" t="str">
        <v/>
      </c>
    </row>
    <row r="1524" spans="11:12" x14ac:dyDescent="0.3">
      <c r="K1524" s="1" t="str">
        <v/>
      </c>
      <c r="L1524" s="1" t="str">
        <v/>
      </c>
    </row>
    <row r="1525" spans="11:12" x14ac:dyDescent="0.3">
      <c r="K1525" s="1" t="str">
        <v/>
      </c>
      <c r="L1525" s="1" t="str">
        <v/>
      </c>
    </row>
    <row r="1526" spans="11:12" x14ac:dyDescent="0.3">
      <c r="K1526" s="1" t="str">
        <v/>
      </c>
      <c r="L1526" s="1" t="str">
        <v/>
      </c>
    </row>
    <row r="1527" spans="11:12" x14ac:dyDescent="0.3">
      <c r="K1527" s="1" t="str">
        <v/>
      </c>
      <c r="L1527" s="1" t="str">
        <v/>
      </c>
    </row>
    <row r="1528" spans="11:12" x14ac:dyDescent="0.3">
      <c r="K1528" s="1" t="str">
        <v/>
      </c>
      <c r="L1528" s="1" t="str">
        <v/>
      </c>
    </row>
    <row r="1529" spans="11:12" x14ac:dyDescent="0.3">
      <c r="K1529" s="1" t="str">
        <v/>
      </c>
      <c r="L1529" s="1" t="str">
        <v/>
      </c>
    </row>
    <row r="1530" spans="11:12" x14ac:dyDescent="0.3">
      <c r="K1530" s="1" t="str">
        <v/>
      </c>
      <c r="L1530" s="1" t="str">
        <v/>
      </c>
    </row>
    <row r="1531" spans="11:12" x14ac:dyDescent="0.3">
      <c r="K1531" s="1" t="str">
        <v/>
      </c>
      <c r="L1531" s="1" t="str">
        <v/>
      </c>
    </row>
    <row r="1532" spans="11:12" x14ac:dyDescent="0.3">
      <c r="K1532" s="1" t="str">
        <v/>
      </c>
      <c r="L1532" s="1" t="str">
        <v/>
      </c>
    </row>
    <row r="1533" spans="11:12" x14ac:dyDescent="0.3">
      <c r="K1533" s="1" t="str">
        <v/>
      </c>
      <c r="L1533" s="1" t="str">
        <v/>
      </c>
    </row>
    <row r="1534" spans="11:12" x14ac:dyDescent="0.3">
      <c r="K1534" s="1" t="str">
        <v/>
      </c>
      <c r="L1534" s="1" t="str">
        <v/>
      </c>
    </row>
    <row r="1535" spans="11:12" x14ac:dyDescent="0.3">
      <c r="K1535" s="1" t="str">
        <v/>
      </c>
      <c r="L1535" s="1" t="str">
        <v/>
      </c>
    </row>
    <row r="1536" spans="11:12" x14ac:dyDescent="0.3">
      <c r="K1536" s="1" t="str">
        <v/>
      </c>
      <c r="L1536" s="1" t="str">
        <v/>
      </c>
    </row>
    <row r="1537" spans="11:12" x14ac:dyDescent="0.3">
      <c r="K1537" s="1" t="str">
        <v/>
      </c>
      <c r="L1537" s="1" t="str">
        <v/>
      </c>
    </row>
    <row r="1538" spans="11:12" x14ac:dyDescent="0.3">
      <c r="K1538" s="1" t="str">
        <v/>
      </c>
      <c r="L1538" s="1" t="str">
        <v/>
      </c>
    </row>
    <row r="1539" spans="11:12" x14ac:dyDescent="0.3">
      <c r="K1539" s="1" t="str">
        <v/>
      </c>
      <c r="L1539" s="1" t="str">
        <v/>
      </c>
    </row>
    <row r="1540" spans="11:12" x14ac:dyDescent="0.3">
      <c r="K1540" s="1" t="str">
        <v/>
      </c>
      <c r="L1540" s="1" t="str">
        <v/>
      </c>
    </row>
    <row r="1541" spans="11:12" x14ac:dyDescent="0.3">
      <c r="K1541" s="1" t="str">
        <v/>
      </c>
      <c r="L1541" s="1" t="str">
        <v/>
      </c>
    </row>
    <row r="1542" spans="11:12" x14ac:dyDescent="0.3">
      <c r="K1542" s="1" t="str">
        <v/>
      </c>
      <c r="L1542" s="1" t="str">
        <v/>
      </c>
    </row>
    <row r="1543" spans="11:12" x14ac:dyDescent="0.3">
      <c r="K1543" s="1" t="str">
        <v/>
      </c>
      <c r="L1543" s="1" t="str">
        <v/>
      </c>
    </row>
    <row r="1544" spans="11:12" x14ac:dyDescent="0.3">
      <c r="K1544" s="1" t="str">
        <v/>
      </c>
      <c r="L1544" s="1" t="str">
        <v/>
      </c>
    </row>
    <row r="1545" spans="11:12" x14ac:dyDescent="0.3">
      <c r="K1545" s="1" t="str">
        <v/>
      </c>
      <c r="L1545" s="1" t="str">
        <v/>
      </c>
    </row>
    <row r="1546" spans="11:12" x14ac:dyDescent="0.3">
      <c r="K1546" s="1" t="str">
        <v/>
      </c>
      <c r="L1546" s="1" t="str">
        <v/>
      </c>
    </row>
    <row r="1547" spans="11:12" x14ac:dyDescent="0.3">
      <c r="K1547" s="1" t="str">
        <v/>
      </c>
      <c r="L1547" s="1" t="str">
        <v/>
      </c>
    </row>
    <row r="1548" spans="11:12" x14ac:dyDescent="0.3">
      <c r="K1548" s="1" t="str">
        <v/>
      </c>
      <c r="L1548" s="1" t="str">
        <v/>
      </c>
    </row>
    <row r="1549" spans="11:12" x14ac:dyDescent="0.3">
      <c r="K1549" s="1" t="str">
        <v/>
      </c>
      <c r="L1549" s="1" t="str">
        <v/>
      </c>
    </row>
    <row r="1550" spans="11:12" x14ac:dyDescent="0.3">
      <c r="K1550" s="1" t="str">
        <v/>
      </c>
      <c r="L1550" s="1" t="str">
        <v/>
      </c>
    </row>
    <row r="1551" spans="11:12" x14ac:dyDescent="0.3">
      <c r="K1551" s="1" t="str">
        <v/>
      </c>
      <c r="L1551" s="1" t="str">
        <v/>
      </c>
    </row>
    <row r="1552" spans="11:12" x14ac:dyDescent="0.3">
      <c r="K1552" s="1" t="str">
        <v/>
      </c>
      <c r="L1552" s="1" t="str">
        <v/>
      </c>
    </row>
    <row r="1553" spans="11:12" x14ac:dyDescent="0.3">
      <c r="K1553" s="1" t="str">
        <v/>
      </c>
      <c r="L1553" s="1" t="str">
        <v/>
      </c>
    </row>
    <row r="1554" spans="11:12" x14ac:dyDescent="0.3">
      <c r="K1554" s="1" t="str">
        <v/>
      </c>
      <c r="L1554" s="1" t="str">
        <v/>
      </c>
    </row>
    <row r="1555" spans="11:12" x14ac:dyDescent="0.3">
      <c r="K1555" s="1" t="str">
        <v/>
      </c>
      <c r="L1555" s="1" t="str">
        <v/>
      </c>
    </row>
    <row r="1556" spans="11:12" x14ac:dyDescent="0.3">
      <c r="K1556" s="1" t="str">
        <v/>
      </c>
      <c r="L1556" s="1" t="str">
        <v/>
      </c>
    </row>
    <row r="1557" spans="11:12" x14ac:dyDescent="0.3">
      <c r="K1557" s="1" t="str">
        <v/>
      </c>
      <c r="L1557" s="1" t="str">
        <v/>
      </c>
    </row>
    <row r="1558" spans="11:12" x14ac:dyDescent="0.3">
      <c r="K1558" s="1" t="str">
        <v/>
      </c>
      <c r="L1558" s="1" t="str">
        <v/>
      </c>
    </row>
    <row r="1559" spans="11:12" x14ac:dyDescent="0.3">
      <c r="K1559" s="1" t="str">
        <v/>
      </c>
      <c r="L1559" s="1" t="str">
        <v/>
      </c>
    </row>
    <row r="1560" spans="11:12" x14ac:dyDescent="0.3">
      <c r="K1560" s="1" t="str">
        <v/>
      </c>
      <c r="L1560" s="1" t="str">
        <v/>
      </c>
    </row>
    <row r="1561" spans="11:12" x14ac:dyDescent="0.3">
      <c r="K1561" s="1" t="str">
        <v/>
      </c>
      <c r="L1561" s="1" t="str">
        <v/>
      </c>
    </row>
    <row r="1562" spans="11:12" x14ac:dyDescent="0.3">
      <c r="K1562" s="1" t="str">
        <v/>
      </c>
      <c r="L1562" s="1" t="str">
        <v/>
      </c>
    </row>
    <row r="1563" spans="11:12" x14ac:dyDescent="0.3">
      <c r="K1563" s="1" t="str">
        <v/>
      </c>
      <c r="L1563" s="1" t="str">
        <v/>
      </c>
    </row>
    <row r="1564" spans="11:12" x14ac:dyDescent="0.3">
      <c r="K1564" s="1" t="str">
        <v/>
      </c>
      <c r="L1564" s="1" t="str">
        <v/>
      </c>
    </row>
    <row r="1565" spans="11:12" x14ac:dyDescent="0.3">
      <c r="K1565" s="1" t="str">
        <v/>
      </c>
      <c r="L1565" s="1" t="str">
        <v/>
      </c>
    </row>
    <row r="1566" spans="11:12" x14ac:dyDescent="0.3">
      <c r="K1566" s="1" t="str">
        <v/>
      </c>
      <c r="L1566" s="1" t="str">
        <v/>
      </c>
    </row>
    <row r="1567" spans="11:12" x14ac:dyDescent="0.3">
      <c r="K1567" s="1" t="str">
        <v/>
      </c>
      <c r="L1567" s="1" t="str">
        <v/>
      </c>
    </row>
    <row r="1568" spans="11:12" x14ac:dyDescent="0.3">
      <c r="K1568" s="1" t="str">
        <v/>
      </c>
      <c r="L1568" s="1" t="str">
        <v/>
      </c>
    </row>
    <row r="1569" spans="11:12" x14ac:dyDescent="0.3">
      <c r="K1569" s="1" t="str">
        <v/>
      </c>
      <c r="L1569" s="1" t="str">
        <v/>
      </c>
    </row>
    <row r="1570" spans="11:12" x14ac:dyDescent="0.3">
      <c r="K1570" s="1" t="str">
        <v/>
      </c>
      <c r="L1570" s="1" t="str">
        <v/>
      </c>
    </row>
    <row r="1571" spans="11:12" x14ac:dyDescent="0.3">
      <c r="K1571" s="1" t="str">
        <v/>
      </c>
      <c r="L1571" s="1" t="str">
        <v/>
      </c>
    </row>
    <row r="1572" spans="11:12" x14ac:dyDescent="0.3">
      <c r="K1572" s="1" t="str">
        <v/>
      </c>
      <c r="L1572" s="1" t="str">
        <v/>
      </c>
    </row>
    <row r="1573" spans="11:12" x14ac:dyDescent="0.3">
      <c r="K1573" s="1" t="str">
        <v/>
      </c>
      <c r="L1573" s="1" t="str">
        <v/>
      </c>
    </row>
    <row r="1574" spans="11:12" x14ac:dyDescent="0.3">
      <c r="K1574" s="1" t="str">
        <v/>
      </c>
      <c r="L1574" s="1" t="str">
        <v/>
      </c>
    </row>
    <row r="1575" spans="11:12" x14ac:dyDescent="0.3">
      <c r="K1575" s="1" t="str">
        <v/>
      </c>
      <c r="L1575" s="1" t="str">
        <v/>
      </c>
    </row>
    <row r="1576" spans="11:12" x14ac:dyDescent="0.3">
      <c r="K1576" s="1" t="str">
        <v/>
      </c>
      <c r="L1576" s="1" t="str">
        <v/>
      </c>
    </row>
    <row r="1577" spans="11:12" x14ac:dyDescent="0.3">
      <c r="K1577" s="1" t="str">
        <v/>
      </c>
      <c r="L1577" s="1" t="str">
        <v/>
      </c>
    </row>
    <row r="1578" spans="11:12" x14ac:dyDescent="0.3">
      <c r="K1578" s="1" t="str">
        <v/>
      </c>
      <c r="L1578" s="1" t="str">
        <v/>
      </c>
    </row>
    <row r="1579" spans="11:12" x14ac:dyDescent="0.3">
      <c r="K1579" s="1" t="str">
        <v/>
      </c>
      <c r="L1579" s="1" t="str">
        <v/>
      </c>
    </row>
    <row r="1580" spans="11:12" x14ac:dyDescent="0.3">
      <c r="K1580" s="1" t="str">
        <v/>
      </c>
      <c r="L1580" s="1" t="str">
        <v/>
      </c>
    </row>
    <row r="1581" spans="11:12" x14ac:dyDescent="0.3">
      <c r="K1581" s="1" t="str">
        <v/>
      </c>
      <c r="L1581" s="1" t="str">
        <v/>
      </c>
    </row>
    <row r="1582" spans="11:12" x14ac:dyDescent="0.3">
      <c r="K1582" s="1" t="str">
        <v/>
      </c>
      <c r="L1582" s="1" t="str">
        <v/>
      </c>
    </row>
    <row r="1583" spans="11:12" x14ac:dyDescent="0.3">
      <c r="K1583" s="1" t="str">
        <v/>
      </c>
      <c r="L1583" s="1" t="str">
        <v/>
      </c>
    </row>
    <row r="1584" spans="11:12" x14ac:dyDescent="0.3">
      <c r="K1584" s="1" t="str">
        <v/>
      </c>
      <c r="L1584" s="1" t="str">
        <v/>
      </c>
    </row>
    <row r="1585" spans="11:12" x14ac:dyDescent="0.3">
      <c r="K1585" s="1" t="str">
        <v/>
      </c>
      <c r="L1585" s="1" t="str">
        <v/>
      </c>
    </row>
    <row r="1586" spans="11:12" x14ac:dyDescent="0.3">
      <c r="K1586" s="1" t="str">
        <v/>
      </c>
      <c r="L1586" s="1" t="str">
        <v/>
      </c>
    </row>
    <row r="1587" spans="11:12" x14ac:dyDescent="0.3">
      <c r="K1587" s="1" t="str">
        <v/>
      </c>
      <c r="L1587" s="1" t="str">
        <v/>
      </c>
    </row>
    <row r="1588" spans="11:12" x14ac:dyDescent="0.3">
      <c r="K1588" s="1" t="str">
        <v/>
      </c>
      <c r="L1588" s="1" t="str">
        <v/>
      </c>
    </row>
    <row r="1589" spans="11:12" x14ac:dyDescent="0.3">
      <c r="K1589" s="1" t="str">
        <v/>
      </c>
      <c r="L1589" s="1" t="str">
        <v/>
      </c>
    </row>
    <row r="1590" spans="11:12" x14ac:dyDescent="0.3">
      <c r="K1590" s="1" t="str">
        <v/>
      </c>
      <c r="L1590" s="1" t="str">
        <v/>
      </c>
    </row>
    <row r="1591" spans="11:12" x14ac:dyDescent="0.3">
      <c r="K1591" s="1" t="str">
        <v/>
      </c>
      <c r="L1591" s="1" t="str">
        <v/>
      </c>
    </row>
    <row r="1592" spans="11:12" x14ac:dyDescent="0.3">
      <c r="K1592" s="1" t="str">
        <v/>
      </c>
      <c r="L1592" s="1" t="str">
        <v/>
      </c>
    </row>
    <row r="1593" spans="11:12" x14ac:dyDescent="0.3">
      <c r="K1593" s="1" t="str">
        <v/>
      </c>
      <c r="L1593" s="1" t="str">
        <v/>
      </c>
    </row>
    <row r="1594" spans="11:12" x14ac:dyDescent="0.3">
      <c r="K1594" s="1" t="str">
        <v/>
      </c>
      <c r="L1594" s="1" t="str">
        <v/>
      </c>
    </row>
    <row r="1595" spans="11:12" x14ac:dyDescent="0.3">
      <c r="K1595" s="1" t="str">
        <v/>
      </c>
      <c r="L1595" s="1" t="str">
        <v/>
      </c>
    </row>
    <row r="1596" spans="11:12" x14ac:dyDescent="0.3">
      <c r="K1596" s="1" t="str">
        <v/>
      </c>
      <c r="L1596" s="1" t="str">
        <v/>
      </c>
    </row>
    <row r="1597" spans="11:12" x14ac:dyDescent="0.3">
      <c r="K1597" s="1" t="str">
        <v/>
      </c>
      <c r="L1597" s="1" t="str">
        <v/>
      </c>
    </row>
    <row r="1598" spans="11:12" x14ac:dyDescent="0.3">
      <c r="K1598" s="1" t="str">
        <v/>
      </c>
      <c r="L1598" s="1" t="str">
        <v/>
      </c>
    </row>
    <row r="1599" spans="11:12" x14ac:dyDescent="0.3">
      <c r="K1599" s="1" t="str">
        <v/>
      </c>
      <c r="L1599" s="1" t="str">
        <v/>
      </c>
    </row>
    <row r="1600" spans="11:12" x14ac:dyDescent="0.3">
      <c r="K1600" s="1" t="str">
        <v/>
      </c>
      <c r="L1600" s="1" t="str">
        <v/>
      </c>
    </row>
    <row r="1601" spans="11:12" x14ac:dyDescent="0.3">
      <c r="K1601" s="1" t="str">
        <v/>
      </c>
      <c r="L1601" s="1" t="str">
        <v/>
      </c>
    </row>
    <row r="1602" spans="11:12" x14ac:dyDescent="0.3">
      <c r="K1602" s="1" t="str">
        <v/>
      </c>
      <c r="L1602" s="1" t="str">
        <v/>
      </c>
    </row>
    <row r="1603" spans="11:12" x14ac:dyDescent="0.3">
      <c r="K1603" s="1" t="str">
        <v/>
      </c>
      <c r="L1603" s="1" t="str">
        <v/>
      </c>
    </row>
    <row r="1604" spans="11:12" x14ac:dyDescent="0.3">
      <c r="K1604" s="1" t="str">
        <v/>
      </c>
      <c r="L1604" s="1" t="str">
        <v/>
      </c>
    </row>
    <row r="1605" spans="11:12" x14ac:dyDescent="0.3">
      <c r="K1605" s="1" t="str">
        <v/>
      </c>
      <c r="L1605" s="1" t="str">
        <v/>
      </c>
    </row>
    <row r="1606" spans="11:12" x14ac:dyDescent="0.3">
      <c r="K1606" s="1" t="str">
        <v/>
      </c>
      <c r="L1606" s="1" t="str">
        <v/>
      </c>
    </row>
    <row r="1607" spans="11:12" x14ac:dyDescent="0.3">
      <c r="K1607" s="1" t="str">
        <v/>
      </c>
      <c r="L1607" s="1" t="str">
        <v/>
      </c>
    </row>
    <row r="1608" spans="11:12" x14ac:dyDescent="0.3">
      <c r="K1608" s="1" t="str">
        <v/>
      </c>
      <c r="L1608" s="1" t="str">
        <v/>
      </c>
    </row>
    <row r="1609" spans="11:12" x14ac:dyDescent="0.3">
      <c r="K1609" s="1" t="str">
        <v/>
      </c>
      <c r="L1609" s="1" t="str">
        <v/>
      </c>
    </row>
    <row r="1610" spans="11:12" x14ac:dyDescent="0.3">
      <c r="K1610" s="1" t="str">
        <v/>
      </c>
      <c r="L1610" s="1" t="str">
        <v/>
      </c>
    </row>
    <row r="1611" spans="11:12" x14ac:dyDescent="0.3">
      <c r="K1611" s="1" t="str">
        <v/>
      </c>
      <c r="L1611" s="1" t="str">
        <v/>
      </c>
    </row>
    <row r="1612" spans="11:12" x14ac:dyDescent="0.3">
      <c r="K1612" s="1" t="str">
        <v/>
      </c>
      <c r="L1612" s="1" t="str">
        <v/>
      </c>
    </row>
    <row r="1613" spans="11:12" x14ac:dyDescent="0.3">
      <c r="K1613" s="1" t="str">
        <v/>
      </c>
      <c r="L1613" s="1" t="str">
        <v/>
      </c>
    </row>
    <row r="1614" spans="11:12" x14ac:dyDescent="0.3">
      <c r="K1614" s="1" t="str">
        <v/>
      </c>
      <c r="L1614" s="1" t="str">
        <v/>
      </c>
    </row>
    <row r="1615" spans="11:12" x14ac:dyDescent="0.3">
      <c r="K1615" s="1" t="str">
        <v/>
      </c>
      <c r="L1615" s="1" t="str">
        <v/>
      </c>
    </row>
    <row r="1616" spans="11:12" x14ac:dyDescent="0.3">
      <c r="K1616" s="1" t="str">
        <v/>
      </c>
      <c r="L1616" s="1" t="str">
        <v/>
      </c>
    </row>
    <row r="1617" spans="11:12" x14ac:dyDescent="0.3">
      <c r="K1617" s="1" t="str">
        <v/>
      </c>
      <c r="L1617" s="1" t="str">
        <v/>
      </c>
    </row>
    <row r="1618" spans="11:12" x14ac:dyDescent="0.3">
      <c r="K1618" s="1" t="str">
        <v/>
      </c>
      <c r="L1618" s="1" t="str">
        <v/>
      </c>
    </row>
    <row r="1619" spans="11:12" x14ac:dyDescent="0.3">
      <c r="K1619" s="1" t="str">
        <v/>
      </c>
      <c r="L1619" s="1" t="str">
        <v/>
      </c>
    </row>
    <row r="1620" spans="11:12" x14ac:dyDescent="0.3">
      <c r="K1620" s="1" t="str">
        <v/>
      </c>
      <c r="L1620" s="1" t="str">
        <v/>
      </c>
    </row>
    <row r="1621" spans="11:12" x14ac:dyDescent="0.3">
      <c r="K1621" s="1" t="str">
        <v/>
      </c>
      <c r="L1621" s="1" t="str">
        <v/>
      </c>
    </row>
    <row r="1622" spans="11:12" x14ac:dyDescent="0.3">
      <c r="K1622" s="1" t="str">
        <v/>
      </c>
      <c r="L1622" s="1" t="str">
        <v/>
      </c>
    </row>
    <row r="1623" spans="11:12" x14ac:dyDescent="0.3">
      <c r="K1623" s="1" t="str">
        <v/>
      </c>
      <c r="L1623" s="1" t="str">
        <v/>
      </c>
    </row>
    <row r="1624" spans="11:12" x14ac:dyDescent="0.3">
      <c r="K1624" s="1" t="str">
        <v/>
      </c>
      <c r="L1624" s="1" t="str">
        <v/>
      </c>
    </row>
    <row r="1625" spans="11:12" x14ac:dyDescent="0.3">
      <c r="K1625" s="1" t="str">
        <v/>
      </c>
      <c r="L1625" s="1" t="str">
        <v/>
      </c>
    </row>
    <row r="1626" spans="11:12" x14ac:dyDescent="0.3">
      <c r="K1626" s="1" t="str">
        <v/>
      </c>
      <c r="L1626" s="1" t="str">
        <v/>
      </c>
    </row>
    <row r="1627" spans="11:12" x14ac:dyDescent="0.3">
      <c r="K1627" s="1" t="str">
        <v/>
      </c>
      <c r="L1627" s="1" t="str">
        <v/>
      </c>
    </row>
    <row r="1628" spans="11:12" x14ac:dyDescent="0.3">
      <c r="K1628" s="1" t="str">
        <v/>
      </c>
      <c r="L1628" s="1" t="str">
        <v/>
      </c>
    </row>
    <row r="1629" spans="11:12" x14ac:dyDescent="0.3">
      <c r="K1629" s="1" t="str">
        <v/>
      </c>
      <c r="L1629" s="1" t="str">
        <v/>
      </c>
    </row>
    <row r="1630" spans="11:12" x14ac:dyDescent="0.3">
      <c r="K1630" s="1" t="str">
        <v/>
      </c>
      <c r="L1630" s="1" t="str">
        <v/>
      </c>
    </row>
    <row r="1631" spans="11:12" x14ac:dyDescent="0.3">
      <c r="K1631" s="1" t="str">
        <v/>
      </c>
      <c r="L1631" s="1" t="str">
        <v/>
      </c>
    </row>
    <row r="1632" spans="11:12" x14ac:dyDescent="0.3">
      <c r="K1632" s="1" t="str">
        <v/>
      </c>
      <c r="L1632" s="1" t="str">
        <v/>
      </c>
    </row>
    <row r="1633" spans="11:12" x14ac:dyDescent="0.3">
      <c r="K1633" s="1" t="str">
        <v/>
      </c>
      <c r="L1633" s="1" t="str">
        <v/>
      </c>
    </row>
    <row r="1634" spans="11:12" x14ac:dyDescent="0.3">
      <c r="K1634" s="1" t="str">
        <v/>
      </c>
      <c r="L1634" s="1" t="str">
        <v/>
      </c>
    </row>
    <row r="1635" spans="11:12" x14ac:dyDescent="0.3">
      <c r="K1635" s="1" t="str">
        <v/>
      </c>
      <c r="L1635" s="1" t="str">
        <v/>
      </c>
    </row>
    <row r="1636" spans="11:12" x14ac:dyDescent="0.3">
      <c r="K1636" s="1" t="str">
        <v/>
      </c>
      <c r="L1636" s="1" t="str">
        <v/>
      </c>
    </row>
    <row r="1637" spans="11:12" x14ac:dyDescent="0.3">
      <c r="K1637" s="1" t="str">
        <v/>
      </c>
      <c r="L1637" s="1" t="str">
        <v/>
      </c>
    </row>
    <row r="1638" spans="11:12" x14ac:dyDescent="0.3">
      <c r="K1638" s="1" t="str">
        <v/>
      </c>
      <c r="L1638" s="1" t="str">
        <v/>
      </c>
    </row>
    <row r="1639" spans="11:12" x14ac:dyDescent="0.3">
      <c r="K1639" s="1" t="str">
        <v/>
      </c>
      <c r="L1639" s="1" t="str">
        <v/>
      </c>
    </row>
    <row r="1640" spans="11:12" x14ac:dyDescent="0.3">
      <c r="K1640" s="1" t="str">
        <v/>
      </c>
      <c r="L1640" s="1" t="str">
        <v/>
      </c>
    </row>
    <row r="1641" spans="11:12" x14ac:dyDescent="0.3">
      <c r="K1641" s="1" t="str">
        <v/>
      </c>
      <c r="L1641" s="1" t="str">
        <v/>
      </c>
    </row>
    <row r="1642" spans="11:12" x14ac:dyDescent="0.3">
      <c r="K1642" s="1" t="str">
        <v/>
      </c>
      <c r="L1642" s="1" t="str">
        <v/>
      </c>
    </row>
    <row r="1643" spans="11:12" x14ac:dyDescent="0.3">
      <c r="K1643" s="1" t="str">
        <v/>
      </c>
      <c r="L1643" s="1" t="str">
        <v/>
      </c>
    </row>
    <row r="1644" spans="11:12" x14ac:dyDescent="0.3">
      <c r="K1644" s="1" t="str">
        <v/>
      </c>
      <c r="L1644" s="1" t="str">
        <v/>
      </c>
    </row>
    <row r="1645" spans="11:12" x14ac:dyDescent="0.3">
      <c r="K1645" s="1" t="str">
        <v/>
      </c>
      <c r="L1645" s="1" t="str">
        <v/>
      </c>
    </row>
    <row r="1646" spans="11:12" x14ac:dyDescent="0.3">
      <c r="K1646" s="1" t="str">
        <v/>
      </c>
      <c r="L1646" s="1" t="str">
        <v/>
      </c>
    </row>
    <row r="1647" spans="11:12" x14ac:dyDescent="0.3">
      <c r="K1647" s="1" t="str">
        <v/>
      </c>
      <c r="L1647" s="1" t="str">
        <v/>
      </c>
    </row>
    <row r="1648" spans="11:12" x14ac:dyDescent="0.3">
      <c r="K1648" s="1" t="str">
        <v/>
      </c>
      <c r="L1648" s="1" t="str">
        <v/>
      </c>
    </row>
    <row r="1649" spans="11:12" x14ac:dyDescent="0.3">
      <c r="K1649" s="1" t="str">
        <v/>
      </c>
      <c r="L1649" s="1" t="str">
        <v/>
      </c>
    </row>
    <row r="1650" spans="11:12" x14ac:dyDescent="0.3">
      <c r="K1650" s="1" t="str">
        <v/>
      </c>
      <c r="L1650" s="1" t="str">
        <v/>
      </c>
    </row>
    <row r="1651" spans="11:12" x14ac:dyDescent="0.3">
      <c r="K1651" s="1" t="str">
        <v/>
      </c>
      <c r="L1651" s="1" t="str">
        <v/>
      </c>
    </row>
    <row r="1652" spans="11:12" x14ac:dyDescent="0.3">
      <c r="K1652" s="1" t="str">
        <v/>
      </c>
      <c r="L1652" s="1" t="str">
        <v/>
      </c>
    </row>
    <row r="1653" spans="11:12" x14ac:dyDescent="0.3">
      <c r="K1653" s="1" t="str">
        <v/>
      </c>
      <c r="L1653" s="1" t="str">
        <v/>
      </c>
    </row>
    <row r="1654" spans="11:12" x14ac:dyDescent="0.3">
      <c r="K1654" s="1" t="str">
        <v/>
      </c>
      <c r="L1654" s="1" t="str">
        <v/>
      </c>
    </row>
    <row r="1655" spans="11:12" x14ac:dyDescent="0.3">
      <c r="K1655" s="1" t="str">
        <v/>
      </c>
      <c r="L1655" s="1" t="str">
        <v/>
      </c>
    </row>
    <row r="1656" spans="11:12" x14ac:dyDescent="0.3">
      <c r="K1656" s="1" t="str">
        <v/>
      </c>
      <c r="L1656" s="1" t="str">
        <v/>
      </c>
    </row>
    <row r="1657" spans="11:12" x14ac:dyDescent="0.3">
      <c r="K1657" s="1" t="str">
        <v/>
      </c>
      <c r="L1657" s="1" t="str">
        <v/>
      </c>
    </row>
    <row r="1658" spans="11:12" x14ac:dyDescent="0.3">
      <c r="K1658" s="1" t="str">
        <v/>
      </c>
      <c r="L1658" s="1" t="str">
        <v/>
      </c>
    </row>
    <row r="1659" spans="11:12" x14ac:dyDescent="0.3">
      <c r="K1659" s="1" t="str">
        <v/>
      </c>
      <c r="L1659" s="1" t="str">
        <v/>
      </c>
    </row>
    <row r="1660" spans="11:12" x14ac:dyDescent="0.3">
      <c r="K1660" s="1" t="str">
        <v/>
      </c>
      <c r="L1660" s="1" t="str">
        <v/>
      </c>
    </row>
    <row r="1661" spans="11:12" x14ac:dyDescent="0.3">
      <c r="K1661" s="1" t="str">
        <v/>
      </c>
      <c r="L1661" s="1" t="str">
        <v/>
      </c>
    </row>
    <row r="1662" spans="11:12" x14ac:dyDescent="0.3">
      <c r="K1662" s="1" t="str">
        <v/>
      </c>
      <c r="L1662" s="1" t="str">
        <v/>
      </c>
    </row>
    <row r="1663" spans="11:12" x14ac:dyDescent="0.3">
      <c r="K1663" s="1" t="str">
        <v/>
      </c>
      <c r="L1663" s="1" t="str">
        <v/>
      </c>
    </row>
    <row r="1664" spans="11:12" x14ac:dyDescent="0.3">
      <c r="K1664" s="1" t="str">
        <v/>
      </c>
      <c r="L1664" s="1" t="str">
        <v/>
      </c>
    </row>
    <row r="1665" spans="11:12" x14ac:dyDescent="0.3">
      <c r="K1665" s="1" t="str">
        <v/>
      </c>
      <c r="L1665" s="1" t="str">
        <v/>
      </c>
    </row>
    <row r="1666" spans="11:12" x14ac:dyDescent="0.3">
      <c r="K1666" s="1" t="str">
        <v/>
      </c>
      <c r="L1666" s="1" t="str">
        <v/>
      </c>
    </row>
    <row r="1667" spans="11:12" x14ac:dyDescent="0.3">
      <c r="K1667" s="1" t="str">
        <v/>
      </c>
      <c r="L1667" s="1" t="str">
        <v/>
      </c>
    </row>
    <row r="1668" spans="11:12" x14ac:dyDescent="0.3">
      <c r="K1668" s="1" t="str">
        <v/>
      </c>
      <c r="L1668" s="1" t="str">
        <v/>
      </c>
    </row>
    <row r="1669" spans="11:12" x14ac:dyDescent="0.3">
      <c r="K1669" s="1" t="str">
        <v/>
      </c>
      <c r="L1669" s="1" t="str">
        <v/>
      </c>
    </row>
    <row r="1670" spans="11:12" x14ac:dyDescent="0.3">
      <c r="K1670" s="1" t="str">
        <v/>
      </c>
      <c r="L1670" s="1" t="str">
        <v/>
      </c>
    </row>
    <row r="1671" spans="11:12" x14ac:dyDescent="0.3">
      <c r="K1671" s="1" t="str">
        <v/>
      </c>
      <c r="L1671" s="1" t="str">
        <v/>
      </c>
    </row>
    <row r="1672" spans="11:12" x14ac:dyDescent="0.3">
      <c r="K1672" s="1" t="str">
        <v/>
      </c>
      <c r="L1672" s="1" t="str">
        <v/>
      </c>
    </row>
    <row r="1673" spans="11:12" x14ac:dyDescent="0.3">
      <c r="K1673" s="1" t="str">
        <v/>
      </c>
      <c r="L1673" s="1" t="str">
        <v/>
      </c>
    </row>
    <row r="1674" spans="11:12" x14ac:dyDescent="0.3">
      <c r="K1674" s="1" t="str">
        <v/>
      </c>
      <c r="L1674" s="1" t="str">
        <v/>
      </c>
    </row>
    <row r="1675" spans="11:12" x14ac:dyDescent="0.3">
      <c r="K1675" s="1" t="str">
        <v/>
      </c>
      <c r="L1675" s="1" t="str">
        <v/>
      </c>
    </row>
    <row r="1676" spans="11:12" x14ac:dyDescent="0.3">
      <c r="K1676" s="1" t="str">
        <v/>
      </c>
      <c r="L1676" s="1" t="str">
        <v/>
      </c>
    </row>
    <row r="1677" spans="11:12" x14ac:dyDescent="0.3">
      <c r="K1677" s="1" t="str">
        <v/>
      </c>
      <c r="L1677" s="1" t="str">
        <v/>
      </c>
    </row>
    <row r="1678" spans="11:12" x14ac:dyDescent="0.3">
      <c r="K1678" s="1" t="str">
        <v/>
      </c>
      <c r="L1678" s="1" t="str">
        <v/>
      </c>
    </row>
    <row r="1679" spans="11:12" x14ac:dyDescent="0.3">
      <c r="K1679" s="1" t="str">
        <v/>
      </c>
      <c r="L1679" s="1" t="str">
        <v/>
      </c>
    </row>
    <row r="1680" spans="11:12" x14ac:dyDescent="0.3">
      <c r="K1680" s="1" t="str">
        <v/>
      </c>
      <c r="L1680" s="1" t="str">
        <v/>
      </c>
    </row>
    <row r="1681" spans="11:12" x14ac:dyDescent="0.3">
      <c r="K1681" s="1" t="str">
        <v/>
      </c>
      <c r="L1681" s="1" t="str">
        <v/>
      </c>
    </row>
    <row r="1682" spans="11:12" x14ac:dyDescent="0.3">
      <c r="K1682" s="1" t="str">
        <v/>
      </c>
      <c r="L1682" s="1" t="str">
        <v/>
      </c>
    </row>
    <row r="1683" spans="11:12" x14ac:dyDescent="0.3">
      <c r="K1683" s="1" t="str">
        <v/>
      </c>
      <c r="L1683" s="1" t="str">
        <v/>
      </c>
    </row>
    <row r="1684" spans="11:12" x14ac:dyDescent="0.3">
      <c r="K1684" s="1" t="str">
        <v/>
      </c>
      <c r="L1684" s="1" t="str">
        <v/>
      </c>
    </row>
    <row r="1685" spans="11:12" x14ac:dyDescent="0.3">
      <c r="K1685" s="1" t="str">
        <v/>
      </c>
      <c r="L1685" s="1" t="str">
        <v/>
      </c>
    </row>
    <row r="1686" spans="11:12" x14ac:dyDescent="0.3">
      <c r="K1686" s="1" t="str">
        <v/>
      </c>
      <c r="L1686" s="1" t="str">
        <v/>
      </c>
    </row>
    <row r="1687" spans="11:12" x14ac:dyDescent="0.3">
      <c r="K1687" s="1" t="str">
        <v/>
      </c>
      <c r="L1687" s="1" t="str">
        <v/>
      </c>
    </row>
    <row r="1688" spans="11:12" x14ac:dyDescent="0.3">
      <c r="K1688" s="1" t="str">
        <v/>
      </c>
      <c r="L1688" s="1" t="str">
        <v/>
      </c>
    </row>
    <row r="1689" spans="11:12" x14ac:dyDescent="0.3">
      <c r="K1689" s="1" t="str">
        <v/>
      </c>
      <c r="L1689" s="1" t="str">
        <v/>
      </c>
    </row>
    <row r="1690" spans="11:12" x14ac:dyDescent="0.3">
      <c r="K1690" s="1" t="str">
        <v/>
      </c>
      <c r="L1690" s="1" t="str">
        <v/>
      </c>
    </row>
    <row r="1691" spans="11:12" x14ac:dyDescent="0.3">
      <c r="K1691" s="1" t="str">
        <v/>
      </c>
      <c r="L1691" s="1" t="str">
        <v/>
      </c>
    </row>
    <row r="1692" spans="11:12" x14ac:dyDescent="0.3">
      <c r="K1692" s="1" t="str">
        <v/>
      </c>
      <c r="L1692" s="1" t="str">
        <v/>
      </c>
    </row>
    <row r="1693" spans="11:12" x14ac:dyDescent="0.3">
      <c r="K1693" s="1" t="str">
        <v/>
      </c>
      <c r="L1693" s="1" t="str">
        <v/>
      </c>
    </row>
    <row r="1694" spans="11:12" x14ac:dyDescent="0.3">
      <c r="K1694" s="1" t="str">
        <v/>
      </c>
      <c r="L1694" s="1" t="str">
        <v/>
      </c>
    </row>
    <row r="1695" spans="11:12" x14ac:dyDescent="0.3">
      <c r="K1695" s="1" t="str">
        <v/>
      </c>
      <c r="L1695" s="1" t="str">
        <v/>
      </c>
    </row>
    <row r="1696" spans="11:12" x14ac:dyDescent="0.3">
      <c r="K1696" s="1" t="str">
        <v/>
      </c>
      <c r="L1696" s="1" t="str">
        <v/>
      </c>
    </row>
    <row r="1697" spans="11:12" x14ac:dyDescent="0.3">
      <c r="K1697" s="1" t="str">
        <v/>
      </c>
      <c r="L1697" s="1" t="str">
        <v/>
      </c>
    </row>
    <row r="1698" spans="11:12" x14ac:dyDescent="0.3">
      <c r="K1698" s="1" t="str">
        <v/>
      </c>
      <c r="L1698" s="1" t="str">
        <v/>
      </c>
    </row>
    <row r="1699" spans="11:12" x14ac:dyDescent="0.3">
      <c r="K1699" s="1" t="str">
        <v/>
      </c>
      <c r="L1699" s="1" t="str">
        <v/>
      </c>
    </row>
    <row r="1700" spans="11:12" x14ac:dyDescent="0.3">
      <c r="K1700" s="1" t="str">
        <v/>
      </c>
      <c r="L1700" s="1" t="str">
        <v/>
      </c>
    </row>
    <row r="1701" spans="11:12" x14ac:dyDescent="0.3">
      <c r="K1701" s="1" t="str">
        <v/>
      </c>
      <c r="L1701" s="1" t="str">
        <v/>
      </c>
    </row>
    <row r="1702" spans="11:12" x14ac:dyDescent="0.3">
      <c r="K1702" s="1" t="str">
        <v/>
      </c>
      <c r="L1702" s="1" t="str">
        <v/>
      </c>
    </row>
    <row r="1703" spans="11:12" x14ac:dyDescent="0.3">
      <c r="K1703" s="1" t="str">
        <v/>
      </c>
      <c r="L1703" s="1" t="str">
        <v/>
      </c>
    </row>
    <row r="1704" spans="11:12" x14ac:dyDescent="0.3">
      <c r="K1704" s="1" t="str">
        <v/>
      </c>
      <c r="L1704" s="1" t="str">
        <v/>
      </c>
    </row>
    <row r="1705" spans="11:12" x14ac:dyDescent="0.3">
      <c r="K1705" s="1" t="str">
        <v/>
      </c>
      <c r="L1705" s="1" t="str">
        <v/>
      </c>
    </row>
    <row r="1706" spans="11:12" x14ac:dyDescent="0.3">
      <c r="K1706" s="1" t="str">
        <v/>
      </c>
      <c r="L1706" s="1" t="str">
        <v/>
      </c>
    </row>
    <row r="1707" spans="11:12" x14ac:dyDescent="0.3">
      <c r="K1707" s="1" t="str">
        <v/>
      </c>
      <c r="L1707" s="1" t="str">
        <v/>
      </c>
    </row>
    <row r="1708" spans="11:12" x14ac:dyDescent="0.3">
      <c r="K1708" s="1" t="str">
        <v/>
      </c>
      <c r="L1708" s="1" t="str">
        <v/>
      </c>
    </row>
    <row r="1709" spans="11:12" x14ac:dyDescent="0.3">
      <c r="K1709" s="1" t="str">
        <v/>
      </c>
      <c r="L1709" s="1" t="str">
        <v/>
      </c>
    </row>
    <row r="1710" spans="11:12" x14ac:dyDescent="0.3">
      <c r="K1710" s="1" t="str">
        <v/>
      </c>
      <c r="L1710" s="1" t="str">
        <v/>
      </c>
    </row>
    <row r="1711" spans="11:12" x14ac:dyDescent="0.3">
      <c r="K1711" s="1" t="str">
        <v/>
      </c>
      <c r="L1711" s="1" t="str">
        <v/>
      </c>
    </row>
    <row r="1712" spans="11:12" x14ac:dyDescent="0.3">
      <c r="K1712" s="1" t="str">
        <v/>
      </c>
      <c r="L1712" s="1" t="str">
        <v/>
      </c>
    </row>
    <row r="1713" spans="11:12" x14ac:dyDescent="0.3">
      <c r="K1713" s="1" t="str">
        <v/>
      </c>
      <c r="L1713" s="1" t="str">
        <v/>
      </c>
    </row>
    <row r="1714" spans="11:12" x14ac:dyDescent="0.3">
      <c r="K1714" s="1" t="str">
        <v/>
      </c>
      <c r="L1714" s="1" t="str">
        <v/>
      </c>
    </row>
    <row r="1715" spans="11:12" x14ac:dyDescent="0.3">
      <c r="K1715" s="1" t="str">
        <v/>
      </c>
      <c r="L1715" s="1" t="str">
        <v/>
      </c>
    </row>
    <row r="1716" spans="11:12" x14ac:dyDescent="0.3">
      <c r="K1716" s="1" t="str">
        <v/>
      </c>
      <c r="L1716" s="1" t="str">
        <v/>
      </c>
    </row>
    <row r="1717" spans="11:12" x14ac:dyDescent="0.3">
      <c r="K1717" s="1" t="str">
        <v/>
      </c>
      <c r="L1717" s="1" t="str">
        <v/>
      </c>
    </row>
    <row r="1718" spans="11:12" x14ac:dyDescent="0.3">
      <c r="K1718" s="1" t="str">
        <v/>
      </c>
      <c r="L1718" s="1" t="str">
        <v/>
      </c>
    </row>
    <row r="1719" spans="11:12" x14ac:dyDescent="0.3">
      <c r="K1719" s="1" t="str">
        <v/>
      </c>
      <c r="L1719" s="1" t="str">
        <v/>
      </c>
    </row>
    <row r="1720" spans="11:12" x14ac:dyDescent="0.3">
      <c r="K1720" s="1" t="str">
        <v/>
      </c>
      <c r="L1720" s="1" t="str">
        <v/>
      </c>
    </row>
    <row r="1721" spans="11:12" x14ac:dyDescent="0.3">
      <c r="K1721" s="1" t="str">
        <v/>
      </c>
      <c r="L1721" s="1" t="str">
        <v/>
      </c>
    </row>
    <row r="1722" spans="11:12" x14ac:dyDescent="0.3">
      <c r="K1722" s="1" t="str">
        <v/>
      </c>
      <c r="L1722" s="1" t="str">
        <v/>
      </c>
    </row>
    <row r="1723" spans="11:12" x14ac:dyDescent="0.3">
      <c r="K1723" s="1" t="str">
        <v/>
      </c>
      <c r="L1723" s="1" t="str">
        <v/>
      </c>
    </row>
    <row r="1724" spans="11:12" x14ac:dyDescent="0.3">
      <c r="K1724" s="1" t="str">
        <v/>
      </c>
      <c r="L1724" s="1" t="str">
        <v/>
      </c>
    </row>
    <row r="1725" spans="11:12" x14ac:dyDescent="0.3">
      <c r="K1725" s="1" t="str">
        <v/>
      </c>
      <c r="L1725" s="1" t="str">
        <v/>
      </c>
    </row>
    <row r="1726" spans="11:12" x14ac:dyDescent="0.3">
      <c r="K1726" s="1" t="str">
        <v/>
      </c>
      <c r="L1726" s="1" t="str">
        <v/>
      </c>
    </row>
    <row r="1727" spans="11:12" x14ac:dyDescent="0.3">
      <c r="K1727" s="1" t="str">
        <v/>
      </c>
      <c r="L1727" s="1" t="str">
        <v/>
      </c>
    </row>
    <row r="1728" spans="11:12" x14ac:dyDescent="0.3">
      <c r="K1728" s="1" t="str">
        <v/>
      </c>
      <c r="L1728" s="1" t="str">
        <v/>
      </c>
    </row>
    <row r="1729" spans="11:12" x14ac:dyDescent="0.3">
      <c r="K1729" s="1" t="str">
        <v/>
      </c>
      <c r="L1729" s="1" t="str">
        <v/>
      </c>
    </row>
    <row r="1730" spans="11:12" x14ac:dyDescent="0.3">
      <c r="K1730" s="1" t="str">
        <v/>
      </c>
      <c r="L1730" s="1" t="str">
        <v/>
      </c>
    </row>
    <row r="1731" spans="11:12" x14ac:dyDescent="0.3">
      <c r="K1731" s="1" t="str">
        <v/>
      </c>
      <c r="L1731" s="1" t="str">
        <v/>
      </c>
    </row>
    <row r="1732" spans="11:12" x14ac:dyDescent="0.3">
      <c r="K1732" s="1" t="str">
        <v/>
      </c>
      <c r="L1732" s="1" t="str">
        <v/>
      </c>
    </row>
    <row r="1733" spans="11:12" x14ac:dyDescent="0.3">
      <c r="K1733" s="1" t="str">
        <v/>
      </c>
      <c r="L1733" s="1" t="str">
        <v/>
      </c>
    </row>
    <row r="1734" spans="11:12" x14ac:dyDescent="0.3">
      <c r="K1734" s="1" t="str">
        <v/>
      </c>
      <c r="L1734" s="1" t="str">
        <v/>
      </c>
    </row>
    <row r="1735" spans="11:12" x14ac:dyDescent="0.3">
      <c r="K1735" s="1" t="str">
        <v/>
      </c>
      <c r="L1735" s="1" t="str">
        <v/>
      </c>
    </row>
    <row r="1736" spans="11:12" x14ac:dyDescent="0.3">
      <c r="K1736" s="1" t="str">
        <v/>
      </c>
      <c r="L1736" s="1" t="str">
        <v/>
      </c>
    </row>
    <row r="1737" spans="11:12" x14ac:dyDescent="0.3">
      <c r="K1737" s="1" t="str">
        <v/>
      </c>
      <c r="L1737" s="1" t="str">
        <v/>
      </c>
    </row>
    <row r="1738" spans="11:12" x14ac:dyDescent="0.3">
      <c r="K1738" s="1" t="str">
        <v/>
      </c>
      <c r="L1738" s="1" t="str">
        <v/>
      </c>
    </row>
    <row r="1739" spans="11:12" x14ac:dyDescent="0.3">
      <c r="K1739" s="1" t="str">
        <v/>
      </c>
      <c r="L1739" s="1" t="str">
        <v/>
      </c>
    </row>
    <row r="1740" spans="11:12" x14ac:dyDescent="0.3">
      <c r="K1740" s="1" t="str">
        <v/>
      </c>
      <c r="L1740" s="1" t="str">
        <v/>
      </c>
    </row>
    <row r="1741" spans="11:12" x14ac:dyDescent="0.3">
      <c r="K1741" s="1" t="str">
        <v/>
      </c>
      <c r="L1741" s="1" t="str">
        <v/>
      </c>
    </row>
    <row r="1742" spans="11:12" x14ac:dyDescent="0.3">
      <c r="K1742" s="1" t="str">
        <v/>
      </c>
      <c r="L1742" s="1" t="str">
        <v/>
      </c>
    </row>
    <row r="1743" spans="11:12" x14ac:dyDescent="0.3">
      <c r="K1743" s="1" t="str">
        <v/>
      </c>
      <c r="L1743" s="1" t="str">
        <v/>
      </c>
    </row>
    <row r="1744" spans="11:12" x14ac:dyDescent="0.3">
      <c r="K1744" s="1" t="str">
        <v/>
      </c>
      <c r="L1744" s="1" t="str">
        <v/>
      </c>
    </row>
    <row r="1745" spans="11:12" x14ac:dyDescent="0.3">
      <c r="K1745" s="1" t="str">
        <v/>
      </c>
      <c r="L1745" s="1" t="str">
        <v/>
      </c>
    </row>
    <row r="1746" spans="11:12" x14ac:dyDescent="0.3">
      <c r="K1746" s="1" t="str">
        <v/>
      </c>
      <c r="L1746" s="1" t="str">
        <v/>
      </c>
    </row>
    <row r="1747" spans="11:12" x14ac:dyDescent="0.3">
      <c r="K1747" s="1" t="str">
        <v/>
      </c>
      <c r="L1747" s="1" t="str">
        <v/>
      </c>
    </row>
    <row r="1748" spans="11:12" x14ac:dyDescent="0.3">
      <c r="K1748" s="1" t="str">
        <v/>
      </c>
      <c r="L1748" s="1" t="str">
        <v/>
      </c>
    </row>
    <row r="1749" spans="11:12" x14ac:dyDescent="0.3">
      <c r="K1749" s="1" t="str">
        <v/>
      </c>
      <c r="L1749" s="1" t="str">
        <v/>
      </c>
    </row>
    <row r="1750" spans="11:12" x14ac:dyDescent="0.3">
      <c r="K1750" s="1" t="str">
        <v/>
      </c>
      <c r="L1750" s="1" t="str">
        <v/>
      </c>
    </row>
    <row r="1751" spans="11:12" x14ac:dyDescent="0.3">
      <c r="K1751" s="1" t="str">
        <v/>
      </c>
      <c r="L1751" s="1" t="str">
        <v/>
      </c>
    </row>
    <row r="1752" spans="11:12" x14ac:dyDescent="0.3">
      <c r="K1752" s="1" t="str">
        <v/>
      </c>
      <c r="L1752" s="1" t="str">
        <v/>
      </c>
    </row>
    <row r="1753" spans="11:12" x14ac:dyDescent="0.3">
      <c r="K1753" s="1" t="str">
        <v/>
      </c>
      <c r="L1753" s="1" t="str">
        <v/>
      </c>
    </row>
    <row r="1754" spans="11:12" x14ac:dyDescent="0.3">
      <c r="K1754" s="1" t="str">
        <v/>
      </c>
      <c r="L1754" s="1" t="str">
        <v/>
      </c>
    </row>
    <row r="1755" spans="11:12" x14ac:dyDescent="0.3">
      <c r="K1755" s="1" t="str">
        <v/>
      </c>
      <c r="L1755" s="1" t="str">
        <v/>
      </c>
    </row>
    <row r="1756" spans="11:12" x14ac:dyDescent="0.3">
      <c r="K1756" s="1" t="str">
        <v/>
      </c>
      <c r="L1756" s="1" t="str">
        <v/>
      </c>
    </row>
    <row r="1757" spans="11:12" x14ac:dyDescent="0.3">
      <c r="K1757" s="1" t="str">
        <v/>
      </c>
      <c r="L1757" s="1" t="str">
        <v/>
      </c>
    </row>
    <row r="1758" spans="11:12" x14ac:dyDescent="0.3">
      <c r="K1758" s="1" t="str">
        <v/>
      </c>
      <c r="L1758" s="1" t="str">
        <v/>
      </c>
    </row>
    <row r="1759" spans="11:12" x14ac:dyDescent="0.3">
      <c r="K1759" s="1" t="str">
        <v/>
      </c>
      <c r="L1759" s="1" t="str">
        <v/>
      </c>
    </row>
    <row r="1760" spans="11:12" x14ac:dyDescent="0.3">
      <c r="K1760" s="1" t="str">
        <v/>
      </c>
      <c r="L1760" s="1" t="str">
        <v/>
      </c>
    </row>
    <row r="1761" spans="11:12" x14ac:dyDescent="0.3">
      <c r="K1761" s="1" t="str">
        <v/>
      </c>
      <c r="L1761" s="1" t="str">
        <v/>
      </c>
    </row>
    <row r="1762" spans="11:12" x14ac:dyDescent="0.3">
      <c r="K1762" s="1" t="str">
        <v/>
      </c>
      <c r="L1762" s="1" t="str">
        <v/>
      </c>
    </row>
    <row r="1763" spans="11:12" x14ac:dyDescent="0.3">
      <c r="K1763" s="1" t="str">
        <v/>
      </c>
      <c r="L1763" s="1" t="str">
        <v/>
      </c>
    </row>
    <row r="1764" spans="11:12" x14ac:dyDescent="0.3">
      <c r="K1764" s="1" t="str">
        <v/>
      </c>
      <c r="L1764" s="1" t="str">
        <v/>
      </c>
    </row>
    <row r="1765" spans="11:12" x14ac:dyDescent="0.3">
      <c r="K1765" s="1" t="str">
        <v/>
      </c>
      <c r="L1765" s="1" t="str">
        <v/>
      </c>
    </row>
    <row r="1766" spans="11:12" x14ac:dyDescent="0.3">
      <c r="K1766" s="1" t="str">
        <v/>
      </c>
      <c r="L1766" s="1" t="str">
        <v/>
      </c>
    </row>
    <row r="1767" spans="11:12" x14ac:dyDescent="0.3">
      <c r="K1767" s="1" t="str">
        <v/>
      </c>
      <c r="L1767" s="1" t="str">
        <v/>
      </c>
    </row>
    <row r="1768" spans="11:12" x14ac:dyDescent="0.3">
      <c r="K1768" s="1" t="str">
        <v/>
      </c>
      <c r="L1768" s="1" t="str">
        <v/>
      </c>
    </row>
    <row r="1769" spans="11:12" x14ac:dyDescent="0.3">
      <c r="K1769" s="1" t="str">
        <v/>
      </c>
      <c r="L1769" s="1" t="str">
        <v/>
      </c>
    </row>
    <row r="1770" spans="11:12" x14ac:dyDescent="0.3">
      <c r="K1770" s="1" t="str">
        <v/>
      </c>
      <c r="L1770" s="1" t="str">
        <v/>
      </c>
    </row>
    <row r="1771" spans="11:12" x14ac:dyDescent="0.3">
      <c r="K1771" s="1" t="str">
        <v/>
      </c>
      <c r="L1771" s="1" t="str">
        <v/>
      </c>
    </row>
    <row r="1772" spans="11:12" x14ac:dyDescent="0.3">
      <c r="K1772" s="1" t="str">
        <v/>
      </c>
      <c r="L1772" s="1" t="str">
        <v/>
      </c>
    </row>
    <row r="1773" spans="11:12" x14ac:dyDescent="0.3">
      <c r="K1773" s="1" t="str">
        <v/>
      </c>
      <c r="L1773" s="1" t="str">
        <v/>
      </c>
    </row>
    <row r="1774" spans="11:12" x14ac:dyDescent="0.3">
      <c r="K1774" s="1" t="str">
        <v/>
      </c>
      <c r="L1774" s="1" t="str">
        <v/>
      </c>
    </row>
    <row r="1775" spans="11:12" x14ac:dyDescent="0.3">
      <c r="K1775" s="1" t="str">
        <v/>
      </c>
      <c r="L1775" s="1" t="str">
        <v/>
      </c>
    </row>
    <row r="1776" spans="11:12" x14ac:dyDescent="0.3">
      <c r="K1776" s="1" t="str">
        <v/>
      </c>
      <c r="L1776" s="1" t="str">
        <v/>
      </c>
    </row>
    <row r="1777" spans="11:12" x14ac:dyDescent="0.3">
      <c r="K1777" s="1" t="str">
        <v/>
      </c>
      <c r="L1777" s="1" t="str">
        <v/>
      </c>
    </row>
    <row r="1778" spans="11:12" x14ac:dyDescent="0.3">
      <c r="K1778" s="1" t="str">
        <v/>
      </c>
      <c r="L1778" s="1" t="str">
        <v/>
      </c>
    </row>
    <row r="1779" spans="11:12" x14ac:dyDescent="0.3">
      <c r="K1779" s="1" t="str">
        <v/>
      </c>
      <c r="L1779" s="1" t="str">
        <v/>
      </c>
    </row>
    <row r="1780" spans="11:12" x14ac:dyDescent="0.3">
      <c r="K1780" s="1" t="str">
        <v/>
      </c>
      <c r="L1780" s="1" t="str">
        <v/>
      </c>
    </row>
    <row r="1781" spans="11:12" x14ac:dyDescent="0.3">
      <c r="K1781" s="1" t="str">
        <v/>
      </c>
      <c r="L1781" s="1" t="str">
        <v/>
      </c>
    </row>
    <row r="1782" spans="11:12" x14ac:dyDescent="0.3">
      <c r="K1782" s="1" t="str">
        <v/>
      </c>
      <c r="L1782" s="1" t="str">
        <v/>
      </c>
    </row>
    <row r="1783" spans="11:12" x14ac:dyDescent="0.3">
      <c r="K1783" s="1" t="str">
        <v/>
      </c>
      <c r="L1783" s="1" t="str">
        <v/>
      </c>
    </row>
    <row r="1784" spans="11:12" x14ac:dyDescent="0.3">
      <c r="K1784" s="1" t="str">
        <v/>
      </c>
      <c r="L1784" s="1" t="str">
        <v/>
      </c>
    </row>
    <row r="1785" spans="11:12" x14ac:dyDescent="0.3">
      <c r="K1785" s="1" t="str">
        <v/>
      </c>
      <c r="L1785" s="1" t="str">
        <v/>
      </c>
    </row>
    <row r="1786" spans="11:12" x14ac:dyDescent="0.3">
      <c r="K1786" s="1" t="str">
        <v/>
      </c>
      <c r="L1786" s="1" t="str">
        <v/>
      </c>
    </row>
    <row r="1787" spans="11:12" x14ac:dyDescent="0.3">
      <c r="K1787" s="1" t="str">
        <v/>
      </c>
      <c r="L1787" s="1" t="str">
        <v/>
      </c>
    </row>
    <row r="1788" spans="11:12" x14ac:dyDescent="0.3">
      <c r="K1788" s="1" t="str">
        <v/>
      </c>
      <c r="L1788" s="1" t="str">
        <v/>
      </c>
    </row>
    <row r="1789" spans="11:12" x14ac:dyDescent="0.3">
      <c r="K1789" s="1" t="str">
        <v/>
      </c>
      <c r="L1789" s="1" t="str">
        <v/>
      </c>
    </row>
    <row r="1790" spans="11:12" x14ac:dyDescent="0.3">
      <c r="K1790" s="1" t="str">
        <v/>
      </c>
      <c r="L1790" s="1" t="str">
        <v/>
      </c>
    </row>
    <row r="1791" spans="11:12" x14ac:dyDescent="0.3">
      <c r="K1791" s="1" t="str">
        <v/>
      </c>
      <c r="L1791" s="1" t="str">
        <v/>
      </c>
    </row>
    <row r="1792" spans="11:12" x14ac:dyDescent="0.3">
      <c r="K1792" s="1" t="str">
        <v/>
      </c>
      <c r="L1792" s="1" t="str">
        <v/>
      </c>
    </row>
    <row r="1793" spans="11:12" x14ac:dyDescent="0.3">
      <c r="K1793" s="1" t="str">
        <v/>
      </c>
      <c r="L1793" s="1" t="str">
        <v/>
      </c>
    </row>
    <row r="1794" spans="11:12" x14ac:dyDescent="0.3">
      <c r="K1794" s="1" t="str">
        <v/>
      </c>
      <c r="L1794" s="1" t="str">
        <v/>
      </c>
    </row>
    <row r="1795" spans="11:12" x14ac:dyDescent="0.3">
      <c r="K1795" s="1" t="str">
        <v/>
      </c>
      <c r="L1795" s="1" t="str">
        <v/>
      </c>
    </row>
    <row r="1796" spans="11:12" x14ac:dyDescent="0.3">
      <c r="K1796" s="1" t="str">
        <v/>
      </c>
      <c r="L1796" s="1" t="str">
        <v/>
      </c>
    </row>
    <row r="1797" spans="11:12" x14ac:dyDescent="0.3">
      <c r="K1797" s="1" t="str">
        <v/>
      </c>
      <c r="L1797" s="1" t="str">
        <v/>
      </c>
    </row>
    <row r="1798" spans="11:12" x14ac:dyDescent="0.3">
      <c r="K1798" s="1" t="str">
        <v/>
      </c>
      <c r="L1798" s="1" t="str">
        <v/>
      </c>
    </row>
    <row r="1799" spans="11:12" x14ac:dyDescent="0.3">
      <c r="K1799" s="1" t="str">
        <v/>
      </c>
      <c r="L1799" s="1" t="str">
        <v/>
      </c>
    </row>
    <row r="1800" spans="11:12" x14ac:dyDescent="0.3">
      <c r="K1800" s="1" t="str">
        <v/>
      </c>
      <c r="L1800" s="1" t="str">
        <v/>
      </c>
    </row>
    <row r="1801" spans="11:12" x14ac:dyDescent="0.3">
      <c r="K1801" s="1" t="str">
        <v/>
      </c>
      <c r="L1801" s="1" t="str">
        <v/>
      </c>
    </row>
    <row r="1802" spans="11:12" x14ac:dyDescent="0.3">
      <c r="K1802" s="1" t="str">
        <v/>
      </c>
      <c r="L1802" s="1" t="str">
        <v/>
      </c>
    </row>
    <row r="1803" spans="11:12" x14ac:dyDescent="0.3">
      <c r="K1803" s="1" t="str">
        <v/>
      </c>
      <c r="L1803" s="1" t="str">
        <v/>
      </c>
    </row>
    <row r="1804" spans="11:12" x14ac:dyDescent="0.3">
      <c r="K1804" s="1" t="str">
        <v/>
      </c>
      <c r="L1804" s="1" t="str">
        <v/>
      </c>
    </row>
    <row r="1805" spans="11:12" x14ac:dyDescent="0.3">
      <c r="K1805" s="1" t="str">
        <v/>
      </c>
      <c r="L1805" s="1" t="str">
        <v/>
      </c>
    </row>
    <row r="1806" spans="11:12" x14ac:dyDescent="0.3">
      <c r="K1806" s="1" t="str">
        <v/>
      </c>
      <c r="L1806" s="1" t="str">
        <v/>
      </c>
    </row>
    <row r="1807" spans="11:12" x14ac:dyDescent="0.3">
      <c r="K1807" s="1" t="str">
        <v/>
      </c>
      <c r="L1807" s="1" t="str">
        <v/>
      </c>
    </row>
    <row r="1808" spans="11:12" x14ac:dyDescent="0.3">
      <c r="K1808" s="1" t="str">
        <v/>
      </c>
      <c r="L1808" s="1" t="str">
        <v/>
      </c>
    </row>
    <row r="1809" spans="11:12" x14ac:dyDescent="0.3">
      <c r="K1809" s="1" t="str">
        <v/>
      </c>
      <c r="L1809" s="1" t="str">
        <v/>
      </c>
    </row>
    <row r="1810" spans="11:12" x14ac:dyDescent="0.3">
      <c r="K1810" s="1" t="str">
        <v/>
      </c>
      <c r="L1810" s="1" t="str">
        <v/>
      </c>
    </row>
    <row r="1811" spans="11:12" x14ac:dyDescent="0.3">
      <c r="K1811" s="1" t="str">
        <v/>
      </c>
      <c r="L1811" s="1" t="str">
        <v/>
      </c>
    </row>
    <row r="1812" spans="11:12" x14ac:dyDescent="0.3">
      <c r="K1812" s="1" t="str">
        <v/>
      </c>
      <c r="L1812" s="1" t="str">
        <v/>
      </c>
    </row>
    <row r="1813" spans="11:12" x14ac:dyDescent="0.3">
      <c r="K1813" s="1" t="str">
        <v/>
      </c>
      <c r="L1813" s="1" t="str">
        <v/>
      </c>
    </row>
    <row r="1814" spans="11:12" x14ac:dyDescent="0.3">
      <c r="K1814" s="1" t="str">
        <v/>
      </c>
      <c r="L1814" s="1" t="str">
        <v/>
      </c>
    </row>
    <row r="1815" spans="11:12" x14ac:dyDescent="0.3">
      <c r="K1815" s="1" t="str">
        <v/>
      </c>
      <c r="L1815" s="1" t="str">
        <v/>
      </c>
    </row>
    <row r="1816" spans="11:12" x14ac:dyDescent="0.3">
      <c r="K1816" s="1" t="str">
        <v/>
      </c>
      <c r="L1816" s="1" t="str">
        <v/>
      </c>
    </row>
    <row r="1817" spans="11:12" x14ac:dyDescent="0.3">
      <c r="K1817" s="1" t="str">
        <v/>
      </c>
      <c r="L1817" s="1" t="str">
        <v/>
      </c>
    </row>
    <row r="1818" spans="11:12" x14ac:dyDescent="0.3">
      <c r="K1818" s="1" t="str">
        <v/>
      </c>
      <c r="L1818" s="1" t="str">
        <v/>
      </c>
    </row>
    <row r="1819" spans="11:12" x14ac:dyDescent="0.3">
      <c r="K1819" s="1" t="str">
        <v/>
      </c>
      <c r="L1819" s="1" t="str">
        <v/>
      </c>
    </row>
    <row r="1820" spans="11:12" x14ac:dyDescent="0.3">
      <c r="K1820" s="1" t="str">
        <v/>
      </c>
      <c r="L1820" s="1" t="str">
        <v/>
      </c>
    </row>
    <row r="1821" spans="11:12" x14ac:dyDescent="0.3">
      <c r="K1821" s="1" t="str">
        <v/>
      </c>
      <c r="L1821" s="1" t="str">
        <v/>
      </c>
    </row>
    <row r="1822" spans="11:12" x14ac:dyDescent="0.3">
      <c r="K1822" s="1" t="str">
        <v/>
      </c>
      <c r="L1822" s="1" t="str">
        <v/>
      </c>
    </row>
    <row r="1823" spans="11:12" x14ac:dyDescent="0.3">
      <c r="K1823" s="1" t="str">
        <v/>
      </c>
      <c r="L1823" s="1" t="str">
        <v/>
      </c>
    </row>
    <row r="1824" spans="11:12" x14ac:dyDescent="0.3">
      <c r="K1824" s="1" t="str">
        <v/>
      </c>
      <c r="L1824" s="1" t="str">
        <v/>
      </c>
    </row>
    <row r="1825" spans="11:12" x14ac:dyDescent="0.3">
      <c r="K1825" s="1" t="str">
        <v/>
      </c>
      <c r="L1825" s="1" t="str">
        <v/>
      </c>
    </row>
    <row r="1826" spans="11:12" x14ac:dyDescent="0.3">
      <c r="K1826" s="1" t="str">
        <v/>
      </c>
      <c r="L1826" s="1" t="str">
        <v/>
      </c>
    </row>
    <row r="1827" spans="11:12" x14ac:dyDescent="0.3">
      <c r="K1827" s="1" t="str">
        <v/>
      </c>
      <c r="L1827" s="1" t="str">
        <v/>
      </c>
    </row>
    <row r="1828" spans="11:12" x14ac:dyDescent="0.3">
      <c r="K1828" s="1" t="str">
        <v/>
      </c>
      <c r="L1828" s="1" t="str">
        <v/>
      </c>
    </row>
    <row r="1829" spans="11:12" x14ac:dyDescent="0.3">
      <c r="K1829" s="1" t="str">
        <v/>
      </c>
      <c r="L1829" s="1" t="str">
        <v/>
      </c>
    </row>
    <row r="1830" spans="11:12" x14ac:dyDescent="0.3">
      <c r="K1830" s="1" t="str">
        <v/>
      </c>
      <c r="L1830" s="1" t="str">
        <v/>
      </c>
    </row>
    <row r="1831" spans="11:12" x14ac:dyDescent="0.3">
      <c r="K1831" s="1" t="str">
        <v/>
      </c>
      <c r="L1831" s="1" t="str">
        <v/>
      </c>
    </row>
    <row r="1832" spans="11:12" x14ac:dyDescent="0.3">
      <c r="K1832" s="1" t="str">
        <v/>
      </c>
      <c r="L1832" s="1" t="str">
        <v/>
      </c>
    </row>
    <row r="1833" spans="11:12" x14ac:dyDescent="0.3">
      <c r="K1833" s="1" t="str">
        <v/>
      </c>
      <c r="L1833" s="1" t="str">
        <v/>
      </c>
    </row>
    <row r="1834" spans="11:12" x14ac:dyDescent="0.3">
      <c r="K1834" s="1" t="str">
        <v/>
      </c>
      <c r="L1834" s="1" t="str">
        <v/>
      </c>
    </row>
    <row r="1835" spans="11:12" x14ac:dyDescent="0.3">
      <c r="K1835" s="1" t="str">
        <v/>
      </c>
      <c r="L1835" s="1" t="str">
        <v/>
      </c>
    </row>
    <row r="1836" spans="11:12" x14ac:dyDescent="0.3">
      <c r="K1836" s="1" t="str">
        <v/>
      </c>
      <c r="L1836" s="1" t="str">
        <v/>
      </c>
    </row>
    <row r="1837" spans="11:12" x14ac:dyDescent="0.3">
      <c r="K1837" s="1" t="str">
        <v/>
      </c>
      <c r="L1837" s="1" t="str">
        <v/>
      </c>
    </row>
    <row r="1838" spans="11:12" x14ac:dyDescent="0.3">
      <c r="K1838" s="1" t="str">
        <v/>
      </c>
      <c r="L1838" s="1" t="str">
        <v/>
      </c>
    </row>
    <row r="1839" spans="11:12" x14ac:dyDescent="0.3">
      <c r="K1839" s="1" t="str">
        <v/>
      </c>
      <c r="L1839" s="1" t="str">
        <v/>
      </c>
    </row>
    <row r="1840" spans="11:12" x14ac:dyDescent="0.3">
      <c r="K1840" s="1" t="str">
        <v/>
      </c>
      <c r="L1840" s="1" t="str">
        <v/>
      </c>
    </row>
    <row r="1841" spans="11:12" x14ac:dyDescent="0.3">
      <c r="K1841" s="1" t="str">
        <v/>
      </c>
      <c r="L1841" s="1" t="str">
        <v/>
      </c>
    </row>
    <row r="1842" spans="11:12" x14ac:dyDescent="0.3">
      <c r="K1842" s="1" t="str">
        <v/>
      </c>
      <c r="L1842" s="1" t="str">
        <v/>
      </c>
    </row>
    <row r="1843" spans="11:12" x14ac:dyDescent="0.3">
      <c r="K1843" s="1" t="str">
        <v/>
      </c>
      <c r="L1843" s="1" t="str">
        <v/>
      </c>
    </row>
    <row r="1844" spans="11:12" x14ac:dyDescent="0.3">
      <c r="K1844" s="1" t="str">
        <v/>
      </c>
      <c r="L1844" s="1" t="str">
        <v/>
      </c>
    </row>
    <row r="1845" spans="11:12" x14ac:dyDescent="0.3">
      <c r="K1845" s="1" t="str">
        <v/>
      </c>
      <c r="L1845" s="1" t="str">
        <v/>
      </c>
    </row>
    <row r="1846" spans="11:12" x14ac:dyDescent="0.3">
      <c r="K1846" s="1" t="str">
        <v/>
      </c>
      <c r="L1846" s="1" t="str">
        <v/>
      </c>
    </row>
    <row r="1847" spans="11:12" x14ac:dyDescent="0.3">
      <c r="K1847" s="1" t="str">
        <v/>
      </c>
      <c r="L1847" s="1" t="str">
        <v/>
      </c>
    </row>
    <row r="1848" spans="11:12" x14ac:dyDescent="0.3">
      <c r="K1848" s="1" t="str">
        <v/>
      </c>
      <c r="L1848" s="1" t="str">
        <v/>
      </c>
    </row>
    <row r="1849" spans="11:12" x14ac:dyDescent="0.3">
      <c r="K1849" s="1" t="str">
        <v/>
      </c>
      <c r="L1849" s="1" t="str">
        <v/>
      </c>
    </row>
    <row r="1850" spans="11:12" x14ac:dyDescent="0.3">
      <c r="K1850" s="1" t="str">
        <v/>
      </c>
      <c r="L1850" s="1" t="str">
        <v/>
      </c>
    </row>
    <row r="1851" spans="11:12" x14ac:dyDescent="0.3">
      <c r="K1851" s="1" t="str">
        <v/>
      </c>
      <c r="L1851" s="1" t="str">
        <v/>
      </c>
    </row>
    <row r="1852" spans="11:12" x14ac:dyDescent="0.3">
      <c r="K1852" s="1" t="str">
        <v/>
      </c>
      <c r="L1852" s="1" t="str">
        <v/>
      </c>
    </row>
    <row r="1853" spans="11:12" x14ac:dyDescent="0.3">
      <c r="K1853" s="1" t="str">
        <v/>
      </c>
      <c r="L1853" s="1" t="str">
        <v/>
      </c>
    </row>
    <row r="1854" spans="11:12" x14ac:dyDescent="0.3">
      <c r="K1854" s="1" t="str">
        <v/>
      </c>
      <c r="L1854" s="1" t="str">
        <v/>
      </c>
    </row>
    <row r="1855" spans="11:12" x14ac:dyDescent="0.3">
      <c r="K1855" s="1" t="str">
        <v/>
      </c>
      <c r="L1855" s="1" t="str">
        <v/>
      </c>
    </row>
    <row r="1856" spans="11:12" x14ac:dyDescent="0.3">
      <c r="K1856" s="1" t="str">
        <v/>
      </c>
      <c r="L1856" s="1" t="str">
        <v/>
      </c>
    </row>
    <row r="1857" spans="11:12" x14ac:dyDescent="0.3">
      <c r="K1857" s="1" t="str">
        <v/>
      </c>
      <c r="L1857" s="1" t="str">
        <v/>
      </c>
    </row>
    <row r="1858" spans="11:12" x14ac:dyDescent="0.3">
      <c r="K1858" s="1" t="str">
        <v/>
      </c>
      <c r="L1858" s="1" t="str">
        <v/>
      </c>
    </row>
    <row r="1859" spans="11:12" x14ac:dyDescent="0.3">
      <c r="K1859" s="1" t="str">
        <v/>
      </c>
      <c r="L1859" s="1" t="str">
        <v/>
      </c>
    </row>
    <row r="1860" spans="11:12" x14ac:dyDescent="0.3">
      <c r="K1860" s="1" t="str">
        <v/>
      </c>
      <c r="L1860" s="1" t="str">
        <v/>
      </c>
    </row>
    <row r="1861" spans="11:12" x14ac:dyDescent="0.3">
      <c r="K1861" s="1" t="str">
        <v/>
      </c>
      <c r="L1861" s="1" t="str">
        <v/>
      </c>
    </row>
    <row r="1862" spans="11:12" x14ac:dyDescent="0.3">
      <c r="K1862" s="1" t="str">
        <v/>
      </c>
      <c r="L1862" s="1" t="str">
        <v/>
      </c>
    </row>
    <row r="1863" spans="11:12" x14ac:dyDescent="0.3">
      <c r="K1863" s="1" t="str">
        <v/>
      </c>
      <c r="L1863" s="1" t="str">
        <v/>
      </c>
    </row>
    <row r="1864" spans="11:12" x14ac:dyDescent="0.3">
      <c r="K1864" s="1" t="str">
        <v/>
      </c>
      <c r="L1864" s="1" t="str">
        <v/>
      </c>
    </row>
    <row r="1865" spans="11:12" x14ac:dyDescent="0.3">
      <c r="K1865" s="1" t="str">
        <v/>
      </c>
      <c r="L1865" s="1" t="str">
        <v/>
      </c>
    </row>
    <row r="1866" spans="11:12" x14ac:dyDescent="0.3">
      <c r="K1866" s="1" t="str">
        <v/>
      </c>
      <c r="L1866" s="1" t="str">
        <v/>
      </c>
    </row>
    <row r="1867" spans="11:12" x14ac:dyDescent="0.3">
      <c r="K1867" s="1" t="str">
        <v/>
      </c>
      <c r="L1867" s="1" t="str">
        <v/>
      </c>
    </row>
    <row r="1868" spans="11:12" x14ac:dyDescent="0.3">
      <c r="K1868" s="1" t="str">
        <v/>
      </c>
      <c r="L1868" s="1" t="str">
        <v/>
      </c>
    </row>
    <row r="1869" spans="11:12" x14ac:dyDescent="0.3">
      <c r="K1869" s="1" t="str">
        <v/>
      </c>
      <c r="L1869" s="1" t="str">
        <v/>
      </c>
    </row>
    <row r="1870" spans="11:12" x14ac:dyDescent="0.3">
      <c r="K1870" s="1" t="str">
        <v/>
      </c>
      <c r="L1870" s="1" t="str">
        <v/>
      </c>
    </row>
    <row r="1871" spans="11:12" x14ac:dyDescent="0.3">
      <c r="K1871" s="1" t="str">
        <v/>
      </c>
      <c r="L1871" s="1" t="str">
        <v/>
      </c>
    </row>
    <row r="1872" spans="11:12" x14ac:dyDescent="0.3">
      <c r="K1872" s="1" t="str">
        <v/>
      </c>
      <c r="L1872" s="1" t="str">
        <v/>
      </c>
    </row>
    <row r="1873" spans="11:12" x14ac:dyDescent="0.3">
      <c r="K1873" s="1" t="str">
        <v/>
      </c>
      <c r="L1873" s="1" t="str">
        <v/>
      </c>
    </row>
    <row r="1874" spans="11:12" x14ac:dyDescent="0.3">
      <c r="K1874" s="1" t="str">
        <v/>
      </c>
      <c r="L1874" s="1" t="str">
        <v/>
      </c>
    </row>
    <row r="1875" spans="11:12" x14ac:dyDescent="0.3">
      <c r="K1875" s="1" t="str">
        <v/>
      </c>
      <c r="L1875" s="1" t="str">
        <v/>
      </c>
    </row>
    <row r="1876" spans="11:12" x14ac:dyDescent="0.3">
      <c r="K1876" s="1" t="str">
        <v/>
      </c>
      <c r="L1876" s="1" t="str">
        <v/>
      </c>
    </row>
    <row r="1877" spans="11:12" x14ac:dyDescent="0.3">
      <c r="K1877" s="1" t="str">
        <v/>
      </c>
      <c r="L1877" s="1" t="str">
        <v/>
      </c>
    </row>
    <row r="1878" spans="11:12" x14ac:dyDescent="0.3">
      <c r="K1878" s="1" t="str">
        <v/>
      </c>
      <c r="L1878" s="1" t="str">
        <v/>
      </c>
    </row>
    <row r="1879" spans="11:12" x14ac:dyDescent="0.3">
      <c r="K1879" s="1" t="str">
        <v/>
      </c>
      <c r="L1879" s="1" t="str">
        <v/>
      </c>
    </row>
    <row r="1880" spans="11:12" x14ac:dyDescent="0.3">
      <c r="K1880" s="1" t="str">
        <v/>
      </c>
      <c r="L1880" s="1" t="str">
        <v/>
      </c>
    </row>
    <row r="1881" spans="11:12" x14ac:dyDescent="0.3">
      <c r="K1881" s="1" t="str">
        <v/>
      </c>
      <c r="L1881" s="1" t="str">
        <v/>
      </c>
    </row>
    <row r="1882" spans="11:12" x14ac:dyDescent="0.3">
      <c r="K1882" s="1" t="str">
        <v/>
      </c>
      <c r="L1882" s="1" t="str">
        <v/>
      </c>
    </row>
    <row r="1883" spans="11:12" x14ac:dyDescent="0.3">
      <c r="K1883" s="1" t="str">
        <v/>
      </c>
      <c r="L1883" s="1" t="str">
        <v/>
      </c>
    </row>
    <row r="1884" spans="11:12" x14ac:dyDescent="0.3">
      <c r="K1884" s="1" t="str">
        <v/>
      </c>
      <c r="L1884" s="1" t="str">
        <v/>
      </c>
    </row>
    <row r="1885" spans="11:12" x14ac:dyDescent="0.3">
      <c r="K1885" s="1" t="str">
        <v/>
      </c>
      <c r="L1885" s="1" t="str">
        <v/>
      </c>
    </row>
    <row r="1886" spans="11:12" x14ac:dyDescent="0.3">
      <c r="K1886" s="1" t="str">
        <v/>
      </c>
      <c r="L1886" s="1" t="str">
        <v/>
      </c>
    </row>
    <row r="1887" spans="11:12" x14ac:dyDescent="0.3">
      <c r="K1887" s="1" t="str">
        <v/>
      </c>
      <c r="L1887" s="1" t="str">
        <v/>
      </c>
    </row>
    <row r="1888" spans="11:12" x14ac:dyDescent="0.3">
      <c r="K1888" s="1" t="str">
        <v/>
      </c>
      <c r="L1888" s="1" t="str">
        <v/>
      </c>
    </row>
    <row r="1889" spans="11:12" x14ac:dyDescent="0.3">
      <c r="K1889" s="1" t="str">
        <v/>
      </c>
      <c r="L1889" s="1" t="str">
        <v/>
      </c>
    </row>
    <row r="1890" spans="11:12" x14ac:dyDescent="0.3">
      <c r="K1890" s="1" t="str">
        <v/>
      </c>
      <c r="L1890" s="1" t="str">
        <v/>
      </c>
    </row>
    <row r="1891" spans="11:12" x14ac:dyDescent="0.3">
      <c r="K1891" s="1" t="str">
        <v/>
      </c>
      <c r="L1891" s="1" t="str">
        <v/>
      </c>
    </row>
    <row r="1892" spans="11:12" x14ac:dyDescent="0.3">
      <c r="K1892" s="1" t="str">
        <v/>
      </c>
      <c r="L1892" s="1" t="str">
        <v/>
      </c>
    </row>
    <row r="1893" spans="11:12" x14ac:dyDescent="0.3">
      <c r="K1893" s="1" t="str">
        <v/>
      </c>
      <c r="L1893" s="1" t="str">
        <v/>
      </c>
    </row>
    <row r="1894" spans="11:12" x14ac:dyDescent="0.3">
      <c r="K1894" s="1" t="str">
        <v/>
      </c>
      <c r="L1894" s="1" t="str">
        <v/>
      </c>
    </row>
    <row r="1895" spans="11:12" x14ac:dyDescent="0.3">
      <c r="K1895" s="1" t="str">
        <v/>
      </c>
      <c r="L1895" s="1" t="str">
        <v/>
      </c>
    </row>
    <row r="1896" spans="11:12" x14ac:dyDescent="0.3">
      <c r="K1896" s="1" t="str">
        <v/>
      </c>
      <c r="L1896" s="1" t="str">
        <v/>
      </c>
    </row>
    <row r="1897" spans="11:12" x14ac:dyDescent="0.3">
      <c r="K1897" s="1" t="str">
        <v/>
      </c>
      <c r="L1897" s="1" t="str">
        <v/>
      </c>
    </row>
    <row r="1898" spans="11:12" x14ac:dyDescent="0.3">
      <c r="K1898" s="1" t="str">
        <v/>
      </c>
      <c r="L1898" s="1" t="str">
        <v/>
      </c>
    </row>
    <row r="1899" spans="11:12" x14ac:dyDescent="0.3">
      <c r="K1899" s="1" t="str">
        <v/>
      </c>
      <c r="L1899" s="1" t="str">
        <v/>
      </c>
    </row>
    <row r="1900" spans="11:12" x14ac:dyDescent="0.3">
      <c r="K1900" s="1" t="str">
        <v/>
      </c>
      <c r="L1900" s="1" t="str">
        <v/>
      </c>
    </row>
    <row r="1901" spans="11:12" x14ac:dyDescent="0.3">
      <c r="K1901" s="1" t="str">
        <v/>
      </c>
      <c r="L1901" s="1" t="str">
        <v/>
      </c>
    </row>
    <row r="1902" spans="11:12" x14ac:dyDescent="0.3">
      <c r="K1902" s="1" t="str">
        <v/>
      </c>
      <c r="L1902" s="1" t="str">
        <v/>
      </c>
    </row>
    <row r="1903" spans="11:12" x14ac:dyDescent="0.3">
      <c r="K1903" s="1" t="str">
        <v/>
      </c>
      <c r="L1903" s="1" t="str">
        <v/>
      </c>
    </row>
    <row r="1904" spans="11:12" x14ac:dyDescent="0.3">
      <c r="K1904" s="1" t="str">
        <v/>
      </c>
      <c r="L1904" s="1" t="str">
        <v/>
      </c>
    </row>
    <row r="1905" spans="11:12" x14ac:dyDescent="0.3">
      <c r="K1905" s="1" t="str">
        <v/>
      </c>
      <c r="L1905" s="1" t="str">
        <v/>
      </c>
    </row>
    <row r="1906" spans="11:12" x14ac:dyDescent="0.3">
      <c r="K1906" s="1" t="str">
        <v/>
      </c>
      <c r="L1906" s="1" t="str">
        <v/>
      </c>
    </row>
    <row r="1907" spans="11:12" x14ac:dyDescent="0.3">
      <c r="K1907" s="1" t="str">
        <v/>
      </c>
      <c r="L1907" s="1" t="str">
        <v/>
      </c>
    </row>
    <row r="1908" spans="11:12" x14ac:dyDescent="0.3">
      <c r="K1908" s="1" t="str">
        <v/>
      </c>
      <c r="L1908" s="1" t="str">
        <v/>
      </c>
    </row>
    <row r="1909" spans="11:12" x14ac:dyDescent="0.3">
      <c r="K1909" s="1" t="str">
        <v/>
      </c>
      <c r="L1909" s="1" t="str">
        <v/>
      </c>
    </row>
    <row r="1910" spans="11:12" x14ac:dyDescent="0.3">
      <c r="K1910" s="1" t="str">
        <v/>
      </c>
      <c r="L1910" s="1" t="str">
        <v/>
      </c>
    </row>
    <row r="1911" spans="11:12" x14ac:dyDescent="0.3">
      <c r="K1911" s="1" t="str">
        <v/>
      </c>
      <c r="L1911" s="1" t="str">
        <v/>
      </c>
    </row>
    <row r="1912" spans="11:12" x14ac:dyDescent="0.3">
      <c r="K1912" s="1" t="str">
        <v/>
      </c>
      <c r="L1912" s="1" t="str">
        <v/>
      </c>
    </row>
    <row r="1913" spans="11:12" x14ac:dyDescent="0.3">
      <c r="K1913" s="1" t="str">
        <v/>
      </c>
      <c r="L1913" s="1" t="str">
        <v/>
      </c>
    </row>
    <row r="1914" spans="11:12" x14ac:dyDescent="0.3">
      <c r="K1914" s="1" t="str">
        <v/>
      </c>
      <c r="L1914" s="1" t="str">
        <v/>
      </c>
    </row>
    <row r="1915" spans="11:12" x14ac:dyDescent="0.3">
      <c r="K1915" s="1" t="str">
        <v/>
      </c>
      <c r="L1915" s="1" t="str">
        <v/>
      </c>
    </row>
    <row r="1916" spans="11:12" x14ac:dyDescent="0.3">
      <c r="K1916" s="1" t="str">
        <v/>
      </c>
      <c r="L1916" s="1" t="str">
        <v/>
      </c>
    </row>
    <row r="1917" spans="11:12" x14ac:dyDescent="0.3">
      <c r="K1917" s="1" t="str">
        <v/>
      </c>
      <c r="L1917" s="1" t="str">
        <v/>
      </c>
    </row>
    <row r="1918" spans="11:12" x14ac:dyDescent="0.3">
      <c r="K1918" s="1" t="str">
        <v/>
      </c>
      <c r="L1918" s="1" t="str">
        <v/>
      </c>
    </row>
    <row r="1919" spans="11:12" x14ac:dyDescent="0.3">
      <c r="K1919" s="1" t="str">
        <v/>
      </c>
      <c r="L1919" s="1" t="str">
        <v/>
      </c>
    </row>
    <row r="1920" spans="11:12" x14ac:dyDescent="0.3">
      <c r="K1920" s="1" t="str">
        <v/>
      </c>
      <c r="L1920" s="1" t="str">
        <v/>
      </c>
    </row>
    <row r="1921" spans="11:12" x14ac:dyDescent="0.3">
      <c r="K1921" s="1" t="str">
        <v/>
      </c>
      <c r="L1921" s="1" t="str">
        <v/>
      </c>
    </row>
    <row r="1922" spans="11:12" x14ac:dyDescent="0.3">
      <c r="K1922" s="1" t="str">
        <v/>
      </c>
      <c r="L1922" s="1" t="str">
        <v/>
      </c>
    </row>
    <row r="1923" spans="11:12" x14ac:dyDescent="0.3">
      <c r="K1923" s="1" t="str">
        <v/>
      </c>
      <c r="L1923" s="1" t="str">
        <v/>
      </c>
    </row>
    <row r="1924" spans="11:12" x14ac:dyDescent="0.3">
      <c r="K1924" s="1" t="str">
        <v/>
      </c>
      <c r="L1924" s="1" t="str">
        <v/>
      </c>
    </row>
    <row r="1925" spans="11:12" x14ac:dyDescent="0.3">
      <c r="K1925" s="1" t="str">
        <v/>
      </c>
      <c r="L1925" s="1" t="str">
        <v/>
      </c>
    </row>
    <row r="1926" spans="11:12" x14ac:dyDescent="0.3">
      <c r="K1926" s="1" t="str">
        <v/>
      </c>
      <c r="L1926" s="1" t="str">
        <v/>
      </c>
    </row>
    <row r="1927" spans="11:12" x14ac:dyDescent="0.3">
      <c r="K1927" s="1" t="str">
        <v/>
      </c>
      <c r="L1927" s="1" t="str">
        <v/>
      </c>
    </row>
    <row r="1928" spans="11:12" x14ac:dyDescent="0.3">
      <c r="K1928" s="1" t="str">
        <v/>
      </c>
      <c r="L1928" s="1" t="str">
        <v/>
      </c>
    </row>
    <row r="1929" spans="11:12" x14ac:dyDescent="0.3">
      <c r="K1929" s="1" t="str">
        <v/>
      </c>
      <c r="L1929" s="1" t="str">
        <v/>
      </c>
    </row>
    <row r="1930" spans="11:12" x14ac:dyDescent="0.3">
      <c r="K1930" s="1" t="str">
        <v/>
      </c>
      <c r="L1930" s="1" t="str">
        <v/>
      </c>
    </row>
    <row r="1931" spans="11:12" x14ac:dyDescent="0.3">
      <c r="K1931" s="1" t="str">
        <v/>
      </c>
      <c r="L1931" s="1" t="str">
        <v/>
      </c>
    </row>
    <row r="1932" spans="11:12" x14ac:dyDescent="0.3">
      <c r="K1932" s="1" t="str">
        <v/>
      </c>
      <c r="L1932" s="1" t="str">
        <v/>
      </c>
    </row>
    <row r="1933" spans="11:12" x14ac:dyDescent="0.3">
      <c r="K1933" s="1" t="str">
        <v/>
      </c>
      <c r="L1933" s="1" t="str">
        <v/>
      </c>
    </row>
    <row r="1934" spans="11:12" x14ac:dyDescent="0.3">
      <c r="K1934" s="1" t="str">
        <v/>
      </c>
      <c r="L1934" s="1" t="str">
        <v/>
      </c>
    </row>
    <row r="1935" spans="11:12" x14ac:dyDescent="0.3">
      <c r="K1935" s="1" t="str">
        <v/>
      </c>
      <c r="L1935" s="1" t="str">
        <v/>
      </c>
    </row>
    <row r="1936" spans="11:12" x14ac:dyDescent="0.3">
      <c r="K1936" s="1" t="str">
        <v/>
      </c>
      <c r="L1936" s="1" t="str">
        <v/>
      </c>
    </row>
    <row r="1937" spans="11:12" x14ac:dyDescent="0.3">
      <c r="K1937" s="1" t="str">
        <v/>
      </c>
      <c r="L1937" s="1" t="str">
        <v/>
      </c>
    </row>
    <row r="1938" spans="11:12" x14ac:dyDescent="0.3">
      <c r="K1938" s="1" t="str">
        <v/>
      </c>
      <c r="L1938" s="1" t="str">
        <v/>
      </c>
    </row>
    <row r="1939" spans="11:12" x14ac:dyDescent="0.3">
      <c r="K1939" s="1" t="str">
        <v/>
      </c>
      <c r="L1939" s="1" t="str">
        <v/>
      </c>
    </row>
    <row r="1940" spans="11:12" x14ac:dyDescent="0.3">
      <c r="K1940" s="1" t="str">
        <v/>
      </c>
      <c r="L1940" s="1" t="str">
        <v/>
      </c>
    </row>
    <row r="1941" spans="11:12" x14ac:dyDescent="0.3">
      <c r="K1941" s="1" t="str">
        <v/>
      </c>
      <c r="L1941" s="1" t="str">
        <v/>
      </c>
    </row>
    <row r="1942" spans="11:12" x14ac:dyDescent="0.3">
      <c r="K1942" s="1" t="str">
        <v/>
      </c>
      <c r="L1942" s="1" t="str">
        <v/>
      </c>
    </row>
    <row r="1943" spans="11:12" x14ac:dyDescent="0.3">
      <c r="K1943" s="1" t="str">
        <v/>
      </c>
      <c r="L1943" s="1" t="str">
        <v/>
      </c>
    </row>
    <row r="1944" spans="11:12" x14ac:dyDescent="0.3">
      <c r="K1944" s="1" t="str">
        <v/>
      </c>
      <c r="L1944" s="1" t="str">
        <v/>
      </c>
    </row>
    <row r="1945" spans="11:12" x14ac:dyDescent="0.3">
      <c r="K1945" s="1" t="str">
        <v/>
      </c>
      <c r="L1945" s="1" t="str">
        <v/>
      </c>
    </row>
    <row r="1946" spans="11:12" x14ac:dyDescent="0.3">
      <c r="K1946" s="1" t="str">
        <v/>
      </c>
      <c r="L1946" s="1" t="str">
        <v/>
      </c>
    </row>
    <row r="1947" spans="11:12" x14ac:dyDescent="0.3">
      <c r="K1947" s="1" t="str">
        <v/>
      </c>
      <c r="L1947" s="1" t="str">
        <v/>
      </c>
    </row>
    <row r="1948" spans="11:12" x14ac:dyDescent="0.3">
      <c r="K1948" s="1" t="str">
        <v/>
      </c>
      <c r="L1948" s="1" t="str">
        <v/>
      </c>
    </row>
    <row r="1949" spans="11:12" x14ac:dyDescent="0.3">
      <c r="K1949" s="1" t="str">
        <v/>
      </c>
      <c r="L1949" s="1" t="str">
        <v/>
      </c>
    </row>
    <row r="1950" spans="11:12" x14ac:dyDescent="0.3">
      <c r="K1950" s="1" t="str">
        <v/>
      </c>
      <c r="L1950" s="1" t="str">
        <v/>
      </c>
    </row>
    <row r="1951" spans="11:12" x14ac:dyDescent="0.3">
      <c r="K1951" s="1" t="str">
        <v/>
      </c>
      <c r="L1951" s="1" t="str">
        <v/>
      </c>
    </row>
    <row r="1952" spans="11:12" x14ac:dyDescent="0.3">
      <c r="K1952" s="1" t="str">
        <v/>
      </c>
      <c r="L1952" s="1" t="str">
        <v/>
      </c>
    </row>
    <row r="1953" spans="11:12" x14ac:dyDescent="0.3">
      <c r="K1953" s="1" t="str">
        <v/>
      </c>
      <c r="L1953" s="1" t="str">
        <v/>
      </c>
    </row>
    <row r="1954" spans="11:12" x14ac:dyDescent="0.3">
      <c r="K1954" s="1" t="str">
        <v/>
      </c>
      <c r="L1954" s="1" t="str">
        <v/>
      </c>
    </row>
    <row r="1955" spans="11:12" x14ac:dyDescent="0.3">
      <c r="K1955" s="1" t="str">
        <v/>
      </c>
      <c r="L1955" s="1" t="str">
        <v/>
      </c>
    </row>
    <row r="1956" spans="11:12" x14ac:dyDescent="0.3">
      <c r="K1956" s="1" t="str">
        <v/>
      </c>
      <c r="L1956" s="1" t="str">
        <v/>
      </c>
    </row>
    <row r="1957" spans="11:12" x14ac:dyDescent="0.3">
      <c r="K1957" s="1" t="str">
        <v/>
      </c>
      <c r="L1957" s="1" t="str">
        <v/>
      </c>
    </row>
    <row r="1958" spans="11:12" x14ac:dyDescent="0.3">
      <c r="K1958" s="1" t="str">
        <v/>
      </c>
      <c r="L1958" s="1" t="str">
        <v/>
      </c>
    </row>
    <row r="1959" spans="11:12" x14ac:dyDescent="0.3">
      <c r="K1959" s="1" t="str">
        <v/>
      </c>
      <c r="L1959" s="1" t="str">
        <v/>
      </c>
    </row>
    <row r="1960" spans="11:12" x14ac:dyDescent="0.3">
      <c r="K1960" s="1" t="str">
        <v/>
      </c>
      <c r="L1960" s="1" t="str">
        <v/>
      </c>
    </row>
    <row r="1961" spans="11:12" x14ac:dyDescent="0.3">
      <c r="K1961" s="1" t="str">
        <v/>
      </c>
      <c r="L1961" s="1" t="str">
        <v/>
      </c>
    </row>
    <row r="1962" spans="11:12" x14ac:dyDescent="0.3">
      <c r="K1962" s="1" t="str">
        <v/>
      </c>
      <c r="L1962" s="1" t="str">
        <v/>
      </c>
    </row>
    <row r="1963" spans="11:12" x14ac:dyDescent="0.3">
      <c r="K1963" s="1" t="str">
        <v/>
      </c>
      <c r="L1963" s="1" t="str">
        <v/>
      </c>
    </row>
    <row r="1964" spans="11:12" x14ac:dyDescent="0.3">
      <c r="K1964" s="1" t="str">
        <v/>
      </c>
      <c r="L1964" s="1" t="str">
        <v/>
      </c>
    </row>
    <row r="1965" spans="11:12" x14ac:dyDescent="0.3">
      <c r="K1965" s="1" t="str">
        <v/>
      </c>
      <c r="L1965" s="1" t="str">
        <v/>
      </c>
    </row>
    <row r="1966" spans="11:12" x14ac:dyDescent="0.3">
      <c r="K1966" s="1" t="str">
        <v/>
      </c>
      <c r="L1966" s="1" t="str">
        <v/>
      </c>
    </row>
    <row r="1967" spans="11:12" x14ac:dyDescent="0.3">
      <c r="K1967" s="1" t="str">
        <v/>
      </c>
      <c r="L1967" s="1" t="str">
        <v/>
      </c>
    </row>
    <row r="1968" spans="11:12" x14ac:dyDescent="0.3">
      <c r="K1968" s="1" t="str">
        <v/>
      </c>
      <c r="L1968" s="1" t="str">
        <v/>
      </c>
    </row>
    <row r="1969" spans="11:12" x14ac:dyDescent="0.3">
      <c r="K1969" s="1" t="str">
        <v/>
      </c>
      <c r="L1969" s="1" t="str">
        <v/>
      </c>
    </row>
    <row r="1970" spans="11:12" x14ac:dyDescent="0.3">
      <c r="K1970" s="1" t="str">
        <v/>
      </c>
      <c r="L1970" s="1" t="str">
        <v/>
      </c>
    </row>
    <row r="1971" spans="11:12" x14ac:dyDescent="0.3">
      <c r="K1971" s="1" t="str">
        <v/>
      </c>
      <c r="L1971" s="1" t="str">
        <v/>
      </c>
    </row>
    <row r="1972" spans="11:12" x14ac:dyDescent="0.3">
      <c r="K1972" s="1" t="str">
        <v/>
      </c>
      <c r="L1972" s="1" t="str">
        <v/>
      </c>
    </row>
    <row r="1973" spans="11:12" x14ac:dyDescent="0.3">
      <c r="K1973" s="1" t="str">
        <v/>
      </c>
      <c r="L1973" s="1" t="str">
        <v/>
      </c>
    </row>
    <row r="1974" spans="11:12" x14ac:dyDescent="0.3">
      <c r="K1974" s="1" t="str">
        <v/>
      </c>
      <c r="L1974" s="1" t="str">
        <v/>
      </c>
    </row>
    <row r="1975" spans="11:12" x14ac:dyDescent="0.3">
      <c r="K1975" s="1" t="str">
        <v/>
      </c>
      <c r="L1975" s="1" t="str">
        <v/>
      </c>
    </row>
    <row r="1976" spans="11:12" x14ac:dyDescent="0.3">
      <c r="K1976" s="1" t="str">
        <v/>
      </c>
      <c r="L1976" s="1" t="str">
        <v/>
      </c>
    </row>
    <row r="1977" spans="11:12" x14ac:dyDescent="0.3">
      <c r="K1977" s="1" t="str">
        <v/>
      </c>
      <c r="L1977" s="1" t="str">
        <v/>
      </c>
    </row>
    <row r="1978" spans="11:12" x14ac:dyDescent="0.3">
      <c r="K1978" s="1" t="str">
        <v/>
      </c>
      <c r="L1978" s="1" t="str">
        <v/>
      </c>
    </row>
    <row r="1979" spans="11:12" x14ac:dyDescent="0.3">
      <c r="K1979" s="1" t="str">
        <v/>
      </c>
      <c r="L1979" s="1" t="str">
        <v/>
      </c>
    </row>
    <row r="1980" spans="11:12" x14ac:dyDescent="0.3">
      <c r="K1980" s="1" t="str">
        <v/>
      </c>
      <c r="L1980" s="1" t="str">
        <v/>
      </c>
    </row>
    <row r="1981" spans="11:12" x14ac:dyDescent="0.3">
      <c r="K1981" s="1" t="str">
        <v/>
      </c>
      <c r="L1981" s="1" t="str">
        <v/>
      </c>
    </row>
    <row r="1982" spans="11:12" x14ac:dyDescent="0.3">
      <c r="K1982" s="1" t="str">
        <v/>
      </c>
      <c r="L1982" s="1" t="str">
        <v/>
      </c>
    </row>
    <row r="1983" spans="11:12" x14ac:dyDescent="0.3">
      <c r="K1983" s="1" t="str">
        <v/>
      </c>
      <c r="L1983" s="1" t="str">
        <v/>
      </c>
    </row>
    <row r="1984" spans="11:12" x14ac:dyDescent="0.3">
      <c r="K1984" s="1" t="str">
        <v/>
      </c>
      <c r="L1984" s="1" t="str">
        <v/>
      </c>
    </row>
    <row r="1985" spans="11:12" x14ac:dyDescent="0.3">
      <c r="K1985" s="1" t="str">
        <v/>
      </c>
      <c r="L1985" s="1" t="str">
        <v/>
      </c>
    </row>
    <row r="1986" spans="11:12" x14ac:dyDescent="0.3">
      <c r="K1986" s="1" t="str">
        <v/>
      </c>
      <c r="L1986" s="1" t="str">
        <v/>
      </c>
    </row>
    <row r="1987" spans="11:12" x14ac:dyDescent="0.3">
      <c r="K1987" s="1" t="str">
        <v/>
      </c>
      <c r="L1987" s="1" t="str">
        <v/>
      </c>
    </row>
    <row r="1988" spans="11:12" x14ac:dyDescent="0.3">
      <c r="K1988" s="1" t="str">
        <v/>
      </c>
      <c r="L1988" s="1" t="str">
        <v/>
      </c>
    </row>
    <row r="1989" spans="11:12" x14ac:dyDescent="0.3">
      <c r="K1989" s="1" t="str">
        <v/>
      </c>
      <c r="L1989" s="1" t="str">
        <v/>
      </c>
    </row>
    <row r="1990" spans="11:12" x14ac:dyDescent="0.3">
      <c r="K1990" s="1" t="str">
        <v/>
      </c>
      <c r="L1990" s="1" t="str">
        <v/>
      </c>
    </row>
    <row r="1991" spans="11:12" x14ac:dyDescent="0.3">
      <c r="K1991" s="1" t="str">
        <v/>
      </c>
      <c r="L1991" s="1" t="str">
        <v/>
      </c>
    </row>
    <row r="1992" spans="11:12" x14ac:dyDescent="0.3">
      <c r="K1992" s="1" t="str">
        <v/>
      </c>
      <c r="L1992" s="1" t="str">
        <v/>
      </c>
    </row>
    <row r="1993" spans="11:12" x14ac:dyDescent="0.3">
      <c r="K1993" s="1" t="str">
        <v/>
      </c>
      <c r="L1993" s="1" t="str">
        <v/>
      </c>
    </row>
    <row r="1994" spans="11:12" x14ac:dyDescent="0.3">
      <c r="K1994" s="1" t="str">
        <v/>
      </c>
      <c r="L1994" s="1" t="str">
        <v/>
      </c>
    </row>
    <row r="1995" spans="11:12" x14ac:dyDescent="0.3">
      <c r="K1995" s="1" t="str">
        <v/>
      </c>
      <c r="L1995" s="1" t="str">
        <v/>
      </c>
    </row>
    <row r="1996" spans="11:12" x14ac:dyDescent="0.3">
      <c r="K1996" s="1" t="str">
        <v/>
      </c>
      <c r="L1996" s="1" t="str">
        <v/>
      </c>
    </row>
    <row r="1997" spans="11:12" x14ac:dyDescent="0.3">
      <c r="K1997" s="1" t="str">
        <v/>
      </c>
      <c r="L1997" s="1" t="str">
        <v/>
      </c>
    </row>
    <row r="1998" spans="11:12" x14ac:dyDescent="0.3">
      <c r="K1998" s="1" t="str">
        <v/>
      </c>
      <c r="L1998" s="1" t="str">
        <v/>
      </c>
    </row>
    <row r="1999" spans="11:12" x14ac:dyDescent="0.3">
      <c r="K1999" s="1" t="str">
        <v/>
      </c>
      <c r="L1999" s="1" t="str">
        <v/>
      </c>
    </row>
    <row r="2000" spans="11:12" x14ac:dyDescent="0.3">
      <c r="K2000" s="1" t="str">
        <v/>
      </c>
      <c r="L2000" s="1" t="str">
        <v/>
      </c>
    </row>
    <row r="2001" spans="11:12" x14ac:dyDescent="0.3">
      <c r="K2001" s="1" t="str">
        <v/>
      </c>
      <c r="L2001" s="1" t="str">
        <v/>
      </c>
    </row>
    <row r="2002" spans="11:12" x14ac:dyDescent="0.3">
      <c r="K2002" s="1" t="str">
        <v/>
      </c>
      <c r="L2002" s="1" t="str">
        <v/>
      </c>
    </row>
    <row r="2003" spans="11:12" x14ac:dyDescent="0.3">
      <c r="K2003" s="1" t="str">
        <v/>
      </c>
      <c r="L2003" s="1" t="str">
        <v/>
      </c>
    </row>
    <row r="2004" spans="11:12" x14ac:dyDescent="0.3">
      <c r="K2004" s="1" t="str">
        <v/>
      </c>
      <c r="L2004" s="1" t="str">
        <v/>
      </c>
    </row>
    <row r="2005" spans="11:12" x14ac:dyDescent="0.3">
      <c r="K2005" s="1" t="str">
        <v/>
      </c>
      <c r="L2005" s="1" t="str">
        <v/>
      </c>
    </row>
    <row r="2006" spans="11:12" x14ac:dyDescent="0.3">
      <c r="K2006" s="1" t="str">
        <v/>
      </c>
      <c r="L2006" s="1" t="str">
        <v/>
      </c>
    </row>
    <row r="2007" spans="11:12" x14ac:dyDescent="0.3">
      <c r="K2007" s="1" t="str">
        <v/>
      </c>
      <c r="L2007" s="1" t="str">
        <v/>
      </c>
    </row>
    <row r="2008" spans="11:12" x14ac:dyDescent="0.3">
      <c r="K2008" s="1" t="str">
        <v/>
      </c>
      <c r="L2008" s="1" t="str">
        <v/>
      </c>
    </row>
    <row r="2009" spans="11:12" x14ac:dyDescent="0.3">
      <c r="K2009" s="1" t="str">
        <v/>
      </c>
      <c r="L2009" s="1" t="str">
        <v/>
      </c>
    </row>
    <row r="2010" spans="11:12" x14ac:dyDescent="0.3">
      <c r="K2010" s="1" t="str">
        <v/>
      </c>
      <c r="L2010" s="1" t="str">
        <v/>
      </c>
    </row>
    <row r="2011" spans="11:12" x14ac:dyDescent="0.3">
      <c r="K2011" s="1" t="str">
        <v/>
      </c>
      <c r="L2011" s="1" t="str">
        <v/>
      </c>
    </row>
    <row r="2012" spans="11:12" x14ac:dyDescent="0.3">
      <c r="K2012" s="1" t="str">
        <v/>
      </c>
      <c r="L2012" s="1" t="str">
        <v/>
      </c>
    </row>
    <row r="2013" spans="11:12" x14ac:dyDescent="0.3">
      <c r="K2013" s="1" t="str">
        <v/>
      </c>
      <c r="L2013" s="1" t="str">
        <v/>
      </c>
    </row>
    <row r="2014" spans="11:12" x14ac:dyDescent="0.3">
      <c r="K2014" s="1" t="str">
        <v/>
      </c>
      <c r="L2014" s="1" t="str">
        <v/>
      </c>
    </row>
    <row r="2015" spans="11:12" x14ac:dyDescent="0.3">
      <c r="K2015" s="1" t="str">
        <v/>
      </c>
      <c r="L2015" s="1" t="str">
        <v/>
      </c>
    </row>
    <row r="2016" spans="11:12" x14ac:dyDescent="0.3">
      <c r="K2016" s="1" t="str">
        <v/>
      </c>
      <c r="L2016" s="1" t="str">
        <v/>
      </c>
    </row>
    <row r="2017" spans="11:12" x14ac:dyDescent="0.3">
      <c r="K2017" s="1" t="str">
        <v/>
      </c>
      <c r="L2017" s="1" t="str">
        <v/>
      </c>
    </row>
    <row r="2018" spans="11:12" x14ac:dyDescent="0.3">
      <c r="K2018" s="1" t="str">
        <v/>
      </c>
      <c r="L2018" s="1" t="str">
        <v/>
      </c>
    </row>
    <row r="2019" spans="11:12" x14ac:dyDescent="0.3">
      <c r="K2019" s="1" t="str">
        <v/>
      </c>
      <c r="L2019" s="1" t="str">
        <v/>
      </c>
    </row>
    <row r="2020" spans="11:12" x14ac:dyDescent="0.3">
      <c r="K2020" s="1" t="str">
        <v/>
      </c>
      <c r="L2020" s="1" t="str">
        <v/>
      </c>
    </row>
    <row r="2021" spans="11:12" x14ac:dyDescent="0.3">
      <c r="K2021" s="1" t="str">
        <v/>
      </c>
      <c r="L2021" s="1" t="str">
        <v/>
      </c>
    </row>
    <row r="2022" spans="11:12" x14ac:dyDescent="0.3">
      <c r="K2022" s="1" t="str">
        <v/>
      </c>
      <c r="L2022" s="1" t="str">
        <v/>
      </c>
    </row>
    <row r="2023" spans="11:12" x14ac:dyDescent="0.3">
      <c r="K2023" s="1" t="str">
        <v/>
      </c>
      <c r="L2023" s="1" t="str">
        <v/>
      </c>
    </row>
    <row r="2024" spans="11:12" x14ac:dyDescent="0.3">
      <c r="K2024" s="1" t="str">
        <v/>
      </c>
      <c r="L2024" s="1" t="str">
        <v/>
      </c>
    </row>
    <row r="2025" spans="11:12" x14ac:dyDescent="0.3">
      <c r="K2025" s="1" t="str">
        <v/>
      </c>
      <c r="L2025" s="1" t="str">
        <v/>
      </c>
    </row>
    <row r="2026" spans="11:12" x14ac:dyDescent="0.3">
      <c r="K2026" s="1" t="str">
        <v/>
      </c>
      <c r="L2026" s="1" t="str">
        <v/>
      </c>
    </row>
    <row r="2027" spans="11:12" x14ac:dyDescent="0.3">
      <c r="K2027" s="1" t="str">
        <v/>
      </c>
      <c r="L2027" s="1" t="str">
        <v/>
      </c>
    </row>
    <row r="2028" spans="11:12" x14ac:dyDescent="0.3">
      <c r="K2028" s="1" t="str">
        <v/>
      </c>
      <c r="L2028" s="1" t="str">
        <v/>
      </c>
    </row>
    <row r="2029" spans="11:12" x14ac:dyDescent="0.3">
      <c r="K2029" s="1" t="str">
        <v/>
      </c>
      <c r="L2029" s="1" t="str">
        <v/>
      </c>
    </row>
    <row r="2030" spans="11:12" x14ac:dyDescent="0.3">
      <c r="K2030" s="1" t="str">
        <v/>
      </c>
      <c r="L2030" s="1" t="str">
        <v/>
      </c>
    </row>
    <row r="2031" spans="11:12" x14ac:dyDescent="0.3">
      <c r="K2031" s="1" t="str">
        <v/>
      </c>
      <c r="L2031" s="1" t="str">
        <v/>
      </c>
    </row>
    <row r="2032" spans="11:12" x14ac:dyDescent="0.3">
      <c r="K2032" s="1" t="str">
        <v/>
      </c>
      <c r="L2032" s="1" t="str">
        <v/>
      </c>
    </row>
    <row r="2033" spans="11:12" x14ac:dyDescent="0.3">
      <c r="K2033" s="1" t="str">
        <v/>
      </c>
      <c r="L2033" s="1" t="str">
        <v/>
      </c>
    </row>
    <row r="2034" spans="11:12" x14ac:dyDescent="0.3">
      <c r="K2034" s="1" t="str">
        <v/>
      </c>
      <c r="L2034" s="1" t="str">
        <v/>
      </c>
    </row>
    <row r="2035" spans="11:12" x14ac:dyDescent="0.3">
      <c r="K2035" s="1" t="str">
        <v/>
      </c>
      <c r="L2035" s="1" t="str">
        <v/>
      </c>
    </row>
    <row r="2036" spans="11:12" x14ac:dyDescent="0.3">
      <c r="K2036" s="1" t="str">
        <v/>
      </c>
      <c r="L2036" s="1" t="str">
        <v/>
      </c>
    </row>
    <row r="2037" spans="11:12" x14ac:dyDescent="0.3">
      <c r="K2037" s="1" t="str">
        <v/>
      </c>
      <c r="L2037" s="1" t="str">
        <v/>
      </c>
    </row>
    <row r="2038" spans="11:12" x14ac:dyDescent="0.3">
      <c r="K2038" s="1" t="str">
        <v/>
      </c>
      <c r="L2038" s="1" t="str">
        <v/>
      </c>
    </row>
    <row r="2039" spans="11:12" x14ac:dyDescent="0.3">
      <c r="K2039" s="1" t="str">
        <v/>
      </c>
      <c r="L2039" s="1" t="str">
        <v/>
      </c>
    </row>
    <row r="2040" spans="11:12" x14ac:dyDescent="0.3">
      <c r="K2040" s="1" t="str">
        <v/>
      </c>
      <c r="L2040" s="1" t="str">
        <v/>
      </c>
    </row>
    <row r="2041" spans="11:12" x14ac:dyDescent="0.3">
      <c r="K2041" s="1" t="str">
        <v/>
      </c>
      <c r="L2041" s="1" t="str">
        <v/>
      </c>
    </row>
    <row r="2042" spans="11:12" x14ac:dyDescent="0.3">
      <c r="K2042" s="1" t="str">
        <v/>
      </c>
      <c r="L2042" s="1" t="str">
        <v/>
      </c>
    </row>
    <row r="2043" spans="11:12" x14ac:dyDescent="0.3">
      <c r="K2043" s="1" t="str">
        <v/>
      </c>
      <c r="L2043" s="1" t="str">
        <v/>
      </c>
    </row>
    <row r="2044" spans="11:12" x14ac:dyDescent="0.3">
      <c r="K2044" s="1" t="str">
        <v/>
      </c>
      <c r="L2044" s="1" t="str">
        <v/>
      </c>
    </row>
    <row r="2045" spans="11:12" x14ac:dyDescent="0.3">
      <c r="K2045" s="1" t="str">
        <v/>
      </c>
      <c r="L2045" s="1" t="str">
        <v/>
      </c>
    </row>
    <row r="2046" spans="11:12" x14ac:dyDescent="0.3">
      <c r="K2046" s="1" t="str">
        <v/>
      </c>
      <c r="L2046" s="1" t="str">
        <v/>
      </c>
    </row>
    <row r="2047" spans="11:12" x14ac:dyDescent="0.3">
      <c r="K2047" s="1" t="str">
        <v/>
      </c>
      <c r="L2047" s="1" t="str">
        <v/>
      </c>
    </row>
    <row r="2048" spans="11:12" x14ac:dyDescent="0.3">
      <c r="K2048" s="1" t="str">
        <v/>
      </c>
      <c r="L2048" s="1" t="str">
        <v/>
      </c>
    </row>
    <row r="2049" spans="11:12" x14ac:dyDescent="0.3">
      <c r="K2049" s="1" t="str">
        <v/>
      </c>
      <c r="L2049" s="1" t="str">
        <v/>
      </c>
    </row>
    <row r="2050" spans="11:12" x14ac:dyDescent="0.3">
      <c r="K2050" s="1" t="str">
        <v/>
      </c>
      <c r="L2050" s="1" t="str">
        <v/>
      </c>
    </row>
    <row r="2051" spans="11:12" x14ac:dyDescent="0.3">
      <c r="K2051" s="1" t="str">
        <v/>
      </c>
      <c r="L2051" s="1" t="str">
        <v/>
      </c>
    </row>
    <row r="2052" spans="11:12" x14ac:dyDescent="0.3">
      <c r="K2052" s="1" t="str">
        <v/>
      </c>
      <c r="L2052" s="1" t="str">
        <v/>
      </c>
    </row>
    <row r="2053" spans="11:12" x14ac:dyDescent="0.3">
      <c r="K2053" s="1" t="str">
        <v/>
      </c>
      <c r="L2053" s="1" t="str">
        <v/>
      </c>
    </row>
    <row r="2054" spans="11:12" x14ac:dyDescent="0.3">
      <c r="K2054" s="1" t="str">
        <v/>
      </c>
      <c r="L2054" s="1" t="str">
        <v/>
      </c>
    </row>
    <row r="2055" spans="11:12" x14ac:dyDescent="0.3">
      <c r="K2055" s="1" t="str">
        <v/>
      </c>
      <c r="L2055" s="1" t="str">
        <v/>
      </c>
    </row>
    <row r="2056" spans="11:12" x14ac:dyDescent="0.3">
      <c r="K2056" s="1" t="str">
        <v/>
      </c>
      <c r="L2056" s="1" t="str">
        <v/>
      </c>
    </row>
    <row r="2057" spans="11:12" x14ac:dyDescent="0.3">
      <c r="K2057" s="1" t="str">
        <v/>
      </c>
      <c r="L2057" s="1" t="str">
        <v/>
      </c>
    </row>
    <row r="2058" spans="11:12" x14ac:dyDescent="0.3">
      <c r="K2058" s="1" t="str">
        <v/>
      </c>
      <c r="L2058" s="1" t="str">
        <v/>
      </c>
    </row>
    <row r="2059" spans="11:12" x14ac:dyDescent="0.3">
      <c r="K2059" s="1" t="str">
        <v/>
      </c>
      <c r="L2059" s="1" t="str">
        <v/>
      </c>
    </row>
    <row r="2060" spans="11:12" x14ac:dyDescent="0.3">
      <c r="K2060" s="1" t="str">
        <v/>
      </c>
      <c r="L2060" s="1" t="str">
        <v/>
      </c>
    </row>
    <row r="2061" spans="11:12" x14ac:dyDescent="0.3">
      <c r="K2061" s="1" t="str">
        <v/>
      </c>
      <c r="L2061" s="1" t="str">
        <v/>
      </c>
    </row>
    <row r="2062" spans="11:12" x14ac:dyDescent="0.3">
      <c r="K2062" s="1" t="str">
        <v/>
      </c>
      <c r="L2062" s="1" t="str">
        <v/>
      </c>
    </row>
    <row r="2063" spans="11:12" x14ac:dyDescent="0.3">
      <c r="K2063" s="1" t="str">
        <v/>
      </c>
      <c r="L2063" s="1" t="str">
        <v/>
      </c>
    </row>
    <row r="2064" spans="11:12" x14ac:dyDescent="0.3">
      <c r="K2064" s="1" t="str">
        <v/>
      </c>
      <c r="L2064" s="1" t="str">
        <v/>
      </c>
    </row>
    <row r="2065" spans="11:12" x14ac:dyDescent="0.3">
      <c r="K2065" s="1" t="str">
        <v/>
      </c>
      <c r="L2065" s="1" t="str">
        <v/>
      </c>
    </row>
    <row r="2066" spans="11:12" x14ac:dyDescent="0.3">
      <c r="K2066" s="1" t="str">
        <v/>
      </c>
      <c r="L2066" s="1" t="str">
        <v/>
      </c>
    </row>
    <row r="2067" spans="11:12" x14ac:dyDescent="0.3">
      <c r="K2067" s="1" t="str">
        <v/>
      </c>
      <c r="L2067" s="1" t="str">
        <v/>
      </c>
    </row>
    <row r="2068" spans="11:12" x14ac:dyDescent="0.3">
      <c r="K2068" s="1" t="str">
        <v/>
      </c>
      <c r="L2068" s="1" t="str">
        <v/>
      </c>
    </row>
    <row r="2069" spans="11:12" x14ac:dyDescent="0.3">
      <c r="K2069" s="1" t="str">
        <v/>
      </c>
      <c r="L2069" s="1" t="str">
        <v/>
      </c>
    </row>
    <row r="2070" spans="11:12" x14ac:dyDescent="0.3">
      <c r="K2070" s="1" t="str">
        <v/>
      </c>
      <c r="L2070" s="1" t="str">
        <v/>
      </c>
    </row>
    <row r="2071" spans="11:12" x14ac:dyDescent="0.3">
      <c r="K2071" s="1" t="str">
        <v/>
      </c>
      <c r="L2071" s="1" t="str">
        <v/>
      </c>
    </row>
    <row r="2072" spans="11:12" x14ac:dyDescent="0.3">
      <c r="K2072" s="1" t="str">
        <v/>
      </c>
      <c r="L2072" s="1" t="str">
        <v/>
      </c>
    </row>
    <row r="2073" spans="11:12" x14ac:dyDescent="0.3">
      <c r="K2073" s="1" t="str">
        <v/>
      </c>
      <c r="L2073" s="1" t="str">
        <v/>
      </c>
    </row>
    <row r="2074" spans="11:12" x14ac:dyDescent="0.3">
      <c r="K2074" s="1" t="str">
        <v/>
      </c>
      <c r="L2074" s="1" t="str">
        <v/>
      </c>
    </row>
    <row r="2075" spans="11:12" x14ac:dyDescent="0.3">
      <c r="K2075" s="1" t="str">
        <v/>
      </c>
      <c r="L2075" s="1" t="str">
        <v/>
      </c>
    </row>
    <row r="2076" spans="11:12" x14ac:dyDescent="0.3">
      <c r="K2076" s="1" t="str">
        <v/>
      </c>
      <c r="L2076" s="1" t="str">
        <v/>
      </c>
    </row>
    <row r="2077" spans="11:12" x14ac:dyDescent="0.3">
      <c r="K2077" s="1" t="str">
        <v/>
      </c>
      <c r="L2077" s="1" t="str">
        <v/>
      </c>
    </row>
    <row r="2078" spans="11:12" x14ac:dyDescent="0.3">
      <c r="K2078" s="1" t="str">
        <v/>
      </c>
      <c r="L2078" s="1" t="str">
        <v/>
      </c>
    </row>
    <row r="2079" spans="11:12" x14ac:dyDescent="0.3">
      <c r="K2079" s="1" t="str">
        <v/>
      </c>
      <c r="L2079" s="1" t="str">
        <v/>
      </c>
    </row>
    <row r="2080" spans="11:12" x14ac:dyDescent="0.3">
      <c r="K2080" s="1" t="str">
        <v/>
      </c>
      <c r="L2080" s="1" t="str">
        <v/>
      </c>
    </row>
    <row r="2081" spans="11:12" x14ac:dyDescent="0.3">
      <c r="K2081" s="1" t="str">
        <v/>
      </c>
      <c r="L2081" s="1" t="str">
        <v/>
      </c>
    </row>
    <row r="2082" spans="11:12" x14ac:dyDescent="0.3">
      <c r="K2082" s="1" t="str">
        <v/>
      </c>
      <c r="L2082" s="1" t="str">
        <v/>
      </c>
    </row>
    <row r="2083" spans="11:12" x14ac:dyDescent="0.3">
      <c r="K2083" s="1" t="str">
        <v/>
      </c>
      <c r="L2083" s="1" t="str">
        <v/>
      </c>
    </row>
    <row r="2084" spans="11:12" x14ac:dyDescent="0.3">
      <c r="K2084" s="1" t="str">
        <v/>
      </c>
      <c r="L2084" s="1" t="str">
        <v/>
      </c>
    </row>
    <row r="2085" spans="11:12" x14ac:dyDescent="0.3">
      <c r="K2085" s="1" t="str">
        <v/>
      </c>
      <c r="L2085" s="1" t="str">
        <v/>
      </c>
    </row>
    <row r="2086" spans="11:12" x14ac:dyDescent="0.3">
      <c r="K2086" s="1" t="str">
        <v/>
      </c>
      <c r="L2086" s="1" t="str">
        <v/>
      </c>
    </row>
    <row r="2087" spans="11:12" x14ac:dyDescent="0.3">
      <c r="K2087" s="1" t="str">
        <v/>
      </c>
      <c r="L2087" s="1" t="str">
        <v/>
      </c>
    </row>
    <row r="2088" spans="11:12" x14ac:dyDescent="0.3">
      <c r="K2088" s="1" t="str">
        <v/>
      </c>
      <c r="L2088" s="1" t="str">
        <v/>
      </c>
    </row>
    <row r="2089" spans="11:12" x14ac:dyDescent="0.3">
      <c r="K2089" s="1" t="str">
        <v/>
      </c>
      <c r="L2089" s="1" t="str">
        <v/>
      </c>
    </row>
    <row r="2090" spans="11:12" x14ac:dyDescent="0.3">
      <c r="K2090" s="1" t="str">
        <v/>
      </c>
      <c r="L2090" s="1" t="str">
        <v/>
      </c>
    </row>
    <row r="2091" spans="11:12" x14ac:dyDescent="0.3">
      <c r="K2091" s="1" t="str">
        <v/>
      </c>
      <c r="L2091" s="1" t="str">
        <v/>
      </c>
    </row>
    <row r="2092" spans="11:12" x14ac:dyDescent="0.3">
      <c r="K2092" s="1" t="str">
        <v/>
      </c>
      <c r="L2092" s="1" t="str">
        <v/>
      </c>
    </row>
    <row r="2093" spans="11:12" x14ac:dyDescent="0.3">
      <c r="K2093" s="1" t="str">
        <v/>
      </c>
      <c r="L2093" s="1" t="str">
        <v/>
      </c>
    </row>
    <row r="2094" spans="11:12" x14ac:dyDescent="0.3">
      <c r="K2094" s="1" t="str">
        <v/>
      </c>
      <c r="L2094" s="1" t="str">
        <v/>
      </c>
    </row>
    <row r="2095" spans="11:12" x14ac:dyDescent="0.3">
      <c r="K2095" s="1" t="str">
        <v/>
      </c>
      <c r="L2095" s="1" t="str">
        <v/>
      </c>
    </row>
    <row r="2096" spans="11:12" x14ac:dyDescent="0.3">
      <c r="K2096" s="1" t="str">
        <v/>
      </c>
      <c r="L2096" s="1" t="str">
        <v/>
      </c>
    </row>
    <row r="2097" spans="11:12" x14ac:dyDescent="0.3">
      <c r="K2097" s="1" t="str">
        <v/>
      </c>
      <c r="L2097" s="1" t="str">
        <v/>
      </c>
    </row>
    <row r="2098" spans="11:12" x14ac:dyDescent="0.3">
      <c r="K2098" s="1" t="str">
        <v/>
      </c>
      <c r="L2098" s="1" t="str">
        <v/>
      </c>
    </row>
    <row r="2099" spans="11:12" x14ac:dyDescent="0.3">
      <c r="K2099" s="1" t="str">
        <v/>
      </c>
      <c r="L2099" s="1" t="str">
        <v/>
      </c>
    </row>
    <row r="2100" spans="11:12" x14ac:dyDescent="0.3">
      <c r="K2100" s="1" t="str">
        <v/>
      </c>
      <c r="L2100" s="1" t="str">
        <v/>
      </c>
    </row>
    <row r="2101" spans="11:12" x14ac:dyDescent="0.3">
      <c r="K2101" s="1" t="str">
        <v/>
      </c>
      <c r="L2101" s="1" t="str">
        <v/>
      </c>
    </row>
    <row r="2102" spans="11:12" x14ac:dyDescent="0.3">
      <c r="K2102" s="1" t="str">
        <v/>
      </c>
      <c r="L2102" s="1" t="str">
        <v/>
      </c>
    </row>
    <row r="2103" spans="11:12" x14ac:dyDescent="0.3">
      <c r="K2103" s="1" t="str">
        <v/>
      </c>
      <c r="L2103" s="1" t="str">
        <v/>
      </c>
    </row>
    <row r="2104" spans="11:12" x14ac:dyDescent="0.3">
      <c r="K2104" s="1" t="str">
        <v/>
      </c>
      <c r="L2104" s="1" t="str">
        <v/>
      </c>
    </row>
    <row r="2105" spans="11:12" x14ac:dyDescent="0.3">
      <c r="K2105" s="1" t="str">
        <v/>
      </c>
      <c r="L2105" s="1" t="str">
        <v/>
      </c>
    </row>
    <row r="2106" spans="11:12" x14ac:dyDescent="0.3">
      <c r="K2106" s="1" t="str">
        <v/>
      </c>
      <c r="L2106" s="1" t="str">
        <v/>
      </c>
    </row>
    <row r="2107" spans="11:12" x14ac:dyDescent="0.3">
      <c r="K2107" s="1" t="str">
        <v/>
      </c>
      <c r="L2107" s="1" t="str">
        <v/>
      </c>
    </row>
    <row r="2108" spans="11:12" x14ac:dyDescent="0.3">
      <c r="K2108" s="1" t="str">
        <v/>
      </c>
      <c r="L2108" s="1" t="str">
        <v/>
      </c>
    </row>
    <row r="2109" spans="11:12" x14ac:dyDescent="0.3">
      <c r="K2109" s="1" t="str">
        <v/>
      </c>
      <c r="L2109" s="1" t="str">
        <v/>
      </c>
    </row>
    <row r="2110" spans="11:12" x14ac:dyDescent="0.3">
      <c r="K2110" s="1" t="str">
        <v/>
      </c>
      <c r="L2110" s="1" t="str">
        <v/>
      </c>
    </row>
    <row r="2111" spans="11:12" x14ac:dyDescent="0.3">
      <c r="K2111" s="1" t="str">
        <v/>
      </c>
      <c r="L2111" s="1" t="str">
        <v/>
      </c>
    </row>
    <row r="2112" spans="11:12" x14ac:dyDescent="0.3">
      <c r="K2112" s="1" t="str">
        <v/>
      </c>
      <c r="L2112" s="1" t="str">
        <v/>
      </c>
    </row>
    <row r="2113" spans="11:12" x14ac:dyDescent="0.3">
      <c r="K2113" s="1" t="str">
        <v/>
      </c>
      <c r="L2113" s="1" t="str">
        <v/>
      </c>
    </row>
    <row r="2114" spans="11:12" x14ac:dyDescent="0.3">
      <c r="K2114" s="1" t="str">
        <v/>
      </c>
      <c r="L2114" s="1" t="str">
        <v/>
      </c>
    </row>
    <row r="2115" spans="11:12" x14ac:dyDescent="0.3">
      <c r="K2115" s="1" t="str">
        <v/>
      </c>
      <c r="L2115" s="1" t="str">
        <v/>
      </c>
    </row>
    <row r="2116" spans="11:12" x14ac:dyDescent="0.3">
      <c r="K2116" s="1" t="str">
        <v/>
      </c>
      <c r="L2116" s="1" t="str">
        <v/>
      </c>
    </row>
    <row r="2117" spans="11:12" x14ac:dyDescent="0.3">
      <c r="K2117" s="1" t="str">
        <v/>
      </c>
      <c r="L2117" s="1" t="str">
        <v/>
      </c>
    </row>
    <row r="2118" spans="11:12" x14ac:dyDescent="0.3">
      <c r="K2118" s="1" t="str">
        <v/>
      </c>
      <c r="L2118" s="1" t="str">
        <v/>
      </c>
    </row>
    <row r="2119" spans="11:12" x14ac:dyDescent="0.3">
      <c r="K2119" s="1" t="str">
        <v/>
      </c>
      <c r="L2119" s="1" t="str">
        <v/>
      </c>
    </row>
    <row r="2120" spans="11:12" x14ac:dyDescent="0.3">
      <c r="K2120" s="1" t="str">
        <v/>
      </c>
      <c r="L2120" s="1" t="str">
        <v/>
      </c>
    </row>
    <row r="2121" spans="11:12" x14ac:dyDescent="0.3">
      <c r="K2121" s="1" t="str">
        <v/>
      </c>
      <c r="L2121" s="1" t="str">
        <v/>
      </c>
    </row>
    <row r="2122" spans="11:12" x14ac:dyDescent="0.3">
      <c r="K2122" s="1" t="str">
        <v/>
      </c>
      <c r="L2122" s="1" t="str">
        <v/>
      </c>
    </row>
    <row r="2123" spans="11:12" x14ac:dyDescent="0.3">
      <c r="K2123" s="1" t="str">
        <v/>
      </c>
      <c r="L2123" s="1" t="str">
        <v/>
      </c>
    </row>
    <row r="2124" spans="11:12" x14ac:dyDescent="0.3">
      <c r="K2124" s="1" t="str">
        <v/>
      </c>
      <c r="L2124" s="1" t="str">
        <v/>
      </c>
    </row>
    <row r="2125" spans="11:12" x14ac:dyDescent="0.3">
      <c r="K2125" s="1" t="str">
        <v/>
      </c>
      <c r="L2125" s="1" t="str">
        <v/>
      </c>
    </row>
    <row r="2126" spans="11:12" x14ac:dyDescent="0.3">
      <c r="K2126" s="1" t="str">
        <v/>
      </c>
      <c r="L2126" s="1" t="str">
        <v/>
      </c>
    </row>
    <row r="2127" spans="11:12" x14ac:dyDescent="0.3">
      <c r="K2127" s="1" t="str">
        <v/>
      </c>
      <c r="L2127" s="1" t="str">
        <v/>
      </c>
    </row>
    <row r="2128" spans="11:12" x14ac:dyDescent="0.3">
      <c r="K2128" s="1" t="str">
        <v/>
      </c>
      <c r="L2128" s="1" t="str">
        <v/>
      </c>
    </row>
    <row r="2129" spans="11:12" x14ac:dyDescent="0.3">
      <c r="K2129" s="1" t="str">
        <v/>
      </c>
      <c r="L2129" s="1" t="str">
        <v/>
      </c>
    </row>
    <row r="2130" spans="11:12" x14ac:dyDescent="0.3">
      <c r="K2130" s="1" t="str">
        <v/>
      </c>
      <c r="L2130" s="1" t="str">
        <v/>
      </c>
    </row>
    <row r="2131" spans="11:12" x14ac:dyDescent="0.3">
      <c r="K2131" s="1" t="str">
        <v/>
      </c>
      <c r="L2131" s="1" t="str">
        <v/>
      </c>
    </row>
    <row r="2132" spans="11:12" x14ac:dyDescent="0.3">
      <c r="K2132" s="1" t="str">
        <v/>
      </c>
      <c r="L2132" s="1" t="str">
        <v/>
      </c>
    </row>
    <row r="2133" spans="11:12" x14ac:dyDescent="0.3">
      <c r="K2133" s="1" t="str">
        <v/>
      </c>
      <c r="L2133" s="1" t="str">
        <v/>
      </c>
    </row>
    <row r="2134" spans="11:12" x14ac:dyDescent="0.3">
      <c r="K2134" s="1" t="str">
        <v/>
      </c>
      <c r="L2134" s="1" t="str">
        <v/>
      </c>
    </row>
    <row r="2135" spans="11:12" x14ac:dyDescent="0.3">
      <c r="K2135" s="1" t="str">
        <v/>
      </c>
      <c r="L2135" s="1" t="str">
        <v/>
      </c>
    </row>
    <row r="2136" spans="11:12" x14ac:dyDescent="0.3">
      <c r="K2136" s="1" t="str">
        <v/>
      </c>
      <c r="L2136" s="1" t="str">
        <v/>
      </c>
    </row>
    <row r="2137" spans="11:12" x14ac:dyDescent="0.3">
      <c r="K2137" s="1" t="str">
        <v/>
      </c>
      <c r="L2137" s="1" t="str">
        <v/>
      </c>
    </row>
    <row r="2138" spans="11:12" x14ac:dyDescent="0.3">
      <c r="K2138" s="1" t="str">
        <v/>
      </c>
      <c r="L2138" s="1" t="str">
        <v/>
      </c>
    </row>
    <row r="2139" spans="11:12" x14ac:dyDescent="0.3">
      <c r="K2139" s="1" t="str">
        <v/>
      </c>
      <c r="L2139" s="1" t="str">
        <v/>
      </c>
    </row>
    <row r="2140" spans="11:12" x14ac:dyDescent="0.3">
      <c r="K2140" s="1" t="str">
        <v/>
      </c>
      <c r="L2140" s="1" t="str">
        <v/>
      </c>
    </row>
    <row r="2141" spans="11:12" x14ac:dyDescent="0.3">
      <c r="K2141" s="1" t="str">
        <v/>
      </c>
      <c r="L2141" s="1" t="str">
        <v/>
      </c>
    </row>
    <row r="2142" spans="11:12" x14ac:dyDescent="0.3">
      <c r="K2142" s="1" t="str">
        <v/>
      </c>
      <c r="L2142" s="1" t="str">
        <v/>
      </c>
    </row>
    <row r="2143" spans="11:12" x14ac:dyDescent="0.3">
      <c r="K2143" s="1" t="str">
        <v/>
      </c>
      <c r="L2143" s="1" t="str">
        <v/>
      </c>
    </row>
    <row r="2144" spans="11:12" x14ac:dyDescent="0.3">
      <c r="K2144" s="1" t="str">
        <v/>
      </c>
      <c r="L2144" s="1" t="str">
        <v/>
      </c>
    </row>
    <row r="2145" spans="11:12" x14ac:dyDescent="0.3">
      <c r="K2145" s="1" t="str">
        <v/>
      </c>
      <c r="L2145" s="1" t="str">
        <v/>
      </c>
    </row>
    <row r="2146" spans="11:12" x14ac:dyDescent="0.3">
      <c r="K2146" s="1" t="str">
        <v/>
      </c>
      <c r="L2146" s="1" t="str">
        <v/>
      </c>
    </row>
    <row r="2147" spans="11:12" x14ac:dyDescent="0.3">
      <c r="K2147" s="1" t="str">
        <v/>
      </c>
      <c r="L2147" s="1" t="str">
        <v/>
      </c>
    </row>
    <row r="2148" spans="11:12" x14ac:dyDescent="0.3">
      <c r="K2148" s="1" t="str">
        <v/>
      </c>
      <c r="L2148" s="1" t="str">
        <v/>
      </c>
    </row>
    <row r="2149" spans="11:12" x14ac:dyDescent="0.3">
      <c r="K2149" s="1" t="str">
        <v/>
      </c>
      <c r="L2149" s="1" t="str">
        <v/>
      </c>
    </row>
    <row r="2150" spans="11:12" x14ac:dyDescent="0.3">
      <c r="K2150" s="1" t="str">
        <v/>
      </c>
      <c r="L2150" s="1" t="str">
        <v/>
      </c>
    </row>
    <row r="2151" spans="11:12" x14ac:dyDescent="0.3">
      <c r="K2151" s="1" t="str">
        <v/>
      </c>
      <c r="L2151" s="1" t="str">
        <v/>
      </c>
    </row>
    <row r="2152" spans="11:12" x14ac:dyDescent="0.3">
      <c r="K2152" s="1" t="str">
        <v/>
      </c>
      <c r="L2152" s="1" t="str">
        <v/>
      </c>
    </row>
    <row r="2153" spans="11:12" x14ac:dyDescent="0.3">
      <c r="K2153" s="1" t="str">
        <v/>
      </c>
      <c r="L2153" s="1" t="str">
        <v/>
      </c>
    </row>
    <row r="2154" spans="11:12" x14ac:dyDescent="0.3">
      <c r="K2154" s="1" t="str">
        <v/>
      </c>
      <c r="L2154" s="1" t="str">
        <v/>
      </c>
    </row>
    <row r="2155" spans="11:12" x14ac:dyDescent="0.3">
      <c r="K2155" s="1" t="str">
        <v/>
      </c>
      <c r="L2155" s="1" t="str">
        <v/>
      </c>
    </row>
    <row r="2156" spans="11:12" x14ac:dyDescent="0.3">
      <c r="K2156" s="1" t="str">
        <v/>
      </c>
      <c r="L2156" s="1" t="str">
        <v/>
      </c>
    </row>
    <row r="2157" spans="11:12" x14ac:dyDescent="0.3">
      <c r="K2157" s="1" t="str">
        <v/>
      </c>
      <c r="L2157" s="1" t="str">
        <v/>
      </c>
    </row>
    <row r="2158" spans="11:12" x14ac:dyDescent="0.3">
      <c r="K2158" s="1" t="str">
        <v/>
      </c>
      <c r="L2158" s="1" t="str">
        <v/>
      </c>
    </row>
    <row r="2159" spans="11:12" x14ac:dyDescent="0.3">
      <c r="K2159" s="1" t="str">
        <v/>
      </c>
      <c r="L2159" s="1" t="str">
        <v/>
      </c>
    </row>
    <row r="2160" spans="11:12" x14ac:dyDescent="0.3">
      <c r="K2160" s="1" t="str">
        <v/>
      </c>
      <c r="L2160" s="1" t="str">
        <v/>
      </c>
    </row>
    <row r="2161" spans="11:12" x14ac:dyDescent="0.3">
      <c r="K2161" s="1" t="str">
        <v/>
      </c>
      <c r="L2161" s="1" t="str">
        <v/>
      </c>
    </row>
    <row r="2162" spans="11:12" x14ac:dyDescent="0.3">
      <c r="K2162" s="1" t="str">
        <v/>
      </c>
      <c r="L2162" s="1" t="str">
        <v/>
      </c>
    </row>
    <row r="2163" spans="11:12" x14ac:dyDescent="0.3">
      <c r="K2163" s="1" t="str">
        <v/>
      </c>
      <c r="L2163" s="1" t="str">
        <v/>
      </c>
    </row>
    <row r="2164" spans="11:12" x14ac:dyDescent="0.3">
      <c r="K2164" s="1" t="str">
        <v/>
      </c>
      <c r="L2164" s="1" t="str">
        <v/>
      </c>
    </row>
    <row r="2165" spans="11:12" x14ac:dyDescent="0.3">
      <c r="K2165" s="1" t="str">
        <v/>
      </c>
      <c r="L2165" s="1" t="str">
        <v/>
      </c>
    </row>
    <row r="2166" spans="11:12" x14ac:dyDescent="0.3">
      <c r="K2166" s="1" t="str">
        <v/>
      </c>
      <c r="L2166" s="1" t="str">
        <v/>
      </c>
    </row>
    <row r="2167" spans="11:12" x14ac:dyDescent="0.3">
      <c r="K2167" s="1" t="str">
        <v/>
      </c>
      <c r="L2167" s="1" t="str">
        <v/>
      </c>
    </row>
    <row r="2168" spans="11:12" x14ac:dyDescent="0.3">
      <c r="K2168" s="1" t="str">
        <v/>
      </c>
      <c r="L2168" s="1" t="str">
        <v/>
      </c>
    </row>
    <row r="2169" spans="11:12" x14ac:dyDescent="0.3">
      <c r="K2169" s="1" t="str">
        <v/>
      </c>
      <c r="L2169" s="1" t="str">
        <v/>
      </c>
    </row>
    <row r="2170" spans="11:12" x14ac:dyDescent="0.3">
      <c r="K2170" s="1" t="str">
        <v/>
      </c>
      <c r="L2170" s="1" t="str">
        <v/>
      </c>
    </row>
    <row r="2171" spans="11:12" x14ac:dyDescent="0.3">
      <c r="K2171" s="1" t="str">
        <v/>
      </c>
      <c r="L2171" s="1" t="str">
        <v/>
      </c>
    </row>
    <row r="2172" spans="11:12" x14ac:dyDescent="0.3">
      <c r="K2172" s="1" t="str">
        <v/>
      </c>
      <c r="L2172" s="1" t="str">
        <v/>
      </c>
    </row>
    <row r="2173" spans="11:12" x14ac:dyDescent="0.3">
      <c r="K2173" s="1" t="str">
        <v/>
      </c>
      <c r="L2173" s="1" t="str">
        <v/>
      </c>
    </row>
    <row r="2174" spans="11:12" x14ac:dyDescent="0.3">
      <c r="K2174" s="1" t="str">
        <v/>
      </c>
      <c r="L2174" s="1" t="str">
        <v/>
      </c>
    </row>
    <row r="2175" spans="11:12" x14ac:dyDescent="0.3">
      <c r="K2175" s="1" t="str">
        <v/>
      </c>
      <c r="L2175" s="1" t="str">
        <v/>
      </c>
    </row>
    <row r="2176" spans="11:12" x14ac:dyDescent="0.3">
      <c r="K2176" s="1" t="str">
        <v/>
      </c>
      <c r="L2176" s="1" t="str">
        <v/>
      </c>
    </row>
    <row r="2177" spans="11:12" x14ac:dyDescent="0.3">
      <c r="K2177" s="1" t="str">
        <v/>
      </c>
      <c r="L2177" s="1" t="str">
        <v/>
      </c>
    </row>
    <row r="2178" spans="11:12" x14ac:dyDescent="0.3">
      <c r="K2178" s="1" t="str">
        <v/>
      </c>
      <c r="L2178" s="1" t="str">
        <v/>
      </c>
    </row>
    <row r="2179" spans="11:12" x14ac:dyDescent="0.3">
      <c r="K2179" s="1" t="str">
        <v/>
      </c>
      <c r="L2179" s="1" t="str">
        <v/>
      </c>
    </row>
    <row r="2180" spans="11:12" x14ac:dyDescent="0.3">
      <c r="K2180" s="1" t="str">
        <v/>
      </c>
      <c r="L2180" s="1" t="str">
        <v/>
      </c>
    </row>
    <row r="2181" spans="11:12" x14ac:dyDescent="0.3">
      <c r="K2181" s="1" t="str">
        <v/>
      </c>
      <c r="L2181" s="1" t="str">
        <v/>
      </c>
    </row>
    <row r="2182" spans="11:12" x14ac:dyDescent="0.3">
      <c r="K2182" s="1" t="str">
        <v/>
      </c>
      <c r="L2182" s="1" t="str">
        <v/>
      </c>
    </row>
    <row r="2183" spans="11:12" x14ac:dyDescent="0.3">
      <c r="K2183" s="1" t="str">
        <v/>
      </c>
      <c r="L2183" s="1" t="str">
        <v/>
      </c>
    </row>
    <row r="2184" spans="11:12" x14ac:dyDescent="0.3">
      <c r="K2184" s="1" t="str">
        <v/>
      </c>
      <c r="L2184" s="1" t="str">
        <v/>
      </c>
    </row>
    <row r="2185" spans="11:12" x14ac:dyDescent="0.3">
      <c r="K2185" s="1" t="str">
        <v/>
      </c>
      <c r="L2185" s="1" t="str">
        <v/>
      </c>
    </row>
    <row r="2186" spans="11:12" x14ac:dyDescent="0.3">
      <c r="K2186" s="1" t="str">
        <v/>
      </c>
      <c r="L2186" s="1" t="str">
        <v/>
      </c>
    </row>
    <row r="2187" spans="11:12" x14ac:dyDescent="0.3">
      <c r="K2187" s="1" t="str">
        <v/>
      </c>
      <c r="L2187" s="1" t="str">
        <v/>
      </c>
    </row>
    <row r="2188" spans="11:12" x14ac:dyDescent="0.3">
      <c r="K2188" s="1" t="str">
        <v/>
      </c>
      <c r="L2188" s="1" t="str">
        <v/>
      </c>
    </row>
    <row r="2189" spans="11:12" x14ac:dyDescent="0.3">
      <c r="K2189" s="1" t="str">
        <v/>
      </c>
      <c r="L2189" s="1" t="str">
        <v/>
      </c>
    </row>
    <row r="2190" spans="11:12" x14ac:dyDescent="0.3">
      <c r="K2190" s="1" t="str">
        <v/>
      </c>
      <c r="L2190" s="1" t="str">
        <v/>
      </c>
    </row>
    <row r="2191" spans="11:12" x14ac:dyDescent="0.3">
      <c r="K2191" s="1" t="str">
        <v/>
      </c>
      <c r="L2191" s="1" t="str">
        <v/>
      </c>
    </row>
    <row r="2192" spans="11:12" x14ac:dyDescent="0.3">
      <c r="K2192" s="1" t="str">
        <v/>
      </c>
      <c r="L2192" s="1" t="str">
        <v/>
      </c>
    </row>
    <row r="2193" spans="11:12" x14ac:dyDescent="0.3">
      <c r="K2193" s="1" t="str">
        <v/>
      </c>
      <c r="L2193" s="1" t="str">
        <v/>
      </c>
    </row>
    <row r="2194" spans="11:12" x14ac:dyDescent="0.3">
      <c r="K2194" s="1" t="str">
        <v/>
      </c>
      <c r="L2194" s="1" t="str">
        <v/>
      </c>
    </row>
    <row r="2195" spans="11:12" x14ac:dyDescent="0.3">
      <c r="K2195" s="1" t="str">
        <v/>
      </c>
      <c r="L2195" s="1" t="str">
        <v/>
      </c>
    </row>
    <row r="2196" spans="11:12" x14ac:dyDescent="0.3">
      <c r="K2196" s="1" t="str">
        <v/>
      </c>
      <c r="L2196" s="1" t="str">
        <v/>
      </c>
    </row>
    <row r="2197" spans="11:12" x14ac:dyDescent="0.3">
      <c r="K2197" s="1" t="str">
        <v/>
      </c>
      <c r="L2197" s="1" t="str">
        <v/>
      </c>
    </row>
    <row r="2198" spans="11:12" x14ac:dyDescent="0.3">
      <c r="K2198" s="1" t="str">
        <v/>
      </c>
      <c r="L2198" s="1" t="str">
        <v/>
      </c>
    </row>
    <row r="2199" spans="11:12" x14ac:dyDescent="0.3">
      <c r="K2199" s="1" t="str">
        <v/>
      </c>
      <c r="L2199" s="1" t="str">
        <v/>
      </c>
    </row>
    <row r="2200" spans="11:12" x14ac:dyDescent="0.3">
      <c r="K2200" s="1" t="str">
        <v/>
      </c>
      <c r="L2200" s="1" t="str">
        <v/>
      </c>
    </row>
    <row r="2201" spans="11:12" x14ac:dyDescent="0.3">
      <c r="K2201" s="1" t="str">
        <v/>
      </c>
      <c r="L2201" s="1" t="str">
        <v/>
      </c>
    </row>
    <row r="2202" spans="11:12" x14ac:dyDescent="0.3">
      <c r="K2202" s="1" t="str">
        <v/>
      </c>
      <c r="L2202" s="1" t="str">
        <v/>
      </c>
    </row>
    <row r="2203" spans="11:12" x14ac:dyDescent="0.3">
      <c r="K2203" s="1" t="str">
        <v/>
      </c>
      <c r="L2203" s="1" t="str">
        <v/>
      </c>
    </row>
    <row r="2204" spans="11:12" x14ac:dyDescent="0.3">
      <c r="K2204" s="1" t="str">
        <v/>
      </c>
      <c r="L2204" s="1" t="str">
        <v/>
      </c>
    </row>
    <row r="2205" spans="11:12" x14ac:dyDescent="0.3">
      <c r="K2205" s="1" t="str">
        <v/>
      </c>
      <c r="L2205" s="1" t="str">
        <v/>
      </c>
    </row>
    <row r="2206" spans="11:12" x14ac:dyDescent="0.3">
      <c r="K2206" s="1" t="str">
        <v/>
      </c>
      <c r="L2206" s="1" t="str">
        <v/>
      </c>
    </row>
    <row r="2207" spans="11:12" x14ac:dyDescent="0.3">
      <c r="K2207" s="1" t="str">
        <v/>
      </c>
      <c r="L2207" s="1" t="str">
        <v/>
      </c>
    </row>
    <row r="2208" spans="11:12" x14ac:dyDescent="0.3">
      <c r="K2208" s="1" t="str">
        <v/>
      </c>
      <c r="L2208" s="1" t="str">
        <v/>
      </c>
    </row>
    <row r="2209" spans="11:12" x14ac:dyDescent="0.3">
      <c r="K2209" s="1" t="str">
        <v/>
      </c>
      <c r="L2209" s="1" t="str">
        <v/>
      </c>
    </row>
    <row r="2210" spans="11:12" x14ac:dyDescent="0.3">
      <c r="K2210" s="1" t="str">
        <v/>
      </c>
      <c r="L2210" s="1" t="str">
        <v/>
      </c>
    </row>
    <row r="2211" spans="11:12" x14ac:dyDescent="0.3">
      <c r="K2211" s="1" t="str">
        <v/>
      </c>
      <c r="L2211" s="1" t="str">
        <v/>
      </c>
    </row>
    <row r="2212" spans="11:12" x14ac:dyDescent="0.3">
      <c r="K2212" s="1" t="str">
        <v/>
      </c>
      <c r="L2212" s="1" t="str">
        <v/>
      </c>
    </row>
    <row r="2213" spans="11:12" x14ac:dyDescent="0.3">
      <c r="K2213" s="1" t="str">
        <v/>
      </c>
      <c r="L2213" s="1" t="str">
        <v/>
      </c>
    </row>
    <row r="2214" spans="11:12" x14ac:dyDescent="0.3">
      <c r="K2214" s="1" t="str">
        <v/>
      </c>
      <c r="L2214" s="1" t="str">
        <v/>
      </c>
    </row>
    <row r="2215" spans="11:12" x14ac:dyDescent="0.3">
      <c r="K2215" s="1" t="str">
        <v/>
      </c>
      <c r="L2215" s="1" t="str">
        <v/>
      </c>
    </row>
    <row r="2216" spans="11:12" x14ac:dyDescent="0.3">
      <c r="K2216" s="1" t="str">
        <v/>
      </c>
      <c r="L2216" s="1" t="str">
        <v/>
      </c>
    </row>
    <row r="2217" spans="11:12" x14ac:dyDescent="0.3">
      <c r="K2217" s="1" t="str">
        <v/>
      </c>
      <c r="L2217" s="1" t="str">
        <v/>
      </c>
    </row>
    <row r="2218" spans="11:12" x14ac:dyDescent="0.3">
      <c r="K2218" s="1" t="str">
        <v/>
      </c>
      <c r="L2218" s="1" t="str">
        <v/>
      </c>
    </row>
    <row r="2219" spans="11:12" x14ac:dyDescent="0.3">
      <c r="K2219" s="1" t="str">
        <v/>
      </c>
      <c r="L2219" s="1" t="str">
        <v/>
      </c>
    </row>
    <row r="2220" spans="11:12" x14ac:dyDescent="0.3">
      <c r="K2220" s="1" t="str">
        <v/>
      </c>
      <c r="L2220" s="1" t="str">
        <v/>
      </c>
    </row>
    <row r="2221" spans="11:12" x14ac:dyDescent="0.3">
      <c r="K2221" s="1" t="str">
        <v/>
      </c>
      <c r="L2221" s="1" t="str">
        <v/>
      </c>
    </row>
    <row r="2222" spans="11:12" x14ac:dyDescent="0.3">
      <c r="K2222" s="1" t="str">
        <v/>
      </c>
      <c r="L2222" s="1" t="str">
        <v/>
      </c>
    </row>
    <row r="2223" spans="11:12" x14ac:dyDescent="0.3">
      <c r="K2223" s="1" t="str">
        <v/>
      </c>
      <c r="L2223" s="1" t="str">
        <v/>
      </c>
    </row>
    <row r="2224" spans="11:12" x14ac:dyDescent="0.3">
      <c r="K2224" s="1" t="str">
        <v/>
      </c>
      <c r="L2224" s="1" t="str">
        <v/>
      </c>
    </row>
    <row r="2225" spans="11:12" x14ac:dyDescent="0.3">
      <c r="K2225" s="1" t="str">
        <v/>
      </c>
      <c r="L2225" s="1" t="str">
        <v/>
      </c>
    </row>
    <row r="2226" spans="11:12" x14ac:dyDescent="0.3">
      <c r="K2226" s="1" t="str">
        <v/>
      </c>
      <c r="L2226" s="1" t="str">
        <v/>
      </c>
    </row>
    <row r="2227" spans="11:12" x14ac:dyDescent="0.3">
      <c r="K2227" s="1" t="str">
        <v/>
      </c>
      <c r="L2227" s="1" t="str">
        <v/>
      </c>
    </row>
    <row r="2228" spans="11:12" x14ac:dyDescent="0.3">
      <c r="K2228" s="1" t="str">
        <v/>
      </c>
      <c r="L2228" s="1" t="str">
        <v/>
      </c>
    </row>
    <row r="2229" spans="11:12" x14ac:dyDescent="0.3">
      <c r="K2229" s="1" t="str">
        <v/>
      </c>
      <c r="L2229" s="1" t="str">
        <v/>
      </c>
    </row>
    <row r="2230" spans="11:12" x14ac:dyDescent="0.3">
      <c r="K2230" s="1" t="str">
        <v/>
      </c>
      <c r="L2230" s="1" t="str">
        <v/>
      </c>
    </row>
    <row r="2231" spans="11:12" x14ac:dyDescent="0.3">
      <c r="K2231" s="1" t="str">
        <v/>
      </c>
      <c r="L2231" s="1" t="str">
        <v/>
      </c>
    </row>
    <row r="2232" spans="11:12" x14ac:dyDescent="0.3">
      <c r="K2232" s="1" t="str">
        <v/>
      </c>
      <c r="L2232" s="1" t="str">
        <v/>
      </c>
    </row>
    <row r="2233" spans="11:12" x14ac:dyDescent="0.3">
      <c r="K2233" s="1" t="str">
        <v/>
      </c>
      <c r="L2233" s="1" t="str">
        <v/>
      </c>
    </row>
    <row r="2234" spans="11:12" x14ac:dyDescent="0.3">
      <c r="K2234" s="1" t="str">
        <v/>
      </c>
      <c r="L2234" s="1" t="str">
        <v/>
      </c>
    </row>
    <row r="2235" spans="11:12" x14ac:dyDescent="0.3">
      <c r="K2235" s="1" t="str">
        <v/>
      </c>
      <c r="L2235" s="1" t="str">
        <v/>
      </c>
    </row>
    <row r="2236" spans="11:12" x14ac:dyDescent="0.3">
      <c r="K2236" s="1" t="str">
        <v/>
      </c>
      <c r="L2236" s="1" t="str">
        <v/>
      </c>
    </row>
    <row r="2237" spans="11:12" x14ac:dyDescent="0.3">
      <c r="K2237" s="1" t="str">
        <v/>
      </c>
      <c r="L2237" s="1" t="str">
        <v/>
      </c>
    </row>
    <row r="2238" spans="11:12" x14ac:dyDescent="0.3">
      <c r="K2238" s="1" t="str">
        <v/>
      </c>
      <c r="L2238" s="1" t="str">
        <v/>
      </c>
    </row>
    <row r="2239" spans="11:12" x14ac:dyDescent="0.3">
      <c r="K2239" s="1" t="str">
        <v/>
      </c>
      <c r="L2239" s="1" t="str">
        <v/>
      </c>
    </row>
    <row r="2240" spans="11:12" x14ac:dyDescent="0.3">
      <c r="K2240" s="1" t="str">
        <v/>
      </c>
      <c r="L2240" s="1" t="str">
        <v/>
      </c>
    </row>
    <row r="2241" spans="11:12" x14ac:dyDescent="0.3">
      <c r="K2241" s="1" t="str">
        <v/>
      </c>
      <c r="L2241" s="1" t="str">
        <v/>
      </c>
    </row>
    <row r="2242" spans="11:12" x14ac:dyDescent="0.3">
      <c r="K2242" s="1" t="str">
        <v/>
      </c>
      <c r="L2242" s="1" t="str">
        <v/>
      </c>
    </row>
    <row r="2243" spans="11:12" x14ac:dyDescent="0.3">
      <c r="K2243" s="1" t="str">
        <v/>
      </c>
      <c r="L2243" s="1" t="str">
        <v/>
      </c>
    </row>
    <row r="2244" spans="11:12" x14ac:dyDescent="0.3">
      <c r="K2244" s="1" t="str">
        <v/>
      </c>
      <c r="L2244" s="1" t="str">
        <v/>
      </c>
    </row>
    <row r="2245" spans="11:12" x14ac:dyDescent="0.3">
      <c r="K2245" s="1" t="str">
        <v/>
      </c>
      <c r="L2245" s="1" t="str">
        <v/>
      </c>
    </row>
    <row r="2246" spans="11:12" x14ac:dyDescent="0.3">
      <c r="K2246" s="1" t="str">
        <v/>
      </c>
      <c r="L2246" s="1" t="str">
        <v/>
      </c>
    </row>
    <row r="2247" spans="11:12" x14ac:dyDescent="0.3">
      <c r="K2247" s="1" t="str">
        <v/>
      </c>
      <c r="L2247" s="1" t="str">
        <v/>
      </c>
    </row>
    <row r="2248" spans="11:12" x14ac:dyDescent="0.3">
      <c r="K2248" s="1" t="str">
        <v/>
      </c>
      <c r="L2248" s="1" t="str">
        <v/>
      </c>
    </row>
    <row r="2249" spans="11:12" x14ac:dyDescent="0.3">
      <c r="K2249" s="1" t="str">
        <v/>
      </c>
      <c r="L2249" s="1" t="str">
        <v/>
      </c>
    </row>
    <row r="2250" spans="11:12" x14ac:dyDescent="0.3">
      <c r="K2250" s="1" t="str">
        <v/>
      </c>
      <c r="L2250" s="1" t="str">
        <v/>
      </c>
    </row>
    <row r="2251" spans="11:12" x14ac:dyDescent="0.3">
      <c r="K2251" s="1" t="str">
        <v/>
      </c>
      <c r="L2251" s="1" t="str">
        <v/>
      </c>
    </row>
    <row r="2252" spans="11:12" x14ac:dyDescent="0.3">
      <c r="K2252" s="1" t="str">
        <v/>
      </c>
      <c r="L2252" s="1" t="str">
        <v/>
      </c>
    </row>
    <row r="2253" spans="11:12" x14ac:dyDescent="0.3">
      <c r="K2253" s="1" t="str">
        <v/>
      </c>
      <c r="L2253" s="1" t="str">
        <v/>
      </c>
    </row>
    <row r="2254" spans="11:12" x14ac:dyDescent="0.3">
      <c r="K2254" s="1" t="str">
        <v/>
      </c>
      <c r="L2254" s="1" t="str">
        <v/>
      </c>
    </row>
    <row r="2255" spans="11:12" x14ac:dyDescent="0.3">
      <c r="K2255" s="1" t="str">
        <v/>
      </c>
      <c r="L2255" s="1" t="str">
        <v/>
      </c>
    </row>
    <row r="2256" spans="11:12" x14ac:dyDescent="0.3">
      <c r="K2256" s="1" t="str">
        <v/>
      </c>
      <c r="L2256" s="1" t="str">
        <v/>
      </c>
    </row>
    <row r="2257" spans="11:12" x14ac:dyDescent="0.3">
      <c r="K2257" s="1" t="str">
        <v/>
      </c>
      <c r="L2257" s="1" t="str">
        <v/>
      </c>
    </row>
    <row r="2258" spans="11:12" x14ac:dyDescent="0.3">
      <c r="K2258" s="1" t="str">
        <v/>
      </c>
      <c r="L2258" s="1" t="str">
        <v/>
      </c>
    </row>
    <row r="2259" spans="11:12" x14ac:dyDescent="0.3">
      <c r="K2259" s="1" t="str">
        <v/>
      </c>
      <c r="L2259" s="1" t="str">
        <v/>
      </c>
    </row>
    <row r="2260" spans="11:12" x14ac:dyDescent="0.3">
      <c r="K2260" s="1" t="str">
        <v/>
      </c>
      <c r="L2260" s="1" t="str">
        <v/>
      </c>
    </row>
    <row r="2261" spans="11:12" x14ac:dyDescent="0.3">
      <c r="K2261" s="1" t="str">
        <v/>
      </c>
      <c r="L2261" s="1" t="str">
        <v/>
      </c>
    </row>
    <row r="2262" spans="11:12" x14ac:dyDescent="0.3">
      <c r="K2262" s="1" t="str">
        <v/>
      </c>
      <c r="L2262" s="1" t="str">
        <v/>
      </c>
    </row>
    <row r="2263" spans="11:12" x14ac:dyDescent="0.3">
      <c r="K2263" s="1" t="str">
        <v/>
      </c>
      <c r="L2263" s="1" t="str">
        <v/>
      </c>
    </row>
    <row r="2264" spans="11:12" x14ac:dyDescent="0.3">
      <c r="K2264" s="1" t="str">
        <v/>
      </c>
      <c r="L2264" s="1" t="str">
        <v/>
      </c>
    </row>
    <row r="2265" spans="11:12" x14ac:dyDescent="0.3">
      <c r="K2265" s="1" t="str">
        <v/>
      </c>
      <c r="L2265" s="1" t="str">
        <v/>
      </c>
    </row>
    <row r="2266" spans="11:12" x14ac:dyDescent="0.3">
      <c r="K2266" s="1" t="str">
        <v/>
      </c>
      <c r="L2266" s="1" t="str">
        <v/>
      </c>
    </row>
    <row r="2267" spans="11:12" x14ac:dyDescent="0.3">
      <c r="K2267" s="1" t="str">
        <v/>
      </c>
      <c r="L2267" s="1" t="str">
        <v/>
      </c>
    </row>
    <row r="2268" spans="11:12" x14ac:dyDescent="0.3">
      <c r="K2268" s="1" t="str">
        <v/>
      </c>
      <c r="L2268" s="1" t="str">
        <v/>
      </c>
    </row>
    <row r="2269" spans="11:12" x14ac:dyDescent="0.3">
      <c r="K2269" s="1" t="str">
        <v/>
      </c>
      <c r="L2269" s="1" t="str">
        <v/>
      </c>
    </row>
    <row r="2270" spans="11:12" x14ac:dyDescent="0.3">
      <c r="K2270" s="1" t="str">
        <v/>
      </c>
      <c r="L2270" s="1" t="str">
        <v/>
      </c>
    </row>
    <row r="2271" spans="11:12" x14ac:dyDescent="0.3">
      <c r="K2271" s="1" t="str">
        <v/>
      </c>
      <c r="L2271" s="1" t="str">
        <v/>
      </c>
    </row>
    <row r="2272" spans="11:12" x14ac:dyDescent="0.3">
      <c r="K2272" s="1" t="str">
        <v/>
      </c>
      <c r="L2272" s="1" t="str">
        <v/>
      </c>
    </row>
    <row r="2273" spans="11:12" x14ac:dyDescent="0.3">
      <c r="K2273" s="1" t="str">
        <v/>
      </c>
      <c r="L2273" s="1" t="str">
        <v/>
      </c>
    </row>
    <row r="2274" spans="11:12" x14ac:dyDescent="0.3">
      <c r="K2274" s="1" t="str">
        <v/>
      </c>
      <c r="L2274" s="1" t="str">
        <v/>
      </c>
    </row>
    <row r="2275" spans="11:12" x14ac:dyDescent="0.3">
      <c r="K2275" s="1" t="str">
        <v/>
      </c>
      <c r="L2275" s="1" t="str">
        <v/>
      </c>
    </row>
    <row r="2276" spans="11:12" x14ac:dyDescent="0.3">
      <c r="K2276" s="1" t="str">
        <v/>
      </c>
      <c r="L2276" s="1" t="str">
        <v/>
      </c>
    </row>
    <row r="2277" spans="11:12" x14ac:dyDescent="0.3">
      <c r="K2277" s="1" t="str">
        <v/>
      </c>
      <c r="L2277" s="1" t="str">
        <v/>
      </c>
    </row>
    <row r="2278" spans="11:12" x14ac:dyDescent="0.3">
      <c r="K2278" s="1" t="str">
        <v/>
      </c>
      <c r="L2278" s="1" t="str">
        <v/>
      </c>
    </row>
    <row r="2279" spans="11:12" x14ac:dyDescent="0.3">
      <c r="K2279" s="1" t="str">
        <v/>
      </c>
      <c r="L2279" s="1" t="str">
        <v/>
      </c>
    </row>
    <row r="2280" spans="11:12" x14ac:dyDescent="0.3">
      <c r="K2280" s="1" t="str">
        <v/>
      </c>
      <c r="L2280" s="1" t="str">
        <v/>
      </c>
    </row>
    <row r="2281" spans="11:12" x14ac:dyDescent="0.3">
      <c r="K2281" s="1" t="str">
        <v/>
      </c>
      <c r="L2281" s="1" t="str">
        <v/>
      </c>
    </row>
    <row r="2282" spans="11:12" x14ac:dyDescent="0.3">
      <c r="K2282" s="1" t="str">
        <v/>
      </c>
      <c r="L2282" s="1" t="str">
        <v/>
      </c>
    </row>
    <row r="2283" spans="11:12" x14ac:dyDescent="0.3">
      <c r="K2283" s="1" t="str">
        <v/>
      </c>
      <c r="L2283" s="1" t="str">
        <v/>
      </c>
    </row>
    <row r="2284" spans="11:12" x14ac:dyDescent="0.3">
      <c r="K2284" s="1" t="str">
        <v/>
      </c>
      <c r="L2284" s="1" t="str">
        <v/>
      </c>
    </row>
    <row r="2285" spans="11:12" x14ac:dyDescent="0.3">
      <c r="K2285" s="1" t="str">
        <v/>
      </c>
      <c r="L2285" s="1" t="str">
        <v/>
      </c>
    </row>
    <row r="2286" spans="11:12" x14ac:dyDescent="0.3">
      <c r="K2286" s="1" t="str">
        <v/>
      </c>
      <c r="L2286" s="1" t="str">
        <v/>
      </c>
    </row>
    <row r="2287" spans="11:12" x14ac:dyDescent="0.3">
      <c r="K2287" s="1" t="str">
        <v/>
      </c>
      <c r="L2287" s="1" t="str">
        <v/>
      </c>
    </row>
    <row r="2288" spans="11:12" x14ac:dyDescent="0.3">
      <c r="K2288" s="1" t="str">
        <v/>
      </c>
      <c r="L2288" s="1" t="str">
        <v/>
      </c>
    </row>
    <row r="2289" spans="11:12" x14ac:dyDescent="0.3">
      <c r="K2289" s="1" t="str">
        <v/>
      </c>
      <c r="L2289" s="1" t="str">
        <v/>
      </c>
    </row>
    <row r="2290" spans="11:12" x14ac:dyDescent="0.3">
      <c r="K2290" s="1" t="str">
        <v/>
      </c>
      <c r="L2290" s="1" t="str">
        <v/>
      </c>
    </row>
    <row r="2291" spans="11:12" x14ac:dyDescent="0.3">
      <c r="K2291" s="1" t="str">
        <v/>
      </c>
      <c r="L2291" s="1" t="str">
        <v/>
      </c>
    </row>
    <row r="2292" spans="11:12" x14ac:dyDescent="0.3">
      <c r="K2292" s="1" t="str">
        <v/>
      </c>
      <c r="L2292" s="1" t="str">
        <v/>
      </c>
    </row>
    <row r="2293" spans="11:12" x14ac:dyDescent="0.3">
      <c r="K2293" s="1" t="str">
        <v/>
      </c>
      <c r="L2293" s="1" t="str">
        <v/>
      </c>
    </row>
    <row r="2294" spans="11:12" x14ac:dyDescent="0.3">
      <c r="K2294" s="1" t="str">
        <v/>
      </c>
      <c r="L2294" s="1" t="str">
        <v/>
      </c>
    </row>
    <row r="2295" spans="11:12" x14ac:dyDescent="0.3">
      <c r="K2295" s="1" t="str">
        <v/>
      </c>
      <c r="L2295" s="1" t="str">
        <v/>
      </c>
    </row>
    <row r="2296" spans="11:12" x14ac:dyDescent="0.3">
      <c r="K2296" s="1" t="str">
        <v/>
      </c>
      <c r="L2296" s="1" t="str">
        <v/>
      </c>
    </row>
    <row r="2297" spans="11:12" x14ac:dyDescent="0.3">
      <c r="K2297" s="1" t="str">
        <v/>
      </c>
      <c r="L2297" s="1" t="str">
        <v/>
      </c>
    </row>
    <row r="2298" spans="11:12" x14ac:dyDescent="0.3">
      <c r="K2298" s="1" t="str">
        <v/>
      </c>
      <c r="L2298" s="1" t="str">
        <v/>
      </c>
    </row>
    <row r="2299" spans="11:12" x14ac:dyDescent="0.3">
      <c r="K2299" s="1" t="str">
        <v/>
      </c>
      <c r="L2299" s="1" t="str">
        <v/>
      </c>
    </row>
    <row r="2300" spans="11:12" x14ac:dyDescent="0.3">
      <c r="K2300" s="1" t="str">
        <v/>
      </c>
      <c r="L2300" s="1" t="str">
        <v/>
      </c>
    </row>
    <row r="2301" spans="11:12" x14ac:dyDescent="0.3">
      <c r="K2301" s="1" t="str">
        <v/>
      </c>
      <c r="L2301" s="1" t="str">
        <v/>
      </c>
    </row>
    <row r="2302" spans="11:12" x14ac:dyDescent="0.3">
      <c r="K2302" s="1" t="str">
        <v/>
      </c>
      <c r="L2302" s="1" t="str">
        <v/>
      </c>
    </row>
    <row r="2303" spans="11:12" x14ac:dyDescent="0.3">
      <c r="K2303" s="1" t="str">
        <v/>
      </c>
      <c r="L2303" s="1" t="str">
        <v/>
      </c>
    </row>
    <row r="2304" spans="11:12" x14ac:dyDescent="0.3">
      <c r="K2304" s="1" t="str">
        <v/>
      </c>
      <c r="L2304" s="1" t="str">
        <v/>
      </c>
    </row>
    <row r="2305" spans="11:12" x14ac:dyDescent="0.3">
      <c r="K2305" s="1" t="str">
        <v/>
      </c>
      <c r="L2305" s="1" t="str">
        <v/>
      </c>
    </row>
    <row r="2306" spans="11:12" x14ac:dyDescent="0.3">
      <c r="K2306" s="1" t="str">
        <v/>
      </c>
      <c r="L2306" s="1" t="str">
        <v/>
      </c>
    </row>
    <row r="2307" spans="11:12" x14ac:dyDescent="0.3">
      <c r="K2307" s="1" t="str">
        <v/>
      </c>
      <c r="L2307" s="1" t="str">
        <v/>
      </c>
    </row>
    <row r="2308" spans="11:12" x14ac:dyDescent="0.3">
      <c r="K2308" s="1" t="str">
        <v/>
      </c>
      <c r="L2308" s="1" t="str">
        <v/>
      </c>
    </row>
    <row r="2309" spans="11:12" x14ac:dyDescent="0.3">
      <c r="K2309" s="1" t="str">
        <v/>
      </c>
      <c r="L2309" s="1" t="str">
        <v/>
      </c>
    </row>
    <row r="2310" spans="11:12" x14ac:dyDescent="0.3">
      <c r="K2310" s="1" t="str">
        <v/>
      </c>
      <c r="L2310" s="1" t="str">
        <v/>
      </c>
    </row>
    <row r="2311" spans="11:12" x14ac:dyDescent="0.3">
      <c r="K2311" s="1" t="str">
        <v/>
      </c>
      <c r="L2311" s="1" t="str">
        <v/>
      </c>
    </row>
    <row r="2312" spans="11:12" x14ac:dyDescent="0.3">
      <c r="K2312" s="1" t="str">
        <v/>
      </c>
      <c r="L2312" s="1" t="str">
        <v/>
      </c>
    </row>
    <row r="2313" spans="11:12" x14ac:dyDescent="0.3">
      <c r="K2313" s="1" t="str">
        <v/>
      </c>
      <c r="L2313" s="1" t="str">
        <v/>
      </c>
    </row>
    <row r="2314" spans="11:12" x14ac:dyDescent="0.3">
      <c r="K2314" s="1" t="str">
        <v/>
      </c>
      <c r="L2314" s="1" t="str">
        <v/>
      </c>
    </row>
    <row r="2315" spans="11:12" x14ac:dyDescent="0.3">
      <c r="K2315" s="1" t="str">
        <v/>
      </c>
      <c r="L2315" s="1" t="str">
        <v/>
      </c>
    </row>
    <row r="2316" spans="11:12" x14ac:dyDescent="0.3">
      <c r="K2316" s="1" t="str">
        <v/>
      </c>
      <c r="L2316" s="1" t="str">
        <v/>
      </c>
    </row>
    <row r="2317" spans="11:12" x14ac:dyDescent="0.3">
      <c r="K2317" s="1" t="str">
        <v/>
      </c>
      <c r="L2317" s="1" t="str">
        <v/>
      </c>
    </row>
    <row r="2318" spans="11:12" x14ac:dyDescent="0.3">
      <c r="K2318" s="1" t="str">
        <v/>
      </c>
      <c r="L2318" s="1" t="str">
        <v/>
      </c>
    </row>
    <row r="2319" spans="11:12" x14ac:dyDescent="0.3">
      <c r="K2319" s="1" t="str">
        <v/>
      </c>
      <c r="L2319" s="1" t="str">
        <v/>
      </c>
    </row>
    <row r="2320" spans="11:12" x14ac:dyDescent="0.3">
      <c r="K2320" s="1" t="str">
        <v/>
      </c>
      <c r="L2320" s="1" t="str">
        <v/>
      </c>
    </row>
    <row r="2321" spans="11:12" x14ac:dyDescent="0.3">
      <c r="K2321" s="1" t="str">
        <v/>
      </c>
      <c r="L2321" s="1" t="str">
        <v/>
      </c>
    </row>
    <row r="2322" spans="11:12" x14ac:dyDescent="0.3">
      <c r="K2322" s="1" t="str">
        <v/>
      </c>
      <c r="L2322" s="1" t="str">
        <v/>
      </c>
    </row>
    <row r="2323" spans="11:12" x14ac:dyDescent="0.3">
      <c r="K2323" s="1" t="str">
        <v/>
      </c>
      <c r="L2323" s="1" t="str">
        <v/>
      </c>
    </row>
    <row r="2324" spans="11:12" x14ac:dyDescent="0.3">
      <c r="K2324" s="1" t="str">
        <v/>
      </c>
      <c r="L2324" s="1" t="str">
        <v/>
      </c>
    </row>
    <row r="2325" spans="11:12" x14ac:dyDescent="0.3">
      <c r="K2325" s="1" t="str">
        <v/>
      </c>
      <c r="L2325" s="1" t="str">
        <v/>
      </c>
    </row>
    <row r="2326" spans="11:12" x14ac:dyDescent="0.3">
      <c r="K2326" s="1" t="str">
        <v/>
      </c>
      <c r="L2326" s="1" t="str">
        <v/>
      </c>
    </row>
    <row r="2327" spans="11:12" x14ac:dyDescent="0.3">
      <c r="K2327" s="1" t="str">
        <v/>
      </c>
      <c r="L2327" s="1" t="str">
        <v/>
      </c>
    </row>
    <row r="2328" spans="11:12" x14ac:dyDescent="0.3">
      <c r="K2328" s="1" t="str">
        <v/>
      </c>
      <c r="L2328" s="1" t="str">
        <v/>
      </c>
    </row>
    <row r="2329" spans="11:12" x14ac:dyDescent="0.3">
      <c r="K2329" s="1" t="str">
        <v/>
      </c>
      <c r="L2329" s="1" t="str">
        <v/>
      </c>
    </row>
    <row r="2330" spans="11:12" x14ac:dyDescent="0.3">
      <c r="K2330" s="1" t="str">
        <v/>
      </c>
      <c r="L2330" s="1" t="str">
        <v/>
      </c>
    </row>
    <row r="2331" spans="11:12" x14ac:dyDescent="0.3">
      <c r="K2331" s="1" t="str">
        <v/>
      </c>
      <c r="L2331" s="1" t="str">
        <v/>
      </c>
    </row>
    <row r="2332" spans="11:12" x14ac:dyDescent="0.3">
      <c r="K2332" s="1" t="str">
        <v/>
      </c>
      <c r="L2332" s="1" t="str">
        <v/>
      </c>
    </row>
    <row r="2333" spans="11:12" x14ac:dyDescent="0.3">
      <c r="K2333" s="1" t="str">
        <v/>
      </c>
      <c r="L2333" s="1" t="str">
        <v/>
      </c>
    </row>
    <row r="2334" spans="11:12" x14ac:dyDescent="0.3">
      <c r="K2334" s="1" t="str">
        <v/>
      </c>
      <c r="L2334" s="1" t="str">
        <v/>
      </c>
    </row>
    <row r="2335" spans="11:12" x14ac:dyDescent="0.3">
      <c r="K2335" s="1" t="str">
        <v/>
      </c>
      <c r="L2335" s="1" t="str">
        <v/>
      </c>
    </row>
    <row r="2336" spans="11:12" x14ac:dyDescent="0.3">
      <c r="K2336" s="1" t="str">
        <v/>
      </c>
      <c r="L2336" s="1" t="str">
        <v/>
      </c>
    </row>
    <row r="2337" spans="11:12" x14ac:dyDescent="0.3">
      <c r="K2337" s="1" t="str">
        <v/>
      </c>
      <c r="L2337" s="1" t="str">
        <v/>
      </c>
    </row>
    <row r="2338" spans="11:12" x14ac:dyDescent="0.3">
      <c r="K2338" s="1" t="str">
        <v/>
      </c>
      <c r="L2338" s="1" t="str">
        <v/>
      </c>
    </row>
    <row r="2339" spans="11:12" x14ac:dyDescent="0.3">
      <c r="K2339" s="1" t="str">
        <v/>
      </c>
      <c r="L2339" s="1" t="str">
        <v/>
      </c>
    </row>
    <row r="2340" spans="11:12" x14ac:dyDescent="0.3">
      <c r="K2340" s="1" t="str">
        <v/>
      </c>
      <c r="L2340" s="1" t="str">
        <v/>
      </c>
    </row>
    <row r="2341" spans="11:12" x14ac:dyDescent="0.3">
      <c r="K2341" s="1" t="str">
        <v/>
      </c>
      <c r="L2341" s="1" t="str">
        <v/>
      </c>
    </row>
    <row r="2342" spans="11:12" x14ac:dyDescent="0.3">
      <c r="K2342" s="1" t="str">
        <v/>
      </c>
      <c r="L2342" s="1" t="str">
        <v/>
      </c>
    </row>
    <row r="2343" spans="11:12" x14ac:dyDescent="0.3">
      <c r="K2343" s="1" t="str">
        <v/>
      </c>
      <c r="L2343" s="1" t="str">
        <v/>
      </c>
    </row>
    <row r="2344" spans="11:12" x14ac:dyDescent="0.3">
      <c r="K2344" s="1" t="str">
        <v/>
      </c>
      <c r="L2344" s="1" t="str">
        <v/>
      </c>
    </row>
    <row r="2345" spans="11:12" x14ac:dyDescent="0.3">
      <c r="K2345" s="1" t="str">
        <v/>
      </c>
      <c r="L2345" s="1" t="str">
        <v/>
      </c>
    </row>
    <row r="2346" spans="11:12" x14ac:dyDescent="0.3">
      <c r="K2346" s="1" t="str">
        <v/>
      </c>
      <c r="L2346" s="1" t="str">
        <v/>
      </c>
    </row>
    <row r="2347" spans="11:12" x14ac:dyDescent="0.3">
      <c r="K2347" s="1" t="str">
        <v/>
      </c>
      <c r="L2347" s="1" t="str">
        <v/>
      </c>
    </row>
    <row r="2348" spans="11:12" x14ac:dyDescent="0.3">
      <c r="K2348" s="1" t="str">
        <v/>
      </c>
      <c r="L2348" s="1" t="str">
        <v/>
      </c>
    </row>
    <row r="2349" spans="11:12" x14ac:dyDescent="0.3">
      <c r="K2349" s="1" t="str">
        <v/>
      </c>
      <c r="L2349" s="1" t="str">
        <v/>
      </c>
    </row>
    <row r="2350" spans="11:12" x14ac:dyDescent="0.3">
      <c r="K2350" s="1" t="str">
        <v/>
      </c>
      <c r="L2350" s="1" t="str">
        <v/>
      </c>
    </row>
    <row r="2351" spans="11:12" x14ac:dyDescent="0.3">
      <c r="K2351" s="1" t="str">
        <v/>
      </c>
      <c r="L2351" s="1" t="str">
        <v/>
      </c>
    </row>
    <row r="2352" spans="11:12" x14ac:dyDescent="0.3">
      <c r="K2352" s="1" t="str">
        <v/>
      </c>
      <c r="L2352" s="1" t="str">
        <v/>
      </c>
    </row>
    <row r="2353" spans="11:12" x14ac:dyDescent="0.3">
      <c r="K2353" s="1" t="str">
        <v/>
      </c>
      <c r="L2353" s="1" t="str">
        <v/>
      </c>
    </row>
    <row r="2354" spans="11:12" x14ac:dyDescent="0.3">
      <c r="K2354" s="1" t="str">
        <v/>
      </c>
      <c r="L2354" s="1" t="str">
        <v/>
      </c>
    </row>
    <row r="2355" spans="11:12" x14ac:dyDescent="0.3">
      <c r="K2355" s="1" t="str">
        <v/>
      </c>
      <c r="L2355" s="1" t="str">
        <v/>
      </c>
    </row>
    <row r="2356" spans="11:12" x14ac:dyDescent="0.3">
      <c r="K2356" s="1" t="str">
        <v/>
      </c>
      <c r="L2356" s="1" t="str">
        <v/>
      </c>
    </row>
    <row r="2357" spans="11:12" x14ac:dyDescent="0.3">
      <c r="K2357" s="1" t="str">
        <v/>
      </c>
      <c r="L2357" s="1" t="str">
        <v/>
      </c>
    </row>
    <row r="2358" spans="11:12" x14ac:dyDescent="0.3">
      <c r="K2358" s="1" t="str">
        <v/>
      </c>
      <c r="L2358" s="1" t="str">
        <v/>
      </c>
    </row>
    <row r="2359" spans="11:12" x14ac:dyDescent="0.3">
      <c r="K2359" s="1" t="str">
        <v/>
      </c>
      <c r="L2359" s="1" t="str">
        <v/>
      </c>
    </row>
    <row r="2360" spans="11:12" x14ac:dyDescent="0.3">
      <c r="K2360" s="1" t="str">
        <v/>
      </c>
      <c r="L2360" s="1" t="str">
        <v/>
      </c>
    </row>
    <row r="2361" spans="11:12" x14ac:dyDescent="0.3">
      <c r="K2361" s="1" t="str">
        <v/>
      </c>
      <c r="L2361" s="1" t="str">
        <v/>
      </c>
    </row>
    <row r="2362" spans="11:12" x14ac:dyDescent="0.3">
      <c r="K2362" s="1" t="str">
        <v/>
      </c>
      <c r="L2362" s="1" t="str">
        <v/>
      </c>
    </row>
    <row r="2363" spans="11:12" x14ac:dyDescent="0.3">
      <c r="K2363" s="1" t="str">
        <v/>
      </c>
      <c r="L2363" s="1" t="str">
        <v/>
      </c>
    </row>
    <row r="2364" spans="11:12" x14ac:dyDescent="0.3">
      <c r="K2364" s="1" t="str">
        <v/>
      </c>
      <c r="L2364" s="1" t="str">
        <v/>
      </c>
    </row>
    <row r="2365" spans="11:12" x14ac:dyDescent="0.3">
      <c r="K2365" s="1" t="str">
        <v/>
      </c>
      <c r="L2365" s="1" t="str">
        <v/>
      </c>
    </row>
    <row r="2366" spans="11:12" x14ac:dyDescent="0.3">
      <c r="K2366" s="1" t="str">
        <v/>
      </c>
      <c r="L2366" s="1" t="str">
        <v/>
      </c>
    </row>
    <row r="2367" spans="11:12" x14ac:dyDescent="0.3">
      <c r="K2367" s="1" t="str">
        <v/>
      </c>
      <c r="L2367" s="1" t="str">
        <v/>
      </c>
    </row>
    <row r="2368" spans="11:12" x14ac:dyDescent="0.3">
      <c r="K2368" s="1" t="str">
        <v/>
      </c>
      <c r="L2368" s="1" t="str">
        <v/>
      </c>
    </row>
    <row r="2369" spans="11:12" x14ac:dyDescent="0.3">
      <c r="K2369" s="1" t="str">
        <v/>
      </c>
      <c r="L2369" s="1" t="str">
        <v/>
      </c>
    </row>
    <row r="2370" spans="11:12" x14ac:dyDescent="0.3">
      <c r="K2370" s="1" t="str">
        <v/>
      </c>
      <c r="L2370" s="1" t="str">
        <v/>
      </c>
    </row>
    <row r="2371" spans="11:12" x14ac:dyDescent="0.3">
      <c r="K2371" s="1" t="str">
        <v/>
      </c>
      <c r="L2371" s="1" t="str">
        <v/>
      </c>
    </row>
    <row r="2372" spans="11:12" x14ac:dyDescent="0.3">
      <c r="K2372" s="1" t="str">
        <v/>
      </c>
      <c r="L2372" s="1" t="str">
        <v/>
      </c>
    </row>
    <row r="2373" spans="11:12" x14ac:dyDescent="0.3">
      <c r="K2373" s="1" t="str">
        <v/>
      </c>
      <c r="L2373" s="1" t="str">
        <v/>
      </c>
    </row>
    <row r="2374" spans="11:12" x14ac:dyDescent="0.3">
      <c r="K2374" s="1" t="str">
        <v/>
      </c>
      <c r="L2374" s="1" t="str">
        <v/>
      </c>
    </row>
    <row r="2375" spans="11:12" x14ac:dyDescent="0.3">
      <c r="K2375" s="1" t="str">
        <v/>
      </c>
      <c r="L2375" s="1" t="str">
        <v/>
      </c>
    </row>
    <row r="2376" spans="11:12" x14ac:dyDescent="0.3">
      <c r="K2376" s="1" t="str">
        <v/>
      </c>
      <c r="L2376" s="1" t="str">
        <v/>
      </c>
    </row>
    <row r="2377" spans="11:12" x14ac:dyDescent="0.3">
      <c r="K2377" s="1" t="str">
        <v/>
      </c>
      <c r="L2377" s="1" t="str">
        <v/>
      </c>
    </row>
    <row r="2378" spans="11:12" x14ac:dyDescent="0.3">
      <c r="K2378" s="1" t="str">
        <v/>
      </c>
      <c r="L2378" s="1" t="str">
        <v/>
      </c>
    </row>
    <row r="2379" spans="11:12" x14ac:dyDescent="0.3">
      <c r="K2379" s="1" t="str">
        <v/>
      </c>
      <c r="L2379" s="1" t="str">
        <v/>
      </c>
    </row>
    <row r="2380" spans="11:12" x14ac:dyDescent="0.3">
      <c r="K2380" s="1" t="str">
        <v/>
      </c>
      <c r="L2380" s="1" t="str">
        <v/>
      </c>
    </row>
    <row r="2381" spans="11:12" x14ac:dyDescent="0.3">
      <c r="K2381" s="1" t="str">
        <v/>
      </c>
      <c r="L2381" s="1" t="str">
        <v/>
      </c>
    </row>
    <row r="2382" spans="11:12" x14ac:dyDescent="0.3">
      <c r="K2382" s="1" t="str">
        <v/>
      </c>
      <c r="L2382" s="1" t="str">
        <v/>
      </c>
    </row>
    <row r="2383" spans="11:12" x14ac:dyDescent="0.3">
      <c r="K2383" s="1" t="str">
        <v/>
      </c>
      <c r="L2383" s="1" t="str">
        <v/>
      </c>
    </row>
    <row r="2384" spans="11:12" x14ac:dyDescent="0.3">
      <c r="K2384" s="1" t="str">
        <v/>
      </c>
      <c r="L2384" s="1" t="str">
        <v/>
      </c>
    </row>
    <row r="2385" spans="11:12" x14ac:dyDescent="0.3">
      <c r="K2385" s="1" t="str">
        <v/>
      </c>
      <c r="L2385" s="1" t="str">
        <v/>
      </c>
    </row>
    <row r="2386" spans="11:12" x14ac:dyDescent="0.3">
      <c r="K2386" s="1" t="str">
        <v/>
      </c>
      <c r="L2386" s="1" t="str">
        <v/>
      </c>
    </row>
    <row r="2387" spans="11:12" x14ac:dyDescent="0.3">
      <c r="K2387" s="1" t="str">
        <v/>
      </c>
      <c r="L2387" s="1" t="str">
        <v/>
      </c>
    </row>
    <row r="2388" spans="11:12" x14ac:dyDescent="0.3">
      <c r="K2388" s="1" t="str">
        <v/>
      </c>
      <c r="L2388" s="1" t="str">
        <v/>
      </c>
    </row>
    <row r="2389" spans="11:12" x14ac:dyDescent="0.3">
      <c r="K2389" s="1" t="str">
        <v/>
      </c>
      <c r="L2389" s="1" t="str">
        <v/>
      </c>
    </row>
    <row r="2390" spans="11:12" x14ac:dyDescent="0.3">
      <c r="K2390" s="1" t="str">
        <v/>
      </c>
      <c r="L2390" s="1" t="str">
        <v/>
      </c>
    </row>
    <row r="2391" spans="11:12" x14ac:dyDescent="0.3">
      <c r="K2391" s="1" t="str">
        <v/>
      </c>
      <c r="L2391" s="1" t="str">
        <v/>
      </c>
    </row>
    <row r="2392" spans="11:12" x14ac:dyDescent="0.3">
      <c r="K2392" s="1" t="str">
        <v/>
      </c>
      <c r="L2392" s="1" t="str">
        <v/>
      </c>
    </row>
    <row r="2393" spans="11:12" x14ac:dyDescent="0.3">
      <c r="K2393" s="1" t="str">
        <v/>
      </c>
      <c r="L2393" s="1" t="str">
        <v/>
      </c>
    </row>
    <row r="2394" spans="11:12" x14ac:dyDescent="0.3">
      <c r="K2394" s="1" t="str">
        <v/>
      </c>
      <c r="L2394" s="1" t="str">
        <v/>
      </c>
    </row>
    <row r="2395" spans="11:12" x14ac:dyDescent="0.3">
      <c r="K2395" s="1" t="str">
        <v/>
      </c>
      <c r="L2395" s="1" t="str">
        <v/>
      </c>
    </row>
    <row r="2396" spans="11:12" x14ac:dyDescent="0.3">
      <c r="K2396" s="1" t="str">
        <v/>
      </c>
      <c r="L2396" s="1" t="str">
        <v/>
      </c>
    </row>
    <row r="2397" spans="11:12" x14ac:dyDescent="0.3">
      <c r="K2397" s="1" t="str">
        <v/>
      </c>
      <c r="L2397" s="1" t="str">
        <v/>
      </c>
    </row>
    <row r="2398" spans="11:12" x14ac:dyDescent="0.3">
      <c r="K2398" s="1" t="str">
        <v/>
      </c>
      <c r="L2398" s="1" t="str">
        <v/>
      </c>
    </row>
    <row r="2399" spans="11:12" x14ac:dyDescent="0.3">
      <c r="K2399" s="1" t="str">
        <v/>
      </c>
      <c r="L2399" s="1" t="str">
        <v/>
      </c>
    </row>
    <row r="2400" spans="11:12" x14ac:dyDescent="0.3">
      <c r="K2400" s="1" t="str">
        <v/>
      </c>
      <c r="L2400" s="1" t="str">
        <v/>
      </c>
    </row>
    <row r="2401" spans="11:12" x14ac:dyDescent="0.3">
      <c r="K2401" s="1" t="str">
        <v/>
      </c>
      <c r="L2401" s="1" t="str">
        <v/>
      </c>
    </row>
    <row r="2402" spans="11:12" x14ac:dyDescent="0.3">
      <c r="K2402" s="1" t="str">
        <v/>
      </c>
      <c r="L2402" s="1" t="str">
        <v/>
      </c>
    </row>
    <row r="2403" spans="11:12" x14ac:dyDescent="0.3">
      <c r="K2403" s="1" t="str">
        <v/>
      </c>
      <c r="L2403" s="1" t="str">
        <v/>
      </c>
    </row>
    <row r="2404" spans="11:12" x14ac:dyDescent="0.3">
      <c r="K2404" s="1" t="str">
        <v/>
      </c>
      <c r="L2404" s="1" t="str">
        <v/>
      </c>
    </row>
    <row r="2405" spans="11:12" x14ac:dyDescent="0.3">
      <c r="K2405" s="1" t="str">
        <v/>
      </c>
      <c r="L2405" s="1" t="str">
        <v/>
      </c>
    </row>
    <row r="2406" spans="11:12" x14ac:dyDescent="0.3">
      <c r="K2406" s="1" t="str">
        <v/>
      </c>
      <c r="L2406" s="1" t="str">
        <v/>
      </c>
    </row>
    <row r="2407" spans="11:12" x14ac:dyDescent="0.3">
      <c r="K2407" s="1" t="str">
        <v/>
      </c>
      <c r="L2407" s="1" t="str">
        <v/>
      </c>
    </row>
    <row r="2408" spans="11:12" x14ac:dyDescent="0.3">
      <c r="K2408" s="1" t="str">
        <v/>
      </c>
      <c r="L2408" s="1" t="str">
        <v/>
      </c>
    </row>
    <row r="2409" spans="11:12" x14ac:dyDescent="0.3">
      <c r="K2409" s="1" t="str">
        <v/>
      </c>
      <c r="L2409" s="1" t="str">
        <v/>
      </c>
    </row>
    <row r="2410" spans="11:12" x14ac:dyDescent="0.3">
      <c r="K2410" s="1" t="str">
        <v/>
      </c>
      <c r="L2410" s="1" t="str">
        <v/>
      </c>
    </row>
    <row r="2411" spans="11:12" x14ac:dyDescent="0.3">
      <c r="K2411" s="1" t="str">
        <v/>
      </c>
      <c r="L2411" s="1" t="str">
        <v/>
      </c>
    </row>
    <row r="2412" spans="11:12" x14ac:dyDescent="0.3">
      <c r="K2412" s="1" t="str">
        <v/>
      </c>
      <c r="L2412" s="1" t="str">
        <v/>
      </c>
    </row>
    <row r="2413" spans="11:12" x14ac:dyDescent="0.3">
      <c r="K2413" s="1" t="str">
        <v/>
      </c>
      <c r="L2413" s="1" t="str">
        <v/>
      </c>
    </row>
    <row r="2414" spans="11:12" x14ac:dyDescent="0.3">
      <c r="K2414" s="1" t="str">
        <v/>
      </c>
      <c r="L2414" s="1" t="str">
        <v/>
      </c>
    </row>
    <row r="2415" spans="11:12" x14ac:dyDescent="0.3">
      <c r="K2415" s="1" t="str">
        <v/>
      </c>
      <c r="L2415" s="1" t="str">
        <v/>
      </c>
    </row>
    <row r="2416" spans="11:12" x14ac:dyDescent="0.3">
      <c r="K2416" s="1" t="str">
        <v/>
      </c>
      <c r="L2416" s="1" t="str">
        <v/>
      </c>
    </row>
    <row r="2417" spans="11:12" x14ac:dyDescent="0.3">
      <c r="K2417" s="1" t="str">
        <v/>
      </c>
      <c r="L2417" s="1" t="str">
        <v/>
      </c>
    </row>
    <row r="2418" spans="11:12" x14ac:dyDescent="0.3">
      <c r="K2418" s="1" t="str">
        <v/>
      </c>
      <c r="L2418" s="1" t="str">
        <v/>
      </c>
    </row>
    <row r="2419" spans="11:12" x14ac:dyDescent="0.3">
      <c r="K2419" s="1" t="str">
        <v/>
      </c>
      <c r="L2419" s="1" t="str">
        <v/>
      </c>
    </row>
    <row r="2420" spans="11:12" x14ac:dyDescent="0.3">
      <c r="K2420" s="1" t="str">
        <v/>
      </c>
      <c r="L2420" s="1" t="str">
        <v/>
      </c>
    </row>
    <row r="2421" spans="11:12" x14ac:dyDescent="0.3">
      <c r="K2421" s="1" t="str">
        <v/>
      </c>
      <c r="L2421" s="1" t="str">
        <v/>
      </c>
    </row>
    <row r="2422" spans="11:12" x14ac:dyDescent="0.3">
      <c r="K2422" s="1" t="str">
        <v/>
      </c>
      <c r="L2422" s="1" t="str">
        <v/>
      </c>
    </row>
    <row r="2423" spans="11:12" x14ac:dyDescent="0.3">
      <c r="K2423" s="1" t="str">
        <v/>
      </c>
      <c r="L2423" s="1" t="str">
        <v/>
      </c>
    </row>
    <row r="2424" spans="11:12" x14ac:dyDescent="0.3">
      <c r="K2424" s="1" t="str">
        <v/>
      </c>
      <c r="L2424" s="1" t="str">
        <v/>
      </c>
    </row>
    <row r="2425" spans="11:12" x14ac:dyDescent="0.3">
      <c r="K2425" s="1" t="str">
        <v/>
      </c>
      <c r="L2425" s="1" t="str">
        <v/>
      </c>
    </row>
    <row r="2426" spans="11:12" x14ac:dyDescent="0.3">
      <c r="K2426" s="1" t="str">
        <v/>
      </c>
      <c r="L2426" s="1" t="str">
        <v/>
      </c>
    </row>
    <row r="2427" spans="11:12" x14ac:dyDescent="0.3">
      <c r="K2427" s="1" t="str">
        <v/>
      </c>
      <c r="L2427" s="1" t="str">
        <v/>
      </c>
    </row>
    <row r="2428" spans="11:12" x14ac:dyDescent="0.3">
      <c r="K2428" s="1" t="str">
        <v/>
      </c>
      <c r="L2428" s="1" t="str">
        <v/>
      </c>
    </row>
    <row r="2429" spans="11:12" x14ac:dyDescent="0.3">
      <c r="K2429" s="1" t="str">
        <v/>
      </c>
      <c r="L2429" s="1" t="str">
        <v/>
      </c>
    </row>
    <row r="2430" spans="11:12" x14ac:dyDescent="0.3">
      <c r="K2430" s="1" t="str">
        <v/>
      </c>
      <c r="L2430" s="1" t="str">
        <v/>
      </c>
    </row>
    <row r="2431" spans="11:12" x14ac:dyDescent="0.3">
      <c r="K2431" s="1" t="str">
        <v/>
      </c>
      <c r="L2431" s="1" t="str">
        <v/>
      </c>
    </row>
    <row r="2432" spans="11:12" x14ac:dyDescent="0.3">
      <c r="K2432" s="1" t="str">
        <v/>
      </c>
      <c r="L2432" s="1" t="str">
        <v/>
      </c>
    </row>
    <row r="2433" spans="11:12" x14ac:dyDescent="0.3">
      <c r="K2433" s="1" t="str">
        <v/>
      </c>
      <c r="L2433" s="1" t="str">
        <v/>
      </c>
    </row>
    <row r="2434" spans="11:12" x14ac:dyDescent="0.3">
      <c r="K2434" s="1" t="str">
        <v/>
      </c>
      <c r="L2434" s="1" t="str">
        <v/>
      </c>
    </row>
    <row r="2435" spans="11:12" x14ac:dyDescent="0.3">
      <c r="K2435" s="1" t="str">
        <v/>
      </c>
      <c r="L2435" s="1" t="str">
        <v/>
      </c>
    </row>
    <row r="2436" spans="11:12" x14ac:dyDescent="0.3">
      <c r="K2436" s="1" t="str">
        <v/>
      </c>
      <c r="L2436" s="1" t="str">
        <v/>
      </c>
    </row>
    <row r="2437" spans="11:12" x14ac:dyDescent="0.3">
      <c r="K2437" s="1" t="str">
        <v/>
      </c>
      <c r="L2437" s="1" t="str">
        <v/>
      </c>
    </row>
    <row r="2438" spans="11:12" x14ac:dyDescent="0.3">
      <c r="K2438" s="1" t="str">
        <v/>
      </c>
      <c r="L2438" s="1" t="str">
        <v/>
      </c>
    </row>
    <row r="2439" spans="11:12" x14ac:dyDescent="0.3">
      <c r="K2439" s="1" t="str">
        <v/>
      </c>
      <c r="L2439" s="1" t="str">
        <v/>
      </c>
    </row>
    <row r="2440" spans="11:12" x14ac:dyDescent="0.3">
      <c r="K2440" s="1" t="str">
        <v/>
      </c>
      <c r="L2440" s="1" t="str">
        <v/>
      </c>
    </row>
    <row r="2441" spans="11:12" x14ac:dyDescent="0.3">
      <c r="K2441" s="1" t="str">
        <v/>
      </c>
      <c r="L2441" s="1" t="str">
        <v/>
      </c>
    </row>
    <row r="2442" spans="11:12" x14ac:dyDescent="0.3">
      <c r="K2442" s="1" t="str">
        <v/>
      </c>
      <c r="L2442" s="1" t="str">
        <v/>
      </c>
    </row>
    <row r="2443" spans="11:12" x14ac:dyDescent="0.3">
      <c r="K2443" s="1" t="str">
        <v/>
      </c>
      <c r="L2443" s="1" t="str">
        <v/>
      </c>
    </row>
    <row r="2444" spans="11:12" x14ac:dyDescent="0.3">
      <c r="K2444" s="1" t="str">
        <v/>
      </c>
      <c r="L2444" s="1" t="str">
        <v/>
      </c>
    </row>
    <row r="2445" spans="11:12" x14ac:dyDescent="0.3">
      <c r="K2445" s="1" t="str">
        <v/>
      </c>
      <c r="L2445" s="1" t="str">
        <v/>
      </c>
    </row>
    <row r="2446" spans="11:12" x14ac:dyDescent="0.3">
      <c r="K2446" s="1" t="str">
        <v/>
      </c>
      <c r="L2446" s="1" t="str">
        <v/>
      </c>
    </row>
    <row r="2447" spans="11:12" x14ac:dyDescent="0.3">
      <c r="K2447" s="1" t="str">
        <v/>
      </c>
      <c r="L2447" s="1" t="str">
        <v/>
      </c>
    </row>
    <row r="2448" spans="11:12" x14ac:dyDescent="0.3">
      <c r="K2448" s="1" t="str">
        <v/>
      </c>
      <c r="L2448" s="1" t="str">
        <v/>
      </c>
    </row>
    <row r="2449" spans="11:12" x14ac:dyDescent="0.3">
      <c r="K2449" s="1" t="str">
        <v/>
      </c>
      <c r="L2449" s="1" t="str">
        <v/>
      </c>
    </row>
    <row r="2450" spans="11:12" x14ac:dyDescent="0.3">
      <c r="K2450" s="1" t="str">
        <v/>
      </c>
      <c r="L2450" s="1" t="str">
        <v/>
      </c>
    </row>
    <row r="2451" spans="11:12" x14ac:dyDescent="0.3">
      <c r="K2451" s="1" t="str">
        <v/>
      </c>
      <c r="L2451" s="1" t="str">
        <v/>
      </c>
    </row>
    <row r="2452" spans="11:12" x14ac:dyDescent="0.3">
      <c r="K2452" s="1" t="str">
        <v/>
      </c>
      <c r="L2452" s="1" t="str">
        <v/>
      </c>
    </row>
    <row r="2453" spans="11:12" x14ac:dyDescent="0.3">
      <c r="K2453" s="1" t="str">
        <v/>
      </c>
      <c r="L2453" s="1" t="str">
        <v/>
      </c>
    </row>
    <row r="2454" spans="11:12" x14ac:dyDescent="0.3">
      <c r="K2454" s="1" t="str">
        <v/>
      </c>
      <c r="L2454" s="1" t="str">
        <v/>
      </c>
    </row>
    <row r="2455" spans="11:12" x14ac:dyDescent="0.3">
      <c r="K2455" s="1" t="str">
        <v/>
      </c>
      <c r="L2455" s="1" t="str">
        <v/>
      </c>
    </row>
    <row r="2456" spans="11:12" x14ac:dyDescent="0.3">
      <c r="K2456" s="1" t="str">
        <v/>
      </c>
      <c r="L2456" s="1" t="str">
        <v/>
      </c>
    </row>
    <row r="2457" spans="11:12" x14ac:dyDescent="0.3">
      <c r="K2457" s="1" t="str">
        <v/>
      </c>
      <c r="L2457" s="1" t="str">
        <v/>
      </c>
    </row>
    <row r="2458" spans="11:12" x14ac:dyDescent="0.3">
      <c r="K2458" s="1" t="str">
        <v/>
      </c>
      <c r="L2458" s="1" t="str">
        <v/>
      </c>
    </row>
    <row r="2459" spans="11:12" x14ac:dyDescent="0.3">
      <c r="K2459" s="1" t="str">
        <v/>
      </c>
      <c r="L2459" s="1" t="str">
        <v/>
      </c>
    </row>
    <row r="2460" spans="11:12" x14ac:dyDescent="0.3">
      <c r="K2460" s="1" t="str">
        <v/>
      </c>
      <c r="L2460" s="1" t="str">
        <v/>
      </c>
    </row>
    <row r="2461" spans="11:12" x14ac:dyDescent="0.3">
      <c r="K2461" s="1" t="str">
        <v/>
      </c>
      <c r="L2461" s="1" t="str">
        <v/>
      </c>
    </row>
    <row r="2462" spans="11:12" x14ac:dyDescent="0.3">
      <c r="K2462" s="1" t="str">
        <v/>
      </c>
      <c r="L2462" s="1" t="str">
        <v/>
      </c>
    </row>
    <row r="2463" spans="11:12" x14ac:dyDescent="0.3">
      <c r="K2463" s="1" t="str">
        <v/>
      </c>
      <c r="L2463" s="1" t="str">
        <v/>
      </c>
    </row>
    <row r="2464" spans="11:12" x14ac:dyDescent="0.3">
      <c r="K2464" s="1" t="str">
        <v/>
      </c>
      <c r="L2464" s="1" t="str">
        <v/>
      </c>
    </row>
    <row r="2465" spans="11:12" x14ac:dyDescent="0.3">
      <c r="K2465" s="1" t="str">
        <v/>
      </c>
      <c r="L2465" s="1" t="str">
        <v/>
      </c>
    </row>
    <row r="2466" spans="11:12" x14ac:dyDescent="0.3">
      <c r="K2466" s="1" t="str">
        <v/>
      </c>
      <c r="L2466" s="1" t="str">
        <v/>
      </c>
    </row>
    <row r="2467" spans="11:12" x14ac:dyDescent="0.3">
      <c r="K2467" s="1" t="str">
        <v/>
      </c>
      <c r="L2467" s="1" t="str">
        <v/>
      </c>
    </row>
    <row r="2468" spans="11:12" x14ac:dyDescent="0.3">
      <c r="K2468" s="1" t="str">
        <v/>
      </c>
      <c r="L2468" s="1" t="str">
        <v/>
      </c>
    </row>
    <row r="2469" spans="11:12" x14ac:dyDescent="0.3">
      <c r="K2469" s="1" t="str">
        <v/>
      </c>
      <c r="L2469" s="1" t="str">
        <v/>
      </c>
    </row>
    <row r="2470" spans="11:12" x14ac:dyDescent="0.3">
      <c r="K2470" s="1" t="str">
        <v/>
      </c>
      <c r="L2470" s="1" t="str">
        <v/>
      </c>
    </row>
    <row r="2471" spans="11:12" x14ac:dyDescent="0.3">
      <c r="K2471" s="1" t="str">
        <v/>
      </c>
      <c r="L2471" s="1" t="str">
        <v/>
      </c>
    </row>
    <row r="2472" spans="11:12" x14ac:dyDescent="0.3">
      <c r="K2472" s="1" t="str">
        <v/>
      </c>
      <c r="L2472" s="1" t="str">
        <v/>
      </c>
    </row>
    <row r="2473" spans="11:12" x14ac:dyDescent="0.3">
      <c r="K2473" s="1" t="str">
        <v/>
      </c>
      <c r="L2473" s="1" t="str">
        <v/>
      </c>
    </row>
    <row r="2474" spans="11:12" x14ac:dyDescent="0.3">
      <c r="K2474" s="1" t="str">
        <v/>
      </c>
      <c r="L2474" s="1" t="str">
        <v/>
      </c>
    </row>
    <row r="2475" spans="11:12" x14ac:dyDescent="0.3">
      <c r="K2475" s="1" t="str">
        <v/>
      </c>
      <c r="L2475" s="1" t="str">
        <v/>
      </c>
    </row>
    <row r="2476" spans="11:12" x14ac:dyDescent="0.3">
      <c r="K2476" s="1" t="str">
        <v/>
      </c>
      <c r="L2476" s="1" t="str">
        <v/>
      </c>
    </row>
    <row r="2477" spans="11:12" x14ac:dyDescent="0.3">
      <c r="K2477" s="1" t="str">
        <v/>
      </c>
      <c r="L2477" s="1" t="str">
        <v/>
      </c>
    </row>
    <row r="2478" spans="11:12" x14ac:dyDescent="0.3">
      <c r="K2478" s="1" t="str">
        <v/>
      </c>
      <c r="L2478" s="1" t="str">
        <v/>
      </c>
    </row>
    <row r="2479" spans="11:12" x14ac:dyDescent="0.3">
      <c r="K2479" s="1" t="str">
        <v/>
      </c>
      <c r="L2479" s="1" t="str">
        <v/>
      </c>
    </row>
    <row r="2480" spans="11:12" x14ac:dyDescent="0.3">
      <c r="K2480" s="1" t="str">
        <v/>
      </c>
      <c r="L2480" s="1" t="str">
        <v/>
      </c>
    </row>
    <row r="2481" spans="11:12" x14ac:dyDescent="0.3">
      <c r="K2481" s="1" t="str">
        <v/>
      </c>
      <c r="L2481" s="1" t="str">
        <v/>
      </c>
    </row>
    <row r="2482" spans="11:12" x14ac:dyDescent="0.3">
      <c r="K2482" s="1" t="str">
        <v/>
      </c>
      <c r="L2482" s="1" t="str">
        <v/>
      </c>
    </row>
    <row r="2483" spans="11:12" x14ac:dyDescent="0.3">
      <c r="K2483" s="1" t="str">
        <v/>
      </c>
      <c r="L2483" s="1" t="str">
        <v/>
      </c>
    </row>
    <row r="2484" spans="11:12" x14ac:dyDescent="0.3">
      <c r="K2484" s="1" t="str">
        <v/>
      </c>
      <c r="L2484" s="1" t="str">
        <v/>
      </c>
    </row>
    <row r="2485" spans="11:12" x14ac:dyDescent="0.3">
      <c r="K2485" s="1" t="str">
        <v/>
      </c>
      <c r="L2485" s="1" t="str">
        <v/>
      </c>
    </row>
    <row r="2486" spans="11:12" x14ac:dyDescent="0.3">
      <c r="K2486" s="1" t="str">
        <v/>
      </c>
      <c r="L2486" s="1" t="str">
        <v/>
      </c>
    </row>
    <row r="2487" spans="11:12" x14ac:dyDescent="0.3">
      <c r="K2487" s="1" t="str">
        <v/>
      </c>
      <c r="L2487" s="1" t="str">
        <v/>
      </c>
    </row>
    <row r="2488" spans="11:12" x14ac:dyDescent="0.3">
      <c r="K2488" s="1" t="str">
        <v/>
      </c>
      <c r="L2488" s="1" t="str">
        <v/>
      </c>
    </row>
    <row r="2489" spans="11:12" x14ac:dyDescent="0.3">
      <c r="K2489" s="1" t="str">
        <v/>
      </c>
      <c r="L2489" s="1" t="str">
        <v/>
      </c>
    </row>
    <row r="2490" spans="11:12" x14ac:dyDescent="0.3">
      <c r="K2490" s="1" t="str">
        <v/>
      </c>
      <c r="L2490" s="1" t="str">
        <v/>
      </c>
    </row>
    <row r="2491" spans="11:12" x14ac:dyDescent="0.3">
      <c r="K2491" s="1" t="str">
        <v/>
      </c>
      <c r="L2491" s="1" t="str">
        <v/>
      </c>
    </row>
    <row r="2492" spans="11:12" x14ac:dyDescent="0.3">
      <c r="K2492" s="1" t="str">
        <v/>
      </c>
      <c r="L2492" s="1" t="str">
        <v/>
      </c>
    </row>
    <row r="2493" spans="11:12" x14ac:dyDescent="0.3">
      <c r="K2493" s="1" t="str">
        <v/>
      </c>
      <c r="L2493" s="1" t="str">
        <v/>
      </c>
    </row>
    <row r="2494" spans="11:12" x14ac:dyDescent="0.3">
      <c r="K2494" s="1" t="str">
        <v/>
      </c>
      <c r="L2494" s="1" t="str">
        <v/>
      </c>
    </row>
    <row r="2495" spans="11:12" x14ac:dyDescent="0.3">
      <c r="K2495" s="1" t="str">
        <v/>
      </c>
      <c r="L2495" s="1" t="str">
        <v/>
      </c>
    </row>
    <row r="2496" spans="11:12" x14ac:dyDescent="0.3">
      <c r="K2496" s="1" t="str">
        <v/>
      </c>
      <c r="L2496" s="1" t="str">
        <v/>
      </c>
    </row>
    <row r="2497" spans="11:12" x14ac:dyDescent="0.3">
      <c r="K2497" s="1" t="str">
        <v/>
      </c>
      <c r="L2497" s="1" t="str">
        <v/>
      </c>
    </row>
    <row r="2498" spans="11:12" x14ac:dyDescent="0.3">
      <c r="K2498" s="1" t="str">
        <v/>
      </c>
      <c r="L2498" s="1" t="str">
        <v/>
      </c>
    </row>
    <row r="2499" spans="11:12" x14ac:dyDescent="0.3">
      <c r="K2499" s="1" t="str">
        <v/>
      </c>
      <c r="L2499" s="1" t="str">
        <v/>
      </c>
    </row>
    <row r="2500" spans="11:12" x14ac:dyDescent="0.3">
      <c r="K2500" s="1" t="str">
        <v/>
      </c>
      <c r="L2500" s="1" t="str">
        <v/>
      </c>
    </row>
    <row r="2501" spans="11:12" x14ac:dyDescent="0.3">
      <c r="K2501" s="1" t="str">
        <v/>
      </c>
      <c r="L2501" s="1" t="str">
        <v/>
      </c>
    </row>
    <row r="2502" spans="11:12" x14ac:dyDescent="0.3">
      <c r="K2502" s="1" t="str">
        <v/>
      </c>
      <c r="L2502" s="1" t="str">
        <v/>
      </c>
    </row>
    <row r="2503" spans="11:12" x14ac:dyDescent="0.3">
      <c r="K2503" s="1" t="str">
        <v/>
      </c>
      <c r="L2503" s="1" t="str">
        <v/>
      </c>
    </row>
    <row r="2504" spans="11:12" x14ac:dyDescent="0.3">
      <c r="K2504" s="1" t="str">
        <v/>
      </c>
      <c r="L2504" s="1" t="str">
        <v/>
      </c>
    </row>
    <row r="2505" spans="11:12" x14ac:dyDescent="0.3">
      <c r="K2505" s="1" t="str">
        <v/>
      </c>
      <c r="L2505" s="1" t="str">
        <v/>
      </c>
    </row>
    <row r="2506" spans="11:12" x14ac:dyDescent="0.3">
      <c r="K2506" s="1" t="str">
        <v/>
      </c>
      <c r="L2506" s="1" t="str">
        <v/>
      </c>
    </row>
    <row r="2507" spans="11:12" x14ac:dyDescent="0.3">
      <c r="K2507" s="1" t="str">
        <v/>
      </c>
      <c r="L2507" s="1" t="str">
        <v/>
      </c>
    </row>
    <row r="2508" spans="11:12" x14ac:dyDescent="0.3">
      <c r="K2508" s="1" t="str">
        <v/>
      </c>
      <c r="L2508" s="1" t="str">
        <v/>
      </c>
    </row>
    <row r="2509" spans="11:12" x14ac:dyDescent="0.3">
      <c r="K2509" s="1" t="str">
        <v/>
      </c>
      <c r="L2509" s="1" t="str">
        <v/>
      </c>
    </row>
    <row r="2510" spans="11:12" x14ac:dyDescent="0.3">
      <c r="K2510" s="1" t="str">
        <v/>
      </c>
      <c r="L2510" s="1" t="str">
        <v/>
      </c>
    </row>
    <row r="2511" spans="11:12" x14ac:dyDescent="0.3">
      <c r="K2511" s="1" t="str">
        <v/>
      </c>
      <c r="L2511" s="1" t="str">
        <v/>
      </c>
    </row>
    <row r="2512" spans="11:12" x14ac:dyDescent="0.3">
      <c r="K2512" s="1" t="str">
        <v/>
      </c>
      <c r="L2512" s="1" t="str">
        <v/>
      </c>
    </row>
    <row r="2513" spans="11:12" x14ac:dyDescent="0.3">
      <c r="K2513" s="1" t="str">
        <v/>
      </c>
      <c r="L2513" s="1" t="str">
        <v/>
      </c>
    </row>
    <row r="2514" spans="11:12" x14ac:dyDescent="0.3">
      <c r="K2514" s="1" t="str">
        <v/>
      </c>
      <c r="L2514" s="1" t="str">
        <v/>
      </c>
    </row>
    <row r="2515" spans="11:12" x14ac:dyDescent="0.3">
      <c r="K2515" s="1" t="str">
        <v/>
      </c>
      <c r="L2515" s="1" t="str">
        <v/>
      </c>
    </row>
    <row r="2516" spans="11:12" x14ac:dyDescent="0.3">
      <c r="K2516" s="1" t="str">
        <v/>
      </c>
      <c r="L2516" s="1" t="str">
        <v/>
      </c>
    </row>
    <row r="2517" spans="11:12" x14ac:dyDescent="0.3">
      <c r="K2517" s="1" t="str">
        <v/>
      </c>
      <c r="L2517" s="1" t="str">
        <v/>
      </c>
    </row>
    <row r="2518" spans="11:12" x14ac:dyDescent="0.3">
      <c r="K2518" s="1" t="str">
        <v/>
      </c>
      <c r="L2518" s="1" t="str">
        <v/>
      </c>
    </row>
    <row r="2519" spans="11:12" x14ac:dyDescent="0.3">
      <c r="K2519" s="1" t="str">
        <v/>
      </c>
      <c r="L2519" s="1" t="str">
        <v/>
      </c>
    </row>
    <row r="2520" spans="11:12" x14ac:dyDescent="0.3">
      <c r="K2520" s="1" t="str">
        <v/>
      </c>
      <c r="L2520" s="1" t="str">
        <v/>
      </c>
    </row>
    <row r="2521" spans="11:12" x14ac:dyDescent="0.3">
      <c r="K2521" s="1" t="str">
        <v/>
      </c>
      <c r="L2521" s="1" t="str">
        <v/>
      </c>
    </row>
    <row r="2522" spans="11:12" x14ac:dyDescent="0.3">
      <c r="K2522" s="1" t="str">
        <v/>
      </c>
      <c r="L2522" s="1" t="str">
        <v/>
      </c>
    </row>
    <row r="2523" spans="11:12" x14ac:dyDescent="0.3">
      <c r="K2523" s="1" t="str">
        <v/>
      </c>
      <c r="L2523" s="1" t="str">
        <v/>
      </c>
    </row>
    <row r="2524" spans="11:12" x14ac:dyDescent="0.3">
      <c r="K2524" s="1" t="str">
        <v/>
      </c>
      <c r="L2524" s="1" t="str">
        <v/>
      </c>
    </row>
    <row r="2525" spans="11:12" x14ac:dyDescent="0.3">
      <c r="K2525" s="1" t="str">
        <v/>
      </c>
      <c r="L2525" s="1" t="str">
        <v/>
      </c>
    </row>
    <row r="2526" spans="11:12" x14ac:dyDescent="0.3">
      <c r="K2526" s="1" t="str">
        <v/>
      </c>
      <c r="L2526" s="1" t="str">
        <v/>
      </c>
    </row>
    <row r="2527" spans="11:12" x14ac:dyDescent="0.3">
      <c r="K2527" s="1" t="str">
        <v/>
      </c>
      <c r="L2527" s="1" t="str">
        <v/>
      </c>
    </row>
    <row r="2528" spans="11:12" x14ac:dyDescent="0.3">
      <c r="K2528" s="1" t="str">
        <v/>
      </c>
      <c r="L2528" s="1" t="str">
        <v/>
      </c>
    </row>
    <row r="2529" spans="11:12" x14ac:dyDescent="0.3">
      <c r="K2529" s="1" t="str">
        <v/>
      </c>
      <c r="L2529" s="1" t="str">
        <v/>
      </c>
    </row>
    <row r="2530" spans="11:12" x14ac:dyDescent="0.3">
      <c r="K2530" s="1" t="str">
        <v/>
      </c>
      <c r="L2530" s="1" t="str">
        <v/>
      </c>
    </row>
    <row r="2531" spans="11:12" x14ac:dyDescent="0.3">
      <c r="K2531" s="1" t="str">
        <v/>
      </c>
      <c r="L2531" s="1" t="str">
        <v/>
      </c>
    </row>
    <row r="2532" spans="11:12" x14ac:dyDescent="0.3">
      <c r="K2532" s="1" t="str">
        <v/>
      </c>
      <c r="L2532" s="1" t="str">
        <v/>
      </c>
    </row>
    <row r="2533" spans="11:12" x14ac:dyDescent="0.3">
      <c r="K2533" s="1" t="str">
        <v/>
      </c>
      <c r="L2533" s="1" t="str">
        <v/>
      </c>
    </row>
    <row r="2534" spans="11:12" x14ac:dyDescent="0.3">
      <c r="K2534" s="1" t="str">
        <v/>
      </c>
      <c r="L2534" s="1" t="str">
        <v/>
      </c>
    </row>
    <row r="2535" spans="11:12" x14ac:dyDescent="0.3">
      <c r="K2535" s="1" t="str">
        <v/>
      </c>
      <c r="L2535" s="1" t="str">
        <v/>
      </c>
    </row>
    <row r="2536" spans="11:12" x14ac:dyDescent="0.3">
      <c r="K2536" s="1" t="str">
        <v/>
      </c>
      <c r="L2536" s="1" t="str">
        <v/>
      </c>
    </row>
    <row r="2537" spans="11:12" x14ac:dyDescent="0.3">
      <c r="K2537" s="1" t="str">
        <v/>
      </c>
      <c r="L2537" s="1" t="str">
        <v/>
      </c>
    </row>
    <row r="2538" spans="11:12" x14ac:dyDescent="0.3">
      <c r="K2538" s="1" t="str">
        <v/>
      </c>
      <c r="L2538" s="1" t="str">
        <v/>
      </c>
    </row>
    <row r="2539" spans="11:12" x14ac:dyDescent="0.3">
      <c r="K2539" s="1" t="str">
        <v/>
      </c>
      <c r="L2539" s="1" t="str">
        <v/>
      </c>
    </row>
    <row r="2540" spans="11:12" x14ac:dyDescent="0.3">
      <c r="K2540" s="1" t="str">
        <v/>
      </c>
      <c r="L2540" s="1" t="str">
        <v/>
      </c>
    </row>
    <row r="2541" spans="11:12" x14ac:dyDescent="0.3">
      <c r="K2541" s="1" t="str">
        <v/>
      </c>
      <c r="L2541" s="1" t="str">
        <v/>
      </c>
    </row>
    <row r="2542" spans="11:12" x14ac:dyDescent="0.3">
      <c r="K2542" s="1" t="str">
        <v/>
      </c>
      <c r="L2542" s="1" t="str">
        <v/>
      </c>
    </row>
    <row r="2543" spans="11:12" x14ac:dyDescent="0.3">
      <c r="K2543" s="1" t="str">
        <v/>
      </c>
      <c r="L2543" s="1" t="str">
        <v/>
      </c>
    </row>
    <row r="2544" spans="11:12" x14ac:dyDescent="0.3">
      <c r="K2544" s="1" t="str">
        <v/>
      </c>
      <c r="L2544" s="1" t="str">
        <v/>
      </c>
    </row>
    <row r="2545" spans="11:12" x14ac:dyDescent="0.3">
      <c r="K2545" s="1" t="str">
        <v/>
      </c>
      <c r="L2545" s="1" t="str">
        <v/>
      </c>
    </row>
    <row r="2546" spans="11:12" x14ac:dyDescent="0.3">
      <c r="K2546" s="1" t="str">
        <v/>
      </c>
      <c r="L2546" s="1" t="str">
        <v/>
      </c>
    </row>
    <row r="2547" spans="11:12" x14ac:dyDescent="0.3">
      <c r="K2547" s="1" t="str">
        <v/>
      </c>
      <c r="L2547" s="1" t="str">
        <v/>
      </c>
    </row>
    <row r="2548" spans="11:12" x14ac:dyDescent="0.3">
      <c r="K2548" s="1" t="str">
        <v/>
      </c>
      <c r="L2548" s="1" t="str">
        <v/>
      </c>
    </row>
    <row r="2549" spans="11:12" x14ac:dyDescent="0.3">
      <c r="K2549" s="1" t="str">
        <v/>
      </c>
      <c r="L2549" s="1" t="str">
        <v/>
      </c>
    </row>
    <row r="2550" spans="11:12" x14ac:dyDescent="0.3">
      <c r="K2550" s="1" t="str">
        <v/>
      </c>
      <c r="L2550" s="1" t="str">
        <v/>
      </c>
    </row>
    <row r="2551" spans="11:12" x14ac:dyDescent="0.3">
      <c r="K2551" s="1" t="str">
        <v/>
      </c>
      <c r="L2551" s="1" t="str">
        <v/>
      </c>
    </row>
    <row r="2552" spans="11:12" x14ac:dyDescent="0.3">
      <c r="K2552" s="1" t="str">
        <v/>
      </c>
      <c r="L2552" s="1" t="str">
        <v/>
      </c>
    </row>
    <row r="2553" spans="11:12" x14ac:dyDescent="0.3">
      <c r="K2553" s="1" t="str">
        <v/>
      </c>
      <c r="L2553" s="1" t="str">
        <v/>
      </c>
    </row>
    <row r="2554" spans="11:12" x14ac:dyDescent="0.3">
      <c r="K2554" s="1" t="str">
        <v/>
      </c>
      <c r="L2554" s="1" t="str">
        <v/>
      </c>
    </row>
    <row r="2555" spans="11:12" x14ac:dyDescent="0.3">
      <c r="K2555" s="1" t="str">
        <v/>
      </c>
      <c r="L2555" s="1" t="str">
        <v/>
      </c>
    </row>
    <row r="2556" spans="11:12" x14ac:dyDescent="0.3">
      <c r="K2556" s="1" t="str">
        <v/>
      </c>
      <c r="L2556" s="1" t="str">
        <v/>
      </c>
    </row>
    <row r="2557" spans="11:12" x14ac:dyDescent="0.3">
      <c r="K2557" s="1" t="str">
        <v/>
      </c>
      <c r="L2557" s="1" t="str">
        <v/>
      </c>
    </row>
    <row r="2558" spans="11:12" x14ac:dyDescent="0.3">
      <c r="K2558" s="1" t="str">
        <v/>
      </c>
      <c r="L2558" s="1" t="str">
        <v/>
      </c>
    </row>
    <row r="2559" spans="11:12" x14ac:dyDescent="0.3">
      <c r="K2559" s="1" t="str">
        <v/>
      </c>
      <c r="L2559" s="1" t="str">
        <v/>
      </c>
    </row>
    <row r="2560" spans="11:12" x14ac:dyDescent="0.3">
      <c r="K2560" s="1" t="str">
        <v/>
      </c>
      <c r="L2560" s="1" t="str">
        <v/>
      </c>
    </row>
    <row r="2561" spans="11:12" x14ac:dyDescent="0.3">
      <c r="K2561" s="1" t="str">
        <v/>
      </c>
      <c r="L2561" s="1" t="str">
        <v/>
      </c>
    </row>
    <row r="2562" spans="11:12" x14ac:dyDescent="0.3">
      <c r="K2562" s="1" t="str">
        <v/>
      </c>
      <c r="L2562" s="1" t="str">
        <v/>
      </c>
    </row>
    <row r="2563" spans="11:12" x14ac:dyDescent="0.3">
      <c r="K2563" s="1" t="str">
        <v/>
      </c>
      <c r="L2563" s="1" t="str">
        <v/>
      </c>
    </row>
    <row r="2564" spans="11:12" x14ac:dyDescent="0.3">
      <c r="K2564" s="1" t="str">
        <v/>
      </c>
      <c r="L2564" s="1" t="str">
        <v/>
      </c>
    </row>
    <row r="2565" spans="11:12" x14ac:dyDescent="0.3">
      <c r="K2565" s="1" t="str">
        <v/>
      </c>
      <c r="L2565" s="1" t="str">
        <v/>
      </c>
    </row>
    <row r="2566" spans="11:12" x14ac:dyDescent="0.3">
      <c r="K2566" s="1" t="str">
        <v/>
      </c>
      <c r="L2566" s="1" t="str">
        <v/>
      </c>
    </row>
    <row r="2567" spans="11:12" x14ac:dyDescent="0.3">
      <c r="K2567" s="1" t="str">
        <v/>
      </c>
      <c r="L2567" s="1" t="str">
        <v/>
      </c>
    </row>
    <row r="2568" spans="11:12" x14ac:dyDescent="0.3">
      <c r="K2568" s="1" t="str">
        <v/>
      </c>
      <c r="L2568" s="1" t="str">
        <v/>
      </c>
    </row>
    <row r="2569" spans="11:12" x14ac:dyDescent="0.3">
      <c r="K2569" s="1" t="str">
        <v/>
      </c>
      <c r="L2569" s="1" t="str">
        <v/>
      </c>
    </row>
    <row r="2570" spans="11:12" x14ac:dyDescent="0.3">
      <c r="K2570" s="1" t="str">
        <v/>
      </c>
      <c r="L2570" s="1" t="str">
        <v/>
      </c>
    </row>
    <row r="2571" spans="11:12" x14ac:dyDescent="0.3">
      <c r="K2571" s="1" t="str">
        <v/>
      </c>
      <c r="L2571" s="1" t="str">
        <v/>
      </c>
    </row>
    <row r="2572" spans="11:12" x14ac:dyDescent="0.3">
      <c r="K2572" s="1" t="str">
        <v/>
      </c>
      <c r="L2572" s="1" t="str">
        <v/>
      </c>
    </row>
    <row r="2573" spans="11:12" x14ac:dyDescent="0.3">
      <c r="K2573" s="1" t="str">
        <v/>
      </c>
      <c r="L2573" s="1" t="str">
        <v/>
      </c>
    </row>
    <row r="2574" spans="11:12" x14ac:dyDescent="0.3">
      <c r="K2574" s="1" t="str">
        <v/>
      </c>
      <c r="L2574" s="1" t="str">
        <v/>
      </c>
    </row>
    <row r="2575" spans="11:12" x14ac:dyDescent="0.3">
      <c r="K2575" s="1" t="str">
        <v/>
      </c>
      <c r="L2575" s="1" t="str">
        <v/>
      </c>
    </row>
    <row r="2576" spans="11:12" x14ac:dyDescent="0.3">
      <c r="K2576" s="1" t="str">
        <v/>
      </c>
      <c r="L2576" s="1" t="str">
        <v/>
      </c>
    </row>
    <row r="2577" spans="11:12" x14ac:dyDescent="0.3">
      <c r="K2577" s="1" t="str">
        <v/>
      </c>
      <c r="L2577" s="1" t="str">
        <v/>
      </c>
    </row>
    <row r="2578" spans="11:12" x14ac:dyDescent="0.3">
      <c r="K2578" s="1" t="str">
        <v/>
      </c>
      <c r="L2578" s="1" t="str">
        <v/>
      </c>
    </row>
    <row r="2579" spans="11:12" x14ac:dyDescent="0.3">
      <c r="K2579" s="1" t="str">
        <v/>
      </c>
      <c r="L2579" s="1" t="str">
        <v/>
      </c>
    </row>
    <row r="2580" spans="11:12" x14ac:dyDescent="0.3">
      <c r="K2580" s="1" t="str">
        <v/>
      </c>
      <c r="L2580" s="1" t="str">
        <v/>
      </c>
    </row>
    <row r="2581" spans="11:12" x14ac:dyDescent="0.3">
      <c r="K2581" s="1" t="str">
        <v/>
      </c>
      <c r="L2581" s="1" t="str">
        <v/>
      </c>
    </row>
    <row r="2582" spans="11:12" x14ac:dyDescent="0.3">
      <c r="K2582" s="1" t="str">
        <v/>
      </c>
      <c r="L2582" s="1" t="str">
        <v/>
      </c>
    </row>
    <row r="2583" spans="11:12" x14ac:dyDescent="0.3">
      <c r="K2583" s="1" t="str">
        <v/>
      </c>
      <c r="L2583" s="1" t="str">
        <v/>
      </c>
    </row>
    <row r="2584" spans="11:12" x14ac:dyDescent="0.3">
      <c r="K2584" s="1" t="str">
        <v/>
      </c>
      <c r="L2584" s="1" t="str">
        <v/>
      </c>
    </row>
    <row r="2585" spans="11:12" x14ac:dyDescent="0.3">
      <c r="K2585" s="1" t="str">
        <v/>
      </c>
      <c r="L2585" s="1" t="str">
        <v/>
      </c>
    </row>
    <row r="2586" spans="11:12" x14ac:dyDescent="0.3">
      <c r="K2586" s="1" t="str">
        <v/>
      </c>
      <c r="L2586" s="1" t="str">
        <v/>
      </c>
    </row>
    <row r="2587" spans="11:12" x14ac:dyDescent="0.3">
      <c r="K2587" s="1" t="str">
        <v/>
      </c>
      <c r="L2587" s="1" t="str">
        <v/>
      </c>
    </row>
    <row r="2588" spans="11:12" x14ac:dyDescent="0.3">
      <c r="K2588" s="1" t="str">
        <v/>
      </c>
      <c r="L2588" s="1" t="str">
        <v/>
      </c>
    </row>
    <row r="2589" spans="11:12" x14ac:dyDescent="0.3">
      <c r="K2589" s="1" t="str">
        <v/>
      </c>
      <c r="L2589" s="1" t="str">
        <v/>
      </c>
    </row>
    <row r="2590" spans="11:12" x14ac:dyDescent="0.3">
      <c r="K2590" s="1" t="str">
        <v/>
      </c>
      <c r="L2590" s="1" t="str">
        <v/>
      </c>
    </row>
    <row r="2591" spans="11:12" x14ac:dyDescent="0.3">
      <c r="K2591" s="1" t="str">
        <v/>
      </c>
      <c r="L2591" s="1" t="str">
        <v/>
      </c>
    </row>
    <row r="2592" spans="11:12" x14ac:dyDescent="0.3">
      <c r="K2592" s="1" t="str">
        <v/>
      </c>
      <c r="L2592" s="1" t="str">
        <v/>
      </c>
    </row>
    <row r="2593" spans="11:12" x14ac:dyDescent="0.3">
      <c r="K2593" s="1" t="str">
        <v/>
      </c>
      <c r="L2593" s="1" t="str">
        <v/>
      </c>
    </row>
    <row r="2594" spans="11:12" x14ac:dyDescent="0.3">
      <c r="K2594" s="1" t="str">
        <v/>
      </c>
      <c r="L2594" s="1" t="str">
        <v/>
      </c>
    </row>
    <row r="2595" spans="11:12" x14ac:dyDescent="0.3">
      <c r="K2595" s="1" t="str">
        <v/>
      </c>
      <c r="L2595" s="1" t="str">
        <v/>
      </c>
    </row>
    <row r="2596" spans="11:12" x14ac:dyDescent="0.3">
      <c r="K2596" s="1" t="str">
        <v/>
      </c>
      <c r="L2596" s="1" t="str">
        <v/>
      </c>
    </row>
    <row r="2597" spans="11:12" x14ac:dyDescent="0.3">
      <c r="K2597" s="1" t="str">
        <v/>
      </c>
      <c r="L2597" s="1" t="str">
        <v/>
      </c>
    </row>
    <row r="2598" spans="11:12" x14ac:dyDescent="0.3">
      <c r="K2598" s="1" t="str">
        <v/>
      </c>
      <c r="L2598" s="1" t="str">
        <v/>
      </c>
    </row>
    <row r="2599" spans="11:12" x14ac:dyDescent="0.3">
      <c r="K2599" s="1" t="str">
        <v/>
      </c>
      <c r="L2599" s="1" t="str">
        <v/>
      </c>
    </row>
    <row r="2600" spans="11:12" x14ac:dyDescent="0.3">
      <c r="K2600" s="1" t="str">
        <v/>
      </c>
      <c r="L2600" s="1" t="str">
        <v/>
      </c>
    </row>
    <row r="2601" spans="11:12" x14ac:dyDescent="0.3">
      <c r="K2601" s="1" t="str">
        <v/>
      </c>
      <c r="L2601" s="1" t="str">
        <v/>
      </c>
    </row>
    <row r="2602" spans="11:12" x14ac:dyDescent="0.3">
      <c r="K2602" s="1" t="str">
        <v/>
      </c>
      <c r="L2602" s="1" t="str">
        <v/>
      </c>
    </row>
    <row r="2603" spans="11:12" x14ac:dyDescent="0.3">
      <c r="K2603" s="1" t="str">
        <v/>
      </c>
      <c r="L2603" s="1" t="str">
        <v/>
      </c>
    </row>
    <row r="2604" spans="11:12" x14ac:dyDescent="0.3">
      <c r="K2604" s="1" t="str">
        <v/>
      </c>
      <c r="L2604" s="1" t="str">
        <v/>
      </c>
    </row>
    <row r="2605" spans="11:12" x14ac:dyDescent="0.3">
      <c r="K2605" s="1" t="str">
        <v/>
      </c>
      <c r="L2605" s="1" t="str">
        <v/>
      </c>
    </row>
    <row r="2606" spans="11:12" x14ac:dyDescent="0.3">
      <c r="K2606" s="1" t="str">
        <v/>
      </c>
      <c r="L2606" s="1" t="str">
        <v/>
      </c>
    </row>
    <row r="2607" spans="11:12" x14ac:dyDescent="0.3">
      <c r="K2607" s="1" t="str">
        <v/>
      </c>
      <c r="L2607" s="1" t="str">
        <v/>
      </c>
    </row>
    <row r="2608" spans="11:12" x14ac:dyDescent="0.3">
      <c r="K2608" s="1" t="str">
        <v/>
      </c>
      <c r="L2608" s="1" t="str">
        <v/>
      </c>
    </row>
    <row r="2609" spans="11:12" x14ac:dyDescent="0.3">
      <c r="K2609" s="1" t="str">
        <v/>
      </c>
      <c r="L2609" s="1" t="str">
        <v/>
      </c>
    </row>
    <row r="2610" spans="11:12" x14ac:dyDescent="0.3">
      <c r="K2610" s="1" t="str">
        <v/>
      </c>
      <c r="L2610" s="1" t="str">
        <v/>
      </c>
    </row>
    <row r="2611" spans="11:12" x14ac:dyDescent="0.3">
      <c r="K2611" s="1" t="str">
        <v/>
      </c>
      <c r="L2611" s="1" t="str">
        <v/>
      </c>
    </row>
    <row r="2612" spans="11:12" x14ac:dyDescent="0.3">
      <c r="K2612" s="1" t="str">
        <v/>
      </c>
      <c r="L2612" s="1" t="str">
        <v/>
      </c>
    </row>
    <row r="2613" spans="11:12" x14ac:dyDescent="0.3">
      <c r="K2613" s="1" t="str">
        <v/>
      </c>
      <c r="L2613" s="1" t="str">
        <v/>
      </c>
    </row>
    <row r="2614" spans="11:12" x14ac:dyDescent="0.3">
      <c r="K2614" s="1" t="str">
        <v/>
      </c>
      <c r="L2614" s="1" t="str">
        <v/>
      </c>
    </row>
    <row r="2615" spans="11:12" x14ac:dyDescent="0.3">
      <c r="K2615" s="1" t="str">
        <v/>
      </c>
      <c r="L2615" s="1" t="str">
        <v/>
      </c>
    </row>
    <row r="2616" spans="11:12" x14ac:dyDescent="0.3">
      <c r="K2616" s="1" t="str">
        <v/>
      </c>
      <c r="L2616" s="1" t="str">
        <v/>
      </c>
    </row>
    <row r="2617" spans="11:12" x14ac:dyDescent="0.3">
      <c r="K2617" s="1" t="str">
        <v/>
      </c>
      <c r="L2617" s="1" t="str">
        <v/>
      </c>
    </row>
    <row r="2618" spans="11:12" x14ac:dyDescent="0.3">
      <c r="K2618" s="1" t="str">
        <v/>
      </c>
      <c r="L2618" s="1" t="str">
        <v/>
      </c>
    </row>
    <row r="2619" spans="11:12" x14ac:dyDescent="0.3">
      <c r="K2619" s="1" t="str">
        <v/>
      </c>
      <c r="L2619" s="1" t="str">
        <v/>
      </c>
    </row>
    <row r="2620" spans="11:12" x14ac:dyDescent="0.3">
      <c r="K2620" s="1" t="str">
        <v/>
      </c>
      <c r="L2620" s="1" t="str">
        <v/>
      </c>
    </row>
    <row r="2621" spans="11:12" x14ac:dyDescent="0.3">
      <c r="K2621" s="1" t="str">
        <v/>
      </c>
      <c r="L2621" s="1" t="str">
        <v/>
      </c>
    </row>
    <row r="2622" spans="11:12" x14ac:dyDescent="0.3">
      <c r="K2622" s="1" t="str">
        <v/>
      </c>
      <c r="L2622" s="1" t="str">
        <v/>
      </c>
    </row>
    <row r="2623" spans="11:12" x14ac:dyDescent="0.3">
      <c r="K2623" s="1" t="str">
        <v/>
      </c>
      <c r="L2623" s="1" t="str">
        <v/>
      </c>
    </row>
    <row r="2624" spans="11:12" x14ac:dyDescent="0.3">
      <c r="K2624" s="1" t="str">
        <v/>
      </c>
      <c r="L2624" s="1" t="str">
        <v/>
      </c>
    </row>
    <row r="2625" spans="11:12" x14ac:dyDescent="0.3">
      <c r="K2625" s="1" t="str">
        <v/>
      </c>
      <c r="L2625" s="1" t="str">
        <v/>
      </c>
    </row>
    <row r="2626" spans="11:12" x14ac:dyDescent="0.3">
      <c r="K2626" s="1" t="str">
        <v/>
      </c>
      <c r="L2626" s="1" t="str">
        <v/>
      </c>
    </row>
    <row r="2627" spans="11:12" x14ac:dyDescent="0.3">
      <c r="K2627" s="1" t="str">
        <v/>
      </c>
      <c r="L2627" s="1" t="str">
        <v/>
      </c>
    </row>
    <row r="2628" spans="11:12" x14ac:dyDescent="0.3">
      <c r="K2628" s="1" t="str">
        <v/>
      </c>
      <c r="L2628" s="1" t="str">
        <v/>
      </c>
    </row>
    <row r="2629" spans="11:12" x14ac:dyDescent="0.3">
      <c r="K2629" s="1" t="str">
        <v/>
      </c>
      <c r="L2629" s="1" t="str">
        <v/>
      </c>
    </row>
    <row r="2630" spans="11:12" x14ac:dyDescent="0.3">
      <c r="K2630" s="1" t="str">
        <v/>
      </c>
      <c r="L2630" s="1" t="str">
        <v/>
      </c>
    </row>
    <row r="2631" spans="11:12" x14ac:dyDescent="0.3">
      <c r="K2631" s="1" t="str">
        <v/>
      </c>
      <c r="L2631" s="1" t="str">
        <v/>
      </c>
    </row>
    <row r="2632" spans="11:12" x14ac:dyDescent="0.3">
      <c r="K2632" s="1" t="str">
        <v/>
      </c>
      <c r="L2632" s="1" t="str">
        <v/>
      </c>
    </row>
    <row r="2633" spans="11:12" x14ac:dyDescent="0.3">
      <c r="K2633" s="1" t="str">
        <v/>
      </c>
      <c r="L2633" s="1" t="str">
        <v/>
      </c>
    </row>
    <row r="2634" spans="11:12" x14ac:dyDescent="0.3">
      <c r="K2634" s="1" t="str">
        <v/>
      </c>
      <c r="L2634" s="1" t="str">
        <v/>
      </c>
    </row>
    <row r="2635" spans="11:12" x14ac:dyDescent="0.3">
      <c r="K2635" s="1" t="str">
        <v/>
      </c>
      <c r="L2635" s="1" t="str">
        <v/>
      </c>
    </row>
    <row r="2636" spans="11:12" x14ac:dyDescent="0.3">
      <c r="K2636" s="1" t="str">
        <v/>
      </c>
      <c r="L2636" s="1" t="str">
        <v/>
      </c>
    </row>
    <row r="2637" spans="11:12" x14ac:dyDescent="0.3">
      <c r="K2637" s="1" t="str">
        <v/>
      </c>
      <c r="L2637" s="1" t="str">
        <v/>
      </c>
    </row>
    <row r="2638" spans="11:12" x14ac:dyDescent="0.3">
      <c r="K2638" s="1" t="str">
        <v/>
      </c>
      <c r="L2638" s="1" t="str">
        <v/>
      </c>
    </row>
    <row r="2639" spans="11:12" x14ac:dyDescent="0.3">
      <c r="K2639" s="1" t="str">
        <v/>
      </c>
      <c r="L2639" s="1" t="str">
        <v/>
      </c>
    </row>
    <row r="2640" spans="11:12" x14ac:dyDescent="0.3">
      <c r="K2640" s="1" t="str">
        <v/>
      </c>
      <c r="L2640" s="1" t="str">
        <v/>
      </c>
    </row>
    <row r="2641" spans="11:12" x14ac:dyDescent="0.3">
      <c r="K2641" s="1" t="str">
        <v/>
      </c>
      <c r="L2641" s="1" t="str">
        <v/>
      </c>
    </row>
    <row r="2642" spans="11:12" x14ac:dyDescent="0.3">
      <c r="K2642" s="1" t="str">
        <v/>
      </c>
      <c r="L2642" s="1" t="str">
        <v/>
      </c>
    </row>
    <row r="2643" spans="11:12" x14ac:dyDescent="0.3">
      <c r="K2643" s="1" t="str">
        <v/>
      </c>
      <c r="L2643" s="1" t="str">
        <v/>
      </c>
    </row>
    <row r="2644" spans="11:12" x14ac:dyDescent="0.3">
      <c r="K2644" s="1" t="str">
        <v/>
      </c>
      <c r="L2644" s="1" t="str">
        <v/>
      </c>
    </row>
    <row r="2645" spans="11:12" x14ac:dyDescent="0.3">
      <c r="K2645" s="1" t="str">
        <v/>
      </c>
      <c r="L2645" s="1" t="str">
        <v/>
      </c>
    </row>
    <row r="2646" spans="11:12" x14ac:dyDescent="0.3">
      <c r="K2646" s="1" t="str">
        <v/>
      </c>
      <c r="L2646" s="1" t="str">
        <v/>
      </c>
    </row>
    <row r="2647" spans="11:12" x14ac:dyDescent="0.3">
      <c r="K2647" s="1" t="str">
        <v/>
      </c>
      <c r="L2647" s="1" t="str">
        <v/>
      </c>
    </row>
    <row r="2648" spans="11:12" x14ac:dyDescent="0.3">
      <c r="K2648" s="1" t="str">
        <v/>
      </c>
      <c r="L2648" s="1" t="str">
        <v/>
      </c>
    </row>
    <row r="2649" spans="11:12" x14ac:dyDescent="0.3">
      <c r="K2649" s="1" t="str">
        <v/>
      </c>
      <c r="L2649" s="1" t="str">
        <v/>
      </c>
    </row>
    <row r="2650" spans="11:12" x14ac:dyDescent="0.3">
      <c r="K2650" s="1" t="str">
        <v/>
      </c>
      <c r="L2650" s="1" t="str">
        <v/>
      </c>
    </row>
    <row r="2651" spans="11:12" x14ac:dyDescent="0.3">
      <c r="K2651" s="1" t="str">
        <v/>
      </c>
      <c r="L2651" s="1" t="str">
        <v/>
      </c>
    </row>
    <row r="2652" spans="11:12" x14ac:dyDescent="0.3">
      <c r="K2652" s="1" t="str">
        <v/>
      </c>
      <c r="L2652" s="1" t="str">
        <v/>
      </c>
    </row>
    <row r="2653" spans="11:12" x14ac:dyDescent="0.3">
      <c r="K2653" s="1" t="str">
        <v/>
      </c>
      <c r="L2653" s="1" t="str">
        <v/>
      </c>
    </row>
    <row r="2654" spans="11:12" x14ac:dyDescent="0.3">
      <c r="K2654" s="1" t="str">
        <v/>
      </c>
      <c r="L2654" s="1" t="str">
        <v/>
      </c>
    </row>
    <row r="2655" spans="11:12" x14ac:dyDescent="0.3">
      <c r="K2655" s="1" t="str">
        <v/>
      </c>
      <c r="L2655" s="1" t="str">
        <v/>
      </c>
    </row>
    <row r="2656" spans="11:12" x14ac:dyDescent="0.3">
      <c r="K2656" s="1" t="str">
        <v/>
      </c>
      <c r="L2656" s="1" t="str">
        <v/>
      </c>
    </row>
    <row r="2657" spans="11:12" x14ac:dyDescent="0.3">
      <c r="K2657" s="1" t="str">
        <v/>
      </c>
      <c r="L2657" s="1" t="str">
        <v/>
      </c>
    </row>
    <row r="2658" spans="11:12" x14ac:dyDescent="0.3">
      <c r="K2658" s="1" t="str">
        <v/>
      </c>
      <c r="L2658" s="1" t="str">
        <v/>
      </c>
    </row>
    <row r="2659" spans="11:12" x14ac:dyDescent="0.3">
      <c r="K2659" s="1" t="str">
        <v/>
      </c>
      <c r="L2659" s="1" t="str">
        <v/>
      </c>
    </row>
    <row r="2660" spans="11:12" x14ac:dyDescent="0.3">
      <c r="K2660" s="1" t="str">
        <v/>
      </c>
      <c r="L2660" s="1" t="str">
        <v/>
      </c>
    </row>
    <row r="2661" spans="11:12" x14ac:dyDescent="0.3">
      <c r="K2661" s="1" t="str">
        <v/>
      </c>
      <c r="L2661" s="1" t="str">
        <v/>
      </c>
    </row>
    <row r="2662" spans="11:12" x14ac:dyDescent="0.3">
      <c r="K2662" s="1" t="str">
        <v/>
      </c>
      <c r="L2662" s="1" t="str">
        <v/>
      </c>
    </row>
    <row r="2663" spans="11:12" x14ac:dyDescent="0.3">
      <c r="K2663" s="1" t="str">
        <v/>
      </c>
      <c r="L2663" s="1" t="str">
        <v/>
      </c>
    </row>
    <row r="2664" spans="11:12" x14ac:dyDescent="0.3">
      <c r="K2664" s="1" t="str">
        <v/>
      </c>
      <c r="L2664" s="1" t="str">
        <v/>
      </c>
    </row>
    <row r="2665" spans="11:12" x14ac:dyDescent="0.3">
      <c r="K2665" s="1" t="str">
        <v/>
      </c>
      <c r="L2665" s="1" t="str">
        <v/>
      </c>
    </row>
    <row r="2666" spans="11:12" x14ac:dyDescent="0.3">
      <c r="K2666" s="1" t="str">
        <v/>
      </c>
      <c r="L2666" s="1" t="str">
        <v/>
      </c>
    </row>
    <row r="2667" spans="11:12" x14ac:dyDescent="0.3">
      <c r="K2667" s="1" t="str">
        <v/>
      </c>
      <c r="L2667" s="1" t="str">
        <v/>
      </c>
    </row>
    <row r="2668" spans="11:12" x14ac:dyDescent="0.3">
      <c r="K2668" s="1" t="str">
        <v/>
      </c>
      <c r="L2668" s="1" t="str">
        <v/>
      </c>
    </row>
    <row r="2669" spans="11:12" x14ac:dyDescent="0.3">
      <c r="K2669" s="1" t="str">
        <v/>
      </c>
      <c r="L2669" s="1" t="str">
        <v/>
      </c>
    </row>
    <row r="2670" spans="11:12" x14ac:dyDescent="0.3">
      <c r="K2670" s="1" t="str">
        <v/>
      </c>
      <c r="L2670" s="1" t="str">
        <v/>
      </c>
    </row>
    <row r="2671" spans="11:12" x14ac:dyDescent="0.3">
      <c r="K2671" s="1" t="str">
        <v/>
      </c>
      <c r="L2671" s="1" t="str">
        <v/>
      </c>
    </row>
    <row r="2672" spans="11:12" x14ac:dyDescent="0.3">
      <c r="K2672" s="1" t="str">
        <v/>
      </c>
      <c r="L2672" s="1" t="str">
        <v/>
      </c>
    </row>
    <row r="2673" spans="11:12" x14ac:dyDescent="0.3">
      <c r="K2673" s="1" t="str">
        <v/>
      </c>
      <c r="L2673" s="1" t="str">
        <v/>
      </c>
    </row>
    <row r="2674" spans="11:12" x14ac:dyDescent="0.3">
      <c r="K2674" s="1" t="str">
        <v/>
      </c>
      <c r="L2674" s="1" t="str">
        <v/>
      </c>
    </row>
    <row r="2675" spans="11:12" x14ac:dyDescent="0.3">
      <c r="K2675" s="1" t="str">
        <v/>
      </c>
      <c r="L2675" s="1" t="str">
        <v/>
      </c>
    </row>
    <row r="2676" spans="11:12" x14ac:dyDescent="0.3">
      <c r="K2676" s="1" t="str">
        <v/>
      </c>
      <c r="L2676" s="1" t="str">
        <v/>
      </c>
    </row>
    <row r="2677" spans="11:12" x14ac:dyDescent="0.3">
      <c r="K2677" s="1" t="str">
        <v/>
      </c>
      <c r="L2677" s="1" t="str">
        <v/>
      </c>
    </row>
    <row r="2678" spans="11:12" x14ac:dyDescent="0.3">
      <c r="K2678" s="1" t="str">
        <v/>
      </c>
      <c r="L2678" s="1" t="str">
        <v/>
      </c>
    </row>
    <row r="2679" spans="11:12" x14ac:dyDescent="0.3">
      <c r="K2679" s="1" t="str">
        <v/>
      </c>
      <c r="L2679" s="1" t="str">
        <v/>
      </c>
    </row>
    <row r="2680" spans="11:12" x14ac:dyDescent="0.3">
      <c r="K2680" s="1" t="str">
        <v/>
      </c>
      <c r="L2680" s="1" t="str">
        <v/>
      </c>
    </row>
    <row r="2681" spans="11:12" x14ac:dyDescent="0.3">
      <c r="K2681" s="1" t="str">
        <v/>
      </c>
      <c r="L2681" s="1" t="str">
        <v/>
      </c>
    </row>
    <row r="2682" spans="11:12" x14ac:dyDescent="0.3">
      <c r="K2682" s="1" t="str">
        <v/>
      </c>
      <c r="L2682" s="1" t="str">
        <v/>
      </c>
    </row>
    <row r="2683" spans="11:12" x14ac:dyDescent="0.3">
      <c r="K2683" s="1" t="str">
        <v/>
      </c>
      <c r="L2683" s="1" t="str">
        <v/>
      </c>
    </row>
    <row r="2684" spans="11:12" x14ac:dyDescent="0.3">
      <c r="K2684" s="1" t="str">
        <v/>
      </c>
      <c r="L2684" s="1" t="str">
        <v/>
      </c>
    </row>
    <row r="2685" spans="11:12" x14ac:dyDescent="0.3">
      <c r="K2685" s="1" t="str">
        <v/>
      </c>
      <c r="L2685" s="1" t="str">
        <v/>
      </c>
    </row>
    <row r="2686" spans="11:12" x14ac:dyDescent="0.3">
      <c r="K2686" s="1" t="str">
        <v/>
      </c>
      <c r="L2686" s="1" t="str">
        <v/>
      </c>
    </row>
    <row r="2687" spans="11:12" x14ac:dyDescent="0.3">
      <c r="K2687" s="1" t="str">
        <v/>
      </c>
      <c r="L2687" s="1" t="str">
        <v/>
      </c>
    </row>
    <row r="2688" spans="11:12" x14ac:dyDescent="0.3">
      <c r="K2688" s="1" t="str">
        <v/>
      </c>
      <c r="L2688" s="1" t="str">
        <v/>
      </c>
    </row>
    <row r="2689" spans="11:12" x14ac:dyDescent="0.3">
      <c r="K2689" s="1" t="str">
        <v/>
      </c>
      <c r="L2689" s="1" t="str">
        <v/>
      </c>
    </row>
    <row r="2690" spans="11:12" x14ac:dyDescent="0.3">
      <c r="K2690" s="1" t="str">
        <v/>
      </c>
      <c r="L2690" s="1" t="str">
        <v/>
      </c>
    </row>
    <row r="2691" spans="11:12" x14ac:dyDescent="0.3">
      <c r="K2691" s="1" t="str">
        <v/>
      </c>
      <c r="L2691" s="1" t="str">
        <v/>
      </c>
    </row>
    <row r="2692" spans="11:12" x14ac:dyDescent="0.3">
      <c r="K2692" s="1" t="str">
        <v/>
      </c>
      <c r="L2692" s="1" t="str">
        <v/>
      </c>
    </row>
    <row r="2693" spans="11:12" x14ac:dyDescent="0.3">
      <c r="K2693" s="1" t="str">
        <v/>
      </c>
      <c r="L2693" s="1" t="str">
        <v/>
      </c>
    </row>
    <row r="2694" spans="11:12" x14ac:dyDescent="0.3">
      <c r="K2694" s="1" t="str">
        <v/>
      </c>
      <c r="L2694" s="1" t="str">
        <v/>
      </c>
    </row>
    <row r="2695" spans="11:12" x14ac:dyDescent="0.3">
      <c r="K2695" s="1" t="str">
        <v/>
      </c>
      <c r="L2695" s="1" t="str">
        <v/>
      </c>
    </row>
    <row r="2696" spans="11:12" x14ac:dyDescent="0.3">
      <c r="K2696" s="1" t="str">
        <v/>
      </c>
      <c r="L2696" s="1" t="str">
        <v/>
      </c>
    </row>
    <row r="2697" spans="11:12" x14ac:dyDescent="0.3">
      <c r="K2697" s="1" t="str">
        <v/>
      </c>
      <c r="L2697" s="1" t="str">
        <v/>
      </c>
    </row>
    <row r="2698" spans="11:12" x14ac:dyDescent="0.3">
      <c r="K2698" s="1" t="str">
        <v/>
      </c>
      <c r="L2698" s="1" t="str">
        <v/>
      </c>
    </row>
    <row r="2699" spans="11:12" x14ac:dyDescent="0.3">
      <c r="K2699" s="1" t="str">
        <v/>
      </c>
      <c r="L2699" s="1" t="str">
        <v/>
      </c>
    </row>
    <row r="2700" spans="11:12" x14ac:dyDescent="0.3">
      <c r="K2700" s="1" t="str">
        <v/>
      </c>
      <c r="L2700" s="1" t="str">
        <v/>
      </c>
    </row>
    <row r="2701" spans="11:12" x14ac:dyDescent="0.3">
      <c r="K2701" s="1" t="str">
        <v/>
      </c>
      <c r="L2701" s="1" t="str">
        <v/>
      </c>
    </row>
    <row r="2702" spans="11:12" x14ac:dyDescent="0.3">
      <c r="K2702" s="1" t="str">
        <v/>
      </c>
      <c r="L2702" s="1" t="str">
        <v/>
      </c>
    </row>
    <row r="2703" spans="11:12" x14ac:dyDescent="0.3">
      <c r="K2703" s="1" t="str">
        <v/>
      </c>
      <c r="L2703" s="1" t="str">
        <v/>
      </c>
    </row>
    <row r="2704" spans="11:12" x14ac:dyDescent="0.3">
      <c r="K2704" s="1" t="str">
        <v/>
      </c>
      <c r="L2704" s="1" t="str">
        <v/>
      </c>
    </row>
    <row r="2705" spans="11:12" x14ac:dyDescent="0.3">
      <c r="K2705" s="1" t="str">
        <v/>
      </c>
      <c r="L2705" s="1" t="str">
        <v/>
      </c>
    </row>
    <row r="2706" spans="11:12" x14ac:dyDescent="0.3">
      <c r="K2706" s="1" t="str">
        <v/>
      </c>
      <c r="L2706" s="1" t="str">
        <v/>
      </c>
    </row>
    <row r="2707" spans="11:12" x14ac:dyDescent="0.3">
      <c r="K2707" s="1" t="str">
        <v/>
      </c>
      <c r="L2707" s="1" t="str">
        <v/>
      </c>
    </row>
    <row r="2708" spans="11:12" x14ac:dyDescent="0.3">
      <c r="K2708" s="1" t="str">
        <v/>
      </c>
      <c r="L2708" s="1" t="str">
        <v/>
      </c>
    </row>
    <row r="2709" spans="11:12" x14ac:dyDescent="0.3">
      <c r="K2709" s="1" t="str">
        <v/>
      </c>
      <c r="L2709" s="1" t="str">
        <v/>
      </c>
    </row>
    <row r="2710" spans="11:12" x14ac:dyDescent="0.3">
      <c r="K2710" s="1" t="str">
        <v/>
      </c>
      <c r="L2710" s="1" t="str">
        <v/>
      </c>
    </row>
    <row r="2711" spans="11:12" x14ac:dyDescent="0.3">
      <c r="K2711" s="1" t="str">
        <v/>
      </c>
      <c r="L2711" s="1" t="str">
        <v/>
      </c>
    </row>
    <row r="2712" spans="11:12" x14ac:dyDescent="0.3">
      <c r="K2712" s="1" t="str">
        <v/>
      </c>
      <c r="L2712" s="1" t="str">
        <v/>
      </c>
    </row>
    <row r="2713" spans="11:12" x14ac:dyDescent="0.3">
      <c r="K2713" s="1" t="str">
        <v/>
      </c>
      <c r="L2713" s="1" t="str">
        <v/>
      </c>
    </row>
    <row r="2714" spans="11:12" x14ac:dyDescent="0.3">
      <c r="K2714" s="1" t="str">
        <v/>
      </c>
      <c r="L2714" s="1" t="str">
        <v/>
      </c>
    </row>
    <row r="2715" spans="11:12" x14ac:dyDescent="0.3">
      <c r="K2715" s="1" t="str">
        <v/>
      </c>
      <c r="L2715" s="1" t="str">
        <v/>
      </c>
    </row>
    <row r="2716" spans="11:12" x14ac:dyDescent="0.3">
      <c r="K2716" s="1" t="str">
        <v/>
      </c>
      <c r="L2716" s="1" t="str">
        <v/>
      </c>
    </row>
    <row r="2717" spans="11:12" x14ac:dyDescent="0.3">
      <c r="K2717" s="1" t="str">
        <v/>
      </c>
      <c r="L2717" s="1" t="str">
        <v/>
      </c>
    </row>
    <row r="2718" spans="11:12" x14ac:dyDescent="0.3">
      <c r="K2718" s="1" t="str">
        <v/>
      </c>
      <c r="L2718" s="1" t="str">
        <v/>
      </c>
    </row>
    <row r="2719" spans="11:12" x14ac:dyDescent="0.3">
      <c r="K2719" s="1" t="str">
        <v/>
      </c>
      <c r="L2719" s="1" t="str">
        <v/>
      </c>
    </row>
    <row r="2720" spans="11:12" x14ac:dyDescent="0.3">
      <c r="K2720" s="1" t="str">
        <v/>
      </c>
      <c r="L2720" s="1" t="str">
        <v/>
      </c>
    </row>
    <row r="2721" spans="11:12" x14ac:dyDescent="0.3">
      <c r="K2721" s="1" t="str">
        <v/>
      </c>
      <c r="L2721" s="1" t="str">
        <v/>
      </c>
    </row>
    <row r="2722" spans="11:12" x14ac:dyDescent="0.3">
      <c r="K2722" s="1" t="str">
        <v/>
      </c>
      <c r="L2722" s="1" t="str">
        <v/>
      </c>
    </row>
    <row r="2723" spans="11:12" x14ac:dyDescent="0.3">
      <c r="K2723" s="1" t="str">
        <v/>
      </c>
      <c r="L2723" s="1" t="str">
        <v/>
      </c>
    </row>
    <row r="2724" spans="11:12" x14ac:dyDescent="0.3">
      <c r="K2724" s="1" t="str">
        <v/>
      </c>
      <c r="L2724" s="1" t="str">
        <v/>
      </c>
    </row>
    <row r="2725" spans="11:12" x14ac:dyDescent="0.3">
      <c r="K2725" s="1" t="str">
        <v/>
      </c>
      <c r="L2725" s="1" t="str">
        <v/>
      </c>
    </row>
    <row r="2726" spans="11:12" x14ac:dyDescent="0.3">
      <c r="K2726" s="1" t="str">
        <v/>
      </c>
      <c r="L2726" s="1" t="str">
        <v/>
      </c>
    </row>
    <row r="2727" spans="11:12" x14ac:dyDescent="0.3">
      <c r="K2727" s="1" t="str">
        <v/>
      </c>
      <c r="L2727" s="1" t="str">
        <v/>
      </c>
    </row>
    <row r="2728" spans="11:12" x14ac:dyDescent="0.3">
      <c r="K2728" s="1" t="str">
        <v/>
      </c>
      <c r="L2728" s="1" t="str">
        <v/>
      </c>
    </row>
    <row r="2729" spans="11:12" x14ac:dyDescent="0.3">
      <c r="K2729" s="1" t="str">
        <v/>
      </c>
      <c r="L2729" s="1" t="str">
        <v/>
      </c>
    </row>
    <row r="2730" spans="11:12" x14ac:dyDescent="0.3">
      <c r="K2730" s="1" t="str">
        <v/>
      </c>
      <c r="L2730" s="1" t="str">
        <v/>
      </c>
    </row>
    <row r="2731" spans="11:12" x14ac:dyDescent="0.3">
      <c r="K2731" s="1" t="str">
        <v/>
      </c>
      <c r="L2731" s="1" t="str">
        <v/>
      </c>
    </row>
    <row r="2732" spans="11:12" x14ac:dyDescent="0.3">
      <c r="K2732" s="1" t="str">
        <v/>
      </c>
      <c r="L2732" s="1" t="str">
        <v/>
      </c>
    </row>
    <row r="2733" spans="11:12" x14ac:dyDescent="0.3">
      <c r="K2733" s="1" t="str">
        <v/>
      </c>
      <c r="L2733" s="1" t="str">
        <v/>
      </c>
    </row>
    <row r="2734" spans="11:12" x14ac:dyDescent="0.3">
      <c r="K2734" s="1" t="str">
        <v/>
      </c>
      <c r="L2734" s="1" t="str">
        <v/>
      </c>
    </row>
    <row r="2735" spans="11:12" x14ac:dyDescent="0.3">
      <c r="K2735" s="1" t="str">
        <v/>
      </c>
      <c r="L2735" s="1" t="str">
        <v/>
      </c>
    </row>
    <row r="2736" spans="11:12" x14ac:dyDescent="0.3">
      <c r="K2736" s="1" t="str">
        <v/>
      </c>
      <c r="L2736" s="1" t="str">
        <v/>
      </c>
    </row>
    <row r="2737" spans="11:12" x14ac:dyDescent="0.3">
      <c r="K2737" s="1" t="str">
        <v/>
      </c>
      <c r="L2737" s="1" t="str">
        <v/>
      </c>
    </row>
    <row r="2738" spans="11:12" x14ac:dyDescent="0.3">
      <c r="K2738" s="1" t="str">
        <v/>
      </c>
      <c r="L2738" s="1" t="str">
        <v/>
      </c>
    </row>
    <row r="2739" spans="11:12" x14ac:dyDescent="0.3">
      <c r="K2739" s="1" t="str">
        <v/>
      </c>
      <c r="L2739" s="1" t="str">
        <v/>
      </c>
    </row>
    <row r="2740" spans="11:12" x14ac:dyDescent="0.3">
      <c r="K2740" s="1" t="str">
        <v/>
      </c>
      <c r="L2740" s="1" t="str">
        <v/>
      </c>
    </row>
    <row r="2741" spans="11:12" x14ac:dyDescent="0.3">
      <c r="K2741" s="1" t="str">
        <v/>
      </c>
      <c r="L2741" s="1" t="str">
        <v/>
      </c>
    </row>
    <row r="2742" spans="11:12" x14ac:dyDescent="0.3">
      <c r="K2742" s="1" t="str">
        <v/>
      </c>
      <c r="L2742" s="1" t="str">
        <v/>
      </c>
    </row>
    <row r="2743" spans="11:12" x14ac:dyDescent="0.3">
      <c r="K2743" s="1" t="str">
        <v/>
      </c>
      <c r="L2743" s="1" t="str">
        <v/>
      </c>
    </row>
    <row r="2744" spans="11:12" x14ac:dyDescent="0.3">
      <c r="K2744" s="1" t="str">
        <v/>
      </c>
      <c r="L2744" s="1" t="str">
        <v/>
      </c>
    </row>
    <row r="2745" spans="11:12" x14ac:dyDescent="0.3">
      <c r="K2745" s="1" t="str">
        <v/>
      </c>
      <c r="L2745" s="1" t="str">
        <v/>
      </c>
    </row>
    <row r="2746" spans="11:12" x14ac:dyDescent="0.3">
      <c r="K2746" s="1" t="str">
        <v/>
      </c>
      <c r="L2746" s="1" t="str">
        <v/>
      </c>
    </row>
    <row r="2747" spans="11:12" x14ac:dyDescent="0.3">
      <c r="K2747" s="1" t="str">
        <v/>
      </c>
      <c r="L2747" s="1" t="str">
        <v/>
      </c>
    </row>
    <row r="2748" spans="11:12" x14ac:dyDescent="0.3">
      <c r="K2748" s="1" t="str">
        <v/>
      </c>
      <c r="L2748" s="1" t="str">
        <v/>
      </c>
    </row>
    <row r="2749" spans="11:12" x14ac:dyDescent="0.3">
      <c r="K2749" s="1" t="str">
        <v/>
      </c>
      <c r="L2749" s="1" t="str">
        <v/>
      </c>
    </row>
    <row r="2750" spans="11:12" x14ac:dyDescent="0.3">
      <c r="K2750" s="1" t="str">
        <v/>
      </c>
      <c r="L2750" s="1" t="str">
        <v/>
      </c>
    </row>
    <row r="2751" spans="11:12" x14ac:dyDescent="0.3">
      <c r="K2751" s="1" t="str">
        <v/>
      </c>
      <c r="L2751" s="1" t="str">
        <v/>
      </c>
    </row>
    <row r="2752" spans="11:12" x14ac:dyDescent="0.3">
      <c r="K2752" s="1" t="str">
        <v/>
      </c>
      <c r="L2752" s="1" t="str">
        <v/>
      </c>
    </row>
    <row r="2753" spans="11:12" x14ac:dyDescent="0.3">
      <c r="K2753" s="1" t="str">
        <v/>
      </c>
      <c r="L2753" s="1" t="str">
        <v/>
      </c>
    </row>
    <row r="2754" spans="11:12" x14ac:dyDescent="0.3">
      <c r="K2754" s="1" t="str">
        <v/>
      </c>
      <c r="L2754" s="1" t="str">
        <v/>
      </c>
    </row>
    <row r="2755" spans="11:12" x14ac:dyDescent="0.3">
      <c r="K2755" s="1" t="str">
        <v/>
      </c>
      <c r="L2755" s="1" t="str">
        <v/>
      </c>
    </row>
    <row r="2756" spans="11:12" x14ac:dyDescent="0.3">
      <c r="K2756" s="1" t="str">
        <v/>
      </c>
      <c r="L2756" s="1" t="str">
        <v/>
      </c>
    </row>
    <row r="2757" spans="11:12" x14ac:dyDescent="0.3">
      <c r="K2757" s="1" t="str">
        <v/>
      </c>
      <c r="L2757" s="1" t="str">
        <v/>
      </c>
    </row>
    <row r="2758" spans="11:12" x14ac:dyDescent="0.3">
      <c r="K2758" s="1" t="str">
        <v/>
      </c>
      <c r="L2758" s="1" t="str">
        <v/>
      </c>
    </row>
    <row r="2759" spans="11:12" x14ac:dyDescent="0.3">
      <c r="K2759" s="1" t="str">
        <v/>
      </c>
      <c r="L2759" s="1" t="str">
        <v/>
      </c>
    </row>
    <row r="2760" spans="11:12" x14ac:dyDescent="0.3">
      <c r="K2760" s="1" t="str">
        <v/>
      </c>
      <c r="L2760" s="1" t="str">
        <v/>
      </c>
    </row>
    <row r="2761" spans="11:12" x14ac:dyDescent="0.3">
      <c r="K2761" s="1" t="str">
        <v/>
      </c>
      <c r="L2761" s="1" t="str">
        <v/>
      </c>
    </row>
    <row r="2762" spans="11:12" x14ac:dyDescent="0.3">
      <c r="K2762" s="1" t="str">
        <v/>
      </c>
      <c r="L2762" s="1" t="str">
        <v/>
      </c>
    </row>
    <row r="2763" spans="11:12" x14ac:dyDescent="0.3">
      <c r="K2763" s="1" t="str">
        <v/>
      </c>
      <c r="L2763" s="1" t="str">
        <v/>
      </c>
    </row>
    <row r="2764" spans="11:12" x14ac:dyDescent="0.3">
      <c r="K2764" s="1" t="str">
        <v/>
      </c>
      <c r="L2764" s="1" t="str">
        <v/>
      </c>
    </row>
    <row r="2765" spans="11:12" x14ac:dyDescent="0.3">
      <c r="K2765" s="1" t="str">
        <v/>
      </c>
      <c r="L2765" s="1" t="str">
        <v/>
      </c>
    </row>
    <row r="2766" spans="11:12" x14ac:dyDescent="0.3">
      <c r="K2766" s="1" t="str">
        <v/>
      </c>
      <c r="L2766" s="1" t="str">
        <v/>
      </c>
    </row>
    <row r="2767" spans="11:12" x14ac:dyDescent="0.3">
      <c r="K2767" s="1" t="str">
        <v/>
      </c>
      <c r="L2767" s="1" t="str">
        <v/>
      </c>
    </row>
    <row r="2768" spans="11:12" x14ac:dyDescent="0.3">
      <c r="K2768" s="1" t="str">
        <v/>
      </c>
      <c r="L2768" s="1" t="str">
        <v/>
      </c>
    </row>
    <row r="2769" spans="11:12" x14ac:dyDescent="0.3">
      <c r="K2769" s="1" t="str">
        <v/>
      </c>
      <c r="L2769" s="1" t="str">
        <v/>
      </c>
    </row>
    <row r="2770" spans="11:12" x14ac:dyDescent="0.3">
      <c r="K2770" s="1" t="str">
        <v/>
      </c>
      <c r="L2770" s="1" t="str">
        <v/>
      </c>
    </row>
    <row r="2771" spans="11:12" x14ac:dyDescent="0.3">
      <c r="K2771" s="1" t="str">
        <v/>
      </c>
      <c r="L2771" s="1" t="str">
        <v/>
      </c>
    </row>
    <row r="2772" spans="11:12" x14ac:dyDescent="0.3">
      <c r="K2772" s="1" t="str">
        <v/>
      </c>
      <c r="L2772" s="1" t="str">
        <v/>
      </c>
    </row>
    <row r="2773" spans="11:12" x14ac:dyDescent="0.3">
      <c r="K2773" s="1" t="str">
        <v/>
      </c>
      <c r="L2773" s="1" t="str">
        <v/>
      </c>
    </row>
    <row r="2774" spans="11:12" x14ac:dyDescent="0.3">
      <c r="K2774" s="1" t="str">
        <v/>
      </c>
      <c r="L2774" s="1" t="str">
        <v/>
      </c>
    </row>
    <row r="2775" spans="11:12" x14ac:dyDescent="0.3">
      <c r="K2775" s="1" t="str">
        <v/>
      </c>
      <c r="L2775" s="1" t="str">
        <v/>
      </c>
    </row>
    <row r="2776" spans="11:12" x14ac:dyDescent="0.3">
      <c r="K2776" s="1" t="str">
        <v/>
      </c>
      <c r="L2776" s="1" t="str">
        <v/>
      </c>
    </row>
    <row r="2777" spans="11:12" x14ac:dyDescent="0.3">
      <c r="K2777" s="1" t="str">
        <v/>
      </c>
      <c r="L2777" s="1" t="str">
        <v/>
      </c>
    </row>
    <row r="2778" spans="11:12" x14ac:dyDescent="0.3">
      <c r="K2778" s="1" t="str">
        <v/>
      </c>
      <c r="L2778" s="1" t="str">
        <v/>
      </c>
    </row>
    <row r="2779" spans="11:12" x14ac:dyDescent="0.3">
      <c r="K2779" s="1" t="str">
        <v/>
      </c>
      <c r="L2779" s="1" t="str">
        <v/>
      </c>
    </row>
    <row r="2780" spans="11:12" x14ac:dyDescent="0.3">
      <c r="K2780" s="1" t="str">
        <v/>
      </c>
      <c r="L2780" s="1" t="str">
        <v/>
      </c>
    </row>
    <row r="2781" spans="11:12" x14ac:dyDescent="0.3">
      <c r="K2781" s="1" t="str">
        <v/>
      </c>
      <c r="L2781" s="1" t="str">
        <v/>
      </c>
    </row>
    <row r="2782" spans="11:12" x14ac:dyDescent="0.3">
      <c r="K2782" s="1" t="str">
        <v/>
      </c>
      <c r="L2782" s="1" t="str">
        <v/>
      </c>
    </row>
    <row r="2783" spans="11:12" x14ac:dyDescent="0.3">
      <c r="K2783" s="1" t="str">
        <v/>
      </c>
      <c r="L2783" s="1" t="str">
        <v/>
      </c>
    </row>
    <row r="2784" spans="11:12" x14ac:dyDescent="0.3">
      <c r="K2784" s="1" t="str">
        <v/>
      </c>
      <c r="L2784" s="1" t="str">
        <v/>
      </c>
    </row>
    <row r="2785" spans="11:12" x14ac:dyDescent="0.3">
      <c r="K2785" s="1" t="str">
        <v/>
      </c>
      <c r="L2785" s="1" t="str">
        <v/>
      </c>
    </row>
    <row r="2786" spans="11:12" x14ac:dyDescent="0.3">
      <c r="K2786" s="1" t="str">
        <v/>
      </c>
      <c r="L2786" s="1" t="str">
        <v/>
      </c>
    </row>
    <row r="2787" spans="11:12" x14ac:dyDescent="0.3">
      <c r="K2787" s="1" t="str">
        <v/>
      </c>
      <c r="L2787" s="1" t="str">
        <v/>
      </c>
    </row>
    <row r="2788" spans="11:12" x14ac:dyDescent="0.3">
      <c r="K2788" s="1" t="str">
        <v/>
      </c>
      <c r="L2788" s="1" t="str">
        <v/>
      </c>
    </row>
    <row r="2789" spans="11:12" x14ac:dyDescent="0.3">
      <c r="K2789" s="1" t="str">
        <v/>
      </c>
      <c r="L2789" s="1" t="str">
        <v/>
      </c>
    </row>
    <row r="2790" spans="11:12" x14ac:dyDescent="0.3">
      <c r="K2790" s="1" t="str">
        <v/>
      </c>
      <c r="L2790" s="1" t="str">
        <v/>
      </c>
    </row>
    <row r="2791" spans="11:12" x14ac:dyDescent="0.3">
      <c r="K2791" s="1" t="str">
        <v/>
      </c>
      <c r="L2791" s="1" t="str">
        <v/>
      </c>
    </row>
    <row r="2792" spans="11:12" x14ac:dyDescent="0.3">
      <c r="K2792" s="1" t="str">
        <v/>
      </c>
      <c r="L2792" s="1" t="str">
        <v/>
      </c>
    </row>
    <row r="2793" spans="11:12" x14ac:dyDescent="0.3">
      <c r="K2793" s="1" t="str">
        <v/>
      </c>
      <c r="L2793" s="1" t="str">
        <v/>
      </c>
    </row>
    <row r="2794" spans="11:12" x14ac:dyDescent="0.3">
      <c r="K2794" s="1" t="str">
        <v/>
      </c>
      <c r="L2794" s="1" t="str">
        <v/>
      </c>
    </row>
    <row r="2795" spans="11:12" x14ac:dyDescent="0.3">
      <c r="K2795" s="1" t="str">
        <v/>
      </c>
      <c r="L2795" s="1" t="str">
        <v/>
      </c>
    </row>
    <row r="2796" spans="11:12" x14ac:dyDescent="0.3">
      <c r="K2796" s="1" t="str">
        <v/>
      </c>
      <c r="L2796" s="1" t="str">
        <v/>
      </c>
    </row>
    <row r="2797" spans="11:12" x14ac:dyDescent="0.3">
      <c r="K2797" s="1" t="str">
        <v/>
      </c>
      <c r="L2797" s="1" t="str">
        <v/>
      </c>
    </row>
    <row r="2798" spans="11:12" x14ac:dyDescent="0.3">
      <c r="K2798" s="1" t="str">
        <v/>
      </c>
      <c r="L2798" s="1" t="str">
        <v/>
      </c>
    </row>
    <row r="2799" spans="11:12" x14ac:dyDescent="0.3">
      <c r="K2799" s="1" t="str">
        <v/>
      </c>
      <c r="L2799" s="1" t="str">
        <v/>
      </c>
    </row>
    <row r="2800" spans="11:12" x14ac:dyDescent="0.3">
      <c r="K2800" s="1" t="str">
        <v/>
      </c>
      <c r="L2800" s="1" t="str">
        <v/>
      </c>
    </row>
    <row r="2801" spans="11:12" x14ac:dyDescent="0.3">
      <c r="K2801" s="1" t="str">
        <v/>
      </c>
      <c r="L2801" s="1" t="str">
        <v/>
      </c>
    </row>
    <row r="2802" spans="11:12" x14ac:dyDescent="0.3">
      <c r="K2802" s="1" t="str">
        <v/>
      </c>
      <c r="L2802" s="1" t="str">
        <v/>
      </c>
    </row>
    <row r="2803" spans="11:12" x14ac:dyDescent="0.3">
      <c r="K2803" s="1" t="str">
        <v/>
      </c>
      <c r="L2803" s="1" t="str">
        <v/>
      </c>
    </row>
    <row r="2804" spans="11:12" x14ac:dyDescent="0.3">
      <c r="K2804" s="1" t="str">
        <v/>
      </c>
      <c r="L2804" s="1" t="str">
        <v/>
      </c>
    </row>
    <row r="2805" spans="11:12" x14ac:dyDescent="0.3">
      <c r="K2805" s="1" t="str">
        <v/>
      </c>
      <c r="L2805" s="1" t="str">
        <v/>
      </c>
    </row>
    <row r="2806" spans="11:12" x14ac:dyDescent="0.3">
      <c r="K2806" s="1" t="str">
        <v/>
      </c>
      <c r="L2806" s="1" t="str">
        <v/>
      </c>
    </row>
    <row r="2807" spans="11:12" x14ac:dyDescent="0.3">
      <c r="K2807" s="1" t="str">
        <v/>
      </c>
      <c r="L2807" s="1" t="str">
        <v/>
      </c>
    </row>
    <row r="2808" spans="11:12" x14ac:dyDescent="0.3">
      <c r="K2808" s="1" t="str">
        <v/>
      </c>
      <c r="L2808" s="1" t="str">
        <v/>
      </c>
    </row>
    <row r="2809" spans="11:12" x14ac:dyDescent="0.3">
      <c r="K2809" s="1" t="str">
        <v/>
      </c>
      <c r="L2809" s="1" t="str">
        <v/>
      </c>
    </row>
    <row r="2810" spans="11:12" x14ac:dyDescent="0.3">
      <c r="K2810" s="1" t="str">
        <v/>
      </c>
      <c r="L2810" s="1" t="str">
        <v/>
      </c>
    </row>
    <row r="2811" spans="11:12" x14ac:dyDescent="0.3">
      <c r="K2811" s="1" t="str">
        <v/>
      </c>
      <c r="L2811" s="1" t="str">
        <v/>
      </c>
    </row>
    <row r="2812" spans="11:12" x14ac:dyDescent="0.3">
      <c r="K2812" s="1" t="str">
        <v/>
      </c>
      <c r="L2812" s="1" t="str">
        <v/>
      </c>
    </row>
    <row r="2813" spans="11:12" x14ac:dyDescent="0.3">
      <c r="K2813" s="1" t="str">
        <v/>
      </c>
      <c r="L2813" s="1" t="str">
        <v/>
      </c>
    </row>
    <row r="2814" spans="11:12" x14ac:dyDescent="0.3">
      <c r="K2814" s="1" t="str">
        <v/>
      </c>
      <c r="L2814" s="1" t="str">
        <v/>
      </c>
    </row>
    <row r="2815" spans="11:12" x14ac:dyDescent="0.3">
      <c r="K2815" s="1" t="str">
        <v/>
      </c>
      <c r="L2815" s="1" t="str">
        <v/>
      </c>
    </row>
    <row r="2816" spans="11:12" x14ac:dyDescent="0.3">
      <c r="K2816" s="1" t="str">
        <v/>
      </c>
      <c r="L2816" s="1" t="str">
        <v/>
      </c>
    </row>
    <row r="2817" spans="11:12" x14ac:dyDescent="0.3">
      <c r="K2817" s="1" t="str">
        <v/>
      </c>
      <c r="L2817" s="1" t="str">
        <v/>
      </c>
    </row>
    <row r="2818" spans="11:12" x14ac:dyDescent="0.3">
      <c r="K2818" s="1" t="str">
        <v/>
      </c>
      <c r="L2818" s="1" t="str">
        <v/>
      </c>
    </row>
    <row r="2819" spans="11:12" x14ac:dyDescent="0.3">
      <c r="K2819" s="1" t="str">
        <v/>
      </c>
      <c r="L2819" s="1" t="str">
        <v/>
      </c>
    </row>
    <row r="2820" spans="11:12" x14ac:dyDescent="0.3">
      <c r="K2820" s="1" t="str">
        <v/>
      </c>
      <c r="L2820" s="1" t="str">
        <v/>
      </c>
    </row>
    <row r="2821" spans="11:12" x14ac:dyDescent="0.3">
      <c r="K2821" s="1" t="str">
        <v/>
      </c>
      <c r="L2821" s="1" t="str">
        <v/>
      </c>
    </row>
    <row r="2822" spans="11:12" x14ac:dyDescent="0.3">
      <c r="K2822" s="1" t="str">
        <v/>
      </c>
      <c r="L2822" s="1" t="str">
        <v/>
      </c>
    </row>
    <row r="2823" spans="11:12" x14ac:dyDescent="0.3">
      <c r="K2823" s="1" t="str">
        <v/>
      </c>
      <c r="L2823" s="1" t="str">
        <v/>
      </c>
    </row>
    <row r="2824" spans="11:12" x14ac:dyDescent="0.3">
      <c r="K2824" s="1" t="str">
        <v/>
      </c>
      <c r="L2824" s="1" t="str">
        <v/>
      </c>
    </row>
    <row r="2825" spans="11:12" x14ac:dyDescent="0.3">
      <c r="K2825" s="1" t="str">
        <v/>
      </c>
      <c r="L2825" s="1" t="str">
        <v/>
      </c>
    </row>
    <row r="2826" spans="11:12" x14ac:dyDescent="0.3">
      <c r="K2826" s="1" t="str">
        <v/>
      </c>
      <c r="L2826" s="1" t="str">
        <v/>
      </c>
    </row>
    <row r="2827" spans="11:12" x14ac:dyDescent="0.3">
      <c r="K2827" s="1" t="str">
        <v/>
      </c>
      <c r="L2827" s="1" t="str">
        <v/>
      </c>
    </row>
    <row r="2828" spans="11:12" x14ac:dyDescent="0.3">
      <c r="K2828" s="1" t="str">
        <v/>
      </c>
      <c r="L2828" s="1" t="str">
        <v/>
      </c>
    </row>
    <row r="2829" spans="11:12" x14ac:dyDescent="0.3">
      <c r="K2829" s="1" t="str">
        <v/>
      </c>
      <c r="L2829" s="1" t="str">
        <v/>
      </c>
    </row>
    <row r="2830" spans="11:12" x14ac:dyDescent="0.3">
      <c r="K2830" s="1" t="str">
        <v/>
      </c>
      <c r="L2830" s="1" t="str">
        <v/>
      </c>
    </row>
    <row r="2831" spans="11:12" x14ac:dyDescent="0.3">
      <c r="K2831" s="1" t="str">
        <v/>
      </c>
      <c r="L2831" s="1" t="str">
        <v/>
      </c>
    </row>
    <row r="2832" spans="11:12" x14ac:dyDescent="0.3">
      <c r="K2832" s="1" t="str">
        <v/>
      </c>
      <c r="L2832" s="1" t="str">
        <v/>
      </c>
    </row>
    <row r="2833" spans="11:12" x14ac:dyDescent="0.3">
      <c r="K2833" s="1" t="str">
        <v/>
      </c>
      <c r="L2833" s="1" t="str">
        <v/>
      </c>
    </row>
    <row r="2834" spans="11:12" x14ac:dyDescent="0.3">
      <c r="K2834" s="1" t="str">
        <v/>
      </c>
      <c r="L2834" s="1" t="str">
        <v/>
      </c>
    </row>
    <row r="2835" spans="11:12" x14ac:dyDescent="0.3">
      <c r="K2835" s="1" t="str">
        <v/>
      </c>
      <c r="L2835" s="1" t="str">
        <v/>
      </c>
    </row>
    <row r="2836" spans="11:12" x14ac:dyDescent="0.3">
      <c r="K2836" s="1" t="str">
        <v/>
      </c>
      <c r="L2836" s="1" t="str">
        <v/>
      </c>
    </row>
    <row r="2837" spans="11:12" x14ac:dyDescent="0.3">
      <c r="K2837" s="1" t="str">
        <v/>
      </c>
      <c r="L2837" s="1" t="str">
        <v/>
      </c>
    </row>
    <row r="2838" spans="11:12" x14ac:dyDescent="0.3">
      <c r="K2838" s="1" t="str">
        <v/>
      </c>
      <c r="L2838" s="1" t="str">
        <v/>
      </c>
    </row>
    <row r="2839" spans="11:12" x14ac:dyDescent="0.3">
      <c r="K2839" s="1" t="str">
        <v/>
      </c>
      <c r="L2839" s="1" t="str">
        <v/>
      </c>
    </row>
    <row r="2840" spans="11:12" x14ac:dyDescent="0.3">
      <c r="K2840" s="1" t="str">
        <v/>
      </c>
      <c r="L2840" s="1" t="str">
        <v/>
      </c>
    </row>
    <row r="2841" spans="11:12" x14ac:dyDescent="0.3">
      <c r="K2841" s="1" t="str">
        <v/>
      </c>
      <c r="L2841" s="1" t="str">
        <v/>
      </c>
    </row>
    <row r="2842" spans="11:12" x14ac:dyDescent="0.3">
      <c r="K2842" s="1" t="str">
        <v/>
      </c>
      <c r="L2842" s="1" t="str">
        <v/>
      </c>
    </row>
    <row r="2843" spans="11:12" x14ac:dyDescent="0.3">
      <c r="K2843" s="1" t="str">
        <v/>
      </c>
      <c r="L2843" s="1" t="str">
        <v/>
      </c>
    </row>
    <row r="2844" spans="11:12" x14ac:dyDescent="0.3">
      <c r="K2844" s="1" t="str">
        <v/>
      </c>
      <c r="L2844" s="1" t="str">
        <v/>
      </c>
    </row>
    <row r="2845" spans="11:12" x14ac:dyDescent="0.3">
      <c r="K2845" s="1" t="str">
        <v/>
      </c>
      <c r="L2845" s="1" t="str">
        <v/>
      </c>
    </row>
    <row r="2846" spans="11:12" x14ac:dyDescent="0.3">
      <c r="K2846" s="1" t="str">
        <v/>
      </c>
      <c r="L2846" s="1" t="str">
        <v/>
      </c>
    </row>
    <row r="2847" spans="11:12" x14ac:dyDescent="0.3">
      <c r="K2847" s="1" t="str">
        <v/>
      </c>
      <c r="L2847" s="1" t="str">
        <v/>
      </c>
    </row>
    <row r="2848" spans="11:12" x14ac:dyDescent="0.3">
      <c r="K2848" s="1" t="str">
        <v/>
      </c>
      <c r="L2848" s="1" t="str">
        <v/>
      </c>
    </row>
    <row r="2849" spans="11:12" x14ac:dyDescent="0.3">
      <c r="K2849" s="1" t="str">
        <v/>
      </c>
      <c r="L2849" s="1" t="str">
        <v/>
      </c>
    </row>
    <row r="2850" spans="11:12" x14ac:dyDescent="0.3">
      <c r="K2850" s="1" t="str">
        <v/>
      </c>
      <c r="L2850" s="1" t="str">
        <v/>
      </c>
    </row>
    <row r="2851" spans="11:12" x14ac:dyDescent="0.3">
      <c r="K2851" s="1" t="str">
        <v/>
      </c>
      <c r="L2851" s="1" t="str">
        <v/>
      </c>
    </row>
    <row r="2852" spans="11:12" x14ac:dyDescent="0.3">
      <c r="K2852" s="1" t="str">
        <v/>
      </c>
      <c r="L2852" s="1" t="str">
        <v/>
      </c>
    </row>
    <row r="2853" spans="11:12" x14ac:dyDescent="0.3">
      <c r="K2853" s="1" t="str">
        <v/>
      </c>
      <c r="L2853" s="1" t="str">
        <v/>
      </c>
    </row>
    <row r="2854" spans="11:12" x14ac:dyDescent="0.3">
      <c r="K2854" s="1" t="str">
        <v/>
      </c>
      <c r="L2854" s="1" t="str">
        <v/>
      </c>
    </row>
    <row r="2855" spans="11:12" x14ac:dyDescent="0.3">
      <c r="K2855" s="1" t="str">
        <v/>
      </c>
      <c r="L2855" s="1" t="str">
        <v/>
      </c>
    </row>
    <row r="2856" spans="11:12" x14ac:dyDescent="0.3">
      <c r="K2856" s="1" t="str">
        <v/>
      </c>
      <c r="L2856" s="1" t="str">
        <v/>
      </c>
    </row>
    <row r="2857" spans="11:12" x14ac:dyDescent="0.3">
      <c r="K2857" s="1" t="str">
        <v/>
      </c>
      <c r="L2857" s="1" t="str">
        <v/>
      </c>
    </row>
    <row r="2858" spans="11:12" x14ac:dyDescent="0.3">
      <c r="K2858" s="1" t="str">
        <v/>
      </c>
      <c r="L2858" s="1" t="str">
        <v/>
      </c>
    </row>
    <row r="2859" spans="11:12" x14ac:dyDescent="0.3">
      <c r="K2859" s="1" t="str">
        <v/>
      </c>
      <c r="L2859" s="1" t="str">
        <v/>
      </c>
    </row>
    <row r="2860" spans="11:12" x14ac:dyDescent="0.3">
      <c r="K2860" s="1" t="str">
        <v/>
      </c>
      <c r="L2860" s="1" t="str">
        <v/>
      </c>
    </row>
    <row r="2861" spans="11:12" x14ac:dyDescent="0.3">
      <c r="K2861" s="1" t="str">
        <v/>
      </c>
      <c r="L2861" s="1" t="str">
        <v/>
      </c>
    </row>
    <row r="2862" spans="11:12" x14ac:dyDescent="0.3">
      <c r="K2862" s="1" t="str">
        <v/>
      </c>
      <c r="L2862" s="1" t="str">
        <v/>
      </c>
    </row>
    <row r="2863" spans="11:12" x14ac:dyDescent="0.3">
      <c r="K2863" s="1" t="str">
        <v/>
      </c>
      <c r="L2863" s="1" t="str">
        <v/>
      </c>
    </row>
    <row r="2864" spans="11:12" x14ac:dyDescent="0.3">
      <c r="K2864" s="1" t="str">
        <v/>
      </c>
      <c r="L2864" s="1" t="str">
        <v/>
      </c>
    </row>
    <row r="2865" spans="11:12" x14ac:dyDescent="0.3">
      <c r="K2865" s="1" t="str">
        <v/>
      </c>
      <c r="L2865" s="1" t="str">
        <v/>
      </c>
    </row>
    <row r="2866" spans="11:12" x14ac:dyDescent="0.3">
      <c r="K2866" s="1" t="str">
        <v/>
      </c>
      <c r="L2866" s="1" t="str">
        <v/>
      </c>
    </row>
    <row r="2867" spans="11:12" x14ac:dyDescent="0.3">
      <c r="K2867" s="1" t="str">
        <v/>
      </c>
      <c r="L2867" s="1" t="str">
        <v/>
      </c>
    </row>
    <row r="2868" spans="11:12" x14ac:dyDescent="0.3">
      <c r="K2868" s="1" t="str">
        <v/>
      </c>
      <c r="L2868" s="1" t="str">
        <v/>
      </c>
    </row>
    <row r="2869" spans="11:12" x14ac:dyDescent="0.3">
      <c r="K2869" s="1" t="str">
        <v/>
      </c>
      <c r="L2869" s="1" t="str">
        <v/>
      </c>
    </row>
    <row r="2870" spans="11:12" x14ac:dyDescent="0.3">
      <c r="K2870" s="1" t="str">
        <v/>
      </c>
      <c r="L2870" s="1" t="str">
        <v/>
      </c>
    </row>
    <row r="2871" spans="11:12" x14ac:dyDescent="0.3">
      <c r="K2871" s="1" t="str">
        <v/>
      </c>
      <c r="L2871" s="1" t="str">
        <v/>
      </c>
    </row>
    <row r="2872" spans="11:12" x14ac:dyDescent="0.3">
      <c r="K2872" s="1" t="str">
        <v/>
      </c>
      <c r="L2872" s="1" t="str">
        <v/>
      </c>
    </row>
    <row r="2873" spans="11:12" x14ac:dyDescent="0.3">
      <c r="K2873" s="1" t="str">
        <v/>
      </c>
      <c r="L2873" s="1" t="str">
        <v/>
      </c>
    </row>
    <row r="2874" spans="11:12" x14ac:dyDescent="0.3">
      <c r="K2874" s="1" t="str">
        <v/>
      </c>
      <c r="L2874" s="1" t="str">
        <v/>
      </c>
    </row>
    <row r="2875" spans="11:12" x14ac:dyDescent="0.3">
      <c r="K2875" s="1" t="str">
        <v/>
      </c>
      <c r="L2875" s="1" t="str">
        <v/>
      </c>
    </row>
    <row r="2876" spans="11:12" x14ac:dyDescent="0.3">
      <c r="K2876" s="1" t="str">
        <v/>
      </c>
      <c r="L2876" s="1" t="str">
        <v/>
      </c>
    </row>
    <row r="2877" spans="11:12" x14ac:dyDescent="0.3">
      <c r="K2877" s="1" t="str">
        <v/>
      </c>
      <c r="L2877" s="1" t="str">
        <v/>
      </c>
    </row>
    <row r="2878" spans="11:12" x14ac:dyDescent="0.3">
      <c r="K2878" s="1" t="str">
        <v/>
      </c>
      <c r="L2878" s="1" t="str">
        <v/>
      </c>
    </row>
    <row r="2879" spans="11:12" x14ac:dyDescent="0.3">
      <c r="K2879" s="1" t="str">
        <v/>
      </c>
      <c r="L2879" s="1" t="str">
        <v/>
      </c>
    </row>
    <row r="2880" spans="11:12" x14ac:dyDescent="0.3">
      <c r="K2880" s="1" t="str">
        <v/>
      </c>
      <c r="L2880" s="1" t="str">
        <v/>
      </c>
    </row>
    <row r="2881" spans="11:12" x14ac:dyDescent="0.3">
      <c r="K2881" s="1" t="str">
        <v/>
      </c>
      <c r="L2881" s="1" t="str">
        <v/>
      </c>
    </row>
    <row r="2882" spans="11:12" x14ac:dyDescent="0.3">
      <c r="K2882" s="1" t="str">
        <v/>
      </c>
      <c r="L2882" s="1" t="str">
        <v/>
      </c>
    </row>
    <row r="2883" spans="11:12" x14ac:dyDescent="0.3">
      <c r="K2883" s="1" t="str">
        <v/>
      </c>
      <c r="L2883" s="1" t="str">
        <v/>
      </c>
    </row>
    <row r="2884" spans="11:12" x14ac:dyDescent="0.3">
      <c r="K2884" s="1" t="str">
        <v/>
      </c>
      <c r="L2884" s="1" t="str">
        <v/>
      </c>
    </row>
    <row r="2885" spans="11:12" x14ac:dyDescent="0.3">
      <c r="K2885" s="1" t="str">
        <v/>
      </c>
      <c r="L2885" s="1" t="str">
        <v/>
      </c>
    </row>
    <row r="2886" spans="11:12" x14ac:dyDescent="0.3">
      <c r="K2886" s="1" t="str">
        <v/>
      </c>
      <c r="L2886" s="1" t="str">
        <v/>
      </c>
    </row>
    <row r="2887" spans="11:12" x14ac:dyDescent="0.3">
      <c r="K2887" s="1" t="str">
        <v/>
      </c>
      <c r="L2887" s="1" t="str">
        <v/>
      </c>
    </row>
    <row r="2888" spans="11:12" x14ac:dyDescent="0.3">
      <c r="K2888" s="1" t="str">
        <v/>
      </c>
      <c r="L2888" s="1" t="str">
        <v/>
      </c>
    </row>
    <row r="2889" spans="11:12" x14ac:dyDescent="0.3">
      <c r="K2889" s="1" t="str">
        <v/>
      </c>
      <c r="L2889" s="1" t="str">
        <v/>
      </c>
    </row>
    <row r="2890" spans="11:12" x14ac:dyDescent="0.3">
      <c r="K2890" s="1" t="str">
        <v/>
      </c>
      <c r="L2890" s="1" t="str">
        <v/>
      </c>
    </row>
    <row r="2891" spans="11:12" x14ac:dyDescent="0.3">
      <c r="K2891" s="1" t="str">
        <v/>
      </c>
      <c r="L2891" s="1" t="str">
        <v/>
      </c>
    </row>
    <row r="2892" spans="11:12" x14ac:dyDescent="0.3">
      <c r="K2892" s="1" t="str">
        <v/>
      </c>
      <c r="L2892" s="1" t="str">
        <v/>
      </c>
    </row>
    <row r="2893" spans="11:12" x14ac:dyDescent="0.3">
      <c r="K2893" s="1" t="str">
        <v/>
      </c>
      <c r="L2893" s="1" t="str">
        <v/>
      </c>
    </row>
    <row r="2894" spans="11:12" x14ac:dyDescent="0.3">
      <c r="K2894" s="1" t="str">
        <v/>
      </c>
      <c r="L2894" s="1" t="str">
        <v/>
      </c>
    </row>
    <row r="2895" spans="11:12" x14ac:dyDescent="0.3">
      <c r="K2895" s="1" t="str">
        <v/>
      </c>
      <c r="L2895" s="1" t="str">
        <v/>
      </c>
    </row>
    <row r="2896" spans="11:12" x14ac:dyDescent="0.3">
      <c r="K2896" s="1" t="str">
        <v/>
      </c>
      <c r="L2896" s="1" t="str">
        <v/>
      </c>
    </row>
    <row r="2897" spans="11:12" x14ac:dyDescent="0.3">
      <c r="K2897" s="1" t="str">
        <v/>
      </c>
      <c r="L2897" s="1" t="str">
        <v/>
      </c>
    </row>
    <row r="2898" spans="11:12" x14ac:dyDescent="0.3">
      <c r="K2898" s="1" t="str">
        <v/>
      </c>
      <c r="L2898" s="1" t="str">
        <v/>
      </c>
    </row>
    <row r="2899" spans="11:12" x14ac:dyDescent="0.3">
      <c r="K2899" s="1" t="str">
        <v/>
      </c>
      <c r="L2899" s="1" t="str">
        <v/>
      </c>
    </row>
    <row r="2900" spans="11:12" x14ac:dyDescent="0.3">
      <c r="K2900" s="1" t="str">
        <v/>
      </c>
      <c r="L2900" s="1" t="str">
        <v/>
      </c>
    </row>
    <row r="2901" spans="11:12" x14ac:dyDescent="0.3">
      <c r="K2901" s="1" t="str">
        <v/>
      </c>
      <c r="L2901" s="1" t="str">
        <v/>
      </c>
    </row>
    <row r="2902" spans="11:12" x14ac:dyDescent="0.3">
      <c r="K2902" s="1" t="str">
        <v/>
      </c>
      <c r="L2902" s="1" t="str">
        <v/>
      </c>
    </row>
    <row r="2903" spans="11:12" x14ac:dyDescent="0.3">
      <c r="K2903" s="1" t="str">
        <v/>
      </c>
      <c r="L2903" s="1" t="str">
        <v/>
      </c>
    </row>
    <row r="2904" spans="11:12" x14ac:dyDescent="0.3">
      <c r="K2904" s="1" t="str">
        <v/>
      </c>
      <c r="L2904" s="1" t="str">
        <v/>
      </c>
    </row>
    <row r="2905" spans="11:12" x14ac:dyDescent="0.3">
      <c r="K2905" s="1" t="str">
        <v/>
      </c>
      <c r="L2905" s="1" t="str">
        <v/>
      </c>
    </row>
    <row r="2906" spans="11:12" x14ac:dyDescent="0.3">
      <c r="K2906" s="1" t="str">
        <v/>
      </c>
      <c r="L2906" s="1" t="str">
        <v/>
      </c>
    </row>
    <row r="2907" spans="11:12" x14ac:dyDescent="0.3">
      <c r="K2907" s="1" t="str">
        <v/>
      </c>
      <c r="L2907" s="1" t="str">
        <v/>
      </c>
    </row>
    <row r="2908" spans="11:12" x14ac:dyDescent="0.3">
      <c r="K2908" s="1" t="str">
        <v/>
      </c>
      <c r="L2908" s="1" t="str">
        <v/>
      </c>
    </row>
    <row r="2909" spans="11:12" x14ac:dyDescent="0.3">
      <c r="K2909" s="1" t="str">
        <v/>
      </c>
      <c r="L2909" s="1" t="str">
        <v/>
      </c>
    </row>
    <row r="2910" spans="11:12" x14ac:dyDescent="0.3">
      <c r="K2910" s="1" t="str">
        <v/>
      </c>
      <c r="L2910" s="1" t="str">
        <v/>
      </c>
    </row>
    <row r="2911" spans="11:12" x14ac:dyDescent="0.3">
      <c r="K2911" s="1" t="str">
        <v/>
      </c>
      <c r="L2911" s="1" t="str">
        <v/>
      </c>
    </row>
    <row r="2912" spans="11:12" x14ac:dyDescent="0.3">
      <c r="K2912" s="1" t="str">
        <v/>
      </c>
      <c r="L2912" s="1" t="str">
        <v/>
      </c>
    </row>
    <row r="2913" spans="11:12" x14ac:dyDescent="0.3">
      <c r="K2913" s="1" t="str">
        <v/>
      </c>
      <c r="L2913" s="1" t="str">
        <v/>
      </c>
    </row>
    <row r="2914" spans="11:12" x14ac:dyDescent="0.3">
      <c r="K2914" s="1" t="str">
        <v/>
      </c>
      <c r="L2914" s="1" t="str">
        <v/>
      </c>
    </row>
    <row r="2915" spans="11:12" x14ac:dyDescent="0.3">
      <c r="K2915" s="1" t="str">
        <v/>
      </c>
      <c r="L2915" s="1" t="str">
        <v/>
      </c>
    </row>
    <row r="2916" spans="11:12" x14ac:dyDescent="0.3">
      <c r="K2916" s="1" t="str">
        <v/>
      </c>
      <c r="L2916" s="1" t="str">
        <v/>
      </c>
    </row>
    <row r="2917" spans="11:12" x14ac:dyDescent="0.3">
      <c r="K2917" s="1" t="str">
        <v/>
      </c>
      <c r="L2917" s="1" t="str">
        <v/>
      </c>
    </row>
    <row r="2918" spans="11:12" x14ac:dyDescent="0.3">
      <c r="K2918" s="1" t="str">
        <v/>
      </c>
      <c r="L2918" s="1" t="str">
        <v/>
      </c>
    </row>
    <row r="2919" spans="11:12" x14ac:dyDescent="0.3">
      <c r="K2919" s="1" t="str">
        <v/>
      </c>
      <c r="L2919" s="1" t="str">
        <v/>
      </c>
    </row>
    <row r="2920" spans="11:12" x14ac:dyDescent="0.3">
      <c r="K2920" s="1" t="str">
        <v/>
      </c>
      <c r="L2920" s="1" t="str">
        <v/>
      </c>
    </row>
    <row r="2921" spans="11:12" x14ac:dyDescent="0.3">
      <c r="K2921" s="1" t="str">
        <v/>
      </c>
      <c r="L2921" s="1" t="str">
        <v/>
      </c>
    </row>
    <row r="2922" spans="11:12" x14ac:dyDescent="0.3">
      <c r="K2922" s="1" t="str">
        <v/>
      </c>
      <c r="L2922" s="1" t="str">
        <v/>
      </c>
    </row>
    <row r="2923" spans="11:12" x14ac:dyDescent="0.3">
      <c r="K2923" s="1" t="str">
        <v/>
      </c>
      <c r="L2923" s="1" t="str">
        <v/>
      </c>
    </row>
    <row r="2924" spans="11:12" x14ac:dyDescent="0.3">
      <c r="K2924" s="1" t="str">
        <v/>
      </c>
      <c r="L2924" s="1" t="str">
        <v/>
      </c>
    </row>
    <row r="2925" spans="11:12" x14ac:dyDescent="0.3">
      <c r="K2925" s="1" t="str">
        <v/>
      </c>
      <c r="L2925" s="1" t="str">
        <v/>
      </c>
    </row>
    <row r="2926" spans="11:12" x14ac:dyDescent="0.3">
      <c r="K2926" s="1" t="str">
        <v/>
      </c>
      <c r="L2926" s="1" t="str">
        <v/>
      </c>
    </row>
    <row r="2927" spans="11:12" x14ac:dyDescent="0.3">
      <c r="K2927" s="1" t="str">
        <v/>
      </c>
      <c r="L2927" s="1" t="str">
        <v/>
      </c>
    </row>
    <row r="2928" spans="11:12" x14ac:dyDescent="0.3">
      <c r="K2928" s="1" t="str">
        <v/>
      </c>
      <c r="L2928" s="1" t="str">
        <v/>
      </c>
    </row>
    <row r="2929" spans="11:12" x14ac:dyDescent="0.3">
      <c r="K2929" s="1" t="str">
        <v/>
      </c>
      <c r="L2929" s="1" t="str">
        <v/>
      </c>
    </row>
    <row r="2930" spans="11:12" x14ac:dyDescent="0.3">
      <c r="K2930" s="1" t="str">
        <v/>
      </c>
      <c r="L2930" s="1" t="str">
        <v/>
      </c>
    </row>
    <row r="2931" spans="11:12" x14ac:dyDescent="0.3">
      <c r="K2931" s="1" t="str">
        <v/>
      </c>
      <c r="L2931" s="1" t="str">
        <v/>
      </c>
    </row>
    <row r="2932" spans="11:12" x14ac:dyDescent="0.3">
      <c r="K2932" s="1" t="str">
        <v/>
      </c>
      <c r="L2932" s="1" t="str">
        <v/>
      </c>
    </row>
    <row r="2933" spans="11:12" x14ac:dyDescent="0.3">
      <c r="K2933" s="1" t="str">
        <v/>
      </c>
      <c r="L2933" s="1" t="str">
        <v/>
      </c>
    </row>
    <row r="2934" spans="11:12" x14ac:dyDescent="0.3">
      <c r="K2934" s="1" t="str">
        <v/>
      </c>
      <c r="L2934" s="1" t="str">
        <v/>
      </c>
    </row>
    <row r="2935" spans="11:12" x14ac:dyDescent="0.3">
      <c r="K2935" s="1" t="str">
        <v/>
      </c>
      <c r="L2935" s="1" t="str">
        <v/>
      </c>
    </row>
    <row r="2936" spans="11:12" x14ac:dyDescent="0.3">
      <c r="K2936" s="1" t="str">
        <v/>
      </c>
      <c r="L2936" s="1" t="str">
        <v/>
      </c>
    </row>
    <row r="2937" spans="11:12" x14ac:dyDescent="0.3">
      <c r="K2937" s="1" t="str">
        <v/>
      </c>
      <c r="L2937" s="1" t="str">
        <v/>
      </c>
    </row>
    <row r="2938" spans="11:12" x14ac:dyDescent="0.3">
      <c r="K2938" s="1" t="str">
        <v/>
      </c>
      <c r="L2938" s="1" t="str">
        <v/>
      </c>
    </row>
    <row r="2939" spans="11:12" x14ac:dyDescent="0.3">
      <c r="K2939" s="1" t="str">
        <v/>
      </c>
      <c r="L2939" s="1" t="str">
        <v/>
      </c>
    </row>
    <row r="2940" spans="11:12" x14ac:dyDescent="0.3">
      <c r="K2940" s="1" t="str">
        <v/>
      </c>
      <c r="L2940" s="1" t="str">
        <v/>
      </c>
    </row>
    <row r="2941" spans="11:12" x14ac:dyDescent="0.3">
      <c r="K2941" s="1" t="str">
        <v/>
      </c>
      <c r="L2941" s="1" t="str">
        <v/>
      </c>
    </row>
    <row r="2942" spans="11:12" x14ac:dyDescent="0.3">
      <c r="K2942" s="1" t="str">
        <v/>
      </c>
      <c r="L2942" s="1" t="str">
        <v/>
      </c>
    </row>
    <row r="2943" spans="11:12" x14ac:dyDescent="0.3">
      <c r="K2943" s="1" t="str">
        <v/>
      </c>
      <c r="L2943" s="1" t="str">
        <v/>
      </c>
    </row>
    <row r="2944" spans="11:12" x14ac:dyDescent="0.3">
      <c r="K2944" s="1" t="str">
        <v/>
      </c>
      <c r="L2944" s="1" t="str">
        <v/>
      </c>
    </row>
    <row r="2945" spans="11:12" x14ac:dyDescent="0.3">
      <c r="K2945" s="1" t="str">
        <v/>
      </c>
      <c r="L2945" s="1" t="str">
        <v/>
      </c>
    </row>
    <row r="2946" spans="11:12" x14ac:dyDescent="0.3">
      <c r="K2946" s="1" t="str">
        <v/>
      </c>
      <c r="L2946" s="1" t="str">
        <v/>
      </c>
    </row>
    <row r="2947" spans="11:12" x14ac:dyDescent="0.3">
      <c r="K2947" s="1" t="str">
        <v/>
      </c>
      <c r="L2947" s="1" t="str">
        <v/>
      </c>
    </row>
    <row r="2948" spans="11:12" x14ac:dyDescent="0.3">
      <c r="K2948" s="1" t="str">
        <v/>
      </c>
      <c r="L2948" s="1" t="str">
        <v/>
      </c>
    </row>
    <row r="2949" spans="11:12" x14ac:dyDescent="0.3">
      <c r="K2949" s="1" t="str">
        <v/>
      </c>
      <c r="L2949" s="1" t="str">
        <v/>
      </c>
    </row>
    <row r="2950" spans="11:12" x14ac:dyDescent="0.3">
      <c r="K2950" s="1" t="str">
        <v/>
      </c>
      <c r="L2950" s="1" t="str">
        <v/>
      </c>
    </row>
    <row r="2951" spans="11:12" x14ac:dyDescent="0.3">
      <c r="K2951" s="1" t="str">
        <v/>
      </c>
      <c r="L2951" s="1" t="str">
        <v/>
      </c>
    </row>
    <row r="2952" spans="11:12" x14ac:dyDescent="0.3">
      <c r="K2952" s="1" t="str">
        <v/>
      </c>
      <c r="L2952" s="1" t="str">
        <v/>
      </c>
    </row>
    <row r="2953" spans="11:12" x14ac:dyDescent="0.3">
      <c r="K2953" s="1" t="str">
        <v/>
      </c>
      <c r="L2953" s="1" t="str">
        <v/>
      </c>
    </row>
    <row r="2954" spans="11:12" x14ac:dyDescent="0.3">
      <c r="K2954" s="1" t="str">
        <v/>
      </c>
      <c r="L2954" s="1" t="str">
        <v/>
      </c>
    </row>
    <row r="2955" spans="11:12" x14ac:dyDescent="0.3">
      <c r="K2955" s="1" t="str">
        <v/>
      </c>
      <c r="L2955" s="1" t="str">
        <v/>
      </c>
    </row>
    <row r="2956" spans="11:12" x14ac:dyDescent="0.3">
      <c r="K2956" s="1" t="str">
        <v/>
      </c>
      <c r="L2956" s="1" t="str">
        <v/>
      </c>
    </row>
    <row r="2957" spans="11:12" x14ac:dyDescent="0.3">
      <c r="K2957" s="1" t="str">
        <v/>
      </c>
      <c r="L2957" s="1" t="str">
        <v/>
      </c>
    </row>
    <row r="2958" spans="11:12" x14ac:dyDescent="0.3">
      <c r="K2958" s="1" t="str">
        <v/>
      </c>
      <c r="L2958" s="1" t="str">
        <v/>
      </c>
    </row>
    <row r="2959" spans="11:12" x14ac:dyDescent="0.3">
      <c r="K2959" s="1" t="str">
        <v/>
      </c>
      <c r="L2959" s="1" t="str">
        <v/>
      </c>
    </row>
    <row r="2960" spans="11:12" x14ac:dyDescent="0.3">
      <c r="K2960" s="1" t="str">
        <v/>
      </c>
      <c r="L2960" s="1" t="str">
        <v/>
      </c>
    </row>
    <row r="2961" spans="11:12" x14ac:dyDescent="0.3">
      <c r="K2961" s="1" t="str">
        <v/>
      </c>
      <c r="L2961" s="1" t="str">
        <v/>
      </c>
    </row>
    <row r="2962" spans="11:12" x14ac:dyDescent="0.3">
      <c r="K2962" s="1" t="str">
        <v/>
      </c>
      <c r="L2962" s="1" t="str">
        <v/>
      </c>
    </row>
    <row r="2963" spans="11:12" x14ac:dyDescent="0.3">
      <c r="K2963" s="1" t="str">
        <v/>
      </c>
      <c r="L2963" s="1" t="str">
        <v/>
      </c>
    </row>
    <row r="2964" spans="11:12" x14ac:dyDescent="0.3">
      <c r="K2964" s="1" t="str">
        <v/>
      </c>
      <c r="L2964" s="1" t="str">
        <v/>
      </c>
    </row>
    <row r="2965" spans="11:12" x14ac:dyDescent="0.3">
      <c r="K2965" s="1" t="str">
        <v/>
      </c>
      <c r="L2965" s="1" t="str">
        <v/>
      </c>
    </row>
    <row r="2966" spans="11:12" x14ac:dyDescent="0.3">
      <c r="K2966" s="1" t="str">
        <v/>
      </c>
      <c r="L2966" s="1" t="str">
        <v/>
      </c>
    </row>
    <row r="2967" spans="11:12" x14ac:dyDescent="0.3">
      <c r="K2967" s="1" t="str">
        <v/>
      </c>
      <c r="L2967" s="1" t="str">
        <v/>
      </c>
    </row>
    <row r="2968" spans="11:12" x14ac:dyDescent="0.3">
      <c r="K2968" s="1" t="str">
        <v/>
      </c>
      <c r="L2968" s="1" t="str">
        <v/>
      </c>
    </row>
    <row r="2969" spans="11:12" x14ac:dyDescent="0.3">
      <c r="K2969" s="1" t="str">
        <v/>
      </c>
      <c r="L2969" s="1" t="str">
        <v/>
      </c>
    </row>
    <row r="2970" spans="11:12" x14ac:dyDescent="0.3">
      <c r="K2970" s="1" t="str">
        <v/>
      </c>
      <c r="L2970" s="1" t="str">
        <v/>
      </c>
    </row>
    <row r="2971" spans="11:12" x14ac:dyDescent="0.3">
      <c r="K2971" s="1" t="str">
        <v/>
      </c>
      <c r="L2971" s="1" t="str">
        <v/>
      </c>
    </row>
    <row r="2972" spans="11:12" x14ac:dyDescent="0.3">
      <c r="K2972" s="1" t="str">
        <v/>
      </c>
      <c r="L2972" s="1" t="str">
        <v/>
      </c>
    </row>
    <row r="2973" spans="11:12" x14ac:dyDescent="0.3">
      <c r="K2973" s="1" t="str">
        <v/>
      </c>
      <c r="L2973" s="1" t="str">
        <v/>
      </c>
    </row>
    <row r="2974" spans="11:12" x14ac:dyDescent="0.3">
      <c r="K2974" s="1" t="str">
        <v/>
      </c>
      <c r="L2974" s="1" t="str">
        <v/>
      </c>
    </row>
    <row r="2975" spans="11:12" x14ac:dyDescent="0.3">
      <c r="K2975" s="1" t="str">
        <v/>
      </c>
      <c r="L2975" s="1" t="str">
        <v/>
      </c>
    </row>
    <row r="2976" spans="11:12" x14ac:dyDescent="0.3">
      <c r="K2976" s="1" t="str">
        <v/>
      </c>
      <c r="L2976" s="1" t="str">
        <v/>
      </c>
    </row>
    <row r="2977" spans="11:12" x14ac:dyDescent="0.3">
      <c r="K2977" s="1" t="str">
        <v/>
      </c>
      <c r="L2977" s="1" t="str">
        <v/>
      </c>
    </row>
    <row r="2978" spans="11:12" x14ac:dyDescent="0.3">
      <c r="K2978" s="1" t="str">
        <v/>
      </c>
      <c r="L2978" s="1" t="str">
        <v/>
      </c>
    </row>
    <row r="2979" spans="11:12" x14ac:dyDescent="0.3">
      <c r="K2979" s="1" t="str">
        <v/>
      </c>
      <c r="L2979" s="1" t="str">
        <v/>
      </c>
    </row>
    <row r="2980" spans="11:12" x14ac:dyDescent="0.3">
      <c r="K2980" s="1" t="str">
        <v/>
      </c>
      <c r="L2980" s="1" t="str">
        <v/>
      </c>
    </row>
    <row r="2981" spans="11:12" x14ac:dyDescent="0.3">
      <c r="K2981" s="1" t="str">
        <v/>
      </c>
      <c r="L2981" s="1" t="str">
        <v/>
      </c>
    </row>
    <row r="2982" spans="11:12" x14ac:dyDescent="0.3">
      <c r="K2982" s="1" t="str">
        <v/>
      </c>
      <c r="L2982" s="1" t="str">
        <v/>
      </c>
    </row>
    <row r="2983" spans="11:12" x14ac:dyDescent="0.3">
      <c r="K2983" s="1" t="str">
        <v/>
      </c>
      <c r="L2983" s="1" t="str">
        <v/>
      </c>
    </row>
    <row r="2984" spans="11:12" x14ac:dyDescent="0.3">
      <c r="K2984" s="1" t="str">
        <v/>
      </c>
      <c r="L2984" s="1" t="str">
        <v/>
      </c>
    </row>
    <row r="2985" spans="11:12" x14ac:dyDescent="0.3">
      <c r="K2985" s="1" t="str">
        <v/>
      </c>
      <c r="L2985" s="1" t="str">
        <v/>
      </c>
    </row>
    <row r="2986" spans="11:12" x14ac:dyDescent="0.3">
      <c r="K2986" s="1" t="str">
        <v/>
      </c>
      <c r="L2986" s="1" t="str">
        <v/>
      </c>
    </row>
    <row r="2987" spans="11:12" x14ac:dyDescent="0.3">
      <c r="K2987" s="1" t="str">
        <v/>
      </c>
      <c r="L2987" s="1" t="str">
        <v/>
      </c>
    </row>
    <row r="2988" spans="11:12" x14ac:dyDescent="0.3">
      <c r="K2988" s="1" t="str">
        <v/>
      </c>
      <c r="L2988" s="1" t="str">
        <v/>
      </c>
    </row>
    <row r="2989" spans="11:12" x14ac:dyDescent="0.3">
      <c r="K2989" s="1" t="str">
        <v/>
      </c>
      <c r="L2989" s="1" t="str">
        <v/>
      </c>
    </row>
    <row r="2990" spans="11:12" x14ac:dyDescent="0.3">
      <c r="K2990" s="1" t="str">
        <v/>
      </c>
      <c r="L2990" s="1" t="str">
        <v/>
      </c>
    </row>
    <row r="2991" spans="11:12" x14ac:dyDescent="0.3">
      <c r="K2991" s="1" t="str">
        <v/>
      </c>
      <c r="L2991" s="1" t="str">
        <v/>
      </c>
    </row>
    <row r="2992" spans="11:12" x14ac:dyDescent="0.3">
      <c r="K2992" s="1" t="str">
        <v/>
      </c>
      <c r="L2992" s="1" t="str">
        <v/>
      </c>
    </row>
    <row r="2993" spans="11:12" x14ac:dyDescent="0.3">
      <c r="K2993" s="1" t="str">
        <v/>
      </c>
      <c r="L2993" s="1" t="str">
        <v/>
      </c>
    </row>
    <row r="2994" spans="11:12" x14ac:dyDescent="0.3">
      <c r="K2994" s="1" t="str">
        <v/>
      </c>
      <c r="L2994" s="1" t="str">
        <v/>
      </c>
    </row>
    <row r="2995" spans="11:12" x14ac:dyDescent="0.3">
      <c r="K2995" s="1" t="str">
        <v/>
      </c>
      <c r="L2995" s="1" t="str">
        <v/>
      </c>
    </row>
    <row r="2996" spans="11:12" x14ac:dyDescent="0.3">
      <c r="K2996" s="1" t="str">
        <v/>
      </c>
      <c r="L2996" s="1" t="str">
        <v/>
      </c>
    </row>
    <row r="2997" spans="11:12" x14ac:dyDescent="0.3">
      <c r="K2997" s="1" t="str">
        <v/>
      </c>
      <c r="L2997" s="1" t="str">
        <v/>
      </c>
    </row>
    <row r="2998" spans="11:12" x14ac:dyDescent="0.3">
      <c r="K2998" s="1" t="str">
        <v/>
      </c>
      <c r="L2998" s="1" t="str">
        <v/>
      </c>
    </row>
    <row r="2999" spans="11:12" x14ac:dyDescent="0.3">
      <c r="K2999" s="1" t="str">
        <v/>
      </c>
      <c r="L2999" s="1" t="str">
        <v/>
      </c>
    </row>
    <row r="3000" spans="11:12" x14ac:dyDescent="0.3">
      <c r="K3000" s="1" t="str">
        <v/>
      </c>
      <c r="L3000" s="1" t="str">
        <v/>
      </c>
    </row>
    <row r="3001" spans="11:12" x14ac:dyDescent="0.3">
      <c r="K3001" s="1" t="str">
        <v/>
      </c>
      <c r="L3001" s="1" t="str">
        <v/>
      </c>
    </row>
  </sheetData>
  <conditionalFormatting sqref="B876:J2000">
    <cfRule type="expression" dxfId="9" priority="32">
      <formula>$B876:$B2874=$D$3</formula>
    </cfRule>
  </conditionalFormatting>
  <conditionalFormatting sqref="B5:J875">
    <cfRule type="expression" dxfId="8" priority="36">
      <formula>$B5=$L5</formula>
    </cfRule>
    <cfRule type="expression" dxfId="7" priority="37">
      <formula>$B5=$K5</formula>
    </cfRule>
  </conditionalFormatting>
  <conditionalFormatting sqref="B4:J875 B3:D3 G3:J3 D2 B2">
    <cfRule type="expression" dxfId="6" priority="45">
      <formula>$B2:$B1999=$D$3</formula>
    </cfRule>
  </conditionalFormatting>
  <conditionalFormatting sqref="B273:J587">
    <cfRule type="expression" dxfId="5" priority="51">
      <formula>$B3:$B1200=$D$3</formula>
    </cfRule>
    <cfRule type="expression" dxfId="4" priority="52">
      <formula>$B273=$L273</formula>
    </cfRule>
    <cfRule type="expression" dxfId="3" priority="53">
      <formula>$B273=$K273</formula>
    </cfRule>
  </conditionalFormatting>
  <conditionalFormatting sqref="B17:J17">
    <cfRule type="expression" dxfId="2" priority="5">
      <formula>$M17=TRUE</formula>
    </cfRule>
  </conditionalFormatting>
  <conditionalFormatting sqref="B5:J16">
    <cfRule type="expression" dxfId="1" priority="4">
      <formula>$M5=TRUE</formula>
    </cfRule>
  </conditionalFormatting>
  <conditionalFormatting sqref="B18:J875">
    <cfRule type="expression" dxfId="0" priority="3">
      <formula>$M18=TRUE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5"/>
  <sheetViews>
    <sheetView tabSelected="1" topLeftCell="B1" workbookViewId="0">
      <pane ySplit="2" topLeftCell="A3" activePane="bottomLeft" state="frozen"/>
      <selection pane="bottomLeft" activeCell="D6" sqref="D6"/>
    </sheetView>
  </sheetViews>
  <sheetFormatPr defaultRowHeight="16.5" x14ac:dyDescent="0.3"/>
  <cols>
    <col min="2" max="2" width="20.140625" style="5" customWidth="1"/>
    <col min="3" max="3" width="18" style="17" customWidth="1"/>
    <col min="4" max="4" width="24.7109375" style="3" customWidth="1"/>
    <col min="5" max="5" width="25.42578125" style="5" customWidth="1"/>
    <col min="6" max="6" width="23.28515625" style="3" customWidth="1"/>
    <col min="7" max="7" width="9.140625" style="3"/>
    <col min="8" max="8" width="19.28515625" style="1" customWidth="1"/>
    <col min="9" max="9" width="17.28515625" customWidth="1"/>
  </cols>
  <sheetData>
    <row r="1" spans="1:15" ht="17.25" thickBot="1" x14ac:dyDescent="0.35">
      <c r="A1" s="34"/>
      <c r="B1" s="35"/>
      <c r="C1" s="36" t="s">
        <v>25</v>
      </c>
      <c r="D1" s="35"/>
      <c r="E1" s="35"/>
    </row>
    <row r="2" spans="1:15" ht="17.25" thickBot="1" x14ac:dyDescent="0.35">
      <c r="A2" s="32"/>
      <c r="B2" s="35" t="s">
        <v>4</v>
      </c>
      <c r="C2" s="33" t="s">
        <v>29</v>
      </c>
      <c r="D2" s="40" t="str">
        <f>RTD("cqg.rtd", ,"ContractData",$C$2,"LongDescription")</f>
        <v>Aluminium December Prompt, Dec 23</v>
      </c>
      <c r="E2" s="41"/>
    </row>
    <row r="3" spans="1:15" x14ac:dyDescent="0.3">
      <c r="B3" s="38"/>
      <c r="C3" s="39"/>
      <c r="D3" s="39"/>
      <c r="N3" s="3" t="s">
        <v>29</v>
      </c>
      <c r="O3" s="3" t="s">
        <v>30</v>
      </c>
    </row>
    <row r="4" spans="1:15" x14ac:dyDescent="0.3">
      <c r="A4" s="18">
        <v>42370</v>
      </c>
      <c r="B4" s="19">
        <f>A4-WEEKDAY(A4)+4+3*7-IF(WEEKDAY(A4)&gt;4,0,7)</f>
        <v>42389</v>
      </c>
      <c r="C4" s="17" t="str">
        <f>CONCATENATE($C$2,IF(DAY($B4)&lt;10,CONCATENATE("0",DAY($B4)),DAY($B4)),IF(MONTH($B4)=1,"F",IF(MONTH($B4)=2,"G",IF(MONTH($B4)=3,"H",IF(MONTH($B4)=4,"J",IF(MONTH($B4)=5,"K",IF(MONTH($B4)=6,"M",IF(MONTH($B4)=7,"N",IF(MONTH($B4)=8,"Q",IF(MONTH($B4)=9,"U",IF(MONTH($B4)=10,"V",IF(MONTH($B4)=11,"X",IF(MONTH($B4)=12,"Z","INVALID MONTH")))))))))))),RIGHT(YEAR($B4),2))</f>
        <v>AHDD20F16</v>
      </c>
      <c r="D4" s="3" t="str">
        <f>RTD("cqg.rtd", ,"ContractData",$C4,"LongDescription")</f>
        <v>LME Aluminium, Jan 16</v>
      </c>
      <c r="E4" s="9" t="s">
        <v>12</v>
      </c>
      <c r="F4" s="8"/>
      <c r="N4" s="3" t="s">
        <v>26</v>
      </c>
      <c r="O4" s="3" t="s">
        <v>31</v>
      </c>
    </row>
    <row r="5" spans="1:15" x14ac:dyDescent="0.3">
      <c r="A5" s="18">
        <v>42401</v>
      </c>
      <c r="B5" s="19">
        <f t="shared" ref="B5:B15" si="0">A5-WEEKDAY(A5)+4+3*7-IF(WEEKDAY(A5)&gt;4,0,7)</f>
        <v>42417</v>
      </c>
      <c r="C5" s="17" t="str">
        <f t="shared" ref="C5:C68" si="1">CONCATENATE($C$2,IF(DAY($B5)&lt;10,CONCATENATE("0",DAY($B5)),DAY($B5)),IF(MONTH($B5)=1,"F",IF(MONTH($B5)=2,"G",IF(MONTH($B5)=3,"H",IF(MONTH($B5)=4,"J",IF(MONTH($B5)=5,"K",IF(MONTH($B5)=6,"M",IF(MONTH($B5)=7,"N",IF(MONTH($B5)=8,"Q",IF(MONTH($B5)=9,"U",IF(MONTH($B5)=10,"V",IF(MONTH($B5)=11,"X",IF(MONTH($B5)=12,"Z","INVALID MONTH")))))))))))),RIGHT(YEAR($B5),2))</f>
        <v>AHDD17G16</v>
      </c>
      <c r="D5" s="3" t="str">
        <f>RTD("cqg.rtd", ,"ContractData",$C5,"LongDescription")</f>
        <v>LME Aluminium, Feb 16</v>
      </c>
      <c r="E5" s="3"/>
      <c r="F5" s="5"/>
      <c r="N5" s="3" t="s">
        <v>32</v>
      </c>
      <c r="O5" s="3" t="s">
        <v>33</v>
      </c>
    </row>
    <row r="6" spans="1:15" x14ac:dyDescent="0.3">
      <c r="A6" s="18">
        <v>42430</v>
      </c>
      <c r="B6" s="19">
        <f t="shared" si="0"/>
        <v>42445</v>
      </c>
      <c r="C6" s="17" t="str">
        <f t="shared" si="1"/>
        <v>AHDD16H16</v>
      </c>
      <c r="D6" s="3" t="str">
        <f>RTD("cqg.rtd", ,"ContractData",$C6,"LongDescription")</f>
        <v>LME Aluminium, Mar 16</v>
      </c>
      <c r="E6" s="3" t="s">
        <v>13</v>
      </c>
      <c r="F6" s="5">
        <v>44928</v>
      </c>
      <c r="N6" s="3" t="s">
        <v>34</v>
      </c>
      <c r="O6" s="3" t="s">
        <v>35</v>
      </c>
    </row>
    <row r="7" spans="1:15" x14ac:dyDescent="0.3">
      <c r="A7" s="18">
        <v>42461</v>
      </c>
      <c r="B7" s="19">
        <f t="shared" si="0"/>
        <v>42480</v>
      </c>
      <c r="C7" s="17" t="str">
        <f t="shared" si="1"/>
        <v>AHDD20J16</v>
      </c>
      <c r="D7" s="3" t="str">
        <f>RTD("cqg.rtd", ,"ContractData",$C7,"LongDescription")</f>
        <v>LME Aluminium, Apr 16</v>
      </c>
      <c r="E7" s="3" t="s">
        <v>5</v>
      </c>
      <c r="F7" s="5">
        <v>45023</v>
      </c>
      <c r="N7" s="3" t="s">
        <v>36</v>
      </c>
      <c r="O7" s="3" t="s">
        <v>37</v>
      </c>
    </row>
    <row r="8" spans="1:15" x14ac:dyDescent="0.3">
      <c r="A8" s="18">
        <v>42491</v>
      </c>
      <c r="B8" s="19">
        <f t="shared" si="0"/>
        <v>42508</v>
      </c>
      <c r="C8" s="17" t="str">
        <f t="shared" si="1"/>
        <v>AHDD18K16</v>
      </c>
      <c r="D8" s="3" t="str">
        <f>RTD("cqg.rtd", ,"ContractData",$C8,"LongDescription")</f>
        <v>LME Aluminium, May 16</v>
      </c>
      <c r="E8" s="3" t="s">
        <v>6</v>
      </c>
      <c r="F8" s="5">
        <v>45026</v>
      </c>
      <c r="N8" s="3" t="s">
        <v>38</v>
      </c>
      <c r="O8" s="3" t="s">
        <v>39</v>
      </c>
    </row>
    <row r="9" spans="1:15" x14ac:dyDescent="0.3">
      <c r="A9" s="18">
        <v>42522</v>
      </c>
      <c r="B9" s="19">
        <f t="shared" si="0"/>
        <v>42536</v>
      </c>
      <c r="C9" s="17" t="str">
        <f t="shared" si="1"/>
        <v>AHDD15M16</v>
      </c>
      <c r="D9" s="3" t="str">
        <f>RTD("cqg.rtd", ,"ContractData",$C9,"LongDescription")</f>
        <v>LME Aluminium, Jun 16</v>
      </c>
      <c r="E9" s="3" t="s">
        <v>7</v>
      </c>
      <c r="F9" s="5">
        <v>45047</v>
      </c>
    </row>
    <row r="10" spans="1:15" x14ac:dyDescent="0.3">
      <c r="A10" s="18">
        <v>42552</v>
      </c>
      <c r="B10" s="19">
        <f t="shared" si="0"/>
        <v>42571</v>
      </c>
      <c r="C10" s="17" t="str">
        <f t="shared" si="1"/>
        <v>AHDD20N16</v>
      </c>
      <c r="D10" s="3" t="str">
        <f>RTD("cqg.rtd", ,"ContractData",$C10,"LongDescription")</f>
        <v>LME Aluminium, Jul 16</v>
      </c>
      <c r="E10" s="3" t="s">
        <v>8</v>
      </c>
      <c r="F10" s="5">
        <v>45075</v>
      </c>
    </row>
    <row r="11" spans="1:15" x14ac:dyDescent="0.3">
      <c r="A11" s="18">
        <v>42583</v>
      </c>
      <c r="B11" s="19">
        <f t="shared" si="0"/>
        <v>42599</v>
      </c>
      <c r="C11" s="17" t="str">
        <f t="shared" si="1"/>
        <v>AHDD17Q16</v>
      </c>
      <c r="D11" s="3" t="str">
        <f>RTD("cqg.rtd", ,"ContractData",$C11,"LongDescription")</f>
        <v>LME Aluminium, Aug 16</v>
      </c>
      <c r="E11" s="3" t="s">
        <v>9</v>
      </c>
      <c r="F11" s="5">
        <v>45166</v>
      </c>
    </row>
    <row r="12" spans="1:15" x14ac:dyDescent="0.3">
      <c r="A12" s="18">
        <v>42614</v>
      </c>
      <c r="B12" s="19">
        <f t="shared" si="0"/>
        <v>42634</v>
      </c>
      <c r="C12" s="17" t="str">
        <f t="shared" si="1"/>
        <v>AHDD21U16</v>
      </c>
      <c r="D12" s="3" t="str">
        <f>RTD("cqg.rtd", ,"ContractData",$C12,"LongDescription")</f>
        <v>LME Aluminium, Sep 16</v>
      </c>
      <c r="E12" s="3" t="s">
        <v>10</v>
      </c>
      <c r="F12" s="5">
        <v>45285</v>
      </c>
    </row>
    <row r="13" spans="1:15" x14ac:dyDescent="0.3">
      <c r="A13" s="18">
        <v>42644</v>
      </c>
      <c r="B13" s="19">
        <f t="shared" si="0"/>
        <v>42662</v>
      </c>
      <c r="C13" s="17" t="str">
        <f t="shared" si="1"/>
        <v>AHDD19V16</v>
      </c>
      <c r="D13" s="3" t="str">
        <f>RTD("cqg.rtd", ,"ContractData",$C13,"LongDescription")</f>
        <v>LME Aluminium, Oct 16</v>
      </c>
      <c r="E13" s="3" t="s">
        <v>11</v>
      </c>
      <c r="F13" s="5">
        <v>45286</v>
      </c>
    </row>
    <row r="14" spans="1:15" x14ac:dyDescent="0.3">
      <c r="A14" s="18">
        <v>42675</v>
      </c>
      <c r="B14" s="19">
        <f t="shared" si="0"/>
        <v>42690</v>
      </c>
      <c r="C14" s="17" t="str">
        <f t="shared" si="1"/>
        <v>AHDD16X16</v>
      </c>
      <c r="D14" s="3" t="str">
        <f>RTD("cqg.rtd", ,"ContractData",$C14,"LongDescription")</f>
        <v>LME Aluminium, Nov 16</v>
      </c>
    </row>
    <row r="15" spans="1:15" x14ac:dyDescent="0.3">
      <c r="A15" s="18">
        <v>42705</v>
      </c>
      <c r="B15" s="19">
        <f t="shared" si="0"/>
        <v>42725</v>
      </c>
      <c r="C15" s="17" t="str">
        <f t="shared" si="1"/>
        <v>AHDD21Z16</v>
      </c>
      <c r="D15" s="3" t="str">
        <f>RTD("cqg.rtd", ,"ContractData",$C15,"LongDescription")</f>
        <v>LME Aluminium, Dec 16</v>
      </c>
    </row>
    <row r="16" spans="1:15" x14ac:dyDescent="0.3">
      <c r="A16" s="18">
        <v>42736</v>
      </c>
      <c r="B16" s="19">
        <f t="shared" ref="B16:B23" si="2">A16-WEEKDAY(A16)+4+3*7-IF(WEEKDAY(A16)&gt;4,0,7)</f>
        <v>42753</v>
      </c>
      <c r="C16" s="17" t="str">
        <f t="shared" si="1"/>
        <v>AHDD18F17</v>
      </c>
      <c r="D16" s="3" t="str">
        <f>RTD("cqg.rtd", ,"ContractData",$C16,"LongDescription")</f>
        <v>LME Aluminium, Jan 17</v>
      </c>
    </row>
    <row r="17" spans="1:4" x14ac:dyDescent="0.3">
      <c r="A17" s="18">
        <v>42767</v>
      </c>
      <c r="B17" s="19">
        <f t="shared" si="2"/>
        <v>42781</v>
      </c>
      <c r="C17" s="17" t="str">
        <f t="shared" si="1"/>
        <v>AHDD15G17</v>
      </c>
      <c r="D17" s="3" t="str">
        <f>RTD("cqg.rtd", ,"ContractData",$C17,"LongDescription")</f>
        <v>LME Aluminium, Feb 17</v>
      </c>
    </row>
    <row r="18" spans="1:4" x14ac:dyDescent="0.3">
      <c r="A18" s="18">
        <v>42795</v>
      </c>
      <c r="B18" s="19">
        <f t="shared" si="2"/>
        <v>42809</v>
      </c>
      <c r="C18" s="17" t="str">
        <f t="shared" si="1"/>
        <v>AHDD15H17</v>
      </c>
      <c r="D18" s="3" t="str">
        <f>RTD("cqg.rtd", ,"ContractData",$C18,"LongDescription")</f>
        <v>LME Aluminium, Mar 17</v>
      </c>
    </row>
    <row r="19" spans="1:4" x14ac:dyDescent="0.3">
      <c r="A19" s="18">
        <v>42826</v>
      </c>
      <c r="B19" s="19">
        <f t="shared" si="2"/>
        <v>42844</v>
      </c>
      <c r="C19" s="17" t="str">
        <f t="shared" si="1"/>
        <v>AHDD19J17</v>
      </c>
      <c r="D19" s="3" t="str">
        <f>RTD("cqg.rtd", ,"ContractData",$C19,"LongDescription")</f>
        <v>LME Aluminium, Apr 17</v>
      </c>
    </row>
    <row r="20" spans="1:4" x14ac:dyDescent="0.3">
      <c r="A20" s="18">
        <v>42856</v>
      </c>
      <c r="B20" s="19">
        <f t="shared" si="2"/>
        <v>42872</v>
      </c>
      <c r="C20" s="17" t="str">
        <f t="shared" si="1"/>
        <v>AHDD17K17</v>
      </c>
      <c r="D20" s="3" t="str">
        <f>RTD("cqg.rtd", ,"ContractData",$C20,"LongDescription")</f>
        <v>LME Aluminium, May 17</v>
      </c>
    </row>
    <row r="21" spans="1:4" x14ac:dyDescent="0.3">
      <c r="A21" s="18">
        <v>42887</v>
      </c>
      <c r="B21" s="19">
        <f t="shared" si="2"/>
        <v>42907</v>
      </c>
      <c r="C21" s="17" t="str">
        <f t="shared" si="1"/>
        <v>AHDD21M17</v>
      </c>
      <c r="D21" s="3" t="str">
        <f>RTD("cqg.rtd", ,"ContractData",$C21,"LongDescription")</f>
        <v>LME Aluminium, Jun 17</v>
      </c>
    </row>
    <row r="22" spans="1:4" x14ac:dyDescent="0.3">
      <c r="A22" s="18">
        <v>42917</v>
      </c>
      <c r="B22" s="19">
        <f t="shared" si="2"/>
        <v>42935</v>
      </c>
      <c r="C22" s="17" t="str">
        <f t="shared" si="1"/>
        <v>AHDD19N17</v>
      </c>
      <c r="D22" s="3" t="str">
        <f>RTD("cqg.rtd", ,"ContractData",$C22,"LongDescription")</f>
        <v>LME Aluminium, Jul 17</v>
      </c>
    </row>
    <row r="23" spans="1:4" x14ac:dyDescent="0.3">
      <c r="A23" s="18">
        <v>42948</v>
      </c>
      <c r="B23" s="19">
        <f t="shared" si="2"/>
        <v>42963</v>
      </c>
      <c r="C23" s="17" t="str">
        <f t="shared" si="1"/>
        <v>AHDD16Q17</v>
      </c>
      <c r="D23" s="3" t="str">
        <f>RTD("cqg.rtd", ,"ContractData",$C23,"LongDescription")</f>
        <v>LME Aluminium, Aug 17</v>
      </c>
    </row>
    <row r="24" spans="1:4" x14ac:dyDescent="0.3">
      <c r="A24" s="18">
        <v>42979</v>
      </c>
      <c r="B24" s="19">
        <f t="shared" ref="B24:B87" si="3">A24-WEEKDAY(A24)+4+3*7-IF(WEEKDAY(A24)&gt;4,0,7)</f>
        <v>42998</v>
      </c>
      <c r="C24" s="17" t="str">
        <f t="shared" si="1"/>
        <v>AHDD20U17</v>
      </c>
      <c r="D24" s="3" t="str">
        <f>RTD("cqg.rtd", ,"ContractData",$C24,"LongDescription")</f>
        <v>LME Aluminium, Sep 17</v>
      </c>
    </row>
    <row r="25" spans="1:4" x14ac:dyDescent="0.3">
      <c r="A25" s="18">
        <v>43009</v>
      </c>
      <c r="B25" s="19">
        <f t="shared" si="3"/>
        <v>43026</v>
      </c>
      <c r="C25" s="17" t="str">
        <f t="shared" si="1"/>
        <v>AHDD18V17</v>
      </c>
      <c r="D25" s="3" t="str">
        <f>RTD("cqg.rtd", ,"ContractData",$C25,"LongDescription")</f>
        <v>LME Aluminium, Oct 17</v>
      </c>
    </row>
    <row r="26" spans="1:4" x14ac:dyDescent="0.3">
      <c r="A26" s="18">
        <v>43040</v>
      </c>
      <c r="B26" s="19">
        <f t="shared" si="3"/>
        <v>43054</v>
      </c>
      <c r="C26" s="17" t="str">
        <f t="shared" si="1"/>
        <v>AHDD15X17</v>
      </c>
      <c r="D26" s="3" t="str">
        <f>RTD("cqg.rtd", ,"ContractData",$C26,"LongDescription")</f>
        <v>LME Aluminium, Nov 17</v>
      </c>
    </row>
    <row r="27" spans="1:4" x14ac:dyDescent="0.3">
      <c r="A27" s="18">
        <v>43070</v>
      </c>
      <c r="B27" s="19">
        <f t="shared" si="3"/>
        <v>43089</v>
      </c>
      <c r="C27" s="17" t="str">
        <f t="shared" si="1"/>
        <v>AHDD20Z17</v>
      </c>
      <c r="D27" s="3" t="str">
        <f>RTD("cqg.rtd", ,"ContractData",$C27,"LongDescription")</f>
        <v>LME Aluminium, Dec 17</v>
      </c>
    </row>
    <row r="28" spans="1:4" x14ac:dyDescent="0.3">
      <c r="A28" s="18">
        <v>43101</v>
      </c>
      <c r="B28" s="19">
        <f t="shared" si="3"/>
        <v>43117</v>
      </c>
      <c r="C28" s="17" t="str">
        <f t="shared" si="1"/>
        <v>AHDD17F18</v>
      </c>
      <c r="D28" s="3" t="str">
        <f>RTD("cqg.rtd", ,"ContractData",$C28,"LongDescription")</f>
        <v>LME Aluminium, Jan 18</v>
      </c>
    </row>
    <row r="29" spans="1:4" x14ac:dyDescent="0.3">
      <c r="A29" s="18">
        <v>43132</v>
      </c>
      <c r="B29" s="19">
        <f t="shared" si="3"/>
        <v>43152</v>
      </c>
      <c r="C29" s="17" t="str">
        <f t="shared" si="1"/>
        <v>AHDD21G18</v>
      </c>
      <c r="D29" s="3" t="str">
        <f>RTD("cqg.rtd", ,"ContractData",$C29,"LongDescription")</f>
        <v>LME Aluminium, Feb 18</v>
      </c>
    </row>
    <row r="30" spans="1:4" x14ac:dyDescent="0.3">
      <c r="A30" s="18">
        <v>43160</v>
      </c>
      <c r="B30" s="19">
        <f t="shared" si="3"/>
        <v>43180</v>
      </c>
      <c r="C30" s="17" t="str">
        <f t="shared" si="1"/>
        <v>AHDD21H18</v>
      </c>
      <c r="D30" s="3" t="str">
        <f>RTD("cqg.rtd", ,"ContractData",$C30,"LongDescription")</f>
        <v>LME Aluminium, Mar 18</v>
      </c>
    </row>
    <row r="31" spans="1:4" x14ac:dyDescent="0.3">
      <c r="A31" s="18">
        <v>43191</v>
      </c>
      <c r="B31" s="19">
        <f t="shared" si="3"/>
        <v>43208</v>
      </c>
      <c r="C31" s="17" t="str">
        <f t="shared" si="1"/>
        <v>AHDD18J18</v>
      </c>
      <c r="D31" s="3" t="str">
        <f>RTD("cqg.rtd", ,"ContractData",$C31,"LongDescription")</f>
        <v>LME Aluminium, Apr 18</v>
      </c>
    </row>
    <row r="32" spans="1:4" x14ac:dyDescent="0.3">
      <c r="A32" s="18">
        <v>43221</v>
      </c>
      <c r="B32" s="19">
        <f t="shared" si="3"/>
        <v>43236</v>
      </c>
      <c r="C32" s="17" t="str">
        <f t="shared" si="1"/>
        <v>AHDD16K18</v>
      </c>
      <c r="D32" s="3" t="str">
        <f>RTD("cqg.rtd", ,"ContractData",$C32,"LongDescription")</f>
        <v>LME Aluminium, May 18</v>
      </c>
    </row>
    <row r="33" spans="1:4" x14ac:dyDescent="0.3">
      <c r="A33" s="18">
        <v>43252</v>
      </c>
      <c r="B33" s="19">
        <f t="shared" si="3"/>
        <v>43271</v>
      </c>
      <c r="C33" s="17" t="str">
        <f t="shared" si="1"/>
        <v>AHDD20M18</v>
      </c>
      <c r="D33" s="3" t="str">
        <f>RTD("cqg.rtd", ,"ContractData",$C33,"LongDescription")</f>
        <v>LME Aluminium, Jun 18</v>
      </c>
    </row>
    <row r="34" spans="1:4" x14ac:dyDescent="0.3">
      <c r="A34" s="18">
        <v>43282</v>
      </c>
      <c r="B34" s="19">
        <f t="shared" si="3"/>
        <v>43299</v>
      </c>
      <c r="C34" s="17" t="str">
        <f t="shared" si="1"/>
        <v>AHDD18N18</v>
      </c>
      <c r="D34" s="3" t="str">
        <f>RTD("cqg.rtd", ,"ContractData",$C34,"LongDescription")</f>
        <v>LME Aluminium, Jul 18</v>
      </c>
    </row>
    <row r="35" spans="1:4" x14ac:dyDescent="0.3">
      <c r="A35" s="18">
        <v>43313</v>
      </c>
      <c r="B35" s="19">
        <f t="shared" si="3"/>
        <v>43327</v>
      </c>
      <c r="C35" s="17" t="str">
        <f t="shared" si="1"/>
        <v>AHDD15Q18</v>
      </c>
      <c r="D35" s="3" t="str">
        <f>RTD("cqg.rtd", ,"ContractData",$C35,"LongDescription")</f>
        <v>LME Aluminium, Aug 18</v>
      </c>
    </row>
    <row r="36" spans="1:4" x14ac:dyDescent="0.3">
      <c r="A36" s="18">
        <v>43344</v>
      </c>
      <c r="B36" s="19">
        <f t="shared" si="3"/>
        <v>43362</v>
      </c>
      <c r="C36" s="17" t="str">
        <f t="shared" si="1"/>
        <v>AHDD19U18</v>
      </c>
      <c r="D36" s="3" t="str">
        <f>RTD("cqg.rtd", ,"ContractData",$C36,"LongDescription")</f>
        <v>LME Aluminium, Sep 18</v>
      </c>
    </row>
    <row r="37" spans="1:4" x14ac:dyDescent="0.3">
      <c r="A37" s="18">
        <v>43374</v>
      </c>
      <c r="B37" s="19">
        <f t="shared" si="3"/>
        <v>43390</v>
      </c>
      <c r="C37" s="17" t="str">
        <f t="shared" si="1"/>
        <v>AHDD17V18</v>
      </c>
      <c r="D37" s="3" t="str">
        <f>RTD("cqg.rtd", ,"ContractData",$C37,"LongDescription")</f>
        <v>LME Aluminium, Oct 18</v>
      </c>
    </row>
    <row r="38" spans="1:4" x14ac:dyDescent="0.3">
      <c r="A38" s="18">
        <v>43405</v>
      </c>
      <c r="B38" s="19">
        <f t="shared" si="3"/>
        <v>43425</v>
      </c>
      <c r="C38" s="17" t="str">
        <f t="shared" si="1"/>
        <v>AHDD21X18</v>
      </c>
      <c r="D38" s="3" t="str">
        <f>RTD("cqg.rtd", ,"ContractData",$C38,"LongDescription")</f>
        <v>LME Aluminium, Nov 18</v>
      </c>
    </row>
    <row r="39" spans="1:4" x14ac:dyDescent="0.3">
      <c r="A39" s="18">
        <v>43435</v>
      </c>
      <c r="B39" s="19">
        <f t="shared" si="3"/>
        <v>43453</v>
      </c>
      <c r="C39" s="17" t="str">
        <f t="shared" si="1"/>
        <v>AHDD19Z18</v>
      </c>
      <c r="D39" s="3" t="str">
        <f>RTD("cqg.rtd", ,"ContractData",$C39,"LongDescription")</f>
        <v>LME Aluminium, Dec 18</v>
      </c>
    </row>
    <row r="40" spans="1:4" x14ac:dyDescent="0.3">
      <c r="A40" s="18">
        <v>43466</v>
      </c>
      <c r="B40" s="19">
        <f t="shared" si="3"/>
        <v>43481</v>
      </c>
      <c r="C40" s="17" t="str">
        <f t="shared" si="1"/>
        <v>AHDD16F19</v>
      </c>
      <c r="D40" s="3" t="str">
        <f>RTD("cqg.rtd", ,"ContractData",$C40,"LongDescription")</f>
        <v>LME Aluminium, Jan 19</v>
      </c>
    </row>
    <row r="41" spans="1:4" x14ac:dyDescent="0.3">
      <c r="A41" s="18">
        <v>43497</v>
      </c>
      <c r="B41" s="19">
        <f t="shared" si="3"/>
        <v>43516</v>
      </c>
      <c r="C41" s="17" t="str">
        <f t="shared" si="1"/>
        <v>AHDD20G19</v>
      </c>
      <c r="D41" s="3" t="str">
        <f>RTD("cqg.rtd", ,"ContractData",$C41,"LongDescription")</f>
        <v>LME Aluminium, Feb 19</v>
      </c>
    </row>
    <row r="42" spans="1:4" x14ac:dyDescent="0.3">
      <c r="A42" s="18">
        <v>43525</v>
      </c>
      <c r="B42" s="19">
        <f t="shared" si="3"/>
        <v>43544</v>
      </c>
      <c r="C42" s="17" t="str">
        <f t="shared" si="1"/>
        <v>AHDD20H19</v>
      </c>
      <c r="D42" s="3" t="str">
        <f>RTD("cqg.rtd", ,"ContractData",$C42,"LongDescription")</f>
        <v>LME Aluminium, Mar 19</v>
      </c>
    </row>
    <row r="43" spans="1:4" x14ac:dyDescent="0.3">
      <c r="A43" s="18">
        <v>43556</v>
      </c>
      <c r="B43" s="19">
        <f t="shared" si="3"/>
        <v>43572</v>
      </c>
      <c r="C43" s="17" t="str">
        <f t="shared" si="1"/>
        <v>AHDD17J19</v>
      </c>
      <c r="D43" s="3" t="str">
        <f>RTD("cqg.rtd", ,"ContractData",$C43,"LongDescription")</f>
        <v>LME Aluminium, Apr 19</v>
      </c>
    </row>
    <row r="44" spans="1:4" x14ac:dyDescent="0.3">
      <c r="A44" s="18">
        <v>43586</v>
      </c>
      <c r="B44" s="19">
        <f t="shared" si="3"/>
        <v>43600</v>
      </c>
      <c r="C44" s="17" t="str">
        <f t="shared" si="1"/>
        <v>AHDD15K19</v>
      </c>
      <c r="D44" s="3" t="str">
        <f>RTD("cqg.rtd", ,"ContractData",$C44,"LongDescription")</f>
        <v>LME Aluminium, May 19</v>
      </c>
    </row>
    <row r="45" spans="1:4" x14ac:dyDescent="0.3">
      <c r="A45" s="18">
        <v>43617</v>
      </c>
      <c r="B45" s="19">
        <f t="shared" si="3"/>
        <v>43635</v>
      </c>
      <c r="C45" s="17" t="str">
        <f t="shared" si="1"/>
        <v>AHDD19M19</v>
      </c>
      <c r="D45" s="3" t="str">
        <f>RTD("cqg.rtd", ,"ContractData",$C45,"LongDescription")</f>
        <v>LME Aluminium, Jun 19</v>
      </c>
    </row>
    <row r="46" spans="1:4" x14ac:dyDescent="0.3">
      <c r="A46" s="18">
        <v>43647</v>
      </c>
      <c r="B46" s="19">
        <f t="shared" si="3"/>
        <v>43663</v>
      </c>
      <c r="C46" s="17" t="str">
        <f t="shared" si="1"/>
        <v>AHDD17N19</v>
      </c>
      <c r="D46" s="3" t="str">
        <f>RTD("cqg.rtd", ,"ContractData",$C46,"LongDescription")</f>
        <v>LME Aluminium, Jul 19</v>
      </c>
    </row>
    <row r="47" spans="1:4" x14ac:dyDescent="0.3">
      <c r="A47" s="18">
        <v>43678</v>
      </c>
      <c r="B47" s="19">
        <f t="shared" si="3"/>
        <v>43698</v>
      </c>
      <c r="C47" s="17" t="str">
        <f t="shared" si="1"/>
        <v>AHDD21Q19</v>
      </c>
      <c r="D47" s="3" t="str">
        <f>RTD("cqg.rtd", ,"ContractData",$C47,"LongDescription")</f>
        <v>LME Aluminium, Aug 19</v>
      </c>
    </row>
    <row r="48" spans="1:4" x14ac:dyDescent="0.3">
      <c r="A48" s="18">
        <v>43709</v>
      </c>
      <c r="B48" s="19">
        <f t="shared" si="3"/>
        <v>43726</v>
      </c>
      <c r="C48" s="17" t="str">
        <f t="shared" si="1"/>
        <v>AHDD18U19</v>
      </c>
      <c r="D48" s="3" t="str">
        <f>RTD("cqg.rtd", ,"ContractData",$C48,"LongDescription")</f>
        <v>LME Aluminium, Sep 19</v>
      </c>
    </row>
    <row r="49" spans="1:4" x14ac:dyDescent="0.3">
      <c r="A49" s="18">
        <v>43739</v>
      </c>
      <c r="B49" s="19">
        <f t="shared" si="3"/>
        <v>43754</v>
      </c>
      <c r="C49" s="17" t="str">
        <f t="shared" si="1"/>
        <v>AHDD16V19</v>
      </c>
      <c r="D49" s="3" t="str">
        <f>RTD("cqg.rtd", ,"ContractData",$C49,"LongDescription")</f>
        <v>LME Aluminium, Oct 19</v>
      </c>
    </row>
    <row r="50" spans="1:4" x14ac:dyDescent="0.3">
      <c r="A50" s="18">
        <v>43770</v>
      </c>
      <c r="B50" s="19">
        <f t="shared" si="3"/>
        <v>43789</v>
      </c>
      <c r="C50" s="17" t="str">
        <f t="shared" si="1"/>
        <v>AHDD20X19</v>
      </c>
      <c r="D50" s="3" t="str">
        <f>RTD("cqg.rtd", ,"ContractData",$C50,"LongDescription")</f>
        <v>LME Aluminium, Nov 19</v>
      </c>
    </row>
    <row r="51" spans="1:4" x14ac:dyDescent="0.3">
      <c r="A51" s="18">
        <v>43800</v>
      </c>
      <c r="B51" s="19">
        <f t="shared" si="3"/>
        <v>43817</v>
      </c>
      <c r="C51" s="17" t="str">
        <f t="shared" si="1"/>
        <v>AHDD18Z19</v>
      </c>
      <c r="D51" s="3" t="str">
        <f>RTD("cqg.rtd", ,"ContractData",$C51,"LongDescription")</f>
        <v>LME Aluminium, Dec 19</v>
      </c>
    </row>
    <row r="52" spans="1:4" x14ac:dyDescent="0.3">
      <c r="A52" s="18">
        <v>43831</v>
      </c>
      <c r="B52" s="19">
        <f t="shared" si="3"/>
        <v>43845</v>
      </c>
      <c r="C52" s="17" t="str">
        <f t="shared" si="1"/>
        <v>AHDD15F20</v>
      </c>
      <c r="D52" s="3" t="str">
        <f>RTD("cqg.rtd", ,"ContractData",$C52,"LongDescription")</f>
        <v>LME Aluminium, Jan 20</v>
      </c>
    </row>
    <row r="53" spans="1:4" x14ac:dyDescent="0.3">
      <c r="A53" s="18">
        <v>43862</v>
      </c>
      <c r="B53" s="19">
        <f t="shared" si="3"/>
        <v>43880</v>
      </c>
      <c r="C53" s="17" t="str">
        <f t="shared" si="1"/>
        <v>AHDD19G20</v>
      </c>
      <c r="D53" s="3" t="str">
        <f>RTD("cqg.rtd", ,"ContractData",$C53,"LongDescription")</f>
        <v>LME Aluminium, Feb 20</v>
      </c>
    </row>
    <row r="54" spans="1:4" x14ac:dyDescent="0.3">
      <c r="A54" s="18">
        <v>43891</v>
      </c>
      <c r="B54" s="19">
        <f t="shared" si="3"/>
        <v>43908</v>
      </c>
      <c r="C54" s="17" t="str">
        <f t="shared" si="1"/>
        <v>AHDD18H20</v>
      </c>
      <c r="D54" s="3" t="str">
        <f>RTD("cqg.rtd", ,"ContractData",$C54,"LongDescription")</f>
        <v>LME Aluminium, Mar 20</v>
      </c>
    </row>
    <row r="55" spans="1:4" x14ac:dyDescent="0.3">
      <c r="A55" s="18">
        <v>43922</v>
      </c>
      <c r="B55" s="19">
        <f t="shared" si="3"/>
        <v>43936</v>
      </c>
      <c r="C55" s="17" t="str">
        <f t="shared" si="1"/>
        <v>AHDD15J20</v>
      </c>
      <c r="D55" s="3" t="str">
        <f>RTD("cqg.rtd", ,"ContractData",$C55,"LongDescription")</f>
        <v>LME Aluminium, Apr 20</v>
      </c>
    </row>
    <row r="56" spans="1:4" x14ac:dyDescent="0.3">
      <c r="A56" s="18">
        <v>43952</v>
      </c>
      <c r="B56" s="19">
        <f t="shared" si="3"/>
        <v>43971</v>
      </c>
      <c r="C56" s="17" t="str">
        <f t="shared" si="1"/>
        <v>AHDD20K20</v>
      </c>
      <c r="D56" s="3" t="str">
        <f>RTD("cqg.rtd", ,"ContractData",$C56,"LongDescription")</f>
        <v>LME Aluminium, May 20</v>
      </c>
    </row>
    <row r="57" spans="1:4" x14ac:dyDescent="0.3">
      <c r="A57" s="18">
        <v>43983</v>
      </c>
      <c r="B57" s="19">
        <f t="shared" si="3"/>
        <v>43999</v>
      </c>
      <c r="C57" s="17" t="str">
        <f t="shared" si="1"/>
        <v>AHDD17M20</v>
      </c>
      <c r="D57" s="3" t="str">
        <f>RTD("cqg.rtd", ,"ContractData",$C57,"LongDescription")</f>
        <v>LME Aluminium, Jun 20</v>
      </c>
    </row>
    <row r="58" spans="1:4" x14ac:dyDescent="0.3">
      <c r="A58" s="18">
        <v>44013</v>
      </c>
      <c r="B58" s="19">
        <f t="shared" si="3"/>
        <v>44027</v>
      </c>
      <c r="C58" s="17" t="str">
        <f t="shared" si="1"/>
        <v>AHDD15N20</v>
      </c>
      <c r="D58" s="3" t="str">
        <f>RTD("cqg.rtd", ,"ContractData",$C58,"LongDescription")</f>
        <v>LME Aluminium, Jul 20</v>
      </c>
    </row>
    <row r="59" spans="1:4" x14ac:dyDescent="0.3">
      <c r="A59" s="18">
        <v>44044</v>
      </c>
      <c r="B59" s="19">
        <f t="shared" si="3"/>
        <v>44062</v>
      </c>
      <c r="C59" s="17" t="str">
        <f t="shared" si="1"/>
        <v>AHDD19Q20</v>
      </c>
      <c r="D59" s="3" t="str">
        <f>RTD("cqg.rtd", ,"ContractData",$C59,"LongDescription")</f>
        <v>LME Aluminium, Aug 20</v>
      </c>
    </row>
    <row r="60" spans="1:4" x14ac:dyDescent="0.3">
      <c r="A60" s="18">
        <v>44075</v>
      </c>
      <c r="B60" s="19">
        <f t="shared" si="3"/>
        <v>44090</v>
      </c>
      <c r="C60" s="17" t="str">
        <f t="shared" si="1"/>
        <v>AHDD16U20</v>
      </c>
      <c r="D60" s="3" t="str">
        <f>RTD("cqg.rtd", ,"ContractData",$C60,"LongDescription")</f>
        <v>LME Aluminium, Sep 20</v>
      </c>
    </row>
    <row r="61" spans="1:4" x14ac:dyDescent="0.3">
      <c r="A61" s="18">
        <v>44105</v>
      </c>
      <c r="B61" s="19">
        <f t="shared" si="3"/>
        <v>44125</v>
      </c>
      <c r="C61" s="17" t="str">
        <f t="shared" si="1"/>
        <v>AHDD21V20</v>
      </c>
      <c r="D61" s="3" t="str">
        <f>RTD("cqg.rtd", ,"ContractData",$C61,"LongDescription")</f>
        <v>LME Aluminium, Oct 20</v>
      </c>
    </row>
    <row r="62" spans="1:4" x14ac:dyDescent="0.3">
      <c r="A62" s="18">
        <v>44136</v>
      </c>
      <c r="B62" s="19">
        <f t="shared" si="3"/>
        <v>44153</v>
      </c>
      <c r="C62" s="17" t="str">
        <f t="shared" si="1"/>
        <v>AHDD18X20</v>
      </c>
      <c r="D62" s="3" t="str">
        <f>RTD("cqg.rtd", ,"ContractData",$C62,"LongDescription")</f>
        <v>LME Aluminium, Nov 20</v>
      </c>
    </row>
    <row r="63" spans="1:4" x14ac:dyDescent="0.3">
      <c r="A63" s="18">
        <v>44166</v>
      </c>
      <c r="B63" s="19">
        <f t="shared" si="3"/>
        <v>44181</v>
      </c>
      <c r="C63" s="17" t="str">
        <f t="shared" si="1"/>
        <v>AHDD16Z20</v>
      </c>
      <c r="D63" s="3" t="str">
        <f>RTD("cqg.rtd", ,"ContractData",$C63,"LongDescription")</f>
        <v>LME Aluminium, Dec 20</v>
      </c>
    </row>
    <row r="64" spans="1:4" x14ac:dyDescent="0.3">
      <c r="A64" s="18">
        <v>44197</v>
      </c>
      <c r="B64" s="19">
        <f t="shared" si="3"/>
        <v>44216</v>
      </c>
      <c r="C64" s="17" t="str">
        <f t="shared" si="1"/>
        <v>AHDD20F21</v>
      </c>
      <c r="D64" s="3" t="str">
        <f>RTD("cqg.rtd", ,"ContractData",$C64,"LongDescription")</f>
        <v>LME Aluminium, Jan 21</v>
      </c>
    </row>
    <row r="65" spans="1:4" x14ac:dyDescent="0.3">
      <c r="A65" s="18">
        <v>44228</v>
      </c>
      <c r="B65" s="19">
        <f t="shared" si="3"/>
        <v>44244</v>
      </c>
      <c r="C65" s="17" t="str">
        <f t="shared" si="1"/>
        <v>AHDD17G21</v>
      </c>
      <c r="D65" s="3" t="str">
        <f>RTD("cqg.rtd", ,"ContractData",$C65,"LongDescription")</f>
        <v>LME Aluminium, Feb 21</v>
      </c>
    </row>
    <row r="66" spans="1:4" x14ac:dyDescent="0.3">
      <c r="A66" s="18">
        <v>44256</v>
      </c>
      <c r="B66" s="19">
        <f t="shared" si="3"/>
        <v>44272</v>
      </c>
      <c r="C66" s="17" t="str">
        <f t="shared" si="1"/>
        <v>AHDD17H21</v>
      </c>
      <c r="D66" s="3" t="str">
        <f>RTD("cqg.rtd", ,"ContractData",$C66,"LongDescription")</f>
        <v>LME Aluminium, Mar 21</v>
      </c>
    </row>
    <row r="67" spans="1:4" x14ac:dyDescent="0.3">
      <c r="A67" s="18">
        <v>44287</v>
      </c>
      <c r="B67" s="19">
        <f t="shared" si="3"/>
        <v>44307</v>
      </c>
      <c r="C67" s="17" t="str">
        <f t="shared" si="1"/>
        <v>AHDD21J21</v>
      </c>
      <c r="D67" s="3" t="str">
        <f>RTD("cqg.rtd", ,"ContractData",$C67,"LongDescription")</f>
        <v>LME Aluminium, Apr 21</v>
      </c>
    </row>
    <row r="68" spans="1:4" x14ac:dyDescent="0.3">
      <c r="A68" s="18">
        <v>44317</v>
      </c>
      <c r="B68" s="19">
        <f t="shared" si="3"/>
        <v>44335</v>
      </c>
      <c r="C68" s="17" t="str">
        <f t="shared" si="1"/>
        <v>AHDD19K21</v>
      </c>
      <c r="D68" s="3" t="str">
        <f>RTD("cqg.rtd", ,"ContractData",$C68,"LongDescription")</f>
        <v>LME Aluminium, May 21</v>
      </c>
    </row>
    <row r="69" spans="1:4" x14ac:dyDescent="0.3">
      <c r="A69" s="18">
        <v>44348</v>
      </c>
      <c r="B69" s="19">
        <f t="shared" si="3"/>
        <v>44363</v>
      </c>
      <c r="C69" s="17" t="str">
        <f t="shared" ref="C69:C132" si="4">CONCATENATE($C$2,IF(DAY($B69)&lt;10,CONCATENATE("0",DAY($B69)),DAY($B69)),IF(MONTH($B69)=1,"F",IF(MONTH($B69)=2,"G",IF(MONTH($B69)=3,"H",IF(MONTH($B69)=4,"J",IF(MONTH($B69)=5,"K",IF(MONTH($B69)=6,"M",IF(MONTH($B69)=7,"N",IF(MONTH($B69)=8,"Q",IF(MONTH($B69)=9,"U",IF(MONTH($B69)=10,"V",IF(MONTH($B69)=11,"X",IF(MONTH($B69)=12,"Z","INVALID MONTH")))))))))))),RIGHT(YEAR($B69),2))</f>
        <v>AHDD16M21</v>
      </c>
      <c r="D69" s="3" t="str">
        <f>RTD("cqg.rtd", ,"ContractData",$C69,"LongDescription")</f>
        <v>LME Aluminium, Jun 21</v>
      </c>
    </row>
    <row r="70" spans="1:4" x14ac:dyDescent="0.3">
      <c r="A70" s="18">
        <v>44378</v>
      </c>
      <c r="B70" s="19">
        <f t="shared" si="3"/>
        <v>44398</v>
      </c>
      <c r="C70" s="17" t="str">
        <f t="shared" si="4"/>
        <v>AHDD21N21</v>
      </c>
      <c r="D70" s="3" t="str">
        <f>RTD("cqg.rtd", ,"ContractData",$C70,"LongDescription")</f>
        <v>LME Aluminium, Jul 21</v>
      </c>
    </row>
    <row r="71" spans="1:4" x14ac:dyDescent="0.3">
      <c r="A71" s="18">
        <v>44409</v>
      </c>
      <c r="B71" s="19">
        <f t="shared" si="3"/>
        <v>44426</v>
      </c>
      <c r="C71" s="17" t="str">
        <f t="shared" si="4"/>
        <v>AHDD18Q21</v>
      </c>
      <c r="D71" s="3" t="str">
        <f>RTD("cqg.rtd", ,"ContractData",$C71,"LongDescription")</f>
        <v>LME Aluminium, Aug 21</v>
      </c>
    </row>
    <row r="72" spans="1:4" x14ac:dyDescent="0.3">
      <c r="A72" s="18">
        <v>44440</v>
      </c>
      <c r="B72" s="19">
        <f t="shared" si="3"/>
        <v>44454</v>
      </c>
      <c r="C72" s="17" t="str">
        <f t="shared" si="4"/>
        <v>AHDD15U21</v>
      </c>
      <c r="D72" s="3" t="str">
        <f>RTD("cqg.rtd", ,"ContractData",$C72,"LongDescription")</f>
        <v>LME Aluminium, Sep 21</v>
      </c>
    </row>
    <row r="73" spans="1:4" x14ac:dyDescent="0.3">
      <c r="A73" s="18">
        <v>44470</v>
      </c>
      <c r="B73" s="19">
        <f t="shared" si="3"/>
        <v>44489</v>
      </c>
      <c r="C73" s="17" t="str">
        <f t="shared" si="4"/>
        <v>AHDD20V21</v>
      </c>
      <c r="D73" s="3" t="str">
        <f>RTD("cqg.rtd", ,"ContractData",$C73,"LongDescription")</f>
        <v>LME Aluminium, Oct 21</v>
      </c>
    </row>
    <row r="74" spans="1:4" x14ac:dyDescent="0.3">
      <c r="A74" s="18">
        <v>44501</v>
      </c>
      <c r="B74" s="19">
        <f t="shared" si="3"/>
        <v>44517</v>
      </c>
      <c r="C74" s="17" t="str">
        <f t="shared" si="4"/>
        <v>AHDD17X21</v>
      </c>
      <c r="D74" s="3" t="str">
        <f>RTD("cqg.rtd", ,"ContractData",$C74,"LongDescription")</f>
        <v>LME Aluminium, Nov 21</v>
      </c>
    </row>
    <row r="75" spans="1:4" x14ac:dyDescent="0.3">
      <c r="A75" s="18">
        <v>44531</v>
      </c>
      <c r="B75" s="19">
        <f t="shared" si="3"/>
        <v>44545</v>
      </c>
      <c r="C75" s="17" t="str">
        <f t="shared" si="4"/>
        <v>AHDD15Z21</v>
      </c>
      <c r="D75" s="3" t="str">
        <f>RTD("cqg.rtd", ,"ContractData",$C75,"LongDescription")</f>
        <v>LME Aluminium, Dec 21</v>
      </c>
    </row>
    <row r="76" spans="1:4" x14ac:dyDescent="0.3">
      <c r="A76" s="18">
        <v>44562</v>
      </c>
      <c r="B76" s="19">
        <f t="shared" si="3"/>
        <v>44580</v>
      </c>
      <c r="C76" s="17" t="str">
        <f t="shared" si="4"/>
        <v>AHDD19F22</v>
      </c>
      <c r="D76" s="3" t="str">
        <f>RTD("cqg.rtd", ,"ContractData",$C76,"LongDescription")</f>
        <v>LME Aluminium, Jan 22</v>
      </c>
    </row>
    <row r="77" spans="1:4" x14ac:dyDescent="0.3">
      <c r="A77" s="18">
        <v>44593</v>
      </c>
      <c r="B77" s="19">
        <f t="shared" si="3"/>
        <v>44608</v>
      </c>
      <c r="C77" s="17" t="str">
        <f t="shared" si="4"/>
        <v>AHDD16G22</v>
      </c>
      <c r="D77" s="3" t="str">
        <f>RTD("cqg.rtd", ,"ContractData",$C77,"LongDescription")</f>
        <v>LME Aluminium, Feb 22</v>
      </c>
    </row>
    <row r="78" spans="1:4" x14ac:dyDescent="0.3">
      <c r="A78" s="18">
        <v>44621</v>
      </c>
      <c r="B78" s="19">
        <f t="shared" si="3"/>
        <v>44636</v>
      </c>
      <c r="C78" s="17" t="str">
        <f t="shared" si="4"/>
        <v>AHDD16H22</v>
      </c>
      <c r="D78" s="3" t="str">
        <f>RTD("cqg.rtd", ,"ContractData",$C78,"LongDescription")</f>
        <v>LME Aluminium, Mar 22</v>
      </c>
    </row>
    <row r="79" spans="1:4" x14ac:dyDescent="0.3">
      <c r="A79" s="18">
        <v>44652</v>
      </c>
      <c r="B79" s="19">
        <f t="shared" si="3"/>
        <v>44671</v>
      </c>
      <c r="C79" s="17" t="str">
        <f t="shared" si="4"/>
        <v>AHDD20J22</v>
      </c>
      <c r="D79" s="3" t="str">
        <f>RTD("cqg.rtd", ,"ContractData",$C79,"LongDescription")</f>
        <v>LME Aluminium, Apr 22</v>
      </c>
    </row>
    <row r="80" spans="1:4" x14ac:dyDescent="0.3">
      <c r="A80" s="18">
        <v>44682</v>
      </c>
      <c r="B80" s="19">
        <f t="shared" si="3"/>
        <v>44699</v>
      </c>
      <c r="C80" s="17" t="str">
        <f t="shared" si="4"/>
        <v>AHDD18K22</v>
      </c>
      <c r="D80" s="3" t="str">
        <f>RTD("cqg.rtd", ,"ContractData",$C80,"LongDescription")</f>
        <v>LME Aluminium, May 22</v>
      </c>
    </row>
    <row r="81" spans="1:8" x14ac:dyDescent="0.3">
      <c r="A81" s="18">
        <v>44713</v>
      </c>
      <c r="B81" s="19">
        <f t="shared" si="3"/>
        <v>44727</v>
      </c>
      <c r="C81" s="17" t="str">
        <f t="shared" si="4"/>
        <v>AHDD15M22</v>
      </c>
      <c r="D81" s="3" t="str">
        <f>RTD("cqg.rtd", ,"ContractData",$C81,"LongDescription")</f>
        <v>LME Aluminium, Jun 22</v>
      </c>
    </row>
    <row r="82" spans="1:8" x14ac:dyDescent="0.3">
      <c r="A82" s="18">
        <v>44743</v>
      </c>
      <c r="B82" s="19">
        <f t="shared" si="3"/>
        <v>44762</v>
      </c>
      <c r="C82" s="17" t="str">
        <f t="shared" si="4"/>
        <v>AHDD20N22</v>
      </c>
      <c r="D82" s="3" t="str">
        <f>RTD("cqg.rtd", ,"ContractData",$C82,"LongDescription")</f>
        <v>LME Aluminium, Jul 22</v>
      </c>
    </row>
    <row r="83" spans="1:8" x14ac:dyDescent="0.3">
      <c r="A83" s="18">
        <v>44774</v>
      </c>
      <c r="B83" s="19">
        <f t="shared" si="3"/>
        <v>44790</v>
      </c>
      <c r="C83" s="17" t="str">
        <f t="shared" si="4"/>
        <v>AHDD17Q22</v>
      </c>
      <c r="D83" s="3" t="str">
        <f>RTD("cqg.rtd", ,"ContractData",$C83,"LongDescription")</f>
        <v>LME Aluminium, Aug 22</v>
      </c>
    </row>
    <row r="84" spans="1:8" x14ac:dyDescent="0.3">
      <c r="A84" s="18">
        <v>44805</v>
      </c>
      <c r="B84" s="19">
        <f t="shared" si="3"/>
        <v>44825</v>
      </c>
      <c r="C84" s="17" t="str">
        <f t="shared" si="4"/>
        <v>AHDD21U22</v>
      </c>
      <c r="D84" s="3" t="str">
        <f>RTD("cqg.rtd", ,"ContractData",$C84,"LongDescription")</f>
        <v>LME Aluminium, Sep 22</v>
      </c>
    </row>
    <row r="85" spans="1:8" x14ac:dyDescent="0.3">
      <c r="A85" s="18">
        <v>44835</v>
      </c>
      <c r="B85" s="19">
        <f t="shared" si="3"/>
        <v>44853</v>
      </c>
      <c r="C85" s="17" t="str">
        <f t="shared" si="4"/>
        <v>AHDD19V22</v>
      </c>
      <c r="D85" s="3" t="str">
        <f>RTD("cqg.rtd", ,"ContractData",$C85,"LongDescription")</f>
        <v>LME Aluminium, Oct 22</v>
      </c>
    </row>
    <row r="86" spans="1:8" x14ac:dyDescent="0.3">
      <c r="A86" s="18">
        <v>44866</v>
      </c>
      <c r="B86" s="19">
        <f t="shared" si="3"/>
        <v>44881</v>
      </c>
      <c r="C86" s="17" t="str">
        <f t="shared" si="4"/>
        <v>AHDD16X22</v>
      </c>
      <c r="D86" s="3" t="str">
        <f>RTD("cqg.rtd", ,"ContractData",$C86,"LongDescription")</f>
        <v>LME Aluminium, Nov 22</v>
      </c>
    </row>
    <row r="87" spans="1:8" x14ac:dyDescent="0.3">
      <c r="A87" s="18">
        <v>44896</v>
      </c>
      <c r="B87" s="19">
        <f t="shared" si="3"/>
        <v>44916</v>
      </c>
      <c r="C87" s="17" t="str">
        <f t="shared" si="4"/>
        <v>AHDD21Z22</v>
      </c>
      <c r="D87" s="3" t="str">
        <f>RTD("cqg.rtd", ,"ContractData",$C87,"LongDescription")</f>
        <v>LME Aluminium, Dec 22</v>
      </c>
    </row>
    <row r="88" spans="1:8" x14ac:dyDescent="0.3">
      <c r="A88" s="18">
        <v>44927</v>
      </c>
      <c r="B88" s="19">
        <f t="shared" ref="B88:B135" si="5">A88-WEEKDAY(A88)+4+3*7-IF(WEEKDAY(A88)&gt;4,0,7)</f>
        <v>44944</v>
      </c>
      <c r="C88" s="17" t="str">
        <f t="shared" si="4"/>
        <v>AHDD18F23</v>
      </c>
      <c r="D88" s="3" t="str">
        <f>RTD("cqg.rtd", ,"ContractData",$C88,"LongDescription")</f>
        <v>LME Aluminium, Jan 23</v>
      </c>
    </row>
    <row r="89" spans="1:8" x14ac:dyDescent="0.3">
      <c r="A89" s="18">
        <v>44958</v>
      </c>
      <c r="B89" s="19">
        <f t="shared" si="5"/>
        <v>44972</v>
      </c>
      <c r="C89" s="17" t="str">
        <f t="shared" si="4"/>
        <v>AHDD15G23</v>
      </c>
      <c r="D89" s="3" t="str">
        <f>RTD("cqg.rtd", ,"ContractData",$C89,"LongDescription")</f>
        <v>LME Aluminium, Feb 23</v>
      </c>
    </row>
    <row r="90" spans="1:8" x14ac:dyDescent="0.3">
      <c r="A90" s="18">
        <v>44986</v>
      </c>
      <c r="B90" s="19">
        <f t="shared" si="5"/>
        <v>45000</v>
      </c>
      <c r="C90" s="17" t="str">
        <f t="shared" si="4"/>
        <v>AHDD15H23</v>
      </c>
      <c r="D90" s="3" t="str">
        <f>RTD("cqg.rtd", ,"ContractData",$C90,"LongDescription")</f>
        <v>LME Aluminium, Mar 23</v>
      </c>
      <c r="F90" s="17"/>
    </row>
    <row r="91" spans="1:8" x14ac:dyDescent="0.3">
      <c r="A91" s="18">
        <v>45017</v>
      </c>
      <c r="B91" s="19">
        <f t="shared" si="5"/>
        <v>45035</v>
      </c>
      <c r="C91" s="17" t="str">
        <f t="shared" si="4"/>
        <v>AHDD19J23</v>
      </c>
      <c r="D91" s="3" t="str">
        <f>RTD("cqg.rtd", ,"ContractData",$C91,"LongDescription")</f>
        <v>LME Aluminium, Apr 23</v>
      </c>
      <c r="F91" s="17"/>
      <c r="H91" s="17"/>
    </row>
    <row r="92" spans="1:8" x14ac:dyDescent="0.3">
      <c r="A92" s="18">
        <v>45047</v>
      </c>
      <c r="B92" s="19">
        <f t="shared" si="5"/>
        <v>45063</v>
      </c>
      <c r="C92" s="17" t="str">
        <f t="shared" si="4"/>
        <v>AHDD17K23</v>
      </c>
      <c r="D92" s="3" t="str">
        <f>RTD("cqg.rtd", ,"ContractData",$C92,"LongDescription")</f>
        <v>LME Aluminium, May 23</v>
      </c>
      <c r="F92" s="17"/>
      <c r="H92" s="17"/>
    </row>
    <row r="93" spans="1:8" x14ac:dyDescent="0.3">
      <c r="A93" s="18">
        <v>45078</v>
      </c>
      <c r="B93" s="19">
        <f t="shared" si="5"/>
        <v>45098</v>
      </c>
      <c r="C93" s="17" t="str">
        <f t="shared" si="4"/>
        <v>AHDD21M23</v>
      </c>
      <c r="D93" s="3" t="str">
        <f>RTD("cqg.rtd", ,"ContractData",$C93,"LongDescription")</f>
        <v>LME Aluminium, Jun 23</v>
      </c>
      <c r="F93" s="17"/>
      <c r="H93" s="17"/>
    </row>
    <row r="94" spans="1:8" x14ac:dyDescent="0.3">
      <c r="A94" s="18">
        <v>45108</v>
      </c>
      <c r="B94" s="19">
        <f t="shared" si="5"/>
        <v>45126</v>
      </c>
      <c r="C94" s="17" t="str">
        <f t="shared" si="4"/>
        <v>AHDD19N23</v>
      </c>
      <c r="D94" s="3" t="str">
        <f>RTD("cqg.rtd", ,"ContractData",$C94,"LongDescription")</f>
        <v>LME Aluminium, Jul 23</v>
      </c>
      <c r="F94" s="17"/>
      <c r="H94" s="17"/>
    </row>
    <row r="95" spans="1:8" x14ac:dyDescent="0.3">
      <c r="A95" s="18">
        <v>45139</v>
      </c>
      <c r="B95" s="19">
        <f t="shared" si="5"/>
        <v>45154</v>
      </c>
      <c r="C95" s="17" t="str">
        <f t="shared" si="4"/>
        <v>AHDD16Q23</v>
      </c>
      <c r="D95" s="3" t="str">
        <f>RTD("cqg.rtd", ,"ContractData",$C95,"LongDescription")</f>
        <v>LME Aluminium, Aug 23</v>
      </c>
      <c r="F95" s="17"/>
      <c r="H95" s="17"/>
    </row>
    <row r="96" spans="1:8" x14ac:dyDescent="0.3">
      <c r="A96" s="18">
        <v>45170</v>
      </c>
      <c r="B96" s="19">
        <f t="shared" si="5"/>
        <v>45189</v>
      </c>
      <c r="C96" s="17" t="str">
        <f t="shared" si="4"/>
        <v>AHDD20U23</v>
      </c>
      <c r="D96" s="3" t="str">
        <f>RTD("cqg.rtd", ,"ContractData",$C96,"LongDescription")</f>
        <v>LME Aluminium, Sep 23</v>
      </c>
      <c r="F96" s="17"/>
      <c r="H96" s="17"/>
    </row>
    <row r="97" spans="1:8" x14ac:dyDescent="0.3">
      <c r="A97" s="18">
        <v>45200</v>
      </c>
      <c r="B97" s="19">
        <f t="shared" si="5"/>
        <v>45217</v>
      </c>
      <c r="C97" s="17" t="str">
        <f t="shared" si="4"/>
        <v>AHDD18V23</v>
      </c>
      <c r="D97" s="3" t="str">
        <f>RTD("cqg.rtd", ,"ContractData",$C97,"LongDescription")</f>
        <v>LME Aluminium, Oct 23</v>
      </c>
      <c r="F97" s="17"/>
      <c r="H97" s="17"/>
    </row>
    <row r="98" spans="1:8" x14ac:dyDescent="0.3">
      <c r="A98" s="18">
        <v>45231</v>
      </c>
      <c r="B98" s="19">
        <f t="shared" si="5"/>
        <v>45245</v>
      </c>
      <c r="C98" s="17" t="str">
        <f t="shared" si="4"/>
        <v>AHDD15X23</v>
      </c>
      <c r="D98" s="3" t="str">
        <f>RTD("cqg.rtd", ,"ContractData",$C98,"LongDescription")</f>
        <v>LME Aluminium, Nov 23</v>
      </c>
      <c r="F98" s="17"/>
      <c r="H98" s="17"/>
    </row>
    <row r="99" spans="1:8" x14ac:dyDescent="0.3">
      <c r="A99" s="18">
        <v>45261</v>
      </c>
      <c r="B99" s="19">
        <f t="shared" si="5"/>
        <v>45280</v>
      </c>
      <c r="C99" s="17" t="str">
        <f t="shared" si="4"/>
        <v>AHDD20Z23</v>
      </c>
      <c r="D99" s="3" t="str">
        <f>RTD("cqg.rtd", ,"ContractData",$C99,"LongDescription")</f>
        <v>LME Aluminium, Dec 23</v>
      </c>
      <c r="F99" s="17"/>
      <c r="H99" s="17"/>
    </row>
    <row r="100" spans="1:8" x14ac:dyDescent="0.3">
      <c r="A100" s="18">
        <v>45292</v>
      </c>
      <c r="B100" s="19">
        <f t="shared" si="5"/>
        <v>45308</v>
      </c>
      <c r="C100" s="17" t="str">
        <f t="shared" si="4"/>
        <v>AHDD17F24</v>
      </c>
      <c r="D100" s="3" t="str">
        <f>RTD("cqg.rtd", ,"ContractData",$C100,"LongDescription")</f>
        <v>LME Aluminium, Jan 24</v>
      </c>
      <c r="F100" s="17"/>
      <c r="H100" s="17"/>
    </row>
    <row r="101" spans="1:8" x14ac:dyDescent="0.3">
      <c r="A101" s="18">
        <v>45323</v>
      </c>
      <c r="B101" s="19">
        <f t="shared" si="5"/>
        <v>45343</v>
      </c>
      <c r="C101" s="17" t="str">
        <f t="shared" si="4"/>
        <v>AHDD21G24</v>
      </c>
      <c r="D101" s="3" t="str">
        <f>RTD("cqg.rtd", ,"ContractData",$C101,"LongDescription")</f>
        <v>LME Aluminium, Feb 24</v>
      </c>
      <c r="F101" s="17"/>
      <c r="H101" s="17"/>
    </row>
    <row r="102" spans="1:8" x14ac:dyDescent="0.3">
      <c r="A102" s="18">
        <v>45352</v>
      </c>
      <c r="B102" s="19">
        <f t="shared" si="5"/>
        <v>45371</v>
      </c>
      <c r="C102" s="17" t="str">
        <f t="shared" si="4"/>
        <v>AHDD20H24</v>
      </c>
      <c r="D102" s="3" t="str">
        <f>RTD("cqg.rtd", ,"ContractData",$C102,"LongDescription")</f>
        <v>LME Aluminium, Mar 24</v>
      </c>
      <c r="H102" s="17"/>
    </row>
    <row r="103" spans="1:8" x14ac:dyDescent="0.3">
      <c r="A103" s="18">
        <v>45383</v>
      </c>
      <c r="B103" s="19">
        <f t="shared" si="5"/>
        <v>45399</v>
      </c>
      <c r="C103" s="17" t="str">
        <f t="shared" si="4"/>
        <v>AHDD17J24</v>
      </c>
      <c r="D103" s="3" t="str">
        <f>RTD("cqg.rtd", ,"ContractData",$C103,"LongDescription")</f>
        <v>LME Aluminium, Apr 24</v>
      </c>
    </row>
    <row r="104" spans="1:8" x14ac:dyDescent="0.3">
      <c r="A104" s="18">
        <v>45413</v>
      </c>
      <c r="B104" s="19">
        <f t="shared" si="5"/>
        <v>45427</v>
      </c>
      <c r="C104" s="17" t="str">
        <f t="shared" si="4"/>
        <v>AHDD15K24</v>
      </c>
      <c r="D104" s="3" t="str">
        <f>RTD("cqg.rtd", ,"ContractData",$C104,"LongDescription")</f>
        <v>LME Aluminium, May 24</v>
      </c>
    </row>
    <row r="105" spans="1:8" x14ac:dyDescent="0.3">
      <c r="A105" s="18">
        <v>45444</v>
      </c>
      <c r="B105" s="19">
        <f t="shared" si="5"/>
        <v>45462</v>
      </c>
      <c r="C105" s="17" t="str">
        <f t="shared" si="4"/>
        <v>AHDD19M24</v>
      </c>
      <c r="D105" s="3" t="str">
        <f>RTD("cqg.rtd", ,"ContractData",$C105,"LongDescription")</f>
        <v>LME Aluminium, Jun 24</v>
      </c>
    </row>
    <row r="106" spans="1:8" x14ac:dyDescent="0.3">
      <c r="A106" s="18">
        <v>45474</v>
      </c>
      <c r="B106" s="19">
        <f t="shared" si="5"/>
        <v>45490</v>
      </c>
      <c r="C106" s="17" t="str">
        <f t="shared" si="4"/>
        <v>AHDD17N24</v>
      </c>
      <c r="D106" s="3" t="str">
        <f>RTD("cqg.rtd", ,"ContractData",$C106,"LongDescription")</f>
        <v>LME Aluminium, Jul 24</v>
      </c>
    </row>
    <row r="107" spans="1:8" x14ac:dyDescent="0.3">
      <c r="A107" s="18">
        <v>45505</v>
      </c>
      <c r="B107" s="19">
        <f t="shared" si="5"/>
        <v>45525</v>
      </c>
      <c r="C107" s="17" t="str">
        <f t="shared" si="4"/>
        <v>AHDD21Q24</v>
      </c>
      <c r="D107" s="3" t="str">
        <f>RTD("cqg.rtd", ,"ContractData",$C107,"LongDescription")</f>
        <v>LME Aluminium, Aug 24</v>
      </c>
    </row>
    <row r="108" spans="1:8" x14ac:dyDescent="0.3">
      <c r="A108" s="18">
        <v>45536</v>
      </c>
      <c r="B108" s="19">
        <f t="shared" si="5"/>
        <v>45553</v>
      </c>
      <c r="C108" s="17" t="str">
        <f t="shared" si="4"/>
        <v>AHDD18U24</v>
      </c>
      <c r="D108" s="3" t="str">
        <f>RTD("cqg.rtd", ,"ContractData",$C108,"LongDescription")</f>
        <v>LME Aluminium, Sep 24</v>
      </c>
    </row>
    <row r="109" spans="1:8" x14ac:dyDescent="0.3">
      <c r="A109" s="18">
        <v>45566</v>
      </c>
      <c r="B109" s="19">
        <f t="shared" si="5"/>
        <v>45581</v>
      </c>
      <c r="C109" s="17" t="str">
        <f t="shared" si="4"/>
        <v>AHDD16V24</v>
      </c>
      <c r="D109" s="3" t="str">
        <f>RTD("cqg.rtd", ,"ContractData",$C109,"LongDescription")</f>
        <v>LME Aluminium, Oct 24</v>
      </c>
    </row>
    <row r="110" spans="1:8" x14ac:dyDescent="0.3">
      <c r="A110" s="18">
        <v>45597</v>
      </c>
      <c r="B110" s="19">
        <f t="shared" si="5"/>
        <v>45616</v>
      </c>
      <c r="C110" s="17" t="str">
        <f t="shared" si="4"/>
        <v>AHDD20X24</v>
      </c>
      <c r="D110" s="3" t="str">
        <f>RTD("cqg.rtd", ,"ContractData",$C110,"LongDescription")</f>
        <v>LME Aluminium, Nov 24</v>
      </c>
    </row>
    <row r="111" spans="1:8" x14ac:dyDescent="0.3">
      <c r="A111" s="18">
        <v>45627</v>
      </c>
      <c r="B111" s="19">
        <f t="shared" si="5"/>
        <v>45644</v>
      </c>
      <c r="C111" s="17" t="str">
        <f t="shared" si="4"/>
        <v>AHDD18Z24</v>
      </c>
      <c r="D111" s="3" t="str">
        <f>RTD("cqg.rtd", ,"ContractData",$C111,"LongDescription")</f>
        <v>LME Aluminium, Dec 24</v>
      </c>
    </row>
    <row r="112" spans="1:8" x14ac:dyDescent="0.3">
      <c r="A112" s="18">
        <v>45658</v>
      </c>
      <c r="B112" s="19">
        <f t="shared" si="5"/>
        <v>45672</v>
      </c>
      <c r="C112" s="17" t="str">
        <f t="shared" si="4"/>
        <v>AHDD15F25</v>
      </c>
      <c r="D112" s="3" t="str">
        <f>RTD("cqg.rtd", ,"ContractData",$C112,"LongDescription")</f>
        <v>LME Aluminium, Jan 25</v>
      </c>
    </row>
    <row r="113" spans="1:4" x14ac:dyDescent="0.3">
      <c r="A113" s="18">
        <v>45689</v>
      </c>
      <c r="B113" s="19">
        <f t="shared" si="5"/>
        <v>45707</v>
      </c>
      <c r="C113" s="17" t="str">
        <f t="shared" si="4"/>
        <v>AHDD19G25</v>
      </c>
      <c r="D113" s="3" t="str">
        <f>RTD("cqg.rtd", ,"ContractData",$C113,"LongDescription")</f>
        <v>LME Aluminium, Feb 25</v>
      </c>
    </row>
    <row r="114" spans="1:4" x14ac:dyDescent="0.3">
      <c r="A114" s="18">
        <v>45717</v>
      </c>
      <c r="B114" s="19">
        <f t="shared" si="5"/>
        <v>45735</v>
      </c>
      <c r="C114" s="17" t="str">
        <f t="shared" si="4"/>
        <v>AHDD19H25</v>
      </c>
      <c r="D114" s="3" t="str">
        <f>RTD("cqg.rtd", ,"ContractData",$C114,"LongDescription")</f>
        <v>LME Aluminium, Mar 25</v>
      </c>
    </row>
    <row r="115" spans="1:4" x14ac:dyDescent="0.3">
      <c r="A115" s="18">
        <v>45748</v>
      </c>
      <c r="B115" s="19">
        <f t="shared" si="5"/>
        <v>45763</v>
      </c>
      <c r="C115" s="17" t="str">
        <f t="shared" si="4"/>
        <v>AHDD16J25</v>
      </c>
      <c r="D115" s="3" t="str">
        <f>RTD("cqg.rtd", ,"ContractData",$C115,"LongDescription")</f>
        <v>LME Aluminium, Apr 25</v>
      </c>
    </row>
    <row r="116" spans="1:4" x14ac:dyDescent="0.3">
      <c r="A116" s="18">
        <v>45778</v>
      </c>
      <c r="B116" s="19">
        <f t="shared" si="5"/>
        <v>45798</v>
      </c>
      <c r="C116" s="17" t="str">
        <f t="shared" si="4"/>
        <v>AHDD21K25</v>
      </c>
      <c r="D116" s="3" t="str">
        <f>RTD("cqg.rtd", ,"ContractData",$C116,"LongDescription")</f>
        <v>LME Aluminium, May 25</v>
      </c>
    </row>
    <row r="117" spans="1:4" x14ac:dyDescent="0.3">
      <c r="A117" s="18">
        <v>45809</v>
      </c>
      <c r="B117" s="19">
        <f t="shared" si="5"/>
        <v>45826</v>
      </c>
      <c r="C117" s="17" t="str">
        <f t="shared" si="4"/>
        <v>AHDD18M25</v>
      </c>
      <c r="D117" s="3" t="str">
        <f>RTD("cqg.rtd", ,"ContractData",$C117,"LongDescription")</f>
        <v>LME Aluminium, Jun 25</v>
      </c>
    </row>
    <row r="118" spans="1:4" x14ac:dyDescent="0.3">
      <c r="A118" s="18">
        <v>45839</v>
      </c>
      <c r="B118" s="19">
        <f t="shared" si="5"/>
        <v>45854</v>
      </c>
      <c r="C118" s="17" t="str">
        <f t="shared" si="4"/>
        <v>AHDD16N25</v>
      </c>
      <c r="D118" s="3" t="str">
        <f>RTD("cqg.rtd", ,"ContractData",$C118,"LongDescription")</f>
        <v>LME Aluminium, Jul 25</v>
      </c>
    </row>
    <row r="119" spans="1:4" x14ac:dyDescent="0.3">
      <c r="A119" s="18">
        <v>45870</v>
      </c>
      <c r="B119" s="19">
        <f t="shared" si="5"/>
        <v>45889</v>
      </c>
      <c r="C119" s="17" t="str">
        <f t="shared" si="4"/>
        <v>AHDD20Q25</v>
      </c>
      <c r="D119" s="3" t="str">
        <f>RTD("cqg.rtd", ,"ContractData",$C119,"LongDescription")</f>
        <v>LME Aluminium, Aug 25</v>
      </c>
    </row>
    <row r="120" spans="1:4" x14ac:dyDescent="0.3">
      <c r="A120" s="18">
        <v>45901</v>
      </c>
      <c r="B120" s="19">
        <f t="shared" si="5"/>
        <v>45917</v>
      </c>
      <c r="C120" s="17" t="str">
        <f t="shared" si="4"/>
        <v>AHDD17U25</v>
      </c>
      <c r="D120" s="3" t="str">
        <f>RTD("cqg.rtd", ,"ContractData",$C120,"LongDescription")</f>
        <v>LME Aluminium, Sep 25</v>
      </c>
    </row>
    <row r="121" spans="1:4" x14ac:dyDescent="0.3">
      <c r="A121" s="18">
        <v>45931</v>
      </c>
      <c r="B121" s="19">
        <f t="shared" si="5"/>
        <v>45945</v>
      </c>
      <c r="C121" s="17" t="str">
        <f t="shared" si="4"/>
        <v>AHDD15V25</v>
      </c>
      <c r="D121" s="3" t="str">
        <f>RTD("cqg.rtd", ,"ContractData",$C121,"LongDescription")</f>
        <v>LME Aluminium, Oct 25</v>
      </c>
    </row>
    <row r="122" spans="1:4" x14ac:dyDescent="0.3">
      <c r="A122" s="18">
        <v>45962</v>
      </c>
      <c r="B122" s="19">
        <f t="shared" si="5"/>
        <v>45980</v>
      </c>
      <c r="C122" s="17" t="str">
        <f t="shared" si="4"/>
        <v>AHDD19X25</v>
      </c>
      <c r="D122" s="3" t="str">
        <f>RTD("cqg.rtd", ,"ContractData",$C122,"LongDescription")</f>
        <v>LME Aluminium, Nov 25</v>
      </c>
    </row>
    <row r="123" spans="1:4" x14ac:dyDescent="0.3">
      <c r="A123" s="18">
        <v>45992</v>
      </c>
      <c r="B123" s="19">
        <f t="shared" si="5"/>
        <v>46008</v>
      </c>
      <c r="C123" s="17" t="str">
        <f t="shared" si="4"/>
        <v>AHDD17Z25</v>
      </c>
      <c r="D123" s="3" t="str">
        <f>RTD("cqg.rtd", ,"ContractData",$C123,"LongDescription")</f>
        <v>LME Aluminium, Dec 25</v>
      </c>
    </row>
    <row r="124" spans="1:4" x14ac:dyDescent="0.3">
      <c r="A124" s="18">
        <v>46023</v>
      </c>
      <c r="B124" s="19">
        <f t="shared" si="5"/>
        <v>46043</v>
      </c>
      <c r="C124" s="17" t="str">
        <f t="shared" si="4"/>
        <v>AHDD21F26</v>
      </c>
      <c r="D124" s="3" t="str">
        <f>RTD("cqg.rtd", ,"ContractData",$C124,"LongDescription")</f>
        <v>LME Aluminium, Jan 26</v>
      </c>
    </row>
    <row r="125" spans="1:4" x14ac:dyDescent="0.3">
      <c r="A125" s="18">
        <v>46054</v>
      </c>
      <c r="B125" s="19">
        <f t="shared" si="5"/>
        <v>46071</v>
      </c>
      <c r="C125" s="17" t="str">
        <f t="shared" si="4"/>
        <v>AHDD18G26</v>
      </c>
      <c r="D125" s="3" t="str">
        <f>RTD("cqg.rtd", ,"ContractData",$C125,"LongDescription")</f>
        <v>LME Aluminium, Feb 26</v>
      </c>
    </row>
    <row r="126" spans="1:4" x14ac:dyDescent="0.3">
      <c r="A126" s="18">
        <v>46082</v>
      </c>
      <c r="B126" s="19">
        <f t="shared" si="5"/>
        <v>46099</v>
      </c>
      <c r="C126" s="17" t="str">
        <f t="shared" si="4"/>
        <v>AHDD18H26</v>
      </c>
      <c r="D126" s="3" t="str">
        <f>RTD("cqg.rtd", ,"ContractData",$C126,"LongDescription")</f>
        <v>LME Aluminium, Mar 26</v>
      </c>
    </row>
    <row r="127" spans="1:4" x14ac:dyDescent="0.3">
      <c r="A127" s="18">
        <v>46113</v>
      </c>
      <c r="B127" s="19">
        <f t="shared" si="5"/>
        <v>46127</v>
      </c>
      <c r="C127" s="17" t="str">
        <f t="shared" si="4"/>
        <v>AHDD15J26</v>
      </c>
      <c r="D127" s="3" t="str">
        <f>RTD("cqg.rtd", ,"ContractData",$C127,"LongDescription")</f>
        <v>LME Aluminium, Apr 26</v>
      </c>
    </row>
    <row r="128" spans="1:4" x14ac:dyDescent="0.3">
      <c r="A128" s="18">
        <v>46143</v>
      </c>
      <c r="B128" s="19">
        <f t="shared" si="5"/>
        <v>46162</v>
      </c>
      <c r="C128" s="17" t="str">
        <f t="shared" si="4"/>
        <v>AHDD20K26</v>
      </c>
      <c r="D128" s="3" t="str">
        <f>RTD("cqg.rtd", ,"ContractData",$C128,"LongDescription")</f>
        <v>LME Aluminium, May 26</v>
      </c>
    </row>
    <row r="129" spans="1:4" x14ac:dyDescent="0.3">
      <c r="A129" s="18">
        <v>46174</v>
      </c>
      <c r="B129" s="19">
        <f t="shared" si="5"/>
        <v>46190</v>
      </c>
      <c r="C129" s="17" t="str">
        <f t="shared" si="4"/>
        <v>AHDD17M26</v>
      </c>
      <c r="D129" s="3" t="str">
        <f>RTD("cqg.rtd", ,"ContractData",$C129,"LongDescription")</f>
        <v>LME Aluminium, Jun 26</v>
      </c>
    </row>
    <row r="130" spans="1:4" x14ac:dyDescent="0.3">
      <c r="A130" s="18">
        <v>46204</v>
      </c>
      <c r="B130" s="19">
        <f t="shared" si="5"/>
        <v>46218</v>
      </c>
      <c r="C130" s="17" t="str">
        <f t="shared" si="4"/>
        <v>AHDD15N26</v>
      </c>
      <c r="D130" s="3" t="str">
        <f>RTD("cqg.rtd", ,"ContractData",$C130,"LongDescription")</f>
        <v>LME Aluminium, Jul 26</v>
      </c>
    </row>
    <row r="131" spans="1:4" x14ac:dyDescent="0.3">
      <c r="A131" s="18">
        <v>46235</v>
      </c>
      <c r="B131" s="19">
        <f t="shared" si="5"/>
        <v>46253</v>
      </c>
      <c r="C131" s="17" t="str">
        <f t="shared" si="4"/>
        <v>AHDD19Q26</v>
      </c>
      <c r="D131" s="3" t="str">
        <f>RTD("cqg.rtd", ,"ContractData",$C131,"LongDescription")</f>
        <v>LME Aluminium, Aug 26</v>
      </c>
    </row>
    <row r="132" spans="1:4" x14ac:dyDescent="0.3">
      <c r="A132" s="18">
        <v>46266</v>
      </c>
      <c r="B132" s="19">
        <f t="shared" si="5"/>
        <v>46281</v>
      </c>
      <c r="C132" s="17" t="str">
        <f t="shared" si="4"/>
        <v>AHDD16U26</v>
      </c>
      <c r="D132" s="3" t="str">
        <f>RTD("cqg.rtd", ,"ContractData",$C132,"LongDescription")</f>
        <v>LME Aluminium, Sep 26</v>
      </c>
    </row>
    <row r="133" spans="1:4" x14ac:dyDescent="0.3">
      <c r="A133" s="18">
        <v>46296</v>
      </c>
      <c r="B133" s="19">
        <f t="shared" si="5"/>
        <v>46316</v>
      </c>
      <c r="C133" s="17" t="str">
        <f t="shared" ref="C133:C135" si="6">CONCATENATE($C$2,IF(DAY($B133)&lt;10,CONCATENATE("0",DAY($B133)),DAY($B133)),IF(MONTH($B133)=1,"F",IF(MONTH($B133)=2,"G",IF(MONTH($B133)=3,"H",IF(MONTH($B133)=4,"J",IF(MONTH($B133)=5,"K",IF(MONTH($B133)=6,"M",IF(MONTH($B133)=7,"N",IF(MONTH($B133)=8,"Q",IF(MONTH($B133)=9,"U",IF(MONTH($B133)=10,"V",IF(MONTH($B133)=11,"X",IF(MONTH($B133)=12,"Z","INVALID MONTH")))))))))))),RIGHT(YEAR($B133),2))</f>
        <v>AHDD21V26</v>
      </c>
      <c r="D133" s="3" t="str">
        <f>RTD("cqg.rtd", ,"ContractData",$C133,"LongDescription")</f>
        <v>LME Aluminium, Oct 26</v>
      </c>
    </row>
    <row r="134" spans="1:4" x14ac:dyDescent="0.3">
      <c r="A134" s="18">
        <v>46327</v>
      </c>
      <c r="B134" s="19">
        <f t="shared" si="5"/>
        <v>46344</v>
      </c>
      <c r="C134" s="17" t="str">
        <f t="shared" si="6"/>
        <v>AHDD18X26</v>
      </c>
      <c r="D134" s="3" t="str">
        <f>RTD("cqg.rtd", ,"ContractData",$C134,"LongDescription")</f>
        <v>LME Aluminium, Nov 26</v>
      </c>
    </row>
    <row r="135" spans="1:4" x14ac:dyDescent="0.3">
      <c r="A135" s="18">
        <v>46357</v>
      </c>
      <c r="B135" s="19">
        <f t="shared" si="5"/>
        <v>46372</v>
      </c>
      <c r="C135" s="17" t="str">
        <f t="shared" si="6"/>
        <v>AHDD16Z26</v>
      </c>
      <c r="D135" s="3" t="str">
        <f>RTD("cqg.rtd", ,"ContractData",$C135,"LongDescription")</f>
        <v>LME Aluminium, Dec 26</v>
      </c>
    </row>
    <row r="136" spans="1:4" x14ac:dyDescent="0.3">
      <c r="A136" s="18"/>
    </row>
    <row r="137" spans="1:4" x14ac:dyDescent="0.3">
      <c r="A137" s="18"/>
    </row>
    <row r="138" spans="1:4" x14ac:dyDescent="0.3">
      <c r="A138" s="18"/>
    </row>
    <row r="139" spans="1:4" x14ac:dyDescent="0.3">
      <c r="A139" s="18"/>
    </row>
    <row r="140" spans="1:4" x14ac:dyDescent="0.3">
      <c r="A140" s="18"/>
    </row>
    <row r="141" spans="1:4" x14ac:dyDescent="0.3">
      <c r="A141" s="18"/>
    </row>
    <row r="142" spans="1:4" x14ac:dyDescent="0.3">
      <c r="A142" s="18"/>
    </row>
    <row r="143" spans="1:4" x14ac:dyDescent="0.3">
      <c r="A143" s="18"/>
    </row>
    <row r="144" spans="1:4" x14ac:dyDescent="0.3">
      <c r="A144" s="18"/>
    </row>
    <row r="145" spans="1:1" x14ac:dyDescent="0.3">
      <c r="A145" s="18"/>
    </row>
    <row r="146" spans="1:1" x14ac:dyDescent="0.3">
      <c r="A146" s="18"/>
    </row>
    <row r="147" spans="1:1" x14ac:dyDescent="0.3">
      <c r="A147" s="18"/>
    </row>
    <row r="148" spans="1:1" x14ac:dyDescent="0.3">
      <c r="A148" s="18"/>
    </row>
    <row r="149" spans="1:1" x14ac:dyDescent="0.3">
      <c r="A149" s="18"/>
    </row>
    <row r="150" spans="1:1" x14ac:dyDescent="0.3">
      <c r="A150" s="18"/>
    </row>
    <row r="151" spans="1:1" x14ac:dyDescent="0.3">
      <c r="A151" s="18"/>
    </row>
    <row r="152" spans="1:1" x14ac:dyDescent="0.3">
      <c r="A152" s="18"/>
    </row>
    <row r="153" spans="1:1" x14ac:dyDescent="0.3">
      <c r="A153" s="18"/>
    </row>
    <row r="154" spans="1:1" x14ac:dyDescent="0.3">
      <c r="A154" s="18"/>
    </row>
    <row r="155" spans="1:1" x14ac:dyDescent="0.3">
      <c r="A155" s="18"/>
    </row>
    <row r="156" spans="1:1" x14ac:dyDescent="0.3">
      <c r="A156" s="18"/>
    </row>
    <row r="157" spans="1:1" x14ac:dyDescent="0.3">
      <c r="A157" s="18"/>
    </row>
    <row r="158" spans="1:1" x14ac:dyDescent="0.3">
      <c r="A158" s="18"/>
    </row>
    <row r="159" spans="1:1" x14ac:dyDescent="0.3">
      <c r="A159" s="18"/>
    </row>
    <row r="160" spans="1:1" x14ac:dyDescent="0.3">
      <c r="A160" s="18"/>
    </row>
    <row r="161" spans="1:1" x14ac:dyDescent="0.3">
      <c r="A161" s="18"/>
    </row>
    <row r="162" spans="1:1" x14ac:dyDescent="0.3">
      <c r="A162" s="18"/>
    </row>
    <row r="163" spans="1:1" x14ac:dyDescent="0.3">
      <c r="A163" s="18"/>
    </row>
    <row r="164" spans="1:1" x14ac:dyDescent="0.3">
      <c r="A164" s="18"/>
    </row>
    <row r="165" spans="1:1" x14ac:dyDescent="0.3">
      <c r="A165" s="18"/>
    </row>
    <row r="166" spans="1:1" x14ac:dyDescent="0.3">
      <c r="A166" s="18"/>
    </row>
    <row r="167" spans="1:1" x14ac:dyDescent="0.3">
      <c r="A167" s="18"/>
    </row>
    <row r="168" spans="1:1" x14ac:dyDescent="0.3">
      <c r="A168" s="18"/>
    </row>
    <row r="169" spans="1:1" x14ac:dyDescent="0.3">
      <c r="A169" s="18"/>
    </row>
    <row r="170" spans="1:1" x14ac:dyDescent="0.3">
      <c r="A170" s="18"/>
    </row>
    <row r="171" spans="1:1" x14ac:dyDescent="0.3">
      <c r="A171" s="18"/>
    </row>
    <row r="172" spans="1:1" x14ac:dyDescent="0.3">
      <c r="A172" s="18"/>
    </row>
    <row r="173" spans="1:1" x14ac:dyDescent="0.3">
      <c r="A173" s="18"/>
    </row>
    <row r="174" spans="1:1" x14ac:dyDescent="0.3">
      <c r="A174" s="18"/>
    </row>
    <row r="175" spans="1:1" x14ac:dyDescent="0.3">
      <c r="A175" s="18"/>
    </row>
    <row r="176" spans="1:1" x14ac:dyDescent="0.3">
      <c r="A176" s="18"/>
    </row>
    <row r="177" spans="1:1" x14ac:dyDescent="0.3">
      <c r="A177" s="18"/>
    </row>
    <row r="178" spans="1:1" x14ac:dyDescent="0.3">
      <c r="A178" s="18"/>
    </row>
    <row r="179" spans="1:1" x14ac:dyDescent="0.3">
      <c r="A179" s="18"/>
    </row>
    <row r="180" spans="1:1" x14ac:dyDescent="0.3">
      <c r="A180" s="18"/>
    </row>
    <row r="181" spans="1:1" x14ac:dyDescent="0.3">
      <c r="A181" s="18"/>
    </row>
    <row r="182" spans="1:1" x14ac:dyDescent="0.3">
      <c r="A182" s="18"/>
    </row>
    <row r="183" spans="1:1" x14ac:dyDescent="0.3">
      <c r="A183" s="18"/>
    </row>
    <row r="184" spans="1:1" x14ac:dyDescent="0.3">
      <c r="A184" s="18"/>
    </row>
    <row r="185" spans="1:1" x14ac:dyDescent="0.3">
      <c r="A185" s="18"/>
    </row>
    <row r="186" spans="1:1" x14ac:dyDescent="0.3">
      <c r="A186" s="18"/>
    </row>
    <row r="187" spans="1:1" x14ac:dyDescent="0.3">
      <c r="A187" s="18"/>
    </row>
    <row r="188" spans="1:1" x14ac:dyDescent="0.3">
      <c r="A188" s="18"/>
    </row>
    <row r="189" spans="1:1" x14ac:dyDescent="0.3">
      <c r="A189" s="18"/>
    </row>
    <row r="190" spans="1:1" x14ac:dyDescent="0.3">
      <c r="A190" s="18"/>
    </row>
    <row r="191" spans="1:1" x14ac:dyDescent="0.3">
      <c r="A191" s="18"/>
    </row>
    <row r="192" spans="1:1" x14ac:dyDescent="0.3">
      <c r="A192" s="18"/>
    </row>
    <row r="193" spans="1:1" x14ac:dyDescent="0.3">
      <c r="A193" s="18"/>
    </row>
    <row r="194" spans="1:1" x14ac:dyDescent="0.3">
      <c r="A194" s="18"/>
    </row>
    <row r="195" spans="1:1" x14ac:dyDescent="0.3">
      <c r="A195" s="18"/>
    </row>
    <row r="196" spans="1:1" x14ac:dyDescent="0.3">
      <c r="A196" s="18"/>
    </row>
    <row r="197" spans="1:1" x14ac:dyDescent="0.3">
      <c r="A197" s="18"/>
    </row>
    <row r="198" spans="1:1" x14ac:dyDescent="0.3">
      <c r="A198" s="18"/>
    </row>
    <row r="199" spans="1:1" x14ac:dyDescent="0.3">
      <c r="A199" s="18"/>
    </row>
    <row r="200" spans="1:1" x14ac:dyDescent="0.3">
      <c r="A200" s="18"/>
    </row>
    <row r="201" spans="1:1" x14ac:dyDescent="0.3">
      <c r="A201" s="18"/>
    </row>
    <row r="202" spans="1:1" x14ac:dyDescent="0.3">
      <c r="A202" s="18"/>
    </row>
    <row r="203" spans="1:1" x14ac:dyDescent="0.3">
      <c r="A203" s="18"/>
    </row>
    <row r="204" spans="1:1" x14ac:dyDescent="0.3">
      <c r="A204" s="18"/>
    </row>
    <row r="205" spans="1:1" x14ac:dyDescent="0.3">
      <c r="A205" s="18"/>
    </row>
    <row r="206" spans="1:1" x14ac:dyDescent="0.3">
      <c r="A206" s="18"/>
    </row>
    <row r="207" spans="1:1" x14ac:dyDescent="0.3">
      <c r="A207" s="18"/>
    </row>
    <row r="208" spans="1:1" x14ac:dyDescent="0.3">
      <c r="A208" s="18"/>
    </row>
    <row r="209" spans="1:1" x14ac:dyDescent="0.3">
      <c r="A209" s="18"/>
    </row>
    <row r="210" spans="1:1" x14ac:dyDescent="0.3">
      <c r="A210" s="18"/>
    </row>
    <row r="211" spans="1:1" x14ac:dyDescent="0.3">
      <c r="A211" s="18"/>
    </row>
    <row r="212" spans="1:1" x14ac:dyDescent="0.3">
      <c r="A212" s="18"/>
    </row>
    <row r="213" spans="1:1" x14ac:dyDescent="0.3">
      <c r="A213" s="18"/>
    </row>
    <row r="214" spans="1:1" x14ac:dyDescent="0.3">
      <c r="A214" s="18"/>
    </row>
    <row r="215" spans="1:1" x14ac:dyDescent="0.3">
      <c r="A215" s="18"/>
    </row>
    <row r="216" spans="1:1" x14ac:dyDescent="0.3">
      <c r="A216" s="18"/>
    </row>
    <row r="217" spans="1:1" x14ac:dyDescent="0.3">
      <c r="A217" s="18"/>
    </row>
    <row r="218" spans="1:1" x14ac:dyDescent="0.3">
      <c r="A218" s="18"/>
    </row>
    <row r="219" spans="1:1" x14ac:dyDescent="0.3">
      <c r="A219" s="18"/>
    </row>
    <row r="220" spans="1:1" x14ac:dyDescent="0.3">
      <c r="A220" s="18"/>
    </row>
    <row r="221" spans="1:1" x14ac:dyDescent="0.3">
      <c r="A221" s="18"/>
    </row>
    <row r="222" spans="1:1" x14ac:dyDescent="0.3">
      <c r="A222" s="18"/>
    </row>
    <row r="223" spans="1:1" x14ac:dyDescent="0.3">
      <c r="A223" s="18"/>
    </row>
    <row r="224" spans="1:1" x14ac:dyDescent="0.3">
      <c r="A224" s="18"/>
    </row>
    <row r="225" spans="1:1" x14ac:dyDescent="0.3">
      <c r="A225" s="18"/>
    </row>
    <row r="226" spans="1:1" x14ac:dyDescent="0.3">
      <c r="A226" s="18"/>
    </row>
    <row r="227" spans="1:1" x14ac:dyDescent="0.3">
      <c r="A227" s="18"/>
    </row>
    <row r="228" spans="1:1" x14ac:dyDescent="0.3">
      <c r="A228" s="18"/>
    </row>
    <row r="229" spans="1:1" x14ac:dyDescent="0.3">
      <c r="A229" s="18"/>
    </row>
    <row r="230" spans="1:1" x14ac:dyDescent="0.3">
      <c r="A230" s="18"/>
    </row>
    <row r="231" spans="1:1" x14ac:dyDescent="0.3">
      <c r="A231" s="18"/>
    </row>
    <row r="232" spans="1:1" x14ac:dyDescent="0.3">
      <c r="A232" s="18"/>
    </row>
    <row r="233" spans="1:1" x14ac:dyDescent="0.3">
      <c r="A233" s="18"/>
    </row>
    <row r="234" spans="1:1" x14ac:dyDescent="0.3">
      <c r="A234" s="18"/>
    </row>
    <row r="235" spans="1:1" x14ac:dyDescent="0.3">
      <c r="A235" s="18"/>
    </row>
    <row r="236" spans="1:1" x14ac:dyDescent="0.3">
      <c r="A236" s="18"/>
    </row>
    <row r="237" spans="1:1" x14ac:dyDescent="0.3">
      <c r="A237" s="18"/>
    </row>
    <row r="238" spans="1:1" x14ac:dyDescent="0.3">
      <c r="A238" s="18"/>
    </row>
    <row r="239" spans="1:1" x14ac:dyDescent="0.3">
      <c r="A239" s="18"/>
    </row>
    <row r="240" spans="1:1" x14ac:dyDescent="0.3">
      <c r="A240" s="18"/>
    </row>
    <row r="241" spans="1:1" x14ac:dyDescent="0.3">
      <c r="A241" s="18"/>
    </row>
    <row r="242" spans="1:1" x14ac:dyDescent="0.3">
      <c r="A242" s="18"/>
    </row>
    <row r="243" spans="1:1" x14ac:dyDescent="0.3">
      <c r="A243" s="18"/>
    </row>
    <row r="244" spans="1:1" x14ac:dyDescent="0.3">
      <c r="A244" s="18"/>
    </row>
    <row r="245" spans="1:1" x14ac:dyDescent="0.3">
      <c r="A245" s="18"/>
    </row>
  </sheetData>
  <mergeCells count="2">
    <mergeCell ref="B3:D3"/>
    <mergeCell ref="D2:E2"/>
  </mergeCells>
  <dataValidations count="1">
    <dataValidation type="list" allowBlank="1" showInputMessage="1" showErrorMessage="1" sqref="C2">
      <formula1>$N$3:$N$8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CURRENT</vt:lpstr>
      <vt:lpstr>HISTORICAL</vt:lpstr>
      <vt:lpstr>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Cohen</dc:creator>
  <cp:lastModifiedBy>Thom Hartle</cp:lastModifiedBy>
  <dcterms:created xsi:type="dcterms:W3CDTF">2022-12-05T08:17:51Z</dcterms:created>
  <dcterms:modified xsi:type="dcterms:W3CDTF">2023-01-26T18:49:45Z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4321fe-1db3-4305-a2cc-aad91140672d_Enabled">
    <vt:lpwstr>true</vt:lpwstr>
  </property>
  <property fmtid="{D5CDD505-2E9C-101B-9397-08002B2CF9AE}" pid="3" name="MSIP_Label_1e4321fe-1db3-4305-a2cc-aad91140672d_SetDate">
    <vt:lpwstr>2022-12-16T16:11:55Z</vt:lpwstr>
  </property>
  <property fmtid="{D5CDD505-2E9C-101B-9397-08002B2CF9AE}" pid="4" name="MSIP_Label_1e4321fe-1db3-4305-a2cc-aad91140672d_Method">
    <vt:lpwstr>Privileged</vt:lpwstr>
  </property>
  <property fmtid="{D5CDD505-2E9C-101B-9397-08002B2CF9AE}" pid="5" name="MSIP_Label_1e4321fe-1db3-4305-a2cc-aad91140672d_Name">
    <vt:lpwstr>External</vt:lpwstr>
  </property>
  <property fmtid="{D5CDD505-2E9C-101B-9397-08002B2CF9AE}" pid="6" name="MSIP_Label_1e4321fe-1db3-4305-a2cc-aad91140672d_SiteId">
    <vt:lpwstr>8f3e36ea-8039-4b40-81a7-7dc0599e8645</vt:lpwstr>
  </property>
  <property fmtid="{D5CDD505-2E9C-101B-9397-08002B2CF9AE}" pid="7" name="MSIP_Label_1e4321fe-1db3-4305-a2cc-aad91140672d_ActionId">
    <vt:lpwstr>635654e7-548b-4093-9248-5f851f231383</vt:lpwstr>
  </property>
  <property fmtid="{D5CDD505-2E9C-101B-9397-08002B2CF9AE}" pid="8" name="MSIP_Label_1e4321fe-1db3-4305-a2cc-aad91140672d_ContentBits">
    <vt:lpwstr>0</vt:lpwstr>
  </property>
</Properties>
</file>