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4130" activeTab="1"/>
  </bookViews>
  <sheets>
    <sheet name="Sheet1" sheetId="2" r:id="rId1"/>
    <sheet name="Quartile" sheetId="1" r:id="rId2"/>
  </sheets>
  <calcPr calcId="162913"/>
</workbook>
</file>

<file path=xl/calcChain.xml><?xml version="1.0" encoding="utf-8"?>
<calcChain xmlns="http://schemas.openxmlformats.org/spreadsheetml/2006/main">
  <c r="A4" i="2" l="1"/>
  <c r="F1" i="2"/>
  <c r="B3" i="2"/>
  <c r="E3" i="2"/>
  <c r="B4" i="2"/>
  <c r="A5" i="2" l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D29" i="1"/>
  <c r="D15" i="1"/>
  <c r="D23" i="1"/>
  <c r="D16" i="1"/>
  <c r="E4" i="2"/>
  <c r="D20" i="1"/>
  <c r="D8" i="1"/>
  <c r="D10" i="1"/>
  <c r="D22" i="1"/>
  <c r="D7" i="1"/>
  <c r="D28" i="1"/>
  <c r="D30" i="1"/>
  <c r="D24" i="1"/>
  <c r="D25" i="1"/>
  <c r="D13" i="1"/>
  <c r="D17" i="1"/>
  <c r="D32" i="1"/>
  <c r="D26" i="1"/>
  <c r="D31" i="1"/>
  <c r="D18" i="1"/>
  <c r="D11" i="1"/>
  <c r="D5" i="1"/>
  <c r="D14" i="1"/>
  <c r="D27" i="1"/>
  <c r="D3" i="1"/>
  <c r="D12" i="1"/>
  <c r="D21" i="1"/>
  <c r="D6" i="1"/>
  <c r="D4" i="1"/>
  <c r="D19" i="1"/>
  <c r="D9" i="1"/>
  <c r="A6" i="2" l="1"/>
  <c r="G7" i="1"/>
  <c r="G6" i="1"/>
  <c r="G5" i="1"/>
  <c r="G4" i="1"/>
  <c r="G3" i="1"/>
  <c r="K4" i="1"/>
  <c r="E5" i="2"/>
  <c r="B5" i="2"/>
  <c r="A7" i="2" l="1"/>
  <c r="K5" i="1"/>
  <c r="I14" i="1"/>
  <c r="I8" i="1"/>
  <c r="I26" i="1"/>
  <c r="I28" i="1"/>
  <c r="I4" i="1"/>
  <c r="I5" i="1"/>
  <c r="I21" i="1"/>
  <c r="I30" i="1"/>
  <c r="I12" i="1"/>
  <c r="I25" i="1"/>
  <c r="I20" i="1"/>
  <c r="I18" i="1"/>
  <c r="I19" i="1"/>
  <c r="I27" i="1"/>
  <c r="I29" i="1"/>
  <c r="I11" i="1"/>
  <c r="I24" i="1"/>
  <c r="I13" i="1"/>
  <c r="I10" i="1"/>
  <c r="I17" i="1"/>
  <c r="I23" i="1"/>
  <c r="I9" i="1"/>
  <c r="I16" i="1"/>
  <c r="I32" i="1"/>
  <c r="I31" i="1"/>
  <c r="I7" i="1"/>
  <c r="I15" i="1"/>
  <c r="I6" i="1"/>
  <c r="I22" i="1"/>
  <c r="I3" i="1"/>
  <c r="B6" i="1"/>
  <c r="C25" i="1"/>
  <c r="B26" i="1"/>
  <c r="C3" i="1"/>
  <c r="B29" i="1"/>
  <c r="C30" i="1"/>
  <c r="C17" i="1"/>
  <c r="C20" i="1"/>
  <c r="C29" i="1"/>
  <c r="C23" i="1"/>
  <c r="C27" i="1"/>
  <c r="C32" i="1"/>
  <c r="C18" i="1"/>
  <c r="C8" i="1"/>
  <c r="C7" i="1"/>
  <c r="B10" i="1"/>
  <c r="C14" i="1"/>
  <c r="B14" i="1"/>
  <c r="B28" i="1"/>
  <c r="B7" i="1"/>
  <c r="C9" i="1"/>
  <c r="B5" i="1"/>
  <c r="B31" i="1"/>
  <c r="B9" i="1"/>
  <c r="C22" i="1"/>
  <c r="C11" i="1"/>
  <c r="B32" i="1"/>
  <c r="B15" i="1"/>
  <c r="C15" i="1"/>
  <c r="C21" i="1"/>
  <c r="B21" i="1"/>
  <c r="B3" i="1"/>
  <c r="B17" i="1"/>
  <c r="C6" i="1"/>
  <c r="C28" i="1"/>
  <c r="C13" i="1"/>
  <c r="C5" i="1"/>
  <c r="C24" i="1"/>
  <c r="B22" i="1"/>
  <c r="B27" i="1"/>
  <c r="B11" i="1"/>
  <c r="C26" i="1"/>
  <c r="B8" i="1"/>
  <c r="B19" i="1"/>
  <c r="C31" i="1"/>
  <c r="C12" i="1"/>
  <c r="C4" i="1"/>
  <c r="C10" i="1"/>
  <c r="E6" i="2"/>
  <c r="B6" i="2"/>
  <c r="B23" i="1"/>
  <c r="B4" i="1"/>
  <c r="B25" i="1"/>
  <c r="B24" i="1"/>
  <c r="B30" i="1"/>
  <c r="B16" i="1"/>
  <c r="C19" i="1"/>
  <c r="B18" i="1"/>
  <c r="B13" i="1"/>
  <c r="B12" i="1"/>
  <c r="C16" i="1"/>
  <c r="B20" i="1"/>
  <c r="A8" i="2" l="1"/>
  <c r="H22" i="1"/>
  <c r="H18" i="1"/>
  <c r="H24" i="1"/>
  <c r="H16" i="1"/>
  <c r="H8" i="1"/>
  <c r="H7" i="1"/>
  <c r="H10" i="1"/>
  <c r="H31" i="1"/>
  <c r="H23" i="1"/>
  <c r="H15" i="1"/>
  <c r="H26" i="1"/>
  <c r="H30" i="1"/>
  <c r="H14" i="1"/>
  <c r="H6" i="1"/>
  <c r="H11" i="1"/>
  <c r="H29" i="1"/>
  <c r="H21" i="1"/>
  <c r="H13" i="1"/>
  <c r="H5" i="1"/>
  <c r="H17" i="1"/>
  <c r="H28" i="1"/>
  <c r="H20" i="1"/>
  <c r="H12" i="1"/>
  <c r="H4" i="1"/>
  <c r="H9" i="1"/>
  <c r="H27" i="1"/>
  <c r="H19" i="1"/>
  <c r="H25" i="1"/>
  <c r="H32" i="1"/>
  <c r="H3" i="1"/>
  <c r="K6" i="1"/>
  <c r="E7" i="2"/>
  <c r="B7" i="2"/>
  <c r="L3" i="1" l="1"/>
  <c r="A9" i="2"/>
  <c r="L4" i="1"/>
  <c r="M3" i="1"/>
  <c r="L5" i="1"/>
  <c r="M5" i="1"/>
  <c r="M4" i="1"/>
  <c r="K7" i="1"/>
  <c r="M6" i="1"/>
  <c r="L6" i="1"/>
  <c r="E8" i="2"/>
  <c r="B8" i="2"/>
  <c r="A10" i="2" l="1"/>
  <c r="K8" i="1"/>
  <c r="M7" i="1"/>
  <c r="L7" i="1"/>
  <c r="E9" i="2"/>
  <c r="B9" i="2"/>
  <c r="A11" i="2" l="1"/>
  <c r="K9" i="1"/>
  <c r="M8" i="1"/>
  <c r="L8" i="1"/>
  <c r="B10" i="2"/>
  <c r="E10" i="2"/>
  <c r="A12" i="2" l="1"/>
  <c r="K10" i="1"/>
  <c r="M9" i="1"/>
  <c r="L9" i="1"/>
  <c r="E11" i="2"/>
  <c r="B11" i="2"/>
  <c r="A13" i="2" l="1"/>
  <c r="K11" i="1"/>
  <c r="M10" i="1"/>
  <c r="L10" i="1"/>
  <c r="E12" i="2"/>
  <c r="B12" i="2"/>
  <c r="A14" i="2" l="1"/>
  <c r="K12" i="1"/>
  <c r="M11" i="1"/>
  <c r="L11" i="1"/>
  <c r="B13" i="2"/>
  <c r="E13" i="2"/>
  <c r="A15" i="2" l="1"/>
  <c r="K13" i="1"/>
  <c r="M12" i="1"/>
  <c r="L12" i="1"/>
  <c r="B14" i="2"/>
  <c r="E14" i="2"/>
  <c r="A16" i="2" l="1"/>
  <c r="K14" i="1"/>
  <c r="M13" i="1"/>
  <c r="L13" i="1"/>
  <c r="E15" i="2"/>
  <c r="B15" i="2"/>
  <c r="A17" i="2" l="1"/>
  <c r="K15" i="1"/>
  <c r="M14" i="1"/>
  <c r="L14" i="1"/>
  <c r="E16" i="2"/>
  <c r="B16" i="2"/>
  <c r="A18" i="2" l="1"/>
  <c r="K16" i="1"/>
  <c r="M15" i="1"/>
  <c r="L15" i="1"/>
  <c r="E17" i="2"/>
  <c r="B17" i="2"/>
  <c r="A19" i="2" l="1"/>
  <c r="K17" i="1"/>
  <c r="M16" i="1"/>
  <c r="L16" i="1"/>
  <c r="E18" i="2"/>
  <c r="B18" i="2"/>
  <c r="A20" i="2" l="1"/>
  <c r="K18" i="1"/>
  <c r="M17" i="1"/>
  <c r="L17" i="1"/>
  <c r="E19" i="2"/>
  <c r="B19" i="2"/>
  <c r="A21" i="2" l="1"/>
  <c r="K19" i="1"/>
  <c r="M18" i="1"/>
  <c r="L18" i="1"/>
  <c r="E20" i="2"/>
  <c r="B20" i="2"/>
  <c r="A22" i="2" l="1"/>
  <c r="K20" i="1"/>
  <c r="M19" i="1"/>
  <c r="L19" i="1"/>
  <c r="E21" i="2"/>
  <c r="B21" i="2"/>
  <c r="A23" i="2" l="1"/>
  <c r="K21" i="1"/>
  <c r="M20" i="1"/>
  <c r="L20" i="1"/>
  <c r="E22" i="2"/>
  <c r="B22" i="2"/>
  <c r="C3" i="2" l="1"/>
  <c r="A24" i="2"/>
  <c r="K22" i="1"/>
  <c r="M21" i="1"/>
  <c r="L21" i="1"/>
  <c r="E23" i="2"/>
  <c r="B23" i="2"/>
  <c r="C4" i="2" l="1"/>
  <c r="A25" i="2"/>
  <c r="K23" i="1"/>
  <c r="M22" i="1"/>
  <c r="L22" i="1"/>
  <c r="E24" i="2"/>
  <c r="B24" i="2"/>
  <c r="C5" i="2" l="1"/>
  <c r="A26" i="2"/>
  <c r="K24" i="1"/>
  <c r="M23" i="1"/>
  <c r="L23" i="1"/>
  <c r="E25" i="2"/>
  <c r="B25" i="2"/>
  <c r="C6" i="2" l="1"/>
  <c r="A27" i="2"/>
  <c r="K25" i="1"/>
  <c r="M24" i="1"/>
  <c r="L24" i="1"/>
  <c r="E26" i="2"/>
  <c r="B26" i="2"/>
  <c r="C7" i="2" l="1"/>
  <c r="A28" i="2"/>
  <c r="K26" i="1"/>
  <c r="M25" i="1"/>
  <c r="L25" i="1"/>
  <c r="E27" i="2"/>
  <c r="B27" i="2"/>
  <c r="C8" i="2" l="1"/>
  <c r="A29" i="2"/>
  <c r="K27" i="1"/>
  <c r="M26" i="1"/>
  <c r="L26" i="1"/>
  <c r="E28" i="2"/>
  <c r="B28" i="2"/>
  <c r="C9" i="2" l="1"/>
  <c r="A30" i="2"/>
  <c r="K28" i="1"/>
  <c r="M27" i="1"/>
  <c r="L27" i="1"/>
  <c r="B29" i="2"/>
  <c r="E29" i="2"/>
  <c r="C10" i="2" l="1"/>
  <c r="A31" i="2"/>
  <c r="K29" i="1"/>
  <c r="M28" i="1"/>
  <c r="L28" i="1"/>
  <c r="E30" i="2"/>
  <c r="B30" i="2"/>
  <c r="C11" i="2" l="1"/>
  <c r="A32" i="2"/>
  <c r="K30" i="1"/>
  <c r="M29" i="1"/>
  <c r="L29" i="1"/>
  <c r="B31" i="2"/>
  <c r="E31" i="2"/>
  <c r="C12" i="2" l="1"/>
  <c r="A33" i="2"/>
  <c r="K31" i="1"/>
  <c r="M30" i="1"/>
  <c r="L30" i="1"/>
  <c r="B32" i="2"/>
  <c r="E32" i="2"/>
  <c r="C13" i="2" l="1"/>
  <c r="A34" i="2"/>
  <c r="K32" i="1"/>
  <c r="L32" i="1" s="1"/>
  <c r="M31" i="1"/>
  <c r="L31" i="1"/>
  <c r="B33" i="2"/>
  <c r="E33" i="2"/>
  <c r="C14" i="2" l="1"/>
  <c r="A35" i="2"/>
  <c r="M32" i="1"/>
  <c r="E34" i="2"/>
  <c r="B34" i="2"/>
  <c r="C15" i="2" l="1"/>
  <c r="A36" i="2"/>
  <c r="B35" i="2"/>
  <c r="E35" i="2"/>
  <c r="C16" i="2" l="1"/>
  <c r="A37" i="2"/>
  <c r="E36" i="2"/>
  <c r="B36" i="2"/>
  <c r="C17" i="2" l="1"/>
  <c r="A38" i="2"/>
  <c r="E37" i="2"/>
  <c r="B37" i="2"/>
  <c r="C18" i="2" l="1"/>
  <c r="A39" i="2"/>
  <c r="B38" i="2"/>
  <c r="E38" i="2"/>
  <c r="C19" i="2" l="1"/>
  <c r="A40" i="2"/>
  <c r="E39" i="2"/>
  <c r="B39" i="2"/>
  <c r="C20" i="2" l="1"/>
  <c r="A41" i="2"/>
  <c r="B40" i="2"/>
  <c r="E40" i="2"/>
  <c r="C21" i="2" l="1"/>
  <c r="A42" i="2"/>
  <c r="B41" i="2"/>
  <c r="E41" i="2"/>
  <c r="C22" i="2" l="1"/>
  <c r="A43" i="2"/>
  <c r="E42" i="2"/>
  <c r="B42" i="2"/>
  <c r="C23" i="2" l="1"/>
  <c r="A44" i="2"/>
  <c r="E43" i="2"/>
  <c r="B43" i="2"/>
  <c r="C24" i="2" l="1"/>
  <c r="A45" i="2"/>
  <c r="B44" i="2"/>
  <c r="E44" i="2"/>
  <c r="C25" i="2" l="1"/>
  <c r="A46" i="2"/>
  <c r="B45" i="2"/>
  <c r="E45" i="2"/>
  <c r="C26" i="2" l="1"/>
  <c r="A47" i="2"/>
  <c r="B46" i="2"/>
  <c r="E46" i="2"/>
  <c r="C27" i="2" l="1"/>
  <c r="A48" i="2"/>
  <c r="B47" i="2"/>
  <c r="E47" i="2"/>
  <c r="C28" i="2" l="1"/>
  <c r="A49" i="2"/>
  <c r="B48" i="2"/>
  <c r="E48" i="2"/>
  <c r="C29" i="2" l="1"/>
  <c r="A50" i="2"/>
  <c r="B49" i="2"/>
  <c r="E49" i="2"/>
  <c r="C30" i="2" l="1"/>
  <c r="A51" i="2"/>
  <c r="B50" i="2"/>
  <c r="E50" i="2"/>
  <c r="C31" i="2" l="1"/>
  <c r="A52" i="2"/>
  <c r="E51" i="2"/>
  <c r="B51" i="2"/>
  <c r="C32" i="2" l="1"/>
  <c r="A53" i="2"/>
  <c r="B52" i="2"/>
  <c r="E52" i="2"/>
  <c r="C33" i="2" l="1"/>
  <c r="A54" i="2"/>
  <c r="E53" i="2"/>
  <c r="B53" i="2"/>
  <c r="C34" i="2" l="1"/>
  <c r="A55" i="2"/>
  <c r="B54" i="2"/>
  <c r="E54" i="2"/>
  <c r="C35" i="2" l="1"/>
  <c r="A56" i="2"/>
  <c r="B55" i="2"/>
  <c r="E55" i="2"/>
  <c r="C36" i="2" l="1"/>
  <c r="A57" i="2"/>
  <c r="E56" i="2"/>
  <c r="B56" i="2"/>
  <c r="C37" i="2" l="1"/>
  <c r="A58" i="2"/>
  <c r="B57" i="2"/>
  <c r="E57" i="2"/>
  <c r="C38" i="2" l="1"/>
  <c r="A59" i="2"/>
  <c r="E58" i="2"/>
  <c r="B58" i="2"/>
  <c r="C39" i="2" l="1"/>
  <c r="A60" i="2"/>
  <c r="E59" i="2"/>
  <c r="B59" i="2"/>
  <c r="C40" i="2" l="1"/>
  <c r="A61" i="2"/>
  <c r="E60" i="2"/>
  <c r="B60" i="2"/>
  <c r="C41" i="2" l="1"/>
  <c r="A62" i="2"/>
  <c r="E61" i="2"/>
  <c r="B61" i="2"/>
  <c r="C42" i="2" l="1"/>
  <c r="A63" i="2"/>
  <c r="B62" i="2"/>
  <c r="E62" i="2"/>
  <c r="C43" i="2" l="1"/>
  <c r="A64" i="2"/>
  <c r="B63" i="2"/>
  <c r="E63" i="2"/>
  <c r="C44" i="2" l="1"/>
  <c r="A65" i="2"/>
  <c r="E64" i="2"/>
  <c r="B64" i="2"/>
  <c r="C45" i="2" l="1"/>
  <c r="A66" i="2"/>
  <c r="E65" i="2"/>
  <c r="B65" i="2"/>
  <c r="C46" i="2" l="1"/>
  <c r="A67" i="2"/>
  <c r="B66" i="2"/>
  <c r="E66" i="2"/>
  <c r="C47" i="2" l="1"/>
  <c r="A68" i="2"/>
  <c r="E67" i="2"/>
  <c r="B67" i="2"/>
  <c r="C48" i="2" l="1"/>
  <c r="A69" i="2"/>
  <c r="E68" i="2"/>
  <c r="B68" i="2"/>
  <c r="C49" i="2" l="1"/>
  <c r="A70" i="2"/>
  <c r="E69" i="2"/>
  <c r="B69" i="2"/>
  <c r="C50" i="2" l="1"/>
  <c r="A71" i="2"/>
  <c r="E70" i="2"/>
  <c r="B70" i="2"/>
  <c r="C51" i="2" l="1"/>
  <c r="A72" i="2"/>
  <c r="E71" i="2"/>
  <c r="B71" i="2"/>
  <c r="C52" i="2" l="1"/>
  <c r="A73" i="2"/>
  <c r="E72" i="2"/>
  <c r="B72" i="2"/>
  <c r="C53" i="2" l="1"/>
  <c r="A74" i="2"/>
  <c r="E73" i="2"/>
  <c r="B73" i="2"/>
  <c r="C54" i="2" l="1"/>
  <c r="A75" i="2"/>
  <c r="B74" i="2"/>
  <c r="E74" i="2"/>
  <c r="C55" i="2" l="1"/>
  <c r="A76" i="2"/>
  <c r="E75" i="2"/>
  <c r="B75" i="2"/>
  <c r="C56" i="2" l="1"/>
  <c r="A77" i="2"/>
  <c r="E76" i="2"/>
  <c r="B76" i="2"/>
  <c r="C57" i="2" l="1"/>
  <c r="A78" i="2"/>
  <c r="B77" i="2"/>
  <c r="E77" i="2"/>
  <c r="C58" i="2" l="1"/>
  <c r="A79" i="2"/>
  <c r="E78" i="2"/>
  <c r="B78" i="2"/>
  <c r="C59" i="2" l="1"/>
  <c r="A80" i="2"/>
  <c r="B79" i="2"/>
  <c r="E79" i="2"/>
  <c r="C60" i="2" l="1"/>
  <c r="A81" i="2"/>
  <c r="B80" i="2"/>
  <c r="E80" i="2"/>
  <c r="C61" i="2" l="1"/>
  <c r="A82" i="2"/>
  <c r="B81" i="2"/>
  <c r="E81" i="2"/>
  <c r="C62" i="2" l="1"/>
  <c r="A83" i="2"/>
  <c r="E82" i="2"/>
  <c r="B82" i="2"/>
  <c r="C63" i="2" l="1"/>
  <c r="A84" i="2"/>
  <c r="B83" i="2"/>
  <c r="E83" i="2"/>
  <c r="C64" i="2" l="1"/>
  <c r="A85" i="2"/>
  <c r="E84" i="2"/>
  <c r="B84" i="2"/>
  <c r="C65" i="2" l="1"/>
  <c r="A86" i="2"/>
  <c r="B85" i="2"/>
  <c r="E85" i="2"/>
  <c r="C66" i="2" l="1"/>
  <c r="A87" i="2"/>
  <c r="E86" i="2"/>
  <c r="B86" i="2"/>
  <c r="C67" i="2" l="1"/>
  <c r="A88" i="2"/>
  <c r="B87" i="2"/>
  <c r="E87" i="2"/>
  <c r="C68" i="2" l="1"/>
  <c r="A89" i="2"/>
  <c r="B88" i="2"/>
  <c r="E88" i="2"/>
  <c r="C69" i="2" l="1"/>
  <c r="A90" i="2"/>
  <c r="E89" i="2"/>
  <c r="B89" i="2"/>
  <c r="C70" i="2" l="1"/>
  <c r="A91" i="2"/>
  <c r="E90" i="2"/>
  <c r="B90" i="2"/>
  <c r="C71" i="2" l="1"/>
  <c r="A92" i="2"/>
  <c r="B91" i="2"/>
  <c r="E91" i="2"/>
  <c r="C72" i="2" l="1"/>
  <c r="A93" i="2"/>
  <c r="E92" i="2"/>
  <c r="B92" i="2"/>
  <c r="C73" i="2" l="1"/>
  <c r="A94" i="2"/>
  <c r="B93" i="2"/>
  <c r="E93" i="2"/>
  <c r="C74" i="2" l="1"/>
  <c r="A95" i="2"/>
  <c r="B94" i="2"/>
  <c r="E94" i="2"/>
  <c r="C75" i="2" l="1"/>
  <c r="A96" i="2"/>
  <c r="E95" i="2"/>
  <c r="B95" i="2"/>
  <c r="C76" i="2" l="1"/>
  <c r="A97" i="2"/>
  <c r="E96" i="2"/>
  <c r="B96" i="2"/>
  <c r="C77" i="2" l="1"/>
  <c r="A98" i="2"/>
  <c r="B97" i="2"/>
  <c r="E97" i="2"/>
  <c r="C78" i="2" l="1"/>
  <c r="A99" i="2"/>
  <c r="B98" i="2"/>
  <c r="E98" i="2"/>
  <c r="C79" i="2" l="1"/>
  <c r="A100" i="2"/>
  <c r="E99" i="2"/>
  <c r="B99" i="2"/>
  <c r="C80" i="2" l="1"/>
  <c r="A101" i="2"/>
  <c r="E100" i="2"/>
  <c r="B100" i="2"/>
  <c r="C81" i="2" l="1"/>
  <c r="A102" i="2"/>
  <c r="E101" i="2"/>
  <c r="B101" i="2"/>
  <c r="C82" i="2" l="1"/>
  <c r="A103" i="2"/>
  <c r="E102" i="2"/>
  <c r="B102" i="2"/>
  <c r="C83" i="2" l="1"/>
  <c r="A104" i="2"/>
  <c r="E103" i="2"/>
  <c r="B103" i="2"/>
  <c r="C84" i="2" l="1"/>
  <c r="A105" i="2"/>
  <c r="B104" i="2"/>
  <c r="E104" i="2"/>
  <c r="C85" i="2" l="1"/>
  <c r="A106" i="2"/>
  <c r="E105" i="2"/>
  <c r="B105" i="2"/>
  <c r="C86" i="2" l="1"/>
  <c r="A107" i="2"/>
  <c r="E106" i="2"/>
  <c r="B106" i="2"/>
  <c r="C87" i="2" l="1"/>
  <c r="A108" i="2"/>
  <c r="E107" i="2"/>
  <c r="B107" i="2"/>
  <c r="C88" i="2" l="1"/>
  <c r="A109" i="2"/>
  <c r="B108" i="2"/>
  <c r="E108" i="2"/>
  <c r="C89" i="2" l="1"/>
  <c r="A110" i="2"/>
  <c r="B109" i="2"/>
  <c r="E109" i="2"/>
  <c r="C90" i="2" l="1"/>
  <c r="A111" i="2"/>
  <c r="B110" i="2"/>
  <c r="E110" i="2"/>
  <c r="C91" i="2" l="1"/>
  <c r="A112" i="2"/>
  <c r="E111" i="2"/>
  <c r="B111" i="2"/>
  <c r="C92" i="2" l="1"/>
  <c r="A113" i="2"/>
  <c r="E112" i="2"/>
  <c r="B112" i="2"/>
  <c r="C93" i="2" l="1"/>
  <c r="A114" i="2"/>
  <c r="B113" i="2"/>
  <c r="E113" i="2"/>
  <c r="C94" i="2" l="1"/>
  <c r="A115" i="2"/>
  <c r="B114" i="2"/>
  <c r="E114" i="2"/>
  <c r="C95" i="2" l="1"/>
  <c r="A116" i="2"/>
  <c r="E115" i="2"/>
  <c r="B115" i="2"/>
  <c r="C96" i="2" l="1"/>
  <c r="A117" i="2"/>
  <c r="B116" i="2"/>
  <c r="E116" i="2"/>
  <c r="C97" i="2" l="1"/>
  <c r="A118" i="2"/>
  <c r="B117" i="2"/>
  <c r="E117" i="2"/>
  <c r="C98" i="2" l="1"/>
  <c r="A119" i="2"/>
  <c r="B118" i="2"/>
  <c r="E118" i="2"/>
  <c r="C99" i="2" l="1"/>
  <c r="A120" i="2"/>
  <c r="E119" i="2"/>
  <c r="B119" i="2"/>
  <c r="C100" i="2" l="1"/>
  <c r="A121" i="2"/>
  <c r="E120" i="2"/>
  <c r="B120" i="2"/>
  <c r="C101" i="2" l="1"/>
  <c r="A122" i="2"/>
  <c r="E121" i="2"/>
  <c r="B121" i="2"/>
  <c r="C102" i="2" l="1"/>
  <c r="A123" i="2"/>
  <c r="E122" i="2"/>
  <c r="B122" i="2"/>
  <c r="C103" i="2" l="1"/>
  <c r="A124" i="2"/>
  <c r="B123" i="2"/>
  <c r="E123" i="2"/>
  <c r="C104" i="2" l="1"/>
  <c r="A125" i="2"/>
  <c r="B124" i="2"/>
  <c r="E124" i="2"/>
  <c r="C105" i="2" l="1"/>
  <c r="A126" i="2"/>
  <c r="E125" i="2"/>
  <c r="B125" i="2"/>
  <c r="C106" i="2" l="1"/>
  <c r="A127" i="2"/>
  <c r="E126" i="2"/>
  <c r="B126" i="2"/>
  <c r="C107" i="2" l="1"/>
  <c r="A128" i="2"/>
  <c r="E127" i="2"/>
  <c r="B127" i="2"/>
  <c r="C108" i="2" l="1"/>
  <c r="A129" i="2"/>
  <c r="E128" i="2"/>
  <c r="B128" i="2"/>
  <c r="C109" i="2" l="1"/>
  <c r="A130" i="2"/>
  <c r="E129" i="2"/>
  <c r="B129" i="2"/>
  <c r="C110" i="2" l="1"/>
  <c r="A131" i="2"/>
  <c r="B130" i="2"/>
  <c r="E130" i="2"/>
  <c r="C111" i="2" l="1"/>
  <c r="A132" i="2"/>
  <c r="E131" i="2"/>
  <c r="B131" i="2"/>
  <c r="C112" i="2" l="1"/>
  <c r="A133" i="2"/>
  <c r="B132" i="2"/>
  <c r="E132" i="2"/>
  <c r="C113" i="2" l="1"/>
  <c r="A134" i="2"/>
  <c r="B133" i="2"/>
  <c r="E133" i="2"/>
  <c r="C114" i="2" l="1"/>
  <c r="A135" i="2"/>
  <c r="B134" i="2"/>
  <c r="E134" i="2"/>
  <c r="C115" i="2" l="1"/>
  <c r="A136" i="2"/>
  <c r="B135" i="2"/>
  <c r="E135" i="2"/>
  <c r="C116" i="2" l="1"/>
  <c r="A137" i="2"/>
  <c r="E136" i="2"/>
  <c r="B136" i="2"/>
  <c r="C117" i="2" l="1"/>
  <c r="A138" i="2"/>
  <c r="E137" i="2"/>
  <c r="B137" i="2"/>
  <c r="C118" i="2" l="1"/>
  <c r="A139" i="2"/>
  <c r="B138" i="2"/>
  <c r="E138" i="2"/>
  <c r="C119" i="2" l="1"/>
  <c r="A140" i="2"/>
  <c r="B139" i="2"/>
  <c r="E139" i="2"/>
  <c r="C120" i="2" l="1"/>
  <c r="A141" i="2"/>
  <c r="B140" i="2"/>
  <c r="E140" i="2"/>
  <c r="C121" i="2" l="1"/>
  <c r="A142" i="2"/>
  <c r="E141" i="2"/>
  <c r="B141" i="2"/>
  <c r="C122" i="2" l="1"/>
  <c r="A143" i="2"/>
  <c r="B142" i="2"/>
  <c r="E142" i="2"/>
  <c r="C123" i="2" l="1"/>
  <c r="A144" i="2"/>
  <c r="B143" i="2"/>
  <c r="E143" i="2"/>
  <c r="C124" i="2" l="1"/>
  <c r="A145" i="2"/>
  <c r="B144" i="2"/>
  <c r="E144" i="2"/>
  <c r="C125" i="2" l="1"/>
  <c r="A146" i="2"/>
  <c r="B145" i="2"/>
  <c r="E145" i="2"/>
  <c r="C126" i="2" l="1"/>
  <c r="A147" i="2"/>
  <c r="E146" i="2"/>
  <c r="B146" i="2"/>
  <c r="C127" i="2" l="1"/>
  <c r="A148" i="2"/>
  <c r="B147" i="2"/>
  <c r="E147" i="2"/>
  <c r="C128" i="2" l="1"/>
  <c r="A149" i="2"/>
  <c r="B148" i="2"/>
  <c r="E148" i="2"/>
  <c r="C129" i="2" l="1"/>
  <c r="A150" i="2"/>
  <c r="B149" i="2"/>
  <c r="E149" i="2"/>
  <c r="C130" i="2" l="1"/>
  <c r="A151" i="2"/>
  <c r="B150" i="2"/>
  <c r="E150" i="2"/>
  <c r="C131" i="2" l="1"/>
  <c r="A152" i="2"/>
  <c r="B151" i="2"/>
  <c r="E151" i="2"/>
  <c r="C132" i="2" l="1"/>
  <c r="A153" i="2"/>
  <c r="E152" i="2"/>
  <c r="B152" i="2"/>
  <c r="C133" i="2" l="1"/>
  <c r="A154" i="2"/>
  <c r="B153" i="2"/>
  <c r="E153" i="2"/>
  <c r="C134" i="2" l="1"/>
  <c r="A155" i="2"/>
  <c r="E154" i="2"/>
  <c r="B154" i="2"/>
  <c r="C135" i="2" l="1"/>
  <c r="A156" i="2"/>
  <c r="B155" i="2"/>
  <c r="E155" i="2"/>
  <c r="C136" i="2" l="1"/>
  <c r="A157" i="2"/>
  <c r="B156" i="2"/>
  <c r="E156" i="2"/>
  <c r="C137" i="2" l="1"/>
  <c r="A158" i="2"/>
  <c r="B157" i="2"/>
  <c r="E157" i="2"/>
  <c r="C138" i="2" l="1"/>
  <c r="A159" i="2"/>
  <c r="E158" i="2"/>
  <c r="B158" i="2"/>
  <c r="C139" i="2" l="1"/>
  <c r="A160" i="2"/>
  <c r="B159" i="2"/>
  <c r="E159" i="2"/>
  <c r="C140" i="2" l="1"/>
  <c r="A161" i="2"/>
  <c r="E160" i="2"/>
  <c r="B160" i="2"/>
  <c r="C141" i="2" l="1"/>
  <c r="A162" i="2"/>
  <c r="E161" i="2"/>
  <c r="B161" i="2"/>
  <c r="C142" i="2" l="1"/>
  <c r="A163" i="2"/>
  <c r="E162" i="2"/>
  <c r="B162" i="2"/>
  <c r="C143" i="2" l="1"/>
  <c r="A164" i="2"/>
  <c r="B163" i="2"/>
  <c r="E163" i="2"/>
  <c r="C144" i="2" l="1"/>
  <c r="A165" i="2"/>
  <c r="B164" i="2"/>
  <c r="E164" i="2"/>
  <c r="C145" i="2" l="1"/>
  <c r="A166" i="2"/>
  <c r="B165" i="2"/>
  <c r="E165" i="2"/>
  <c r="C146" i="2" l="1"/>
  <c r="A167" i="2"/>
  <c r="B166" i="2"/>
  <c r="E166" i="2"/>
  <c r="C147" i="2" l="1"/>
  <c r="A168" i="2"/>
  <c r="E167" i="2"/>
  <c r="B167" i="2"/>
  <c r="C148" i="2" l="1"/>
  <c r="A169" i="2"/>
  <c r="E168" i="2"/>
  <c r="B168" i="2"/>
  <c r="C149" i="2" l="1"/>
  <c r="A170" i="2"/>
  <c r="B169" i="2"/>
  <c r="E169" i="2"/>
  <c r="C150" i="2" l="1"/>
  <c r="A171" i="2"/>
  <c r="E170" i="2"/>
  <c r="B170" i="2"/>
  <c r="C151" i="2" l="1"/>
  <c r="A172" i="2"/>
  <c r="B171" i="2"/>
  <c r="E171" i="2"/>
  <c r="C152" i="2" l="1"/>
  <c r="A173" i="2"/>
  <c r="E172" i="2"/>
  <c r="B172" i="2"/>
  <c r="C153" i="2" l="1"/>
  <c r="A174" i="2"/>
  <c r="E173" i="2"/>
  <c r="B173" i="2"/>
  <c r="C154" i="2" l="1"/>
  <c r="A175" i="2"/>
  <c r="B174" i="2"/>
  <c r="E174" i="2"/>
  <c r="C155" i="2" l="1"/>
  <c r="A176" i="2"/>
  <c r="E175" i="2"/>
  <c r="B175" i="2"/>
  <c r="C156" i="2" l="1"/>
  <c r="A177" i="2"/>
  <c r="B176" i="2"/>
  <c r="E176" i="2"/>
  <c r="C157" i="2" l="1"/>
  <c r="A178" i="2"/>
  <c r="E177" i="2"/>
  <c r="B177" i="2"/>
  <c r="C158" i="2" l="1"/>
  <c r="A179" i="2"/>
  <c r="B178" i="2"/>
  <c r="E178" i="2"/>
  <c r="C159" i="2" l="1"/>
  <c r="A180" i="2"/>
  <c r="E179" i="2"/>
  <c r="B179" i="2"/>
  <c r="C160" i="2" l="1"/>
  <c r="A181" i="2"/>
  <c r="B180" i="2"/>
  <c r="E180" i="2"/>
  <c r="C161" i="2" l="1"/>
  <c r="A182" i="2"/>
  <c r="E181" i="2"/>
  <c r="B181" i="2"/>
  <c r="C162" i="2" l="1"/>
  <c r="A183" i="2"/>
  <c r="E182" i="2"/>
  <c r="B182" i="2"/>
  <c r="C163" i="2" l="1"/>
  <c r="A184" i="2"/>
  <c r="B183" i="2"/>
  <c r="E183" i="2"/>
  <c r="C164" i="2" l="1"/>
  <c r="A185" i="2"/>
  <c r="B184" i="2"/>
  <c r="E184" i="2"/>
  <c r="C165" i="2" l="1"/>
  <c r="A186" i="2"/>
  <c r="B185" i="2"/>
  <c r="E185" i="2"/>
  <c r="C166" i="2" l="1"/>
  <c r="A187" i="2"/>
  <c r="E186" i="2"/>
  <c r="B186" i="2"/>
  <c r="C167" i="2" l="1"/>
  <c r="A188" i="2"/>
  <c r="B187" i="2"/>
  <c r="E187" i="2"/>
  <c r="C168" i="2" l="1"/>
  <c r="A189" i="2"/>
  <c r="B188" i="2"/>
  <c r="E188" i="2"/>
  <c r="C169" i="2" l="1"/>
  <c r="A190" i="2"/>
  <c r="E189" i="2"/>
  <c r="B189" i="2"/>
  <c r="C170" i="2" l="1"/>
  <c r="A191" i="2"/>
  <c r="B190" i="2"/>
  <c r="E190" i="2"/>
  <c r="C171" i="2" l="1"/>
  <c r="A192" i="2"/>
  <c r="B191" i="2"/>
  <c r="E191" i="2"/>
  <c r="C172" i="2" l="1"/>
  <c r="A193" i="2"/>
  <c r="B192" i="2"/>
  <c r="E192" i="2"/>
  <c r="C173" i="2" l="1"/>
  <c r="A194" i="2"/>
  <c r="B193" i="2"/>
  <c r="E193" i="2"/>
  <c r="C174" i="2" l="1"/>
  <c r="A195" i="2"/>
  <c r="B194" i="2"/>
  <c r="E194" i="2"/>
  <c r="C175" i="2" l="1"/>
  <c r="A196" i="2"/>
  <c r="E195" i="2"/>
  <c r="B195" i="2"/>
  <c r="C176" i="2" l="1"/>
  <c r="A197" i="2"/>
  <c r="E196" i="2"/>
  <c r="B196" i="2"/>
  <c r="C177" i="2" l="1"/>
  <c r="A198" i="2"/>
  <c r="B197" i="2"/>
  <c r="E197" i="2"/>
  <c r="C178" i="2" l="1"/>
  <c r="A199" i="2"/>
  <c r="E198" i="2"/>
  <c r="B198" i="2"/>
  <c r="C179" i="2" l="1"/>
  <c r="A200" i="2"/>
  <c r="E199" i="2"/>
  <c r="B199" i="2"/>
  <c r="C180" i="2" l="1"/>
  <c r="A201" i="2"/>
  <c r="B200" i="2"/>
  <c r="E200" i="2"/>
  <c r="C181" i="2" l="1"/>
  <c r="A202" i="2"/>
  <c r="E201" i="2"/>
  <c r="B201" i="2"/>
  <c r="C182" i="2" l="1"/>
  <c r="A203" i="2"/>
  <c r="B202" i="2"/>
  <c r="E202" i="2"/>
  <c r="C183" i="2" l="1"/>
  <c r="A204" i="2"/>
  <c r="E203" i="2"/>
  <c r="B203" i="2"/>
  <c r="C184" i="2" l="1"/>
  <c r="A205" i="2"/>
  <c r="E204" i="2"/>
  <c r="B204" i="2"/>
  <c r="C185" i="2" l="1"/>
  <c r="A206" i="2"/>
  <c r="B205" i="2"/>
  <c r="E205" i="2"/>
  <c r="C186" i="2" l="1"/>
  <c r="A207" i="2"/>
  <c r="B206" i="2"/>
  <c r="E206" i="2"/>
  <c r="C187" i="2" l="1"/>
  <c r="A208" i="2"/>
  <c r="B207" i="2"/>
  <c r="E207" i="2"/>
  <c r="C188" i="2" l="1"/>
  <c r="A209" i="2"/>
  <c r="B208" i="2"/>
  <c r="E208" i="2"/>
  <c r="C189" i="2" l="1"/>
  <c r="A210" i="2"/>
  <c r="E209" i="2"/>
  <c r="B209" i="2"/>
  <c r="C190" i="2" l="1"/>
  <c r="A211" i="2"/>
  <c r="E210" i="2"/>
  <c r="B210" i="2"/>
  <c r="C191" i="2" l="1"/>
  <c r="A212" i="2"/>
  <c r="E211" i="2"/>
  <c r="B211" i="2"/>
  <c r="C192" i="2" l="1"/>
  <c r="A213" i="2"/>
  <c r="E212" i="2"/>
  <c r="B212" i="2"/>
  <c r="C193" i="2" l="1"/>
  <c r="A214" i="2"/>
  <c r="B213" i="2"/>
  <c r="E213" i="2"/>
  <c r="C194" i="2" l="1"/>
  <c r="A215" i="2"/>
  <c r="B214" i="2"/>
  <c r="E214" i="2"/>
  <c r="C195" i="2" l="1"/>
  <c r="A216" i="2"/>
  <c r="E215" i="2"/>
  <c r="B215" i="2"/>
  <c r="C196" i="2" l="1"/>
  <c r="A217" i="2"/>
  <c r="E216" i="2"/>
  <c r="B216" i="2"/>
  <c r="C197" i="2" l="1"/>
  <c r="A218" i="2"/>
  <c r="E217" i="2"/>
  <c r="B217" i="2"/>
  <c r="C198" i="2" l="1"/>
  <c r="A219" i="2"/>
  <c r="B218" i="2"/>
  <c r="E218" i="2"/>
  <c r="C199" i="2" l="1"/>
  <c r="A220" i="2"/>
  <c r="B219" i="2"/>
  <c r="E219" i="2"/>
  <c r="C200" i="2" l="1"/>
  <c r="A221" i="2"/>
  <c r="E220" i="2"/>
  <c r="B220" i="2"/>
  <c r="C201" i="2" l="1"/>
  <c r="A222" i="2"/>
  <c r="E221" i="2"/>
  <c r="B221" i="2"/>
  <c r="C202" i="2" l="1"/>
  <c r="A223" i="2"/>
  <c r="B222" i="2"/>
  <c r="E222" i="2"/>
  <c r="C203" i="2" l="1"/>
  <c r="A224" i="2"/>
  <c r="B223" i="2"/>
  <c r="E223" i="2"/>
  <c r="C204" i="2" l="1"/>
  <c r="A225" i="2"/>
  <c r="B224" i="2"/>
  <c r="E224" i="2"/>
  <c r="C205" i="2" l="1"/>
  <c r="A226" i="2"/>
  <c r="B225" i="2"/>
  <c r="E225" i="2"/>
  <c r="C206" i="2" l="1"/>
  <c r="A227" i="2"/>
  <c r="B226" i="2"/>
  <c r="E226" i="2"/>
  <c r="C207" i="2" l="1"/>
  <c r="A228" i="2"/>
  <c r="B227" i="2"/>
  <c r="E227" i="2"/>
  <c r="C208" i="2" l="1"/>
  <c r="A229" i="2"/>
  <c r="E228" i="2"/>
  <c r="B228" i="2"/>
  <c r="C209" i="2" l="1"/>
  <c r="A230" i="2"/>
  <c r="E229" i="2"/>
  <c r="B229" i="2"/>
  <c r="C210" i="2" l="1"/>
  <c r="A231" i="2"/>
  <c r="B230" i="2"/>
  <c r="E230" i="2"/>
  <c r="C211" i="2" l="1"/>
  <c r="A232" i="2"/>
  <c r="E231" i="2"/>
  <c r="B231" i="2"/>
  <c r="C212" i="2" l="1"/>
  <c r="A233" i="2"/>
  <c r="E232" i="2"/>
  <c r="B232" i="2"/>
  <c r="C213" i="2" l="1"/>
  <c r="A234" i="2"/>
  <c r="B233" i="2"/>
  <c r="E233" i="2"/>
  <c r="C214" i="2" l="1"/>
  <c r="A235" i="2"/>
  <c r="B234" i="2"/>
  <c r="E234" i="2"/>
  <c r="C215" i="2" l="1"/>
  <c r="A236" i="2"/>
  <c r="E235" i="2"/>
  <c r="B235" i="2"/>
  <c r="C216" i="2" l="1"/>
  <c r="A237" i="2"/>
  <c r="B236" i="2"/>
  <c r="E236" i="2"/>
  <c r="C217" i="2" l="1"/>
  <c r="A238" i="2"/>
  <c r="E237" i="2"/>
  <c r="B237" i="2"/>
  <c r="C218" i="2" l="1"/>
  <c r="A239" i="2"/>
  <c r="E238" i="2"/>
  <c r="B238" i="2"/>
  <c r="C219" i="2" l="1"/>
  <c r="A240" i="2"/>
  <c r="B239" i="2"/>
  <c r="E239" i="2"/>
  <c r="C220" i="2" l="1"/>
  <c r="A241" i="2"/>
  <c r="E240" i="2"/>
  <c r="B240" i="2"/>
  <c r="C221" i="2" l="1"/>
  <c r="A242" i="2"/>
  <c r="B241" i="2"/>
  <c r="E241" i="2"/>
  <c r="C222" i="2" l="1"/>
  <c r="A243" i="2"/>
  <c r="B242" i="2"/>
  <c r="E242" i="2"/>
  <c r="C223" i="2" l="1"/>
  <c r="A244" i="2"/>
  <c r="B243" i="2"/>
  <c r="E243" i="2"/>
  <c r="C224" i="2" l="1"/>
  <c r="A245" i="2"/>
  <c r="E244" i="2"/>
  <c r="B244" i="2"/>
  <c r="C225" i="2" l="1"/>
  <c r="A246" i="2"/>
  <c r="E245" i="2"/>
  <c r="B245" i="2"/>
  <c r="C226" i="2" l="1"/>
  <c r="A247" i="2"/>
  <c r="B246" i="2"/>
  <c r="E246" i="2"/>
  <c r="C227" i="2" l="1"/>
  <c r="A248" i="2"/>
  <c r="B247" i="2"/>
  <c r="E247" i="2"/>
  <c r="C228" i="2" l="1"/>
  <c r="A249" i="2"/>
  <c r="E248" i="2"/>
  <c r="B248" i="2"/>
  <c r="C229" i="2" l="1"/>
  <c r="A250" i="2"/>
  <c r="E249" i="2"/>
  <c r="B249" i="2"/>
  <c r="C230" i="2" l="1"/>
  <c r="A251" i="2"/>
  <c r="B250" i="2"/>
  <c r="E250" i="2"/>
  <c r="C231" i="2" l="1"/>
  <c r="A252" i="2"/>
  <c r="B251" i="2"/>
  <c r="E251" i="2"/>
  <c r="C232" i="2" l="1"/>
  <c r="A253" i="2"/>
  <c r="B252" i="2"/>
  <c r="E252" i="2"/>
  <c r="C233" i="2" l="1"/>
  <c r="A254" i="2"/>
  <c r="E253" i="2"/>
  <c r="B253" i="2"/>
  <c r="C234" i="2" l="1"/>
  <c r="A255" i="2"/>
  <c r="E254" i="2"/>
  <c r="B254" i="2"/>
  <c r="C235" i="2" l="1"/>
  <c r="A256" i="2"/>
  <c r="E255" i="2"/>
  <c r="B255" i="2"/>
  <c r="C236" i="2" l="1"/>
  <c r="A257" i="2"/>
  <c r="E256" i="2"/>
  <c r="B256" i="2"/>
  <c r="C237" i="2" l="1"/>
  <c r="A258" i="2"/>
  <c r="B257" i="2"/>
  <c r="E257" i="2"/>
  <c r="C238" i="2" l="1"/>
  <c r="A259" i="2"/>
  <c r="B258" i="2"/>
  <c r="E258" i="2"/>
  <c r="C239" i="2" l="1"/>
  <c r="A260" i="2"/>
  <c r="E259" i="2"/>
  <c r="B259" i="2"/>
  <c r="C240" i="2" l="1"/>
  <c r="A261" i="2"/>
  <c r="E260" i="2"/>
  <c r="B260" i="2"/>
  <c r="C241" i="2" l="1"/>
  <c r="A262" i="2"/>
  <c r="B261" i="2"/>
  <c r="E261" i="2"/>
  <c r="C242" i="2" l="1"/>
  <c r="A263" i="2"/>
  <c r="B262" i="2"/>
  <c r="E262" i="2"/>
  <c r="C243" i="2" l="1"/>
  <c r="A264" i="2"/>
  <c r="E263" i="2"/>
  <c r="B263" i="2"/>
  <c r="C244" i="2" l="1"/>
  <c r="A265" i="2"/>
  <c r="E264" i="2"/>
  <c r="B264" i="2"/>
  <c r="C245" i="2" l="1"/>
  <c r="A266" i="2"/>
  <c r="E265" i="2"/>
  <c r="B265" i="2"/>
  <c r="C246" i="2" l="1"/>
  <c r="A267" i="2"/>
  <c r="B266" i="2"/>
  <c r="E266" i="2"/>
  <c r="C247" i="2" l="1"/>
  <c r="A268" i="2"/>
  <c r="B267" i="2"/>
  <c r="E267" i="2"/>
  <c r="C248" i="2" l="1"/>
  <c r="A269" i="2"/>
  <c r="B268" i="2"/>
  <c r="E268" i="2"/>
  <c r="C249" i="2" l="1"/>
  <c r="A270" i="2"/>
  <c r="B269" i="2"/>
  <c r="E269" i="2"/>
  <c r="C250" i="2" l="1"/>
  <c r="A271" i="2"/>
  <c r="E270" i="2"/>
  <c r="B270" i="2"/>
  <c r="C251" i="2" l="1"/>
  <c r="A272" i="2"/>
  <c r="E271" i="2"/>
  <c r="B271" i="2"/>
  <c r="C252" i="2" l="1"/>
  <c r="A273" i="2"/>
  <c r="B272" i="2"/>
  <c r="E272" i="2"/>
  <c r="C253" i="2" l="1"/>
  <c r="A274" i="2"/>
  <c r="E273" i="2"/>
  <c r="B273" i="2"/>
  <c r="C254" i="2" l="1"/>
  <c r="A275" i="2"/>
  <c r="E274" i="2"/>
  <c r="B274" i="2"/>
  <c r="C255" i="2" l="1"/>
  <c r="A276" i="2"/>
  <c r="E275" i="2"/>
  <c r="B275" i="2"/>
  <c r="C256" i="2" l="1"/>
  <c r="A277" i="2"/>
  <c r="E276" i="2"/>
  <c r="B276" i="2"/>
  <c r="C257" i="2" l="1"/>
  <c r="A278" i="2"/>
  <c r="B277" i="2"/>
  <c r="E277" i="2"/>
  <c r="C258" i="2" l="1"/>
  <c r="A279" i="2"/>
  <c r="B278" i="2"/>
  <c r="E278" i="2"/>
  <c r="C259" i="2" l="1"/>
  <c r="A280" i="2"/>
  <c r="E279" i="2"/>
  <c r="B279" i="2"/>
  <c r="C260" i="2" l="1"/>
  <c r="A281" i="2"/>
  <c r="B280" i="2"/>
  <c r="E280" i="2"/>
  <c r="C261" i="2" l="1"/>
  <c r="A282" i="2"/>
  <c r="B281" i="2"/>
  <c r="E281" i="2"/>
  <c r="C262" i="2" l="1"/>
  <c r="A283" i="2"/>
  <c r="B282" i="2"/>
  <c r="E282" i="2"/>
  <c r="C263" i="2" l="1"/>
  <c r="A284" i="2"/>
  <c r="B283" i="2"/>
  <c r="E283" i="2"/>
  <c r="C264" i="2" l="1"/>
  <c r="A285" i="2"/>
  <c r="E284" i="2"/>
  <c r="B284" i="2"/>
  <c r="F5" i="2" l="1"/>
  <c r="F3" i="2"/>
  <c r="C265" i="2"/>
  <c r="A286" i="2"/>
  <c r="B285" i="2"/>
  <c r="E285" i="2"/>
  <c r="C266" i="2" l="1"/>
  <c r="A287" i="2"/>
  <c r="B286" i="2"/>
  <c r="E286" i="2"/>
  <c r="C267" i="2" l="1"/>
  <c r="A288" i="2"/>
  <c r="E287" i="2"/>
  <c r="B287" i="2"/>
  <c r="C268" i="2" l="1"/>
  <c r="A289" i="2"/>
  <c r="B288" i="2"/>
  <c r="E288" i="2"/>
  <c r="C269" i="2" l="1"/>
  <c r="A290" i="2"/>
  <c r="E289" i="2"/>
  <c r="B289" i="2"/>
  <c r="C270" i="2" l="1"/>
  <c r="A291" i="2"/>
  <c r="E290" i="2"/>
  <c r="B290" i="2"/>
  <c r="C271" i="2" l="1"/>
  <c r="A292" i="2"/>
  <c r="B291" i="2"/>
  <c r="E291" i="2"/>
  <c r="C272" i="2" l="1"/>
  <c r="A293" i="2"/>
  <c r="B292" i="2"/>
  <c r="E292" i="2"/>
  <c r="C273" i="2" l="1"/>
  <c r="E293" i="2"/>
  <c r="B293" i="2"/>
  <c r="C293" i="2" l="1"/>
  <c r="C292" i="2"/>
  <c r="C284" i="2"/>
  <c r="C281" i="2"/>
  <c r="C280" i="2"/>
  <c r="C274" i="2"/>
  <c r="C277" i="2"/>
  <c r="C286" i="2"/>
  <c r="C289" i="2"/>
  <c r="C282" i="2"/>
  <c r="C275" i="2"/>
  <c r="C287" i="2"/>
  <c r="C285" i="2"/>
  <c r="C288" i="2"/>
  <c r="C278" i="2"/>
  <c r="C290" i="2"/>
  <c r="C283" i="2"/>
  <c r="C276" i="2"/>
  <c r="C279" i="2"/>
  <c r="C291" i="2"/>
</calcChain>
</file>

<file path=xl/sharedStrings.xml><?xml version="1.0" encoding="utf-8"?>
<sst xmlns="http://schemas.openxmlformats.org/spreadsheetml/2006/main" count="59" uniqueCount="52">
  <si>
    <t>Symbol</t>
  </si>
  <si>
    <t>Description</t>
  </si>
  <si>
    <t>Last</t>
  </si>
  <si>
    <t>% NC</t>
  </si>
  <si>
    <t>Trade</t>
  </si>
  <si>
    <t>S.MMM</t>
  </si>
  <si>
    <t>S.AXP</t>
  </si>
  <si>
    <t>S.AMGN</t>
  </si>
  <si>
    <t>S.AAPL</t>
  </si>
  <si>
    <t>S.BA</t>
  </si>
  <si>
    <t>S.CAT</t>
  </si>
  <si>
    <t>S.CVX</t>
  </si>
  <si>
    <t>S.CSCO</t>
  </si>
  <si>
    <t>S.KO</t>
  </si>
  <si>
    <t>S.DOW</t>
  </si>
  <si>
    <t>S.GS</t>
  </si>
  <si>
    <t>S.HD</t>
  </si>
  <si>
    <t>S.HON</t>
  </si>
  <si>
    <t>S.INTC</t>
  </si>
  <si>
    <t>S.IBM</t>
  </si>
  <si>
    <t>S.JNJ</t>
  </si>
  <si>
    <t>S.JPM</t>
  </si>
  <si>
    <t>S.MCD</t>
  </si>
  <si>
    <t>S.MRK</t>
  </si>
  <si>
    <t>S.MSFT</t>
  </si>
  <si>
    <t>S.NKE</t>
  </si>
  <si>
    <t>S.PG</t>
  </si>
  <si>
    <t>S.CRM</t>
  </si>
  <si>
    <t>S.TRV</t>
  </si>
  <si>
    <t>S.UNH</t>
  </si>
  <si>
    <t>S.VZ</t>
  </si>
  <si>
    <t>S.V</t>
  </si>
  <si>
    <t>S.WBA</t>
  </si>
  <si>
    <t>S.WMT</t>
  </si>
  <si>
    <t>S.DIS</t>
  </si>
  <si>
    <t>Year (2022)</t>
  </si>
  <si>
    <t>1st Qtr</t>
  </si>
  <si>
    <t>3st Qtr</t>
  </si>
  <si>
    <t>2st Qtr</t>
  </si>
  <si>
    <t>Maximum</t>
  </si>
  <si>
    <t>Quartile</t>
  </si>
  <si>
    <t>Minimum</t>
  </si>
  <si>
    <t>Rank % NC Year (2022)</t>
  </si>
  <si>
    <t>Symbol:</t>
  </si>
  <si>
    <t>EP</t>
  </si>
  <si>
    <t>D</t>
  </si>
  <si>
    <t>Time Frame:</t>
  </si>
  <si>
    <t>Description:</t>
  </si>
  <si>
    <t>Average</t>
  </si>
  <si>
    <t>RSI</t>
  </si>
  <si>
    <t>MAX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</si>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</sst>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entury Gothic"/>
      <family val="2"/>
    </font>
    <font>
      <sz val="12"/>
      <color theme="0"/>
      <name val="Century Gothic"/>
      <family val="2"/>
    </font>
    <font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0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10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1" fillId="2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18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5050"/>
        </patternFill>
      </fill>
    </dxf>
    <dxf>
      <fill>
        <patternFill>
          <bgColor rgb="FF009900"/>
        </patternFill>
      </fill>
    </dxf>
    <dxf>
      <font>
        <color theme="1"/>
      </font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5050"/>
        </patternFill>
      </fill>
    </dxf>
    <dxf>
      <fill>
        <patternFill>
          <bgColor rgb="FF009900"/>
        </patternFill>
      </fill>
    </dxf>
    <dxf>
      <font>
        <color theme="1"/>
      </font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5050"/>
        </patternFill>
      </fill>
    </dxf>
    <dxf>
      <fill>
        <patternFill>
          <bgColor rgb="FF009900"/>
        </patternFill>
      </fill>
    </dxf>
    <dxf>
      <font>
        <color theme="1"/>
      </font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5050"/>
        </patternFill>
      </fill>
    </dxf>
    <dxf>
      <fill>
        <patternFill>
          <bgColor rgb="FF009900"/>
        </patternFill>
      </fill>
    </dxf>
    <dxf>
      <font>
        <color theme="1"/>
      </font>
      <fill>
        <patternFill>
          <bgColor rgb="FF66FF33"/>
        </patternFill>
      </fill>
    </dxf>
  </dxfs>
  <tableStyles count="0" defaultTableStyle="TableStyleMedium2" defaultPivotStyle="PivotStyleLight16"/>
  <colors>
    <mruColors>
      <color rgb="FF00FF00"/>
      <color rgb="FFFF5050"/>
      <color rgb="FFFF6600"/>
      <color rgb="FF66FF33"/>
      <color rgb="FF33CC33"/>
      <color rgb="FFFF0000"/>
      <color rgb="FFFF7C80"/>
      <color rgb="FFFF8F8F"/>
      <color rgb="FF0099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NIKE Inc ClsB</v>
        <stp/>
        <stp>ContractData</stp>
        <stp>S.NKE</stp>
        <stp>LongDescription</stp>
        <stp/>
        <stp>T</stp>
        <tr r="B23" s="1"/>
      </tp>
      <tp t="s">
        <v>3M Company</v>
        <stp/>
        <stp>ContractData</stp>
        <stp>S.MMM</stp>
        <stp>LongDescription</stp>
        <stp/>
        <stp>T</stp>
        <tr r="B3" s="1"/>
      </tp>
      <tp t="s">
        <v>McDonald's Corporation</v>
        <stp/>
        <stp>ContractData</stp>
        <stp>S.MCD</stp>
        <stp>LongDescription</stp>
        <stp/>
        <stp>T</stp>
        <tr r="B20" s="1"/>
      </tp>
      <tp t="s">
        <v>Merck &amp; Co Inc</v>
        <stp/>
        <stp>ContractData</stp>
        <stp>S.MRK</stp>
        <stp>LongDescription</stp>
        <stp/>
        <stp>T</stp>
        <tr r="B21" s="1"/>
      </tp>
      <tp t="s">
        <v>Johnson &amp; Johnson</v>
        <stp/>
        <stp>ContractData</stp>
        <stp>S.JNJ</stp>
        <stp>LongDescription</stp>
        <stp/>
        <stp>T</stp>
        <tr r="B18" s="1"/>
      </tp>
      <tp t="s">
        <v>JPMorgan Chase &amp; Co.</v>
        <stp/>
        <stp>ContractData</stp>
        <stp>S.JPM</stp>
        <stp>LongDescription</stp>
        <stp/>
        <stp>T</stp>
        <tr r="B19" s="1"/>
      </tp>
      <tp t="s">
        <v>Honeywell Intl</v>
        <stp/>
        <stp>ContractData</stp>
        <stp>S.HON</stp>
        <stp>LongDescription</stp>
        <stp/>
        <stp>T</stp>
        <tr r="B15" s="1"/>
      </tp>
      <tp t="s">
        <v>International Business Machines</v>
        <stp/>
        <stp>ContractData</stp>
        <stp>S.IBM</stp>
        <stp>LongDescription</stp>
        <stp/>
        <stp>T</stp>
        <tr r="B17" s="1"/>
      </tp>
      <tp t="s">
        <v>Dow Inc.</v>
        <stp/>
        <stp>ContractData</stp>
        <stp>S.DOW</stp>
        <stp>LongDescription</stp>
        <stp/>
        <stp>T</stp>
        <tr r="B12" s="1"/>
      </tp>
      <tp t="s">
        <v>Disney (Walt) Company</v>
        <stp/>
        <stp>ContractData</stp>
        <stp>S.DIS</stp>
        <stp>LongDescription</stp>
        <stp/>
        <stp>T</stp>
        <tr r="B32" s="1"/>
      </tp>
      <tp t="s">
        <v>Caterpillar Inc</v>
        <stp/>
        <stp>ContractData</stp>
        <stp>S.CAT</stp>
        <stp>LongDescription</stp>
        <stp/>
        <stp>T</stp>
        <tr r="B8" s="1"/>
      </tp>
      <tp t="s">
        <v>Chevron Corp</v>
        <stp/>
        <stp>ContractData</stp>
        <stp>S.CVX</stp>
        <stp>LongDescription</stp>
        <stp/>
        <stp>T</stp>
        <tr r="B9" s="1"/>
      </tp>
      <tp t="s">
        <v>Salesforce, Inc.</v>
        <stp/>
        <stp>ContractData</stp>
        <stp>S.CRM</stp>
        <stp>LongDescription</stp>
        <stp/>
        <stp>T</stp>
        <tr r="B25" s="1"/>
      </tp>
      <tp t="s">
        <v>American Express Co</v>
        <stp/>
        <stp>ContractData</stp>
        <stp>S.AXP</stp>
        <stp>LongDescription</stp>
        <stp/>
        <stp>T</stp>
        <tr r="B4" s="1"/>
      </tp>
      <tp>
        <v>-1.1657153913127583</v>
        <stp/>
        <stp>StudyData</stp>
        <stp>S.CAT</stp>
        <stp>PCB</stp>
        <stp>BaseType=2,Date=12/31/2021</stp>
        <stp>Close</stp>
        <stp>D</stp>
        <stp/>
        <stp>all</stp>
        <stp/>
        <stp/>
        <stp/>
        <stp>T</stp>
        <tr r="D8" s="1"/>
      </tp>
      <tp t="s">
        <v>Walmart Inc.</v>
        <stp/>
        <stp>ContractData</stp>
        <stp>S.WMT</stp>
        <stp>LongDescription</stp>
        <stp/>
        <stp>T</stp>
        <tr r="B31" s="1"/>
      </tp>
      <tp t="s">
        <v>Walgreens Boots Alliance, Inc.</v>
        <stp/>
        <stp>ContractData</stp>
        <stp>S.WBA</stp>
        <stp>LongDescription</stp>
        <stp/>
        <stp>T</stp>
        <tr r="B30" s="1"/>
      </tp>
      <tp t="s">
        <v>Travelers Companies, Inc</v>
        <stp/>
        <stp>ContractData</stp>
        <stp>S.TRV</stp>
        <stp>LongDescription</stp>
        <stp/>
        <stp>T</stp>
        <tr r="B26" s="1"/>
      </tp>
      <tp t="s">
        <v>United Health Group Inc</v>
        <stp/>
        <stp>ContractData</stp>
        <stp>S.UNH</stp>
        <stp>LongDescription</stp>
        <stp/>
        <stp>T</stp>
        <tr r="B27" s="1"/>
      </tp>
      <tp>
        <v>-16.506901840490794</v>
        <stp/>
        <stp>StudyData</stp>
        <stp>S.WBA</stp>
        <stp>PCB</stp>
        <stp>BaseType=2,Date=12/31/2021</stp>
        <stp>Close</stp>
        <stp>D</stp>
        <stp/>
        <stp>all</stp>
        <stp/>
        <stp/>
        <stp/>
        <stp>T</stp>
        <tr r="D30" s="1"/>
      </tp>
      <tp>
        <v>-4.4890019452343465E-2</v>
        <stp/>
        <stp>StudyData</stp>
        <stp>S.IBM</stp>
        <stp>PCB</stp>
        <stp>BaseType=2,Date=12/31/2021</stp>
        <stp>Close</stp>
        <stp>D</stp>
        <stp/>
        <stp>all</stp>
        <stp/>
        <stp/>
        <stp/>
        <stp>T</stp>
        <tr r="D17" s="1"/>
      </tp>
      <tp>
        <v>-8.5910396538217633</v>
        <stp/>
        <stp>StudyData</stp>
        <stp>S.MCD</stp>
        <stp>PCB</stp>
        <stp>BaseType=2,Date=12/31/2021</stp>
        <stp>Close</stp>
        <stp>D</stp>
        <stp/>
        <stp>all</stp>
        <stp/>
        <stp/>
        <stp/>
        <stp>T</stp>
        <tr r="D20" s="1"/>
      </tp>
      <tp t="s">
        <v>E-Mini S&amp;P 500, Jun 22</v>
        <stp/>
        <stp>ContractData</stp>
        <stp>EP</stp>
        <stp>LongDescription</stp>
        <stp/>
        <stp>T</stp>
        <tr r="F1" s="2"/>
      </tp>
      <tp>
        <v>-30.705662082768423</v>
        <stp/>
        <stp>StudyData</stp>
        <stp>S.DIS</stp>
        <stp>PCB</stp>
        <stp>BaseType=2,Date=12/31/2021</stp>
        <stp>Close</stp>
        <stp>D</stp>
        <stp/>
        <stp>all</stp>
        <stp/>
        <stp/>
        <stp/>
        <stp>T</stp>
        <tr r="D32" s="1"/>
      </tp>
      <tp>
        <v>-32.195356092878143</v>
        <stp/>
        <stp>StudyData</stp>
        <stp>S.NKE</stp>
        <stp>PCB</stp>
        <stp>BaseType=2,Date=12/31/2021</stp>
        <stp>Close</stp>
        <stp>D</stp>
        <stp/>
        <stp>all</stp>
        <stp/>
        <stp/>
        <stp/>
        <stp>T</stp>
        <tr r="D23" s="1"/>
      </tp>
      <tp t="s">
        <v>Visa Inc.</v>
        <stp/>
        <stp>ContractData</stp>
        <stp>S.V</stp>
        <stp>LongDescription</stp>
        <stp/>
        <stp>T</stp>
        <tr r="B29" s="1"/>
      </tp>
      <tp>
        <v>-15.948882508585253</v>
        <stp/>
        <stp>StudyData</stp>
        <stp>S.MMM</stp>
        <stp>PCB</stp>
        <stp>BaseType=2,Date=12/31/2021</stp>
        <stp>Close</stp>
        <stp>D</stp>
        <stp/>
        <stp>all</stp>
        <stp/>
        <stp/>
        <stp/>
        <stp>T</stp>
        <tr r="D3" s="1"/>
      </tp>
      <tp>
        <v>2.3222060957910111</v>
        <stp/>
        <stp>StudyData</stp>
        <stp>S.WMT</stp>
        <stp>PCB</stp>
        <stp>BaseType=2,Date=12/31/2021</stp>
        <stp>Close</stp>
        <stp>D</stp>
        <stp/>
        <stp>all</stp>
        <stp/>
        <stp/>
        <stp/>
        <stp>T</stp>
        <tr r="D31" s="1"/>
      </tp>
      <tp>
        <v>-3.3337316286294567</v>
        <stp/>
        <stp>StudyData</stp>
        <stp>S.UNH</stp>
        <stp>PCB</stp>
        <stp>BaseType=2,Date=12/31/2021</stp>
        <stp>Close</stp>
        <stp>D</stp>
        <stp/>
        <stp>all</stp>
        <stp/>
        <stp/>
        <stp/>
        <stp>T</stp>
        <tr r="D27" s="1"/>
      </tp>
      <tp>
        <v>3.3787338516396801</v>
        <stp/>
        <stp>StudyData</stp>
        <stp>S.JNJ</stp>
        <stp>PCB</stp>
        <stp>BaseType=2,Date=12/31/2021</stp>
        <stp>Close</stp>
        <stp>D</stp>
        <stp/>
        <stp>all</stp>
        <stp/>
        <stp/>
        <stp/>
        <stp>T</stp>
        <tr r="D18" s="1"/>
      </tp>
      <tp>
        <v>-7.1843077070644048</v>
        <stp/>
        <stp>StudyData</stp>
        <stp>S.HON</stp>
        <stp>PCB</stp>
        <stp>BaseType=2,Date=12/31/2021</stp>
        <stp>Close</stp>
        <stp>D</stp>
        <stp/>
        <stp>all</stp>
        <stp/>
        <stp/>
        <stp/>
        <stp>T</stp>
        <tr r="D15" s="1"/>
      </tp>
      <tp>
        <v>19.111424541607906</v>
        <stp/>
        <stp>StudyData</stp>
        <stp>S.DOW</stp>
        <stp>PCB</stp>
        <stp>BaseType=2,Date=12/31/2021</stp>
        <stp>Close</stp>
        <stp>D</stp>
        <stp/>
        <stp>all</stp>
        <stp/>
        <stp/>
        <stp/>
        <stp>T</stp>
        <tr r="D12" s="1"/>
      </tp>
      <tp>
        <v>4013.25</v>
        <stp/>
        <stp>StudyData</stp>
        <stp>EP</stp>
        <stp>Bar</stp>
        <stp/>
        <stp>Close</stp>
        <stp>D</stp>
        <stp>0</stp>
        <stp/>
        <stp/>
        <stp/>
        <stp/>
        <stp>T</stp>
        <tr r="B3" s="2"/>
      </tp>
      <tp>
        <v>-24.793179665298386</v>
        <stp/>
        <stp>StudyData</stp>
        <stp>S.JPM</stp>
        <stp>PCB</stp>
        <stp>BaseType=2,Date=12/31/2021</stp>
        <stp>Close</stp>
        <stp>D</stp>
        <stp/>
        <stp>all</stp>
        <stp/>
        <stp/>
        <stp/>
        <stp>T</stp>
        <tr r="D19" s="1"/>
      </tp>
      <tp>
        <v>17.967118997912312</v>
        <stp/>
        <stp>StudyData</stp>
        <stp>S.MRK</stp>
        <stp>PCB</stp>
        <stp>BaseType=2,Date=12/31/2021</stp>
        <stp>Close</stp>
        <stp>D</stp>
        <stp/>
        <stp>all</stp>
        <stp/>
        <stp/>
        <stp/>
        <stp>T</stp>
        <tr r="D21" s="1"/>
      </tp>
      <tp>
        <v>-34.321016802423955</v>
        <stp/>
        <stp>StudyData</stp>
        <stp>S.CRM</stp>
        <stp>PCB</stp>
        <stp>BaseType=2,Date=12/31/2021</stp>
        <stp>Close</stp>
        <stp>D</stp>
        <stp/>
        <stp>all</stp>
        <stp/>
        <stp/>
        <stp/>
        <stp>T</stp>
        <tr r="D25" s="1"/>
      </tp>
      <tp>
        <v>10.451959342837048</v>
        <stp/>
        <stp>StudyData</stp>
        <stp>S.TRV</stp>
        <stp>PCB</stp>
        <stp>BaseType=2,Date=12/31/2021</stp>
        <stp>Close</stp>
        <stp>D</stp>
        <stp/>
        <stp>all</stp>
        <stp/>
        <stp/>
        <stp/>
        <stp>T</stp>
        <tr r="D26" s="1"/>
      </tp>
      <tp>
        <v>43.050703025138468</v>
        <stp/>
        <stp>StudyData</stp>
        <stp>S.CVX</stp>
        <stp>PCB</stp>
        <stp>BaseType=2,Date=12/31/2021</stp>
        <stp>Close</stp>
        <stp>D</stp>
        <stp/>
        <stp>all</stp>
        <stp/>
        <stp/>
        <stp/>
        <stp>T</stp>
        <tr r="D9" s="1"/>
      </tp>
      <tp>
        <v>-2.9645476772616104</v>
        <stp/>
        <stp>StudyData</stp>
        <stp>S.AXP</stp>
        <stp>PCB</stp>
        <stp>BaseType=2,Date=12/31/2021</stp>
        <stp>Close</stp>
        <stp>D</stp>
        <stp/>
        <stp>all</stp>
        <stp/>
        <stp/>
        <stp/>
        <stp>T</stp>
        <tr r="D4" s="1"/>
      </tp>
      <tp>
        <v>65.72</v>
        <stp/>
        <stp>ContractData</stp>
        <stp>S.KO</stp>
        <stp>LastTrade</stp>
        <stp/>
        <stp>T</stp>
        <tr r="C11" s="1"/>
      </tp>
      <tp>
        <v>133.6</v>
        <stp/>
        <stp>ContractData</stp>
        <stp>S.IBM</stp>
        <stp>LastTrade</stp>
        <stp/>
        <stp>T</stp>
        <tr r="C17" s="1"/>
      </tp>
      <tp>
        <v>43.550000000000004</v>
        <stp/>
        <stp>ContractData</stp>
        <stp>S.WBA</stp>
        <stp>LastTrade</stp>
        <stp/>
        <stp>T</stp>
        <tr r="C30" s="1"/>
      </tp>
      <tp>
        <v>245.04</v>
        <stp/>
        <stp>ContractData</stp>
        <stp>S.MCD</stp>
        <stp>LastTrade</stp>
        <stp/>
        <stp>T</stp>
        <tr r="C20" s="1"/>
      </tp>
      <tp>
        <v>296.03000000000003</v>
        <stp/>
        <stp>ContractData</stp>
        <stp>S.HD</stp>
        <stp>LastTrade</stp>
        <stp/>
        <stp>T</stp>
        <tr r="C14" s="1"/>
      </tp>
      <tp>
        <v>204.33</v>
        <stp/>
        <stp>ContractData</stp>
        <stp>S.CAT</stp>
        <stp>LastTrade</stp>
        <stp/>
        <stp>T</stp>
        <tr r="C8" s="1"/>
      </tp>
      <tp>
        <v>306.99</v>
        <stp/>
        <stp>ContractData</stp>
        <stp>S.GS</stp>
        <stp>LastTrade</stp>
        <stp/>
        <stp>T</stp>
        <tr r="C13" s="1"/>
      </tp>
      <tp>
        <v>485.40000000000003</v>
        <stp/>
        <stp>ContractData</stp>
        <stp>S.UNH</stp>
        <stp>LastTrade</stp>
        <stp/>
        <stp>T</stp>
        <tr r="C27" s="1"/>
      </tp>
      <tp>
        <v>176.85</v>
        <stp/>
        <stp>ContractData</stp>
        <stp>S.JNJ</stp>
        <stp>LastTrade</stp>
        <stp/>
        <stp>T</stp>
        <tr r="C18" s="1"/>
      </tp>
      <tp>
        <v>193.53</v>
        <stp/>
        <stp>ContractData</stp>
        <stp>S.HON</stp>
        <stp>LastTrade</stp>
        <stp/>
        <stp>T</stp>
        <tr r="C15" s="1"/>
      </tp>
      <tp>
        <v>67.56</v>
        <stp/>
        <stp>ContractData</stp>
        <stp>S.DOW</stp>
        <stp>LastTrade</stp>
        <stp/>
        <stp>T</stp>
        <tr r="C12" s="1"/>
      </tp>
      <tp>
        <v>149.30000000000001</v>
        <stp/>
        <stp>ContractData</stp>
        <stp>S.MMM</stp>
        <stp>LastTrade</stp>
        <stp/>
        <stp>T</stp>
        <tr r="C3" s="1"/>
      </tp>
      <tp>
        <v>148.05000000000001</v>
        <stp/>
        <stp>ContractData</stp>
        <stp>S.WMT</stp>
        <stp>LastTrade</stp>
        <stp/>
        <stp>T</stp>
        <tr r="C31" s="1"/>
      </tp>
      <tp>
        <v>127.2</v>
        <stp/>
        <stp>ContractData</stp>
        <stp>S.BA</stp>
        <stp>LastTrade</stp>
        <stp/>
        <stp>T</stp>
        <tr r="C7" s="1"/>
      </tp>
      <tp>
        <v>113.01</v>
        <stp/>
        <stp>ContractData</stp>
        <stp>S.NKE</stp>
        <stp>LastTrade</stp>
        <stp/>
        <stp>T</stp>
        <tr r="C23" s="1"/>
      </tp>
      <tp>
        <v>107.33</v>
        <stp/>
        <stp>ContractData</stp>
        <stp>S.DIS</stp>
        <stp>LastTrade</stp>
        <stp/>
        <stp>T</stp>
        <tr r="C32" s="1"/>
      </tp>
      <tp>
        <v>4145.5</v>
        <stp/>
        <stp>StudyData</stp>
        <stp>EP</stp>
        <stp>Bar</stp>
        <stp/>
        <stp>Close</stp>
        <stp>D</stp>
        <stp>-261</stp>
        <stp/>
        <stp/>
        <stp/>
        <stp/>
        <stp>T</stp>
        <tr r="B264" s="2"/>
      </tp>
      <tp>
        <v>4113.25</v>
        <stp/>
        <stp>StudyData</stp>
        <stp>EP</stp>
        <stp>Bar</stp>
        <stp/>
        <stp>Close</stp>
        <stp>D</stp>
        <stp>-271</stp>
        <stp/>
        <stp/>
        <stp/>
        <stp/>
        <stp>T</stp>
        <tr r="B274" s="2"/>
      </tp>
      <tp>
        <v>4161</v>
        <stp/>
        <stp>StudyData</stp>
        <stp>EP</stp>
        <stp>Bar</stp>
        <stp/>
        <stp>Close</stp>
        <stp>D</stp>
        <stp>-241</stp>
        <stp/>
        <stp/>
        <stp/>
        <stp/>
        <stp>T</stp>
        <tr r="B244" s="2"/>
      </tp>
      <tp>
        <v>4119</v>
        <stp/>
        <stp>StudyData</stp>
        <stp>EP</stp>
        <stp>Bar</stp>
        <stp/>
        <stp>Close</stp>
        <stp>D</stp>
        <stp>-251</stp>
        <stp/>
        <stp/>
        <stp/>
        <stp/>
        <stp>T</stp>
        <tr r="B254" s="2"/>
      </tp>
      <tp>
        <v>4256.25</v>
        <stp/>
        <stp>StudyData</stp>
        <stp>EP</stp>
        <stp>Bar</stp>
        <stp/>
        <stp>Close</stp>
        <stp>D</stp>
        <stp>-221</stp>
        <stp/>
        <stp/>
        <stp/>
        <stp/>
        <stp>T</stp>
        <tr r="B224" s="2"/>
      </tp>
      <tp>
        <v>4206</v>
        <stp/>
        <stp>StudyData</stp>
        <stp>EP</stp>
        <stp>Bar</stp>
        <stp/>
        <stp>Close</stp>
        <stp>D</stp>
        <stp>-231</stp>
        <stp/>
        <stp/>
        <stp/>
        <stp/>
        <stp>T</stp>
        <tr r="B234" s="2"/>
      </tp>
      <tp>
        <v>4369.25</v>
        <stp/>
        <stp>StudyData</stp>
        <stp>EP</stp>
        <stp>Bar</stp>
        <stp/>
        <stp>Close</stp>
        <stp>D</stp>
        <stp>-201</stp>
        <stp/>
        <stp/>
        <stp/>
        <stp/>
        <stp>T</stp>
        <tr r="B204" s="2"/>
      </tp>
      <tp>
        <v>4340.75</v>
        <stp/>
        <stp>StudyData</stp>
        <stp>EP</stp>
        <stp>Bar</stp>
        <stp/>
        <stp>Close</stp>
        <stp>D</stp>
        <stp>-211</stp>
        <stp/>
        <stp/>
        <stp/>
        <stp/>
        <stp>T</stp>
        <tr r="B214" s="2"/>
      </tp>
      <tp>
        <v>4030.75</v>
        <stp/>
        <stp>StudyData</stp>
        <stp>EP</stp>
        <stp>Bar</stp>
        <stp/>
        <stp>Close</stp>
        <stp>D</stp>
        <stp>-281</stp>
        <stp/>
        <stp/>
        <stp/>
        <stp/>
        <stp>T</stp>
        <tr r="B284" s="2"/>
      </tp>
      <tp>
        <v>4420.25</v>
        <stp/>
        <stp>StudyData</stp>
        <stp>EP</stp>
        <stp>Bar</stp>
        <stp/>
        <stp>Close</stp>
        <stp>D</stp>
        <stp>-161</stp>
        <stp/>
        <stp/>
        <stp/>
        <stp/>
        <stp>T</stp>
        <tr r="B164" s="2"/>
      </tp>
      <tp>
        <v>4465</v>
        <stp/>
        <stp>StudyData</stp>
        <stp>EP</stp>
        <stp>Bar</stp>
        <stp/>
        <stp>Close</stp>
        <stp>D</stp>
        <stp>-171</stp>
        <stp/>
        <stp/>
        <stp/>
        <stp/>
        <stp>T</stp>
        <tr r="B174" s="2"/>
      </tp>
      <tp>
        <v>4525.25</v>
        <stp/>
        <stp>StudyData</stp>
        <stp>EP</stp>
        <stp>Bar</stp>
        <stp/>
        <stp>Close</stp>
        <stp>D</stp>
        <stp>-141</stp>
        <stp/>
        <stp/>
        <stp/>
        <stp/>
        <stp>T</stp>
        <tr r="B144" s="2"/>
      </tp>
      <tp>
        <v>4372</v>
        <stp/>
        <stp>StudyData</stp>
        <stp>EP</stp>
        <stp>Bar</stp>
        <stp/>
        <stp>Close</stp>
        <stp>D</stp>
        <stp>-151</stp>
        <stp/>
        <stp/>
        <stp/>
        <stp/>
        <stp>T</stp>
        <tr r="B154" s="2"/>
      </tp>
      <tp>
        <v>4686.25</v>
        <stp/>
        <stp>StudyData</stp>
        <stp>EP</stp>
        <stp>Bar</stp>
        <stp/>
        <stp>Close</stp>
        <stp>D</stp>
        <stp>-121</stp>
        <stp/>
        <stp/>
        <stp/>
        <stp/>
        <stp>T</stp>
        <tr r="B124" s="2"/>
      </tp>
      <tp>
        <v>4657.75</v>
        <stp/>
        <stp>StudyData</stp>
        <stp>EP</stp>
        <stp>Bar</stp>
        <stp/>
        <stp>Close</stp>
        <stp>D</stp>
        <stp>-131</stp>
        <stp/>
        <stp/>
        <stp/>
        <stp/>
        <stp>T</stp>
        <tr r="B134" s="2"/>
      </tp>
      <tp>
        <v>4602.5</v>
        <stp/>
        <stp>StudyData</stp>
        <stp>EP</stp>
        <stp>Bar</stp>
        <stp/>
        <stp>Close</stp>
        <stp>D</stp>
        <stp>-101</stp>
        <stp/>
        <stp/>
        <stp/>
        <stp/>
        <stp>T</stp>
        <tr r="B104" s="2"/>
      </tp>
      <tp>
        <v>4522.75</v>
        <stp/>
        <stp>StudyData</stp>
        <stp>EP</stp>
        <stp>Bar</stp>
        <stp/>
        <stp>Close</stp>
        <stp>D</stp>
        <stp>-111</stp>
        <stp/>
        <stp/>
        <stp/>
        <stp/>
        <stp>T</stp>
        <tr r="B114" s="2"/>
      </tp>
      <tp>
        <v>4466</v>
        <stp/>
        <stp>StudyData</stp>
        <stp>EP</stp>
        <stp>Bar</stp>
        <stp/>
        <stp>Close</stp>
        <stp>D</stp>
        <stp>-181</stp>
        <stp/>
        <stp/>
        <stp/>
        <stp/>
        <stp>T</stp>
        <tr r="B184" s="2"/>
      </tp>
      <tp>
        <v>4414</v>
        <stp/>
        <stp>StudyData</stp>
        <stp>EP</stp>
        <stp>Bar</stp>
        <stp/>
        <stp>Close</stp>
        <stp>D</stp>
        <stp>-191</stp>
        <stp/>
        <stp/>
        <stp/>
        <stp/>
        <stp>T</stp>
        <tr r="B194" s="2"/>
      </tp>
      <tp>
        <v>167.87</v>
        <stp/>
        <stp>ContractData</stp>
        <stp>S.CVX</stp>
        <stp>LastTrade</stp>
        <stp/>
        <stp>T</stp>
        <tr r="C9" s="1"/>
      </tp>
      <tp>
        <v>4118</v>
        <stp/>
        <stp>StudyData</stp>
        <stp>EP</stp>
        <stp>Bar</stp>
        <stp/>
        <stp>Close</stp>
        <stp>D</stp>
        <stp>-260</stp>
        <stp/>
        <stp/>
        <stp/>
        <stp/>
        <stp>T</stp>
        <tr r="B263" s="2"/>
      </tp>
      <tp>
        <v>4087.5</v>
        <stp/>
        <stp>StudyData</stp>
        <stp>EP</stp>
        <stp>Bar</stp>
        <stp/>
        <stp>Close</stp>
        <stp>D</stp>
        <stp>-270</stp>
        <stp/>
        <stp/>
        <stp/>
        <stp/>
        <stp>T</stp>
        <tr r="B273" s="2"/>
      </tp>
      <tp>
        <v>4167.25</v>
        <stp/>
        <stp>StudyData</stp>
        <stp>EP</stp>
        <stp>Bar</stp>
        <stp/>
        <stp>Close</stp>
        <stp>D</stp>
        <stp>-240</stp>
        <stp/>
        <stp/>
        <stp/>
        <stp/>
        <stp>T</stp>
        <tr r="B243" s="2"/>
      </tp>
      <tp>
        <v>4085.5</v>
        <stp/>
        <stp>StudyData</stp>
        <stp>EP</stp>
        <stp>Bar</stp>
        <stp/>
        <stp>Close</stp>
        <stp>D</stp>
        <stp>-250</stp>
        <stp/>
        <stp/>
        <stp/>
        <stp/>
        <stp>T</stp>
        <tr r="B253" s="2"/>
      </tp>
      <tp>
        <v>4262.25</v>
        <stp/>
        <stp>StudyData</stp>
        <stp>EP</stp>
        <stp>Bar</stp>
        <stp/>
        <stp>Close</stp>
        <stp>D</stp>
        <stp>-220</stp>
        <stp/>
        <stp/>
        <stp/>
        <stp/>
        <stp>T</stp>
        <tr r="B223" s="2"/>
      </tp>
      <tp>
        <v>4185</v>
        <stp/>
        <stp>StudyData</stp>
        <stp>EP</stp>
        <stp>Bar</stp>
        <stp/>
        <stp>Close</stp>
        <stp>D</stp>
        <stp>-230</stp>
        <stp/>
        <stp/>
        <stp/>
        <stp/>
        <stp>T</stp>
        <tr r="B233" s="2"/>
      </tp>
      <tp>
        <v>4385.5</v>
        <stp/>
        <stp>StudyData</stp>
        <stp>EP</stp>
        <stp>Bar</stp>
        <stp/>
        <stp>Close</stp>
        <stp>D</stp>
        <stp>-200</stp>
        <stp/>
        <stp/>
        <stp/>
        <stp/>
        <stp>T</stp>
        <tr r="B203" s="2"/>
      </tp>
      <tp>
        <v>4325</v>
        <stp/>
        <stp>StudyData</stp>
        <stp>EP</stp>
        <stp>Bar</stp>
        <stp/>
        <stp>Close</stp>
        <stp>D</stp>
        <stp>-210</stp>
        <stp/>
        <stp/>
        <stp/>
        <stp/>
        <stp>T</stp>
        <tr r="B213" s="2"/>
      </tp>
      <tp>
        <v>4024.25</v>
        <stp/>
        <stp>StudyData</stp>
        <stp>EP</stp>
        <stp>Bar</stp>
        <stp/>
        <stp>Close</stp>
        <stp>D</stp>
        <stp>-280</stp>
        <stp/>
        <stp/>
        <stp/>
        <stp/>
        <stp>T</stp>
        <tr r="B283" s="2"/>
      </tp>
      <tp>
        <v>3849.75</v>
        <stp/>
        <stp>StudyData</stp>
        <stp>EP</stp>
        <stp>Bar</stp>
        <stp/>
        <stp>Close</stp>
        <stp>D</stp>
        <stp>-290</stp>
        <stp/>
        <stp/>
        <stp/>
        <stp/>
        <stp>T</stp>
        <tr r="B293" s="2"/>
      </tp>
      <tp>
        <v>4428</v>
        <stp/>
        <stp>StudyData</stp>
        <stp>EP</stp>
        <stp>Bar</stp>
        <stp/>
        <stp>Close</stp>
        <stp>D</stp>
        <stp>-160</stp>
        <stp/>
        <stp/>
        <stp/>
        <stp/>
        <stp>T</stp>
        <tr r="B163" s="2"/>
      </tp>
      <tp>
        <v>4430.25</v>
        <stp/>
        <stp>StudyData</stp>
        <stp>EP</stp>
        <stp>Bar</stp>
        <stp/>
        <stp>Close</stp>
        <stp>D</stp>
        <stp>-170</stp>
        <stp/>
        <stp/>
        <stp/>
        <stp/>
        <stp>T</stp>
        <tr r="B173" s="2"/>
      </tp>
      <tp>
        <v>4520.5</v>
        <stp/>
        <stp>StudyData</stp>
        <stp>EP</stp>
        <stp>Bar</stp>
        <stp/>
        <stp>Close</stp>
        <stp>D</stp>
        <stp>-140</stp>
        <stp/>
        <stp/>
        <stp/>
        <stp/>
        <stp>T</stp>
        <tr r="B143" s="2"/>
      </tp>
      <tp>
        <v>4364.5</v>
        <stp/>
        <stp>StudyData</stp>
        <stp>EP</stp>
        <stp>Bar</stp>
        <stp/>
        <stp>Close</stp>
        <stp>D</stp>
        <stp>-150</stp>
        <stp/>
        <stp/>
        <stp/>
        <stp/>
        <stp>T</stp>
        <tr r="B153" s="2"/>
      </tp>
      <tp>
        <v>4679.5</v>
        <stp/>
        <stp>StudyData</stp>
        <stp>EP</stp>
        <stp>Bar</stp>
        <stp/>
        <stp>Close</stp>
        <stp>D</stp>
        <stp>-120</stp>
        <stp/>
        <stp/>
        <stp/>
        <stp/>
        <stp>T</stp>
        <tr r="B123" s="2"/>
      </tp>
      <tp>
        <v>4674.5</v>
        <stp/>
        <stp>StudyData</stp>
        <stp>EP</stp>
        <stp>Bar</stp>
        <stp/>
        <stp>Close</stp>
        <stp>D</stp>
        <stp>-130</stp>
        <stp/>
        <stp/>
        <stp/>
        <stp/>
        <stp>T</stp>
        <tr r="B133" s="2"/>
      </tp>
      <tp>
        <v>4551</v>
        <stp/>
        <stp>StudyData</stp>
        <stp>EP</stp>
        <stp>Bar</stp>
        <stp/>
        <stp>Close</stp>
        <stp>D</stp>
        <stp>-100</stp>
        <stp/>
        <stp/>
        <stp/>
        <stp/>
        <stp>T</stp>
        <tr r="B103" s="2"/>
      </tp>
      <tp>
        <v>4575</v>
        <stp/>
        <stp>StudyData</stp>
        <stp>EP</stp>
        <stp>Bar</stp>
        <stp/>
        <stp>Close</stp>
        <stp>D</stp>
        <stp>-110</stp>
        <stp/>
        <stp/>
        <stp/>
        <stp/>
        <stp>T</stp>
        <tr r="B113" s="2"/>
      </tp>
      <tp>
        <v>4439.5</v>
        <stp/>
        <stp>StudyData</stp>
        <stp>EP</stp>
        <stp>Bar</stp>
        <stp/>
        <stp>Close</stp>
        <stp>D</stp>
        <stp>-180</stp>
        <stp/>
        <stp/>
        <stp/>
        <stp/>
        <stp>T</stp>
        <tr r="B183" s="2"/>
      </tp>
      <tp>
        <v>4428</v>
        <stp/>
        <stp>StudyData</stp>
        <stp>EP</stp>
        <stp>Bar</stp>
        <stp/>
        <stp>Close</stp>
        <stp>D</stp>
        <stp>-190</stp>
        <stp/>
        <stp/>
        <stp/>
        <stp/>
        <stp>T</stp>
        <tr r="B193" s="2"/>
      </tp>
      <tp>
        <v>4163.5</v>
        <stp/>
        <stp>StudyData</stp>
        <stp>EP</stp>
        <stp>Bar</stp>
        <stp/>
        <stp>Close</stp>
        <stp>D</stp>
        <stp>-263</stp>
        <stp/>
        <stp/>
        <stp/>
        <stp/>
        <stp>T</stp>
        <tr r="B266" s="2"/>
      </tp>
      <tp>
        <v>4121.25</v>
        <stp/>
        <stp>StudyData</stp>
        <stp>EP</stp>
        <stp>Bar</stp>
        <stp/>
        <stp>Close</stp>
        <stp>D</stp>
        <stp>-273</stp>
        <stp/>
        <stp/>
        <stp/>
        <stp/>
        <stp>T</stp>
        <tr r="B276" s="2"/>
      </tp>
      <tp>
        <v>4162</v>
        <stp/>
        <stp>StudyData</stp>
        <stp>EP</stp>
        <stp>Bar</stp>
        <stp/>
        <stp>Close</stp>
        <stp>D</stp>
        <stp>-243</stp>
        <stp/>
        <stp/>
        <stp/>
        <stp/>
        <stp>T</stp>
        <tr r="B246" s="2"/>
      </tp>
      <tp>
        <v>4069.25</v>
        <stp/>
        <stp>StudyData</stp>
        <stp>EP</stp>
        <stp>Bar</stp>
        <stp/>
        <stp>Close</stp>
        <stp>D</stp>
        <stp>-253</stp>
        <stp/>
        <stp/>
        <stp/>
        <stp/>
        <stp>T</stp>
        <tr r="B256" s="2"/>
      </tp>
      <tp>
        <v>4245</v>
        <stp/>
        <stp>StudyData</stp>
        <stp>EP</stp>
        <stp>Bar</stp>
        <stp/>
        <stp>Close</stp>
        <stp>D</stp>
        <stp>-223</stp>
        <stp/>
        <stp/>
        <stp/>
        <stp/>
        <stp>T</stp>
        <tr r="B226" s="2"/>
      </tp>
      <tp>
        <v>4206.25</v>
        <stp/>
        <stp>StudyData</stp>
        <stp>EP</stp>
        <stp>Bar</stp>
        <stp/>
        <stp>Close</stp>
        <stp>D</stp>
        <stp>-233</stp>
        <stp/>
        <stp/>
        <stp/>
        <stp/>
        <stp>T</stp>
        <tr r="B236" s="2"/>
      </tp>
      <tp>
        <v>4388</v>
        <stp/>
        <stp>StudyData</stp>
        <stp>EP</stp>
        <stp>Bar</stp>
        <stp/>
        <stp>Close</stp>
        <stp>D</stp>
        <stp>-203</stp>
        <stp/>
        <stp/>
        <stp/>
        <stp/>
        <stp>T</stp>
        <tr r="B206" s="2"/>
      </tp>
      <tp>
        <v>4349.25</v>
        <stp/>
        <stp>StudyData</stp>
        <stp>EP</stp>
        <stp>Bar</stp>
        <stp/>
        <stp>Close</stp>
        <stp>D</stp>
        <stp>-213</stp>
        <stp/>
        <stp/>
        <stp/>
        <stp/>
        <stp>T</stp>
        <tr r="B216" s="2"/>
      </tp>
      <tp>
        <v>3971.75</v>
        <stp/>
        <stp>StudyData</stp>
        <stp>EP</stp>
        <stp>Bar</stp>
        <stp/>
        <stp>Close</stp>
        <stp>D</stp>
        <stp>-283</stp>
        <stp/>
        <stp/>
        <stp/>
        <stp/>
        <stp>T</stp>
        <tr r="B286" s="2"/>
      </tp>
      <tp>
        <v>4325.75</v>
        <stp/>
        <stp>StudyData</stp>
        <stp>EP</stp>
        <stp>Bar</stp>
        <stp/>
        <stp>Close</stp>
        <stp>D</stp>
        <stp>-163</stp>
        <stp/>
        <stp/>
        <stp/>
        <stp/>
        <stp>T</stp>
        <tr r="B166" s="2"/>
      </tp>
      <tp>
        <v>4492</v>
        <stp/>
        <stp>StudyData</stp>
        <stp>EP</stp>
        <stp>Bar</stp>
        <stp/>
        <stp>Close</stp>
        <stp>D</stp>
        <stp>-173</stp>
        <stp/>
        <stp/>
        <stp/>
        <stp/>
        <stp>T</stp>
        <tr r="B176" s="2"/>
      </tp>
      <tp>
        <v>4494.5</v>
        <stp/>
        <stp>StudyData</stp>
        <stp>EP</stp>
        <stp>Bar</stp>
        <stp/>
        <stp>Close</stp>
        <stp>D</stp>
        <stp>-143</stp>
        <stp/>
        <stp/>
        <stp/>
        <stp/>
        <stp>T</stp>
        <tr r="B146" s="2"/>
      </tp>
      <tp>
        <v>4316</v>
        <stp/>
        <stp>StudyData</stp>
        <stp>EP</stp>
        <stp>Bar</stp>
        <stp/>
        <stp>Close</stp>
        <stp>D</stp>
        <stp>-153</stp>
        <stp/>
        <stp/>
        <stp/>
        <stp/>
        <stp>T</stp>
        <tr r="B156" s="2"/>
      </tp>
      <tp>
        <v>4681</v>
        <stp/>
        <stp>StudyData</stp>
        <stp>EP</stp>
        <stp>Bar</stp>
        <stp/>
        <stp>Close</stp>
        <stp>D</stp>
        <stp>-123</stp>
        <stp/>
        <stp/>
        <stp/>
        <stp/>
        <stp>T</stp>
        <tr r="B126" s="2"/>
      </tp>
      <tp>
        <v>4608.25</v>
        <stp/>
        <stp>StudyData</stp>
        <stp>EP</stp>
        <stp>Bar</stp>
        <stp/>
        <stp>Close</stp>
        <stp>D</stp>
        <stp>-133</stp>
        <stp/>
        <stp/>
        <stp/>
        <stp/>
        <stp>T</stp>
        <tr r="B136" s="2"/>
      </tp>
      <tp>
        <v>4692.75</v>
        <stp/>
        <stp>StudyData</stp>
        <stp>EP</stp>
        <stp>Bar</stp>
        <stp/>
        <stp>Close</stp>
        <stp>D</stp>
        <stp>-103</stp>
        <stp/>
        <stp/>
        <stp/>
        <stp/>
        <stp>T</stp>
        <tr r="B106" s="2"/>
      </tp>
      <tp>
        <v>4494</v>
        <stp/>
        <stp>StudyData</stp>
        <stp>EP</stp>
        <stp>Bar</stp>
        <stp/>
        <stp>Close</stp>
        <stp>D</stp>
        <stp>-113</stp>
        <stp/>
        <stp/>
        <stp/>
        <stp/>
        <stp>T</stp>
        <tr r="B116" s="2"/>
      </tp>
      <tp>
        <v>4447.5</v>
        <stp/>
        <stp>StudyData</stp>
        <stp>EP</stp>
        <stp>Bar</stp>
        <stp/>
        <stp>Close</stp>
        <stp>D</stp>
        <stp>-183</stp>
        <stp/>
        <stp/>
        <stp/>
        <stp/>
        <stp>T</stp>
        <tr r="B186" s="2"/>
      </tp>
      <tp>
        <v>4400</v>
        <stp/>
        <stp>StudyData</stp>
        <stp>EP</stp>
        <stp>Bar</stp>
        <stp/>
        <stp>Close</stp>
        <stp>D</stp>
        <stp>-193</stp>
        <stp/>
        <stp/>
        <stp/>
        <stp/>
        <stp>T</stp>
        <tr r="B196" s="2"/>
      </tp>
      <tp>
        <v>4132.25</v>
        <stp/>
        <stp>StudyData</stp>
        <stp>EP</stp>
        <stp>Bar</stp>
        <stp/>
        <stp>Close</stp>
        <stp>D</stp>
        <stp>-262</stp>
        <stp/>
        <stp/>
        <stp/>
        <stp/>
        <stp>T</stp>
        <tr r="B265" s="2"/>
      </tp>
      <tp>
        <v>4136.25</v>
        <stp/>
        <stp>StudyData</stp>
        <stp>EP</stp>
        <stp>Bar</stp>
        <stp/>
        <stp>Close</stp>
        <stp>D</stp>
        <stp>-272</stp>
        <stp/>
        <stp/>
        <stp/>
        <stp/>
        <stp>T</stp>
        <tr r="B275" s="2"/>
      </tp>
      <tp>
        <v>4165.5</v>
        <stp/>
        <stp>StudyData</stp>
        <stp>EP</stp>
        <stp>Bar</stp>
        <stp/>
        <stp>Close</stp>
        <stp>D</stp>
        <stp>-242</stp>
        <stp/>
        <stp/>
        <stp/>
        <stp/>
        <stp>T</stp>
        <tr r="B245" s="2"/>
      </tp>
      <tp>
        <v>4131</v>
        <stp/>
        <stp>StudyData</stp>
        <stp>EP</stp>
        <stp>Bar</stp>
        <stp/>
        <stp>Close</stp>
        <stp>D</stp>
        <stp>-252</stp>
        <stp/>
        <stp/>
        <stp/>
        <stp/>
        <stp>T</stp>
        <tr r="B255" s="2"/>
      </tp>
      <tp>
        <v>4255</v>
        <stp/>
        <stp>StudyData</stp>
        <stp>EP</stp>
        <stp>Bar</stp>
        <stp/>
        <stp>Close</stp>
        <stp>D</stp>
        <stp>-222</stp>
        <stp/>
        <stp/>
        <stp/>
        <stp/>
        <stp>T</stp>
        <tr r="B225" s="2"/>
      </tp>
      <tp>
        <v>4214.25</v>
        <stp/>
        <stp>StudyData</stp>
        <stp>EP</stp>
        <stp>Bar</stp>
        <stp/>
        <stp>Close</stp>
        <stp>D</stp>
        <stp>-232</stp>
        <stp/>
        <stp/>
        <stp/>
        <stp/>
        <stp>T</stp>
        <tr r="B235" s="2"/>
      </tp>
      <tp>
        <v>4368</v>
        <stp/>
        <stp>StudyData</stp>
        <stp>EP</stp>
        <stp>Bar</stp>
        <stp/>
        <stp>Close</stp>
        <stp>D</stp>
        <stp>-202</stp>
        <stp/>
        <stp/>
        <stp/>
        <stp/>
        <stp>T</stp>
        <tr r="B205" s="2"/>
      </tp>
      <tp>
        <v>4334.5</v>
        <stp/>
        <stp>StudyData</stp>
        <stp>EP</stp>
        <stp>Bar</stp>
        <stp/>
        <stp>Close</stp>
        <stp>D</stp>
        <stp>-212</stp>
        <stp/>
        <stp/>
        <stp/>
        <stp/>
        <stp>T</stp>
        <tr r="B215" s="2"/>
      </tp>
      <tp>
        <v>3971.75</v>
        <stp/>
        <stp>StudyData</stp>
        <stp>EP</stp>
        <stp>Bar</stp>
        <stp/>
        <stp>Close</stp>
        <stp>D</stp>
        <stp>-282</stp>
        <stp/>
        <stp/>
        <stp/>
        <stp/>
        <stp>T</stp>
        <tr r="B285" s="2"/>
      </tp>
      <tp>
        <v>4366.25</v>
        <stp/>
        <stp>StudyData</stp>
        <stp>EP</stp>
        <stp>Bar</stp>
        <stp/>
        <stp>Close</stp>
        <stp>D</stp>
        <stp>-162</stp>
        <stp/>
        <stp/>
        <stp/>
        <stp/>
        <stp>T</stp>
        <tr r="B165" s="2"/>
      </tp>
      <tp>
        <v>4485.25</v>
        <stp/>
        <stp>StudyData</stp>
        <stp>EP</stp>
        <stp>Bar</stp>
        <stp/>
        <stp>Close</stp>
        <stp>D</stp>
        <stp>-172</stp>
        <stp/>
        <stp/>
        <stp/>
        <stp/>
        <stp>T</stp>
        <tr r="B175" s="2"/>
      </tp>
      <tp>
        <v>4511</v>
        <stp/>
        <stp>StudyData</stp>
        <stp>EP</stp>
        <stp>Bar</stp>
        <stp/>
        <stp>Close</stp>
        <stp>D</stp>
        <stp>-142</stp>
        <stp/>
        <stp/>
        <stp/>
        <stp/>
        <stp>T</stp>
        <tr r="B145" s="2"/>
      </tp>
      <tp>
        <v>4336</v>
        <stp/>
        <stp>StudyData</stp>
        <stp>EP</stp>
        <stp>Bar</stp>
        <stp/>
        <stp>Close</stp>
        <stp>D</stp>
        <stp>-152</stp>
        <stp/>
        <stp/>
        <stp/>
        <stp/>
        <stp>T</stp>
        <tr r="B155" s="2"/>
      </tp>
      <tp>
        <v>4671.25</v>
        <stp/>
        <stp>StudyData</stp>
        <stp>EP</stp>
        <stp>Bar</stp>
        <stp/>
        <stp>Close</stp>
        <stp>D</stp>
        <stp>-122</stp>
        <stp/>
        <stp/>
        <stp/>
        <stp/>
        <stp>T</stp>
        <tr r="B125" s="2"/>
      </tp>
      <tp>
        <v>4637</v>
        <stp/>
        <stp>StudyData</stp>
        <stp>EP</stp>
        <stp>Bar</stp>
        <stp/>
        <stp>Close</stp>
        <stp>D</stp>
        <stp>-132</stp>
        <stp/>
        <stp/>
        <stp/>
        <stp/>
        <stp>T</stp>
        <tr r="B135" s="2"/>
      </tp>
      <tp>
        <v>4651.75</v>
        <stp/>
        <stp>StudyData</stp>
        <stp>EP</stp>
        <stp>Bar</stp>
        <stp/>
        <stp>Close</stp>
        <stp>D</stp>
        <stp>-102</stp>
        <stp/>
        <stp/>
        <stp/>
        <stp/>
        <stp>T</stp>
        <tr r="B105" s="2"/>
      </tp>
      <tp>
        <v>4561</v>
        <stp/>
        <stp>StudyData</stp>
        <stp>EP</stp>
        <stp>Bar</stp>
        <stp/>
        <stp>Close</stp>
        <stp>D</stp>
        <stp>-112</stp>
        <stp/>
        <stp/>
        <stp/>
        <stp/>
        <stp>T</stp>
        <tr r="B115" s="2"/>
      </tp>
      <tp>
        <v>4456.5</v>
        <stp/>
        <stp>StudyData</stp>
        <stp>EP</stp>
        <stp>Bar</stp>
        <stp/>
        <stp>Close</stp>
        <stp>D</stp>
        <stp>-182</stp>
        <stp/>
        <stp/>
        <stp/>
        <stp/>
        <stp>T</stp>
        <tr r="B185" s="2"/>
      </tp>
      <tp>
        <v>4403.5</v>
        <stp/>
        <stp>StudyData</stp>
        <stp>EP</stp>
        <stp>Bar</stp>
        <stp/>
        <stp>Close</stp>
        <stp>D</stp>
        <stp>-192</stp>
        <stp/>
        <stp/>
        <stp/>
        <stp/>
        <stp>T</stp>
        <tr r="B195" s="2"/>
      </tp>
      <tp>
        <v>4142.75</v>
        <stp/>
        <stp>StudyData</stp>
        <stp>EP</stp>
        <stp>Bar</stp>
        <stp/>
        <stp>Close</stp>
        <stp>D</stp>
        <stp>-265</stp>
        <stp/>
        <stp/>
        <stp/>
        <stp/>
        <stp>T</stp>
        <tr r="B268" s="2"/>
      </tp>
      <tp>
        <v>4093.75</v>
        <stp/>
        <stp>StudyData</stp>
        <stp>EP</stp>
        <stp>Bar</stp>
        <stp/>
        <stp>Close</stp>
        <stp>D</stp>
        <stp>-275</stp>
        <stp/>
        <stp/>
        <stp/>
        <stp/>
        <stp>T</stp>
        <tr r="B278" s="2"/>
      </tp>
      <tp>
        <v>4148.5</v>
        <stp/>
        <stp>StudyData</stp>
        <stp>EP</stp>
        <stp>Bar</stp>
        <stp/>
        <stp>Close</stp>
        <stp>D</stp>
        <stp>-245</stp>
        <stp/>
        <stp/>
        <stp/>
        <stp/>
        <stp>T</stp>
        <tr r="B248" s="2"/>
      </tp>
      <tp>
        <v>4107.5</v>
        <stp/>
        <stp>StudyData</stp>
        <stp>EP</stp>
        <stp>Bar</stp>
        <stp/>
        <stp>Close</stp>
        <stp>D</stp>
        <stp>-255</stp>
        <stp/>
        <stp/>
        <stp/>
        <stp/>
        <stp>T</stp>
        <tr r="B258" s="2"/>
      </tp>
      <tp>
        <v>4206.25</v>
        <stp/>
        <stp>StudyData</stp>
        <stp>EP</stp>
        <stp>Bar</stp>
        <stp/>
        <stp>Close</stp>
        <stp>D</stp>
        <stp>-225</stp>
        <stp/>
        <stp/>
        <stp/>
        <stp/>
        <stp>T</stp>
        <tr r="B228" s="2"/>
      </tp>
      <tp>
        <v>4180.5</v>
        <stp/>
        <stp>StudyData</stp>
        <stp>EP</stp>
        <stp>Bar</stp>
        <stp/>
        <stp>Close</stp>
        <stp>D</stp>
        <stp>-235</stp>
        <stp/>
        <stp/>
        <stp/>
        <stp/>
        <stp>T</stp>
        <tr r="B238" s="2"/>
      </tp>
      <tp>
        <v>4333</v>
        <stp/>
        <stp>StudyData</stp>
        <stp>EP</stp>
        <stp>Bar</stp>
        <stp/>
        <stp>Close</stp>
        <stp>D</stp>
        <stp>-205</stp>
        <stp/>
        <stp/>
        <stp/>
        <stp/>
        <stp>T</stp>
        <tr r="B208" s="2"/>
      </tp>
      <tp>
        <v>4285.25</v>
        <stp/>
        <stp>StudyData</stp>
        <stp>EP</stp>
        <stp>Bar</stp>
        <stp/>
        <stp>Close</stp>
        <stp>D</stp>
        <stp>-215</stp>
        <stp/>
        <stp/>
        <stp/>
        <stp/>
        <stp>T</stp>
        <tr r="B218" s="2"/>
      </tp>
      <tp>
        <v>3904.75</v>
        <stp/>
        <stp>StudyData</stp>
        <stp>EP</stp>
        <stp>Bar</stp>
        <stp/>
        <stp>Close</stp>
        <stp>D</stp>
        <stp>-285</stp>
        <stp/>
        <stp/>
        <stp/>
        <stp/>
        <stp>T</stp>
        <tr r="B288" s="2"/>
      </tp>
      <tp>
        <v>4404.75</v>
        <stp/>
        <stp>StudyData</stp>
        <stp>EP</stp>
        <stp>Bar</stp>
        <stp/>
        <stp>Close</stp>
        <stp>D</stp>
        <stp>-165</stp>
        <stp/>
        <stp/>
        <stp/>
        <stp/>
        <stp>T</stp>
        <tr r="B168" s="2"/>
      </tp>
      <tp>
        <v>4507.25</v>
        <stp/>
        <stp>StudyData</stp>
        <stp>EP</stp>
        <stp>Bar</stp>
        <stp/>
        <stp>Close</stp>
        <stp>D</stp>
        <stp>-175</stp>
        <stp/>
        <stp/>
        <stp/>
        <stp/>
        <stp>T</stp>
        <tr r="B178" s="2"/>
      </tp>
      <tp>
        <v>4445.25</v>
        <stp/>
        <stp>StudyData</stp>
        <stp>EP</stp>
        <stp>Bar</stp>
        <stp/>
        <stp>Close</stp>
        <stp>D</stp>
        <stp>-145</stp>
        <stp/>
        <stp/>
        <stp/>
        <stp/>
        <stp>T</stp>
        <tr r="B148" s="2"/>
      </tp>
      <tp>
        <v>4326</v>
        <stp/>
        <stp>StudyData</stp>
        <stp>EP</stp>
        <stp>Bar</stp>
        <stp/>
        <stp>Close</stp>
        <stp>D</stp>
        <stp>-155</stp>
        <stp/>
        <stp/>
        <stp/>
        <stp/>
        <stp>T</stp>
        <tr r="B158" s="2"/>
      </tp>
      <tp>
        <v>4663</v>
        <stp/>
        <stp>StudyData</stp>
        <stp>EP</stp>
        <stp>Bar</stp>
        <stp/>
        <stp>Close</stp>
        <stp>D</stp>
        <stp>-125</stp>
        <stp/>
        <stp/>
        <stp/>
        <stp/>
        <stp>T</stp>
        <tr r="B128" s="2"/>
      </tp>
      <tp>
        <v>4582.5</v>
        <stp/>
        <stp>StudyData</stp>
        <stp>EP</stp>
        <stp>Bar</stp>
        <stp/>
        <stp>Close</stp>
        <stp>D</stp>
        <stp>-135</stp>
        <stp/>
        <stp/>
        <stp/>
        <stp/>
        <stp>T</stp>
        <tr r="B138" s="2"/>
      </tp>
      <tp>
        <v>4651.25</v>
        <stp/>
        <stp>StudyData</stp>
        <stp>EP</stp>
        <stp>Bar</stp>
        <stp/>
        <stp>Close</stp>
        <stp>D</stp>
        <stp>-105</stp>
        <stp/>
        <stp/>
        <stp/>
        <stp/>
        <stp>T</stp>
        <tr r="B108" s="2"/>
      </tp>
      <tp>
        <v>4636</v>
        <stp/>
        <stp>StudyData</stp>
        <stp>EP</stp>
        <stp>Bar</stp>
        <stp/>
        <stp>Close</stp>
        <stp>D</stp>
        <stp>-115</stp>
        <stp/>
        <stp/>
        <stp/>
        <stp/>
        <stp>T</stp>
        <tr r="B118" s="2"/>
      </tp>
      <tp>
        <v>4373</v>
        <stp/>
        <stp>StudyData</stp>
        <stp>EP</stp>
        <stp>Bar</stp>
        <stp/>
        <stp>Close</stp>
        <stp>D</stp>
        <stp>-185</stp>
        <stp/>
        <stp/>
        <stp/>
        <stp/>
        <stp>T</stp>
        <tr r="B188" s="2"/>
      </tp>
      <tp>
        <v>4396.25</v>
        <stp/>
        <stp>StudyData</stp>
        <stp>EP</stp>
        <stp>Bar</stp>
        <stp/>
        <stp>Close</stp>
        <stp>D</stp>
        <stp>-195</stp>
        <stp/>
        <stp/>
        <stp/>
        <stp/>
        <stp>T</stp>
        <tr r="B198" s="2"/>
      </tp>
      <tp>
        <v>166.91</v>
        <stp/>
        <stp>ContractData</stp>
        <stp>S.CRM</stp>
        <stp>LastTrade</stp>
        <stp/>
        <stp>T</stp>
        <tr r="C25" s="1"/>
      </tp>
      <tp>
        <v>90.41</v>
        <stp/>
        <stp>ContractData</stp>
        <stp>S.MRK</stp>
        <stp>LastTrade</stp>
        <stp/>
        <stp>T</stp>
        <tr r="C21" s="1"/>
      </tp>
      <tp>
        <v>172.78</v>
        <stp/>
        <stp>ContractData</stp>
        <stp>S.TRV</stp>
        <stp>LastTrade</stp>
        <stp/>
        <stp>T</stp>
        <tr r="C26" s="1"/>
      </tp>
      <tp>
        <v>4136.25</v>
        <stp/>
        <stp>StudyData</stp>
        <stp>EP</stp>
        <stp>Bar</stp>
        <stp/>
        <stp>Close</stp>
        <stp>D</stp>
        <stp>-264</stp>
        <stp/>
        <stp/>
        <stp/>
        <stp/>
        <stp>T</stp>
        <tr r="B267" s="2"/>
      </tp>
      <tp>
        <v>4074.25</v>
        <stp/>
        <stp>StudyData</stp>
        <stp>EP</stp>
        <stp>Bar</stp>
        <stp/>
        <stp>Close</stp>
        <stp>D</stp>
        <stp>-274</stp>
        <stp/>
        <stp/>
        <stp/>
        <stp/>
        <stp>T</stp>
        <tr r="B277" s="2"/>
      </tp>
      <tp>
        <v>4156</v>
        <stp/>
        <stp>StudyData</stp>
        <stp>EP</stp>
        <stp>Bar</stp>
        <stp/>
        <stp>Close</stp>
        <stp>D</stp>
        <stp>-244</stp>
        <stp/>
        <stp/>
        <stp/>
        <stp/>
        <stp>T</stp>
        <tr r="B247" s="2"/>
      </tp>
      <tp>
        <v>4020.5</v>
        <stp/>
        <stp>StudyData</stp>
        <stp>EP</stp>
        <stp>Bar</stp>
        <stp/>
        <stp>Close</stp>
        <stp>D</stp>
        <stp>-254</stp>
        <stp/>
        <stp/>
        <stp/>
        <stp/>
        <stp>T</stp>
        <tr r="B257" s="2"/>
      </tp>
      <tp>
        <v>4230.5</v>
        <stp/>
        <stp>StudyData</stp>
        <stp>EP</stp>
        <stp>Bar</stp>
        <stp/>
        <stp>Close</stp>
        <stp>D</stp>
        <stp>-224</stp>
        <stp/>
        <stp/>
        <stp/>
        <stp/>
        <stp>T</stp>
        <tr r="B227" s="2"/>
      </tp>
      <tp>
        <v>4200.5</v>
        <stp/>
        <stp>StudyData</stp>
        <stp>EP</stp>
        <stp>Bar</stp>
        <stp/>
        <stp>Close</stp>
        <stp>D</stp>
        <stp>-234</stp>
        <stp/>
        <stp/>
        <stp/>
        <stp/>
        <stp>T</stp>
        <tr r="B237" s="2"/>
      </tp>
      <tp>
        <v>4376.75</v>
        <stp/>
        <stp>StudyData</stp>
        <stp>EP</stp>
        <stp>Bar</stp>
        <stp/>
        <stp>Close</stp>
        <stp>D</stp>
        <stp>-204</stp>
        <stp/>
        <stp/>
        <stp/>
        <stp/>
        <stp>T</stp>
        <tr r="B207" s="2"/>
      </tp>
      <tp>
        <v>4333</v>
        <stp/>
        <stp>StudyData</stp>
        <stp>EP</stp>
        <stp>Bar</stp>
        <stp/>
        <stp>Close</stp>
        <stp>D</stp>
        <stp>-214</stp>
        <stp/>
        <stp/>
        <stp/>
        <stp/>
        <stp>T</stp>
        <tr r="B217" s="2"/>
      </tp>
      <tp>
        <v>3927.75</v>
        <stp/>
        <stp>StudyData</stp>
        <stp>EP</stp>
        <stp>Bar</stp>
        <stp/>
        <stp>Close</stp>
        <stp>D</stp>
        <stp>-284</stp>
        <stp/>
        <stp/>
        <stp/>
        <stp/>
        <stp>T</stp>
        <tr r="B287" s="2"/>
      </tp>
      <tp>
        <v>4331</v>
        <stp/>
        <stp>StudyData</stp>
        <stp>EP</stp>
        <stp>Bar</stp>
        <stp/>
        <stp>Close</stp>
        <stp>D</stp>
        <stp>-164</stp>
        <stp/>
        <stp/>
        <stp/>
        <stp/>
        <stp>T</stp>
        <tr r="B167" s="2"/>
      </tp>
      <tp>
        <v>4507.25</v>
        <stp/>
        <stp>StudyData</stp>
        <stp>EP</stp>
        <stp>Bar</stp>
        <stp/>
        <stp>Close</stp>
        <stp>D</stp>
        <stp>-174</stp>
        <stp/>
        <stp/>
        <stp/>
        <stp/>
        <stp>T</stp>
        <tr r="B177" s="2"/>
      </tp>
      <tp>
        <v>4460.75</v>
        <stp/>
        <stp>StudyData</stp>
        <stp>EP</stp>
        <stp>Bar</stp>
        <stp/>
        <stp>Close</stp>
        <stp>D</stp>
        <stp>-144</stp>
        <stp/>
        <stp/>
        <stp/>
        <stp/>
        <stp>T</stp>
        <tr r="B147" s="2"/>
      </tp>
      <tp>
        <v>4273.5</v>
        <stp/>
        <stp>StudyData</stp>
        <stp>EP</stp>
        <stp>Bar</stp>
        <stp/>
        <stp>Close</stp>
        <stp>D</stp>
        <stp>-154</stp>
        <stp/>
        <stp/>
        <stp/>
        <stp/>
        <stp>T</stp>
        <tr r="B157" s="2"/>
      </tp>
      <tp>
        <v>4663.75</v>
        <stp/>
        <stp>StudyData</stp>
        <stp>EP</stp>
        <stp>Bar</stp>
        <stp/>
        <stp>Close</stp>
        <stp>D</stp>
        <stp>-124</stp>
        <stp/>
        <stp/>
        <stp/>
        <stp/>
        <stp>T</stp>
        <tr r="B127" s="2"/>
      </tp>
      <tp>
        <v>4591</v>
        <stp/>
        <stp>StudyData</stp>
        <stp>EP</stp>
        <stp>Bar</stp>
        <stp/>
        <stp>Close</stp>
        <stp>D</stp>
        <stp>-134</stp>
        <stp/>
        <stp/>
        <stp/>
        <stp/>
        <stp>T</stp>
        <tr r="B137" s="2"/>
      </tp>
      <tp>
        <v>4620</v>
        <stp/>
        <stp>StudyData</stp>
        <stp>EP</stp>
        <stp>Bar</stp>
        <stp/>
        <stp>Close</stp>
        <stp>D</stp>
        <stp>-104</stp>
        <stp/>
        <stp/>
        <stp/>
        <stp/>
        <stp>T</stp>
        <tr r="B107" s="2"/>
      </tp>
      <tp>
        <v>4551.5</v>
        <stp/>
        <stp>StudyData</stp>
        <stp>EP</stp>
        <stp>Bar</stp>
        <stp/>
        <stp>Close</stp>
        <stp>D</stp>
        <stp>-114</stp>
        <stp/>
        <stp/>
        <stp/>
        <stp/>
        <stp>T</stp>
        <tr r="B117" s="2"/>
      </tp>
      <tp>
        <v>4410.5</v>
        <stp/>
        <stp>StudyData</stp>
        <stp>EP</stp>
        <stp>Bar</stp>
        <stp/>
        <stp>Close</stp>
        <stp>D</stp>
        <stp>-184</stp>
        <stp/>
        <stp/>
        <stp/>
        <stp/>
        <stp>T</stp>
        <tr r="B187" s="2"/>
      </tp>
      <tp>
        <v>4403.75</v>
        <stp/>
        <stp>StudyData</stp>
        <stp>EP</stp>
        <stp>Bar</stp>
        <stp/>
        <stp>Close</stp>
        <stp>D</stp>
        <stp>-194</stp>
        <stp/>
        <stp/>
        <stp/>
        <stp/>
        <stp>T</stp>
        <tr r="B197" s="2"/>
      </tp>
      <tp>
        <v>4133</v>
        <stp/>
        <stp>StudyData</stp>
        <stp>EP</stp>
        <stp>Bar</stp>
        <stp/>
        <stp>Close</stp>
        <stp>D</stp>
        <stp>-267</stp>
        <stp/>
        <stp/>
        <stp/>
        <stp/>
        <stp>T</stp>
        <tr r="B270" s="2"/>
      </tp>
      <tp>
        <v>4080</v>
        <stp/>
        <stp>StudyData</stp>
        <stp>EP</stp>
        <stp>Bar</stp>
        <stp/>
        <stp>Close</stp>
        <stp>D</stp>
        <stp>-277</stp>
        <stp/>
        <stp/>
        <stp/>
        <stp/>
        <stp>T</stp>
        <tr r="B280" s="2"/>
      </tp>
      <tp>
        <v>4114.75</v>
        <stp/>
        <stp>StudyData</stp>
        <stp>EP</stp>
        <stp>Bar</stp>
        <stp/>
        <stp>Close</stp>
        <stp>D</stp>
        <stp>-247</stp>
        <stp/>
        <stp/>
        <stp/>
        <stp/>
        <stp>T</stp>
        <tr r="B250" s="2"/>
      </tp>
      <tp>
        <v>4187.25</v>
        <stp/>
        <stp>StudyData</stp>
        <stp>EP</stp>
        <stp>Bar</stp>
        <stp/>
        <stp>Close</stp>
        <stp>D</stp>
        <stp>-257</stp>
        <stp/>
        <stp/>
        <stp/>
        <stp/>
        <stp>T</stp>
        <tr r="B260" s="2"/>
      </tp>
      <tp>
        <v>4188.5</v>
        <stp/>
        <stp>StudyData</stp>
        <stp>EP</stp>
        <stp>Bar</stp>
        <stp/>
        <stp>Close</stp>
        <stp>D</stp>
        <stp>-227</stp>
        <stp/>
        <stp/>
        <stp/>
        <stp/>
        <stp>T</stp>
        <tr r="B230" s="2"/>
      </tp>
      <tp>
        <v>4187.5</v>
        <stp/>
        <stp>StudyData</stp>
        <stp>EP</stp>
        <stp>Bar</stp>
        <stp/>
        <stp>Close</stp>
        <stp>D</stp>
        <stp>-237</stp>
        <stp/>
        <stp/>
        <stp/>
        <stp/>
        <stp>T</stp>
        <tr r="B240" s="2"/>
      </tp>
      <tp>
        <v>4288.75</v>
        <stp/>
        <stp>StudyData</stp>
        <stp>EP</stp>
        <stp>Bar</stp>
        <stp/>
        <stp>Close</stp>
        <stp>D</stp>
        <stp>-207</stp>
        <stp/>
        <stp/>
        <stp/>
        <stp/>
        <stp>T</stp>
        <tr r="B210" s="2"/>
      </tp>
      <tp>
        <v>4307.75</v>
        <stp/>
        <stp>StudyData</stp>
        <stp>EP</stp>
        <stp>Bar</stp>
        <stp/>
        <stp>Close</stp>
        <stp>D</stp>
        <stp>-217</stp>
        <stp/>
        <stp/>
        <stp/>
        <stp/>
        <stp>T</stp>
        <tr r="B220" s="2"/>
      </tp>
      <tp>
        <v>3928.75</v>
        <stp/>
        <stp>StudyData</stp>
        <stp>EP</stp>
        <stp>Bar</stp>
        <stp/>
        <stp>Close</stp>
        <stp>D</stp>
        <stp>-287</stp>
        <stp/>
        <stp/>
        <stp/>
        <stp/>
        <stp>T</stp>
        <tr r="B290" s="2"/>
      </tp>
      <tp>
        <v>4454.25</v>
        <stp/>
        <stp>StudyData</stp>
        <stp>EP</stp>
        <stp>Bar</stp>
        <stp/>
        <stp>Close</stp>
        <stp>D</stp>
        <stp>-167</stp>
        <stp/>
        <stp/>
        <stp/>
        <stp/>
        <stp>T</stp>
        <tr r="B170" s="2"/>
      </tp>
      <tp>
        <v>4492.25</v>
        <stp/>
        <stp>StudyData</stp>
        <stp>EP</stp>
        <stp>Bar</stp>
        <stp/>
        <stp>Close</stp>
        <stp>D</stp>
        <stp>-177</stp>
        <stp/>
        <stp/>
        <stp/>
        <stp/>
        <stp>T</stp>
        <tr r="B180" s="2"/>
      </tp>
      <tp>
        <v>4337.75</v>
        <stp/>
        <stp>StudyData</stp>
        <stp>EP</stp>
        <stp>Bar</stp>
        <stp/>
        <stp>Close</stp>
        <stp>D</stp>
        <stp>-147</stp>
        <stp/>
        <stp/>
        <stp/>
        <stp/>
        <stp>T</stp>
        <tr r="B150" s="2"/>
      </tp>
      <tp>
        <v>4332</v>
        <stp/>
        <stp>StudyData</stp>
        <stp>EP</stp>
        <stp>Bar</stp>
        <stp/>
        <stp>Close</stp>
        <stp>D</stp>
        <stp>-157</stp>
        <stp/>
        <stp/>
        <stp/>
        <stp/>
        <stp>T</stp>
        <tr r="B160" s="2"/>
      </tp>
      <tp>
        <v>4626.5</v>
        <stp/>
        <stp>StudyData</stp>
        <stp>EP</stp>
        <stp>Bar</stp>
        <stp/>
        <stp>Close</stp>
        <stp>D</stp>
        <stp>-127</stp>
        <stp/>
        <stp/>
        <stp/>
        <stp/>
        <stp>T</stp>
        <tr r="B130" s="2"/>
      </tp>
      <tp>
        <v>4529</v>
        <stp/>
        <stp>StudyData</stp>
        <stp>EP</stp>
        <stp>Bar</stp>
        <stp/>
        <stp>Close</stp>
        <stp>D</stp>
        <stp>-137</stp>
        <stp/>
        <stp/>
        <stp/>
        <stp/>
        <stp>T</stp>
        <tr r="B140" s="2"/>
      </tp>
      <tp>
        <v>4651.75</v>
        <stp/>
        <stp>StudyData</stp>
        <stp>EP</stp>
        <stp>Bar</stp>
        <stp/>
        <stp>Close</stp>
        <stp>D</stp>
        <stp>-107</stp>
        <stp/>
        <stp/>
        <stp/>
        <stp/>
        <stp>T</stp>
        <tr r="B110" s="2"/>
      </tp>
      <tp>
        <v>4685</v>
        <stp/>
        <stp>StudyData</stp>
        <stp>EP</stp>
        <stp>Bar</stp>
        <stp/>
        <stp>Close</stp>
        <stp>D</stp>
        <stp>-117</stp>
        <stp/>
        <stp/>
        <stp/>
        <stp/>
        <stp>T</stp>
        <tr r="B120" s="2"/>
      </tp>
      <tp>
        <v>4416</v>
        <stp/>
        <stp>StudyData</stp>
        <stp>EP</stp>
        <stp>Bar</stp>
        <stp/>
        <stp>Close</stp>
        <stp>D</stp>
        <stp>-187</stp>
        <stp/>
        <stp/>
        <stp/>
        <stp/>
        <stp>T</stp>
        <tr r="B190" s="2"/>
      </tp>
      <tp>
        <v>4389.25</v>
        <stp/>
        <stp>StudyData</stp>
        <stp>EP</stp>
        <stp>Bar</stp>
        <stp/>
        <stp>Close</stp>
        <stp>D</stp>
        <stp>-197</stp>
        <stp/>
        <stp/>
        <stp/>
        <stp/>
        <stp>T</stp>
        <tr r="B200" s="2"/>
      </tp>
      <tp>
        <v>119.09</v>
        <stp/>
        <stp>ContractData</stp>
        <stp>S.JPM</stp>
        <stp>LastTrade</stp>
        <stp/>
        <stp>T</stp>
        <tr r="C19" s="1"/>
      </tp>
      <tp>
        <v>4140</v>
        <stp/>
        <stp>StudyData</stp>
        <stp>EP</stp>
        <stp>Bar</stp>
        <stp/>
        <stp>Close</stp>
        <stp>D</stp>
        <stp>-266</stp>
        <stp/>
        <stp/>
        <stp/>
        <stp/>
        <stp>T</stp>
        <tr r="B269" s="2"/>
      </tp>
      <tp>
        <v>4079.75</v>
        <stp/>
        <stp>StudyData</stp>
        <stp>EP</stp>
        <stp>Bar</stp>
        <stp/>
        <stp>Close</stp>
        <stp>D</stp>
        <stp>-276</stp>
        <stp/>
        <stp/>
        <stp/>
        <stp/>
        <stp>T</stp>
        <tr r="B279" s="2"/>
      </tp>
      <tp>
        <v>4156.75</v>
        <stp/>
        <stp>StudyData</stp>
        <stp>EP</stp>
        <stp>Bar</stp>
        <stp/>
        <stp>Close</stp>
        <stp>D</stp>
        <stp>-246</stp>
        <stp/>
        <stp/>
        <stp/>
        <stp/>
        <stp>T</stp>
        <tr r="B249" s="2"/>
      </tp>
      <tp>
        <v>4145.5</v>
        <stp/>
        <stp>StudyData</stp>
        <stp>EP</stp>
        <stp>Bar</stp>
        <stp/>
        <stp>Close</stp>
        <stp>D</stp>
        <stp>-256</stp>
        <stp/>
        <stp/>
        <stp/>
        <stp/>
        <stp>T</stp>
        <tr r="B259" s="2"/>
      </tp>
      <tp>
        <v>4207.75</v>
        <stp/>
        <stp>StudyData</stp>
        <stp>EP</stp>
        <stp>Bar</stp>
        <stp/>
        <stp>Close</stp>
        <stp>D</stp>
        <stp>-226</stp>
        <stp/>
        <stp/>
        <stp/>
        <stp/>
        <stp>T</stp>
        <tr r="B229" s="2"/>
      </tp>
      <tp>
        <v>4187.5</v>
        <stp/>
        <stp>StudyData</stp>
        <stp>EP</stp>
        <stp>Bar</stp>
        <stp/>
        <stp>Close</stp>
        <stp>D</stp>
        <stp>-236</stp>
        <stp/>
        <stp/>
        <stp/>
        <stp/>
        <stp>T</stp>
        <tr r="B239" s="2"/>
      </tp>
      <tp>
        <v>4324</v>
        <stp/>
        <stp>StudyData</stp>
        <stp>EP</stp>
        <stp>Bar</stp>
        <stp/>
        <stp>Close</stp>
        <stp>D</stp>
        <stp>-206</stp>
        <stp/>
        <stp/>
        <stp/>
        <stp/>
        <stp>T</stp>
        <tr r="B209" s="2"/>
      </tp>
      <tp>
        <v>4322</v>
        <stp/>
        <stp>StudyData</stp>
        <stp>EP</stp>
        <stp>Bar</stp>
        <stp/>
        <stp>Close</stp>
        <stp>D</stp>
        <stp>-216</stp>
        <stp/>
        <stp/>
        <stp/>
        <stp/>
        <stp>T</stp>
        <tr r="B219" s="2"/>
      </tp>
      <tp>
        <v>3921.25</v>
        <stp/>
        <stp>StudyData</stp>
        <stp>EP</stp>
        <stp>Bar</stp>
        <stp/>
        <stp>Close</stp>
        <stp>D</stp>
        <stp>-286</stp>
        <stp/>
        <stp/>
        <stp/>
        <stp/>
        <stp>T</stp>
        <tr r="B289" s="2"/>
      </tp>
      <tp>
        <v>4447</v>
        <stp/>
        <stp>StudyData</stp>
        <stp>EP</stp>
        <stp>Bar</stp>
        <stp/>
        <stp>Close</stp>
        <stp>D</stp>
        <stp>-166</stp>
        <stp/>
        <stp/>
        <stp/>
        <stp/>
        <stp>T</stp>
        <tr r="B169" s="2"/>
      </tp>
      <tp>
        <v>4493</v>
        <stp/>
        <stp>StudyData</stp>
        <stp>EP</stp>
        <stp>Bar</stp>
        <stp/>
        <stp>Close</stp>
        <stp>D</stp>
        <stp>-176</stp>
        <stp/>
        <stp/>
        <stp/>
        <stp/>
        <stp>T</stp>
        <tr r="B179" s="2"/>
      </tp>
      <tp>
        <v>4411.75</v>
        <stp/>
        <stp>StudyData</stp>
        <stp>EP</stp>
        <stp>Bar</stp>
        <stp/>
        <stp>Close</stp>
        <stp>D</stp>
        <stp>-146</stp>
        <stp/>
        <stp/>
        <stp/>
        <stp/>
        <stp>T</stp>
        <tr r="B149" s="2"/>
      </tp>
      <tp>
        <v>4280.75</v>
        <stp/>
        <stp>StudyData</stp>
        <stp>EP</stp>
        <stp>Bar</stp>
        <stp/>
        <stp>Close</stp>
        <stp>D</stp>
        <stp>-156</stp>
        <stp/>
        <stp/>
        <stp/>
        <stp/>
        <stp>T</stp>
        <tr r="B159" s="2"/>
      </tp>
      <tp>
        <v>4627.75</v>
        <stp/>
        <stp>StudyData</stp>
        <stp>EP</stp>
        <stp>Bar</stp>
        <stp/>
        <stp>Close</stp>
        <stp>D</stp>
        <stp>-126</stp>
        <stp/>
        <stp/>
        <stp/>
        <stp/>
        <stp>T</stp>
        <tr r="B129" s="2"/>
      </tp>
      <tp>
        <v>4572.25</v>
        <stp/>
        <stp>StudyData</stp>
        <stp>EP</stp>
        <stp>Bar</stp>
        <stp/>
        <stp>Close</stp>
        <stp>D</stp>
        <stp>-136</stp>
        <stp/>
        <stp/>
        <stp/>
        <stp/>
        <stp>T</stp>
        <tr r="B139" s="2"/>
      </tp>
      <tp>
        <v>4695.5</v>
        <stp/>
        <stp>StudyData</stp>
        <stp>EP</stp>
        <stp>Bar</stp>
        <stp/>
        <stp>Close</stp>
        <stp>D</stp>
        <stp>-106</stp>
        <stp/>
        <stp/>
        <stp/>
        <stp/>
        <stp>T</stp>
        <tr r="B109" s="2"/>
      </tp>
      <tp>
        <v>4580.5</v>
        <stp/>
        <stp>StudyData</stp>
        <stp>EP</stp>
        <stp>Bar</stp>
        <stp/>
        <stp>Close</stp>
        <stp>D</stp>
        <stp>-116</stp>
        <stp/>
        <stp/>
        <stp/>
        <stp/>
        <stp>T</stp>
        <tr r="B119" s="2"/>
      </tp>
      <tp>
        <v>4366.5</v>
        <stp/>
        <stp>StudyData</stp>
        <stp>EP</stp>
        <stp>Bar</stp>
        <stp/>
        <stp>Close</stp>
        <stp>D</stp>
        <stp>-186</stp>
        <stp/>
        <stp/>
        <stp/>
        <stp/>
        <stp>T</stp>
        <tr r="B189" s="2"/>
      </tp>
      <tp>
        <v>4370.5</v>
        <stp/>
        <stp>StudyData</stp>
        <stp>EP</stp>
        <stp>Bar</stp>
        <stp/>
        <stp>Close</stp>
        <stp>D</stp>
        <stp>-196</stp>
        <stp/>
        <stp/>
        <stp/>
        <stp/>
        <stp>T</stp>
        <tr r="B199" s="2"/>
      </tp>
      <tp>
        <v>4125.25</v>
        <stp/>
        <stp>StudyData</stp>
        <stp>EP</stp>
        <stp>Bar</stp>
        <stp/>
        <stp>Close</stp>
        <stp>D</stp>
        <stp>-269</stp>
        <stp/>
        <stp/>
        <stp/>
        <stp/>
        <stp>T</stp>
        <tr r="B272" s="2"/>
      </tp>
      <tp>
        <v>4031</v>
        <stp/>
        <stp>StudyData</stp>
        <stp>EP</stp>
        <stp>Bar</stp>
        <stp/>
        <stp>Close</stp>
        <stp>D</stp>
        <stp>-279</stp>
        <stp/>
        <stp/>
        <stp/>
        <stp/>
        <stp>T</stp>
        <tr r="B282" s="2"/>
      </tp>
      <tp>
        <v>4072.25</v>
        <stp/>
        <stp>StudyData</stp>
        <stp>EP</stp>
        <stp>Bar</stp>
        <stp/>
        <stp>Close</stp>
        <stp>D</stp>
        <stp>-249</stp>
        <stp/>
        <stp/>
        <stp/>
        <stp/>
        <stp>T</stp>
        <tr r="B252" s="2"/>
      </tp>
      <tp>
        <v>4121.25</v>
        <stp/>
        <stp>StudyData</stp>
        <stp>EP</stp>
        <stp>Bar</stp>
        <stp/>
        <stp>Close</stp>
        <stp>D</stp>
        <stp>-259</stp>
        <stp/>
        <stp/>
        <stp/>
        <stp/>
        <stp>T</stp>
        <tr r="B262" s="2"/>
      </tp>
      <tp>
        <v>4183.25</v>
        <stp/>
        <stp>StudyData</stp>
        <stp>EP</stp>
        <stp>Bar</stp>
        <stp/>
        <stp>Close</stp>
        <stp>D</stp>
        <stp>-229</stp>
        <stp/>
        <stp/>
        <stp/>
        <stp/>
        <stp>T</stp>
        <tr r="B232" s="2"/>
      </tp>
      <tp>
        <v>4153.25</v>
        <stp/>
        <stp>StudyData</stp>
        <stp>EP</stp>
        <stp>Bar</stp>
        <stp/>
        <stp>Close</stp>
        <stp>D</stp>
        <stp>-239</stp>
        <stp/>
        <stp/>
        <stp/>
        <stp/>
        <stp>T</stp>
        <tr r="B242" s="2"/>
      </tp>
      <tp>
        <v>4292</v>
        <stp/>
        <stp>StudyData</stp>
        <stp>EP</stp>
        <stp>Bar</stp>
        <stp/>
        <stp>Close</stp>
        <stp>D</stp>
        <stp>-209</stp>
        <stp/>
        <stp/>
        <stp/>
        <stp/>
        <stp>T</stp>
        <tr r="B212" s="2"/>
      </tp>
      <tp>
        <v>4283.25</v>
        <stp/>
        <stp>StudyData</stp>
        <stp>EP</stp>
        <stp>Bar</stp>
        <stp/>
        <stp>Close</stp>
        <stp>D</stp>
        <stp>-219</stp>
        <stp/>
        <stp/>
        <stp/>
        <stp/>
        <stp>T</stp>
        <tr r="B222" s="2"/>
      </tp>
      <tp>
        <v>3844.5</v>
        <stp/>
        <stp>StudyData</stp>
        <stp>EP</stp>
        <stp>Bar</stp>
        <stp/>
        <stp>Close</stp>
        <stp>D</stp>
        <stp>-289</stp>
        <stp/>
        <stp/>
        <stp/>
        <stp/>
        <stp>T</stp>
        <tr r="B292" s="2"/>
      </tp>
      <tp>
        <v>4441.5</v>
        <stp/>
        <stp>StudyData</stp>
        <stp>EP</stp>
        <stp>Bar</stp>
        <stp/>
        <stp>Close</stp>
        <stp>D</stp>
        <stp>-169</stp>
        <stp/>
        <stp/>
        <stp/>
        <stp/>
        <stp>T</stp>
        <tr r="B172" s="2"/>
      </tp>
      <tp>
        <v>4478.5</v>
        <stp/>
        <stp>StudyData</stp>
        <stp>EP</stp>
        <stp>Bar</stp>
        <stp/>
        <stp>Close</stp>
        <stp>D</stp>
        <stp>-179</stp>
        <stp/>
        <stp/>
        <stp/>
        <stp/>
        <stp>T</stp>
        <tr r="B182" s="2"/>
      </tp>
      <tp>
        <v>4333.25</v>
        <stp/>
        <stp>StudyData</stp>
        <stp>EP</stp>
        <stp>Bar</stp>
        <stp/>
        <stp>Close</stp>
        <stp>D</stp>
        <stp>-149</stp>
        <stp/>
        <stp/>
        <stp/>
        <stp/>
        <stp>T</stp>
        <tr r="B152" s="2"/>
      </tp>
      <tp>
        <v>4415.5</v>
        <stp/>
        <stp>StudyData</stp>
        <stp>EP</stp>
        <stp>Bar</stp>
        <stp/>
        <stp>Close</stp>
        <stp>D</stp>
        <stp>-159</stp>
        <stp/>
        <stp/>
        <stp/>
        <stp/>
        <stp>T</stp>
        <tr r="B162" s="2"/>
      </tp>
      <tp>
        <v>4678.5</v>
        <stp/>
        <stp>StudyData</stp>
        <stp>EP</stp>
        <stp>Bar</stp>
        <stp/>
        <stp>Close</stp>
        <stp>D</stp>
        <stp>-129</stp>
        <stp/>
        <stp/>
        <stp/>
        <stp/>
        <stp>T</stp>
        <tr r="B132" s="2"/>
      </tp>
      <tp>
        <v>4542.25</v>
        <stp/>
        <stp>StudyData</stp>
        <stp>EP</stp>
        <stp>Bar</stp>
        <stp/>
        <stp>Close</stp>
        <stp>D</stp>
        <stp>-139</stp>
        <stp/>
        <stp/>
        <stp/>
        <stp/>
        <stp>T</stp>
        <tr r="B142" s="2"/>
      </tp>
      <tp>
        <v>4670.5</v>
        <stp/>
        <stp>StudyData</stp>
        <stp>EP</stp>
        <stp>Bar</stp>
        <stp/>
        <stp>Close</stp>
        <stp>D</stp>
        <stp>-109</stp>
        <stp/>
        <stp/>
        <stp/>
        <stp/>
        <stp>T</stp>
        <tr r="B112" s="2"/>
      </tp>
      <tp>
        <v>4665.25</v>
        <stp/>
        <stp>StudyData</stp>
        <stp>EP</stp>
        <stp>Bar</stp>
        <stp/>
        <stp>Close</stp>
        <stp>D</stp>
        <stp>-119</stp>
        <stp/>
        <stp/>
        <stp/>
        <stp/>
        <stp>T</stp>
        <tr r="B122" s="2"/>
      </tp>
      <tp>
        <v>4435.5</v>
        <stp/>
        <stp>StudyData</stp>
        <stp>EP</stp>
        <stp>Bar</stp>
        <stp/>
        <stp>Close</stp>
        <stp>D</stp>
        <stp>-189</stp>
        <stp/>
        <stp/>
        <stp/>
        <stp/>
        <stp>T</stp>
        <tr r="B192" s="2"/>
      </tp>
      <tp>
        <v>4362.75</v>
        <stp/>
        <stp>StudyData</stp>
        <stp>EP</stp>
        <stp>Bar</stp>
        <stp/>
        <stp>Close</stp>
        <stp>D</stp>
        <stp>-199</stp>
        <stp/>
        <stp/>
        <stp/>
        <stp/>
        <stp>T</stp>
        <tr r="B202" s="2"/>
      </tp>
      <tp>
        <v>4088.5</v>
        <stp/>
        <stp>StudyData</stp>
        <stp>EP</stp>
        <stp>Bar</stp>
        <stp/>
        <stp>Close</stp>
        <stp>D</stp>
        <stp>-268</stp>
        <stp/>
        <stp/>
        <stp/>
        <stp/>
        <stp>T</stp>
        <tr r="B271" s="2"/>
      </tp>
      <tp>
        <v>4048.25</v>
        <stp/>
        <stp>StudyData</stp>
        <stp>EP</stp>
        <stp>Bar</stp>
        <stp/>
        <stp>Close</stp>
        <stp>D</stp>
        <stp>-278</stp>
        <stp/>
        <stp/>
        <stp/>
        <stp/>
        <stp>T</stp>
        <tr r="B281" s="2"/>
      </tp>
      <tp>
        <v>4114.25</v>
        <stp/>
        <stp>StudyData</stp>
        <stp>EP</stp>
        <stp>Bar</stp>
        <stp/>
        <stp>Close</stp>
        <stp>D</stp>
        <stp>-248</stp>
        <stp/>
        <stp/>
        <stp/>
        <stp/>
        <stp>T</stp>
        <tr r="B251" s="2"/>
      </tp>
      <tp>
        <v>4155</v>
        <stp/>
        <stp>StudyData</stp>
        <stp>EP</stp>
        <stp>Bar</stp>
        <stp/>
        <stp>Close</stp>
        <stp>D</stp>
        <stp>-258</stp>
        <stp/>
        <stp/>
        <stp/>
        <stp/>
        <stp>T</stp>
        <tr r="B261" s="2"/>
      </tp>
      <tp>
        <v>4127.25</v>
        <stp/>
        <stp>StudyData</stp>
        <stp>EP</stp>
        <stp>Bar</stp>
        <stp/>
        <stp>Close</stp>
        <stp>D</stp>
        <stp>-228</stp>
        <stp/>
        <stp/>
        <stp/>
        <stp/>
        <stp>T</stp>
        <tr r="B231" s="2"/>
      </tp>
      <tp>
        <v>4189.75</v>
        <stp/>
        <stp>StudyData</stp>
        <stp>EP</stp>
        <stp>Bar</stp>
        <stp/>
        <stp>Close</stp>
        <stp>D</stp>
        <stp>-238</stp>
        <stp/>
        <stp/>
        <stp/>
        <stp/>
        <stp>T</stp>
        <tr r="B241" s="2"/>
      </tp>
      <tp>
        <v>4223.5</v>
        <stp/>
        <stp>StudyData</stp>
        <stp>EP</stp>
        <stp>Bar</stp>
        <stp/>
        <stp>Close</stp>
        <stp>D</stp>
        <stp>-208</stp>
        <stp/>
        <stp/>
        <stp/>
        <stp/>
        <stp>T</stp>
        <tr r="B211" s="2"/>
      </tp>
      <tp>
        <v>4316</v>
        <stp/>
        <stp>StudyData</stp>
        <stp>EP</stp>
        <stp>Bar</stp>
        <stp/>
        <stp>Close</stp>
        <stp>D</stp>
        <stp>-218</stp>
        <stp/>
        <stp/>
        <stp/>
        <stp/>
        <stp>T</stp>
        <tr r="B221" s="2"/>
      </tp>
      <tp>
        <v>3862.75</v>
        <stp/>
        <stp>StudyData</stp>
        <stp>EP</stp>
        <stp>Bar</stp>
        <stp/>
        <stp>Close</stp>
        <stp>D</stp>
        <stp>-288</stp>
        <stp/>
        <stp/>
        <stp/>
        <stp/>
        <stp>T</stp>
        <tr r="B291" s="2"/>
      </tp>
      <tp>
        <v>4417.25</v>
        <stp/>
        <stp>StudyData</stp>
        <stp>EP</stp>
        <stp>Bar</stp>
        <stp/>
        <stp>Close</stp>
        <stp>D</stp>
        <stp>-168</stp>
        <stp/>
        <stp/>
        <stp/>
        <stp/>
        <stp>T</stp>
        <tr r="B171" s="2"/>
      </tp>
      <tp>
        <v>4497.25</v>
        <stp/>
        <stp>StudyData</stp>
        <stp>EP</stp>
        <stp>Bar</stp>
        <stp/>
        <stp>Close</stp>
        <stp>D</stp>
        <stp>-178</stp>
        <stp/>
        <stp/>
        <stp/>
        <stp/>
        <stp>T</stp>
        <tr r="B181" s="2"/>
      </tp>
      <tp>
        <v>4323.25</v>
        <stp/>
        <stp>StudyData</stp>
        <stp>EP</stp>
        <stp>Bar</stp>
        <stp/>
        <stp>Close</stp>
        <stp>D</stp>
        <stp>-148</stp>
        <stp/>
        <stp/>
        <stp/>
        <stp/>
        <stp>T</stp>
        <tr r="B151" s="2"/>
      </tp>
      <tp>
        <v>4326</v>
        <stp/>
        <stp>StudyData</stp>
        <stp>EP</stp>
        <stp>Bar</stp>
        <stp/>
        <stp>Close</stp>
        <stp>D</stp>
        <stp>-158</stp>
        <stp/>
        <stp/>
        <stp/>
        <stp/>
        <stp>T</stp>
        <tr r="B161" s="2"/>
      </tp>
      <tp>
        <v>4662.5</v>
        <stp/>
        <stp>StudyData</stp>
        <stp>EP</stp>
        <stp>Bar</stp>
        <stp/>
        <stp>Close</stp>
        <stp>D</stp>
        <stp>-128</stp>
        <stp/>
        <stp/>
        <stp/>
        <stp/>
        <stp>T</stp>
        <tr r="B131" s="2"/>
      </tp>
      <tp>
        <v>4549.5</v>
        <stp/>
        <stp>StudyData</stp>
        <stp>EP</stp>
        <stp>Bar</stp>
        <stp/>
        <stp>Close</stp>
        <stp>D</stp>
        <stp>-138</stp>
        <stp/>
        <stp/>
        <stp/>
        <stp/>
        <stp>T</stp>
        <tr r="B141" s="2"/>
      </tp>
      <tp>
        <v>4684.25</v>
        <stp/>
        <stp>StudyData</stp>
        <stp>EP</stp>
        <stp>Bar</stp>
        <stp/>
        <stp>Close</stp>
        <stp>D</stp>
        <stp>-108</stp>
        <stp/>
        <stp/>
        <stp/>
        <stp/>
        <stp>T</stp>
        <tr r="B111" s="2"/>
      </tp>
      <tp>
        <v>4674.25</v>
        <stp/>
        <stp>StudyData</stp>
        <stp>EP</stp>
        <stp>Bar</stp>
        <stp/>
        <stp>Close</stp>
        <stp>D</stp>
        <stp>-118</stp>
        <stp/>
        <stp/>
        <stp/>
        <stp/>
        <stp>T</stp>
        <tr r="B121" s="2"/>
      </tp>
      <tp>
        <v>4447.25</v>
        <stp/>
        <stp>StudyData</stp>
        <stp>EP</stp>
        <stp>Bar</stp>
        <stp/>
        <stp>Close</stp>
        <stp>D</stp>
        <stp>-188</stp>
        <stp/>
        <stp/>
        <stp/>
        <stp/>
        <stp>T</stp>
        <tr r="B191" s="2"/>
      </tp>
      <tp>
        <v>4353.25</v>
        <stp/>
        <stp>StudyData</stp>
        <stp>EP</stp>
        <stp>Bar</stp>
        <stp/>
        <stp>Close</stp>
        <stp>D</stp>
        <stp>-198</stp>
        <stp/>
        <stp/>
        <stp/>
        <stp/>
        <stp>T</stp>
        <tr r="B201" s="2"/>
      </tp>
      <tp>
        <v>48.18</v>
        <stp/>
        <stp>ContractData</stp>
        <stp>S.VZ</stp>
        <stp>LastTrade</stp>
        <stp/>
        <stp>T</stp>
        <tr r="C28" s="1"/>
      </tp>
      <tp>
        <v>158.75</v>
        <stp/>
        <stp>ContractData</stp>
        <stp>S.AXP</stp>
        <stp>LastTrade</stp>
        <stp/>
        <stp>T</stp>
        <tr r="C4" s="1"/>
      </tp>
      <tp>
        <v>153.62</v>
        <stp/>
        <stp>ContractData</stp>
        <stp>S.PG</stp>
        <stp>LastTrade</stp>
        <stp/>
        <stp>T</stp>
        <tr r="C24" s="1"/>
      </tp>
      <tp t="s">
        <v>Cisco Systems Inc</v>
        <stp/>
        <stp>ContractData</stp>
        <stp>S.CSCO</stp>
        <stp>LongDescription</stp>
        <stp/>
        <stp>T</stp>
        <tr r="B10" s="1"/>
      </tp>
      <tp t="s">
        <v/>
        <stp/>
        <stp>StudyData</stp>
        <stp>EP</stp>
        <stp>RSI</stp>
        <stp>InputChoice=Close,Period=9</stp>
        <stp>RSI</stp>
        <stp>D</stp>
        <stp>-284</stp>
        <stp>all</stp>
        <stp/>
        <stp/>
        <stp/>
        <stp>T</stp>
        <tr r="E287" s="2"/>
      </tp>
      <tp>
        <v>55.697399296879404</v>
        <stp/>
        <stp>StudyData</stp>
        <stp>EP</stp>
        <stp>RSI</stp>
        <stp>InputChoice=Close,Period=9</stp>
        <stp>RSI</stp>
        <stp>D</stp>
        <stp>-184</stp>
        <stp>all</stp>
        <stp/>
        <stp/>
        <stp/>
        <stp>T</stp>
        <tr r="E187" s="2"/>
      </tp>
      <tp t="s">
        <v/>
        <stp/>
        <stp>StudyData</stp>
        <stp>EP</stp>
        <stp>RSI</stp>
        <stp>InputChoice=Close,Period=9</stp>
        <stp>RSI</stp>
        <stp>D</stp>
        <stp>-285</stp>
        <stp>all</stp>
        <stp/>
        <stp/>
        <stp/>
        <stp>T</stp>
        <tr r="E288" s="2"/>
      </tp>
      <tp>
        <v>44.746564851302224</v>
        <stp/>
        <stp>StudyData</stp>
        <stp>EP</stp>
        <stp>RSI</stp>
        <stp>InputChoice=Close,Period=9</stp>
        <stp>RSI</stp>
        <stp>D</stp>
        <stp>-185</stp>
        <stp>all</stp>
        <stp/>
        <stp/>
        <stp/>
        <stp>T</stp>
        <tr r="E188" s="2"/>
      </tp>
      <tp t="s">
        <v/>
        <stp/>
        <stp>StudyData</stp>
        <stp>EP</stp>
        <stp>RSI</stp>
        <stp>InputChoice=Close,Period=9</stp>
        <stp>RSI</stp>
        <stp>D</stp>
        <stp>-286</stp>
        <stp>all</stp>
        <stp/>
        <stp/>
        <stp/>
        <stp>T</stp>
        <tr r="E289" s="2"/>
      </tp>
      <tp>
        <v>42.558954894241189</v>
        <stp/>
        <stp>StudyData</stp>
        <stp>EP</stp>
        <stp>RSI</stp>
        <stp>InputChoice=Close,Period=9</stp>
        <stp>RSI</stp>
        <stp>D</stp>
        <stp>-186</stp>
        <stp>all</stp>
        <stp/>
        <stp/>
        <stp/>
        <stp>T</stp>
        <tr r="E189" s="2"/>
      </tp>
      <tp t="s">
        <v/>
        <stp/>
        <stp>StudyData</stp>
        <stp>EP</stp>
        <stp>RSI</stp>
        <stp>InputChoice=Close,Period=9</stp>
        <stp>RSI</stp>
        <stp>D</stp>
        <stp>-287</stp>
        <stp>all</stp>
        <stp/>
        <stp/>
        <stp/>
        <stp>T</stp>
        <tr r="E290" s="2"/>
      </tp>
      <tp>
        <v>58.141390542974058</v>
        <stp/>
        <stp>StudyData</stp>
        <stp>EP</stp>
        <stp>RSI</stp>
        <stp>InputChoice=Close,Period=9</stp>
        <stp>RSI</stp>
        <stp>D</stp>
        <stp>-187</stp>
        <stp>all</stp>
        <stp/>
        <stp/>
        <stp/>
        <stp>T</stp>
        <tr r="E190" s="2"/>
      </tp>
      <tp>
        <v>76.668593289846697</v>
        <stp/>
        <stp>StudyData</stp>
        <stp>EP</stp>
        <stp>RSI</stp>
        <stp>InputChoice=Close,Period=9</stp>
        <stp>RSI</stp>
        <stp>D</stp>
        <stp>-280</stp>
        <stp>all</stp>
        <stp/>
        <stp/>
        <stp/>
        <stp>T</stp>
        <tr r="E283" s="2"/>
      </tp>
      <tp>
        <v>57.654971087904933</v>
        <stp/>
        <stp>StudyData</stp>
        <stp>EP</stp>
        <stp>RSI</stp>
        <stp>InputChoice=Close,Period=9</stp>
        <stp>RSI</stp>
        <stp>D</stp>
        <stp>-180</stp>
        <stp>all</stp>
        <stp/>
        <stp/>
        <stp/>
        <stp>T</stp>
        <tr r="E183" s="2"/>
      </tp>
      <tp>
        <v>78.956916099773252</v>
        <stp/>
        <stp>StudyData</stp>
        <stp>EP</stp>
        <stp>RSI</stp>
        <stp>InputChoice=Close,Period=9</stp>
        <stp>RSI</stp>
        <stp>D</stp>
        <stp>-281</stp>
        <stp>all</stp>
        <stp/>
        <stp/>
        <stp/>
        <stp>T</stp>
        <tr r="E284" s="2"/>
      </tp>
      <tp>
        <v>67.22414065141831</v>
        <stp/>
        <stp>StudyData</stp>
        <stp>EP</stp>
        <stp>RSI</stp>
        <stp>InputChoice=Close,Period=9</stp>
        <stp>RSI</stp>
        <stp>D</stp>
        <stp>-181</stp>
        <stp>all</stp>
        <stp/>
        <stp/>
        <stp/>
        <stp>T</stp>
        <tr r="E184" s="2"/>
      </tp>
      <tp>
        <v>72.281959378733575</v>
        <stp/>
        <stp>StudyData</stp>
        <stp>EP</stp>
        <stp>RSI</stp>
        <stp>InputChoice=Close,Period=9</stp>
        <stp>RSI</stp>
        <stp>D</stp>
        <stp>-282</stp>
        <stp>all</stp>
        <stp/>
        <stp/>
        <stp/>
        <stp>T</stp>
        <tr r="E285" s="2"/>
      </tp>
      <tp>
        <v>65.393868133104149</v>
        <stp/>
        <stp>StudyData</stp>
        <stp>EP</stp>
        <stp>RSI</stp>
        <stp>InputChoice=Close,Period=9</stp>
        <stp>RSI</stp>
        <stp>D</stp>
        <stp>-182</stp>
        <stp>all</stp>
        <stp/>
        <stp/>
        <stp/>
        <stp>T</stp>
        <tr r="E185" s="2"/>
      </tp>
      <tp t="s">
        <v/>
        <stp/>
        <stp>StudyData</stp>
        <stp>EP</stp>
        <stp>RSI</stp>
        <stp>InputChoice=Close,Period=9</stp>
        <stp>RSI</stp>
        <stp>D</stp>
        <stp>-283</stp>
        <stp>all</stp>
        <stp/>
        <stp/>
        <stp/>
        <stp>T</stp>
        <tr r="E286" s="2"/>
      </tp>
      <tp>
        <v>63.686215363439061</v>
        <stp/>
        <stp>StudyData</stp>
        <stp>EP</stp>
        <stp>RSI</stp>
        <stp>InputChoice=Close,Period=9</stp>
        <stp>RSI</stp>
        <stp>D</stp>
        <stp>-183</stp>
        <stp>all</stp>
        <stp/>
        <stp/>
        <stp/>
        <stp>T</stp>
        <tr r="E186" s="2"/>
      </tp>
      <tp t="s">
        <v/>
        <stp/>
        <stp>StudyData</stp>
        <stp>EP</stp>
        <stp>RSI</stp>
        <stp>InputChoice=Close,Period=9</stp>
        <stp>RSI</stp>
        <stp>D</stp>
        <stp>-288</stp>
        <stp>all</stp>
        <stp/>
        <stp/>
        <stp/>
        <stp>T</stp>
        <tr r="E291" s="2"/>
      </tp>
      <tp>
        <v>73.176575254920095</v>
        <stp/>
        <stp>StudyData</stp>
        <stp>EP</stp>
        <stp>RSI</stp>
        <stp>InputChoice=Close,Period=9</stp>
        <stp>RSI</stp>
        <stp>D</stp>
        <stp>-188</stp>
        <stp>all</stp>
        <stp/>
        <stp/>
        <stp/>
        <stp>T</stp>
        <tr r="E191" s="2"/>
      </tp>
      <tp t="s">
        <v/>
        <stp/>
        <stp>StudyData</stp>
        <stp>EP</stp>
        <stp>RSI</stp>
        <stp>InputChoice=Close,Period=9</stp>
        <stp>RSI</stp>
        <stp>D</stp>
        <stp>-289</stp>
        <stp>all</stp>
        <stp/>
        <stp/>
        <stp/>
        <stp>T</stp>
        <tr r="E292" s="2"/>
      </tp>
      <tp>
        <v>70.638932278386392</v>
        <stp/>
        <stp>StudyData</stp>
        <stp>EP</stp>
        <stp>RSI</stp>
        <stp>InputChoice=Close,Period=9</stp>
        <stp>RSI</stp>
        <stp>D</stp>
        <stp>-189</stp>
        <stp>all</stp>
        <stp/>
        <stp/>
        <stp/>
        <stp>T</stp>
        <tr r="E192" s="2"/>
      </tp>
      <tp t="s">
        <v>Goldman Sachs Group</v>
        <stp/>
        <stp>ContractData</stp>
        <stp>S.GS</stp>
        <stp>LongDescription</stp>
        <stp/>
        <stp>T</stp>
        <tr r="B13" s="1"/>
      </tp>
      <tp t="s">
        <v>Boeing Company</v>
        <stp/>
        <stp>ContractData</stp>
        <stp>S.BA</stp>
        <stp>LongDescription</stp>
        <stp/>
        <stp>T</stp>
        <tr r="B7" s="1"/>
      </tp>
      <tp t="s">
        <v>Home Depot, Inc.</v>
        <stp/>
        <stp>ContractData</stp>
        <stp>S.HD</stp>
        <stp>LongDescription</stp>
        <stp/>
        <stp>T</stp>
        <tr r="B14" s="1"/>
      </tp>
      <tp t="s">
        <v>Coca-Cola Company</v>
        <stp/>
        <stp>ContractData</stp>
        <stp>S.KO</stp>
        <stp>LongDescription</stp>
        <stp/>
        <stp>T</stp>
        <tr r="B11" s="1"/>
      </tp>
      <tp t="s">
        <v>Verizon Communications</v>
        <stp/>
        <stp>ContractData</stp>
        <stp>S.VZ</stp>
        <stp>LongDescription</stp>
        <stp/>
        <stp>T</stp>
        <tr r="B28" s="1"/>
      </tp>
      <tp t="s">
        <v>Procter &amp; Gamble Co</v>
        <stp/>
        <stp>ContractData</stp>
        <stp>S.PG</stp>
        <stp>LongDescription</stp>
        <stp/>
        <stp>T</stp>
        <tr r="B24" s="1"/>
      </tp>
      <tp>
        <v>63.740311037993855</v>
        <stp/>
        <stp>StudyData</stp>
        <stp>EP</stp>
        <stp>RSI</stp>
        <stp>InputChoice=Close,Period=9</stp>
        <stp>RSI</stp>
        <stp>D</stp>
        <stp>-194</stp>
        <stp>all</stp>
        <stp/>
        <stp/>
        <stp/>
        <stp>T</stp>
        <tr r="E197" s="2"/>
      </tp>
      <tp>
        <v>62.26833292958306</v>
        <stp/>
        <stp>StudyData</stp>
        <stp>EP</stp>
        <stp>RSI</stp>
        <stp>InputChoice=Close,Period=9</stp>
        <stp>RSI</stp>
        <stp>D</stp>
        <stp>-195</stp>
        <stp>all</stp>
        <stp/>
        <stp/>
        <stp/>
        <stp>T</stp>
        <tr r="E198" s="2"/>
      </tp>
      <tp>
        <v>56.932665984466901</v>
        <stp/>
        <stp>StudyData</stp>
        <stp>EP</stp>
        <stp>RSI</stp>
        <stp>InputChoice=Close,Period=9</stp>
        <stp>RSI</stp>
        <stp>D</stp>
        <stp>-196</stp>
        <stp>all</stp>
        <stp/>
        <stp/>
        <stp/>
        <stp>T</stp>
        <tr r="E199" s="2"/>
      </tp>
      <tp>
        <v>62.668601184507018</v>
        <stp/>
        <stp>StudyData</stp>
        <stp>EP</stp>
        <stp>RSI</stp>
        <stp>InputChoice=Close,Period=9</stp>
        <stp>RSI</stp>
        <stp>D</stp>
        <stp>-197</stp>
        <stp>all</stp>
        <stp/>
        <stp/>
        <stp/>
        <stp>T</stp>
        <tr r="E200" s="2"/>
      </tp>
      <tp t="s">
        <v/>
        <stp/>
        <stp>StudyData</stp>
        <stp>EP</stp>
        <stp>RSI</stp>
        <stp>InputChoice=Close,Period=9</stp>
        <stp>RSI</stp>
        <stp>D</stp>
        <stp>-290</stp>
        <stp>all</stp>
        <stp/>
        <stp/>
        <stp/>
        <stp>T</stp>
        <tr r="E293" s="2"/>
      </tp>
      <tp>
        <v>68.97352845602029</v>
        <stp/>
        <stp>StudyData</stp>
        <stp>EP</stp>
        <stp>RSI</stp>
        <stp>InputChoice=Close,Period=9</stp>
        <stp>RSI</stp>
        <stp>D</stp>
        <stp>-190</stp>
        <stp>all</stp>
        <stp/>
        <stp/>
        <stp/>
        <stp>T</stp>
        <tr r="E193" s="2"/>
      </tp>
      <tp>
        <v>65.750073498409478</v>
        <stp/>
        <stp>StudyData</stp>
        <stp>EP</stp>
        <stp>RSI</stp>
        <stp>InputChoice=Close,Period=9</stp>
        <stp>RSI</stp>
        <stp>D</stp>
        <stp>-191</stp>
        <stp>all</stp>
        <stp/>
        <stp/>
        <stp/>
        <stp>T</stp>
        <tr r="E194" s="2"/>
      </tp>
      <tp>
        <v>63.201305094670744</v>
        <stp/>
        <stp>StudyData</stp>
        <stp>EP</stp>
        <stp>RSI</stp>
        <stp>InputChoice=Close,Period=9</stp>
        <stp>RSI</stp>
        <stp>D</stp>
        <stp>-192</stp>
        <stp>all</stp>
        <stp/>
        <stp/>
        <stp/>
        <stp>T</stp>
        <tr r="E195" s="2"/>
      </tp>
      <tp>
        <v>62.371621588529699</v>
        <stp/>
        <stp>StudyData</stp>
        <stp>EP</stp>
        <stp>RSI</stp>
        <stp>InputChoice=Close,Period=9</stp>
        <stp>RSI</stp>
        <stp>D</stp>
        <stp>-193</stp>
        <stp>all</stp>
        <stp/>
        <stp/>
        <stp/>
        <stp>T</stp>
        <tr r="E196" s="2"/>
      </tp>
      <tp>
        <v>54.916723892652506</v>
        <stp/>
        <stp>StudyData</stp>
        <stp>EP</stp>
        <stp>RSI</stp>
        <stp>InputChoice=Close,Period=9</stp>
        <stp>RSI</stp>
        <stp>D</stp>
        <stp>-198</stp>
        <stp>all</stp>
        <stp/>
        <stp/>
        <stp/>
        <stp>T</stp>
        <tr r="E201" s="2"/>
      </tp>
      <tp>
        <v>57.728573129739061</v>
        <stp/>
        <stp>StudyData</stp>
        <stp>EP</stp>
        <stp>RSI</stp>
        <stp>InputChoice=Close,Period=9</stp>
        <stp>RSI</stp>
        <stp>D</stp>
        <stp>-199</stp>
        <stp>all</stp>
        <stp/>
        <stp/>
        <stp/>
        <stp>T</stp>
        <tr r="E202" s="2"/>
      </tp>
      <tp t="s">
        <v>Apple Inc</v>
        <stp/>
        <stp>ContractData</stp>
        <stp>S.AAPL</stp>
        <stp>LongDescription</stp>
        <stp/>
        <stp>T</stp>
        <tr r="B6" s="1"/>
      </tp>
      <tp t="s">
        <v>Amgen Inc</v>
        <stp/>
        <stp>ContractData</stp>
        <stp>S.AMGN</stp>
        <stp>LongDescription</stp>
        <stp/>
        <stp>T</stp>
        <tr r="B5" s="1"/>
      </tp>
      <tp>
        <v>65.589133426852101</v>
        <stp/>
        <stp>StudyData</stp>
        <stp>EP</stp>
        <stp>RSI</stp>
        <stp>InputChoice=Close,Period=9</stp>
        <stp>RSI</stp>
        <stp>D</stp>
        <stp>-204</stp>
        <stp>all</stp>
        <stp/>
        <stp/>
        <stp/>
        <stp>T</stp>
        <tr r="E207" s="2"/>
      </tp>
      <tp>
        <v>48.833161764433527</v>
        <stp/>
        <stp>StudyData</stp>
        <stp>EP</stp>
        <stp>RSI</stp>
        <stp>InputChoice=Close,Period=9</stp>
        <stp>RSI</stp>
        <stp>D</stp>
        <stp>-104</stp>
        <stp>all</stp>
        <stp/>
        <stp/>
        <stp/>
        <stp>T</stp>
        <tr r="E107" s="2"/>
      </tp>
      <tp>
        <v>58.916442506344197</v>
        <stp/>
        <stp>StudyData</stp>
        <stp>EP</stp>
        <stp>RSI</stp>
        <stp>InputChoice=Close,Period=9</stp>
        <stp>RSI</stp>
        <stp>D</stp>
        <stp>-205</stp>
        <stp>all</stp>
        <stp/>
        <stp/>
        <stp/>
        <stp>T</stp>
        <tr r="E208" s="2"/>
      </tp>
      <tp>
        <v>53.298639152124764</v>
        <stp/>
        <stp>StudyData</stp>
        <stp>EP</stp>
        <stp>RSI</stp>
        <stp>InputChoice=Close,Period=9</stp>
        <stp>RSI</stp>
        <stp>D</stp>
        <stp>-105</stp>
        <stp>all</stp>
        <stp/>
        <stp/>
        <stp/>
        <stp>T</stp>
        <tr r="E108" s="2"/>
      </tp>
      <tp>
        <v>57.406138612845091</v>
        <stp/>
        <stp>StudyData</stp>
        <stp>EP</stp>
        <stp>RSI</stp>
        <stp>InputChoice=Close,Period=9</stp>
        <stp>RSI</stp>
        <stp>D</stp>
        <stp>-206</stp>
        <stp>all</stp>
        <stp/>
        <stp/>
        <stp/>
        <stp>T</stp>
        <tr r="E209" s="2"/>
      </tp>
      <tp>
        <v>60.231048599377509</v>
        <stp/>
        <stp>StudyData</stp>
        <stp>EP</stp>
        <stp>RSI</stp>
        <stp>InputChoice=Close,Period=9</stp>
        <stp>RSI</stp>
        <stp>D</stp>
        <stp>-106</stp>
        <stp>all</stp>
        <stp/>
        <stp/>
        <stp/>
        <stp>T</stp>
        <tr r="E109" s="2"/>
      </tp>
      <tp>
        <v>51.154647193322255</v>
        <stp/>
        <stp>StudyData</stp>
        <stp>EP</stp>
        <stp>RSI</stp>
        <stp>InputChoice=Close,Period=9</stp>
        <stp>RSI</stp>
        <stp>D</stp>
        <stp>-207</stp>
        <stp>all</stp>
        <stp/>
        <stp/>
        <stp/>
        <stp>T</stp>
        <tr r="E210" s="2"/>
      </tp>
      <tp>
        <v>55.098391598305902</v>
        <stp/>
        <stp>StudyData</stp>
        <stp>EP</stp>
        <stp>RSI</stp>
        <stp>InputChoice=Close,Period=9</stp>
        <stp>RSI</stp>
        <stp>D</stp>
        <stp>-107</stp>
        <stp>all</stp>
        <stp/>
        <stp/>
        <stp/>
        <stp>T</stp>
        <tr r="E110" s="2"/>
      </tp>
      <tp>
        <v>64.790149596554997</v>
        <stp/>
        <stp>StudyData</stp>
        <stp>EP</stp>
        <stp>RSI</stp>
        <stp>InputChoice=Close,Period=9</stp>
        <stp>RSI</stp>
        <stp>D</stp>
        <stp>-200</stp>
        <stp>all</stp>
        <stp/>
        <stp/>
        <stp/>
        <stp>T</stp>
        <tr r="E203" s="2"/>
      </tp>
      <tp>
        <v>40.037955965470012</v>
        <stp/>
        <stp>StudyData</stp>
        <stp>EP</stp>
        <stp>RSI</stp>
        <stp>InputChoice=Close,Period=9</stp>
        <stp>RSI</stp>
        <stp>D</stp>
        <stp>-100</stp>
        <stp>all</stp>
        <stp/>
        <stp/>
        <stp/>
        <stp>T</stp>
        <tr r="E103" s="2"/>
      </tp>
      <tp>
        <v>61.825275939197901</v>
        <stp/>
        <stp>StudyData</stp>
        <stp>EP</stp>
        <stp>RSI</stp>
        <stp>InputChoice=Close,Period=9</stp>
        <stp>RSI</stp>
        <stp>D</stp>
        <stp>-201</stp>
        <stp>all</stp>
        <stp/>
        <stp/>
        <stp/>
        <stp>T</stp>
        <tr r="E204" s="2"/>
      </tp>
      <tp>
        <v>45.763637753325746</v>
        <stp/>
        <stp>StudyData</stp>
        <stp>EP</stp>
        <stp>RSI</stp>
        <stp>InputChoice=Close,Period=9</stp>
        <stp>RSI</stp>
        <stp>D</stp>
        <stp>-101</stp>
        <stp>all</stp>
        <stp/>
        <stp/>
        <stp/>
        <stp>T</stp>
        <tr r="E104" s="2"/>
      </tp>
      <tp>
        <v>61.604205949853423</v>
        <stp/>
        <stp>StudyData</stp>
        <stp>EP</stp>
        <stp>RSI</stp>
        <stp>InputChoice=Close,Period=9</stp>
        <stp>RSI</stp>
        <stp>D</stp>
        <stp>-202</stp>
        <stp>all</stp>
        <stp/>
        <stp/>
        <stp/>
        <stp>T</stp>
        <tr r="E205" s="2"/>
      </tp>
      <tp>
        <v>52.096670971061428</v>
        <stp/>
        <stp>StudyData</stp>
        <stp>EP</stp>
        <stp>RSI</stp>
        <stp>InputChoice=Close,Period=9</stp>
        <stp>RSI</stp>
        <stp>D</stp>
        <stp>-102</stp>
        <stp>all</stp>
        <stp/>
        <stp/>
        <stp/>
        <stp>T</stp>
        <tr r="E105" s="2"/>
      </tp>
      <tp>
        <v>67.133374398946387</v>
        <stp/>
        <stp>StudyData</stp>
        <stp>EP</stp>
        <stp>RSI</stp>
        <stp>InputChoice=Close,Period=9</stp>
        <stp>RSI</stp>
        <stp>D</stp>
        <stp>-203</stp>
        <stp>all</stp>
        <stp/>
        <stp/>
        <stp/>
        <stp>T</stp>
        <tr r="E206" s="2"/>
      </tp>
      <tp>
        <v>58.040212781015491</v>
        <stp/>
        <stp>StudyData</stp>
        <stp>EP</stp>
        <stp>RSI</stp>
        <stp>InputChoice=Close,Period=9</stp>
        <stp>RSI</stp>
        <stp>D</stp>
        <stp>-103</stp>
        <stp>all</stp>
        <stp/>
        <stp/>
        <stp/>
        <stp>T</stp>
        <tr r="E106" s="2"/>
      </tp>
      <tp>
        <v>35.603248371205098</v>
        <stp/>
        <stp>StudyData</stp>
        <stp>EP</stp>
        <stp>RSI</stp>
        <stp>InputChoice=Close,Period=9</stp>
        <stp>RSI</stp>
        <stp>D</stp>
        <stp>-208</stp>
        <stp>all</stp>
        <stp/>
        <stp/>
        <stp/>
        <stp>T</stp>
        <tr r="E211" s="2"/>
      </tp>
      <tp>
        <v>60.231424118520223</v>
        <stp/>
        <stp>StudyData</stp>
        <stp>EP</stp>
        <stp>RSI</stp>
        <stp>InputChoice=Close,Period=9</stp>
        <stp>RSI</stp>
        <stp>D</stp>
        <stp>-108</stp>
        <stp>all</stp>
        <stp/>
        <stp/>
        <stp/>
        <stp>T</stp>
        <tr r="E111" s="2"/>
      </tp>
      <tp>
        <v>50.651993350583226</v>
        <stp/>
        <stp>StudyData</stp>
        <stp>EP</stp>
        <stp>RSI</stp>
        <stp>InputChoice=Close,Period=9</stp>
        <stp>RSI</stp>
        <stp>D</stp>
        <stp>-209</stp>
        <stp>all</stp>
        <stp/>
        <stp/>
        <stp/>
        <stp>T</stp>
        <tr r="E212" s="2"/>
      </tp>
      <tp>
        <v>58.787546517964167</v>
        <stp/>
        <stp>StudyData</stp>
        <stp>EP</stp>
        <stp>RSI</stp>
        <stp>InputChoice=Close,Period=9</stp>
        <stp>RSI</stp>
        <stp>D</stp>
        <stp>-109</stp>
        <stp>all</stp>
        <stp/>
        <stp/>
        <stp/>
        <stp>T</stp>
        <tr r="E112" s="2"/>
      </tp>
      <tp>
        <v>-17.153798501999198</v>
        <stp/>
        <stp>StudyData</stp>
        <stp>S.AAPL</stp>
        <stp>PCB</stp>
        <stp>BaseType=2,Date=12/31/2021</stp>
        <stp>Close</stp>
        <stp>D</stp>
        <stp/>
        <stp>all</stp>
        <stp/>
        <stp/>
        <stp/>
        <stp>T</stp>
        <tr r="D6" s="1"/>
      </tp>
      <tp>
        <v>70.319925958972433</v>
        <stp/>
        <stp>StudyData</stp>
        <stp>EP</stp>
        <stp>RSI</stp>
        <stp>InputChoice=Close,Period=9</stp>
        <stp>RSI</stp>
        <stp>D</stp>
        <stp>-214</stp>
        <stp>all</stp>
        <stp/>
        <stp/>
        <stp/>
        <stp>T</stp>
        <tr r="E217" s="2"/>
      </tp>
      <tp>
        <v>35.958916864066197</v>
        <stp/>
        <stp>StudyData</stp>
        <stp>EP</stp>
        <stp>RSI</stp>
        <stp>InputChoice=Close,Period=9</stp>
        <stp>RSI</stp>
        <stp>D</stp>
        <stp>-114</stp>
        <stp>all</stp>
        <stp/>
        <stp/>
        <stp/>
        <stp>T</stp>
        <tr r="E117" s="2"/>
      </tp>
      <tp>
        <v>60.887582038890919</v>
        <stp/>
        <stp>StudyData</stp>
        <stp>EP</stp>
        <stp>RSI</stp>
        <stp>InputChoice=Close,Period=9</stp>
        <stp>RSI</stp>
        <stp>D</stp>
        <stp>-215</stp>
        <stp>all</stp>
        <stp/>
        <stp/>
        <stp/>
        <stp>T</stp>
        <tr r="E218" s="2"/>
      </tp>
      <tp>
        <v>49.552343162199072</v>
        <stp/>
        <stp>StudyData</stp>
        <stp>EP</stp>
        <stp>RSI</stp>
        <stp>InputChoice=Close,Period=9</stp>
        <stp>RSI</stp>
        <stp>D</stp>
        <stp>-115</stp>
        <stp>all</stp>
        <stp/>
        <stp/>
        <stp/>
        <stp>T</stp>
        <tr r="E118" s="2"/>
      </tp>
      <tp>
        <v>77.80298519927959</v>
        <stp/>
        <stp>StudyData</stp>
        <stp>EP</stp>
        <stp>RSI</stp>
        <stp>InputChoice=Close,Period=9</stp>
        <stp>RSI</stp>
        <stp>D</stp>
        <stp>-216</stp>
        <stp>all</stp>
        <stp/>
        <stp/>
        <stp/>
        <stp>T</stp>
        <tr r="E219" s="2"/>
      </tp>
      <tp>
        <v>35.265263280813457</v>
        <stp/>
        <stp>StudyData</stp>
        <stp>EP</stp>
        <stp>RSI</stp>
        <stp>InputChoice=Close,Period=9</stp>
        <stp>RSI</stp>
        <stp>D</stp>
        <stp>-116</stp>
        <stp>all</stp>
        <stp/>
        <stp/>
        <stp/>
        <stp>T</stp>
        <tr r="E119" s="2"/>
      </tp>
      <tp>
        <v>75.452449891741125</v>
        <stp/>
        <stp>StudyData</stp>
        <stp>EP</stp>
        <stp>RSI</stp>
        <stp>InputChoice=Close,Period=9</stp>
        <stp>RSI</stp>
        <stp>D</stp>
        <stp>-217</stp>
        <stp>all</stp>
        <stp/>
        <stp/>
        <stp/>
        <stp>T</stp>
        <tr r="E220" s="2"/>
      </tp>
      <tp>
        <v>67.043519660609874</v>
        <stp/>
        <stp>StudyData</stp>
        <stp>EP</stp>
        <stp>RSI</stp>
        <stp>InputChoice=Close,Period=9</stp>
        <stp>RSI</stp>
        <stp>D</stp>
        <stp>-117</stp>
        <stp>all</stp>
        <stp/>
        <stp/>
        <stp/>
        <stp>T</stp>
        <tr r="E120" s="2"/>
      </tp>
      <tp>
        <v>61.846237930075631</v>
        <stp/>
        <stp>StudyData</stp>
        <stp>EP</stp>
        <stp>RSI</stp>
        <stp>InputChoice=Close,Period=9</stp>
        <stp>RSI</stp>
        <stp>D</stp>
        <stp>-210</stp>
        <stp>all</stp>
        <stp/>
        <stp/>
        <stp/>
        <stp>T</stp>
        <tr r="E213" s="2"/>
      </tp>
      <tp>
        <v>46.880909240811661</v>
        <stp/>
        <stp>StudyData</stp>
        <stp>EP</stp>
        <stp>RSI</stp>
        <stp>InputChoice=Close,Period=9</stp>
        <stp>RSI</stp>
        <stp>D</stp>
        <stp>-110</stp>
        <stp>all</stp>
        <stp/>
        <stp/>
        <stp/>
        <stp>T</stp>
        <tr r="E113" s="2"/>
      </tp>
      <tp>
        <v>68.244792264220379</v>
        <stp/>
        <stp>StudyData</stp>
        <stp>EP</stp>
        <stp>RSI</stp>
        <stp>InputChoice=Close,Period=9</stp>
        <stp>RSI</stp>
        <stp>D</stp>
        <stp>-211</stp>
        <stp>all</stp>
        <stp/>
        <stp/>
        <stp/>
        <stp>T</stp>
        <tr r="E214" s="2"/>
      </tp>
      <tp>
        <v>38.19734115528567</v>
        <stp/>
        <stp>StudyData</stp>
        <stp>EP</stp>
        <stp>RSI</stp>
        <stp>InputChoice=Close,Period=9</stp>
        <stp>RSI</stp>
        <stp>D</stp>
        <stp>-111</stp>
        <stp>all</stp>
        <stp/>
        <stp/>
        <stp/>
        <stp>T</stp>
        <tr r="E114" s="2"/>
      </tp>
      <tp>
        <v>67.042041002530482</v>
        <stp/>
        <stp>StudyData</stp>
        <stp>EP</stp>
        <stp>RSI</stp>
        <stp>InputChoice=Close,Period=9</stp>
        <stp>RSI</stp>
        <stp>D</stp>
        <stp>-212</stp>
        <stp>all</stp>
        <stp/>
        <stp/>
        <stp/>
        <stp>T</stp>
        <tr r="E215" s="2"/>
      </tp>
      <tp>
        <v>42.744269414260081</v>
        <stp/>
        <stp>StudyData</stp>
        <stp>EP</stp>
        <stp>RSI</stp>
        <stp>InputChoice=Close,Period=9</stp>
        <stp>RSI</stp>
        <stp>D</stp>
        <stp>-112</stp>
        <stp>all</stp>
        <stp/>
        <stp/>
        <stp/>
        <stp>T</stp>
        <tr r="E115" s="2"/>
      </tp>
      <tp>
        <v>72.82862778520871</v>
        <stp/>
        <stp>StudyData</stp>
        <stp>EP</stp>
        <stp>RSI</stp>
        <stp>InputChoice=Close,Period=9</stp>
        <stp>RSI</stp>
        <stp>D</stp>
        <stp>-213</stp>
        <stp>all</stp>
        <stp/>
        <stp/>
        <stp/>
        <stp>T</stp>
        <tr r="E216" s="2"/>
      </tp>
      <tp>
        <v>29.718004982645553</v>
        <stp/>
        <stp>StudyData</stp>
        <stp>EP</stp>
        <stp>RSI</stp>
        <stp>InputChoice=Close,Period=9</stp>
        <stp>RSI</stp>
        <stp>D</stp>
        <stp>-113</stp>
        <stp>all</stp>
        <stp/>
        <stp/>
        <stp/>
        <stp>T</stp>
        <tr r="E116" s="2"/>
      </tp>
      <tp>
        <v>79.801239595404439</v>
        <stp/>
        <stp>StudyData</stp>
        <stp>EP</stp>
        <stp>RSI</stp>
        <stp>InputChoice=Close,Period=9</stp>
        <stp>RSI</stp>
        <stp>D</stp>
        <stp>-218</stp>
        <stp>all</stp>
        <stp/>
        <stp/>
        <stp/>
        <stp>T</stp>
        <tr r="E221" s="2"/>
      </tp>
      <tp>
        <v>64.084079322581857</v>
        <stp/>
        <stp>StudyData</stp>
        <stp>EP</stp>
        <stp>RSI</stp>
        <stp>InputChoice=Close,Period=9</stp>
        <stp>RSI</stp>
        <stp>D</stp>
        <stp>-118</stp>
        <stp>all</stp>
        <stp/>
        <stp/>
        <stp/>
        <stp>T</stp>
        <tr r="E121" s="2"/>
      </tp>
      <tp>
        <v>74.644546614069355</v>
        <stp/>
        <stp>StudyData</stp>
        <stp>EP</stp>
        <stp>RSI</stp>
        <stp>InputChoice=Close,Period=9</stp>
        <stp>RSI</stp>
        <stp>D</stp>
        <stp>-219</stp>
        <stp>all</stp>
        <stp/>
        <stp/>
        <stp/>
        <stp>T</stp>
        <tr r="E222" s="2"/>
      </tp>
      <tp>
        <v>61.512055381947242</v>
        <stp/>
        <stp>StudyData</stp>
        <stp>EP</stp>
        <stp>RSI</stp>
        <stp>InputChoice=Close,Period=9</stp>
        <stp>RSI</stp>
        <stp>D</stp>
        <stp>-119</stp>
        <stp>all</stp>
        <stp/>
        <stp/>
        <stp/>
        <stp>T</stp>
        <tr r="E122" s="2"/>
      </tp>
      <tp t="s">
        <v>Intel Corporation</v>
        <stp/>
        <stp>ContractData</stp>
        <stp>S.INTC</stp>
        <stp>LongDescription</stp>
        <stp/>
        <stp>T</stp>
        <tr r="B16" s="1"/>
      </tp>
      <tp>
        <v>63.741490690323879</v>
        <stp/>
        <stp>StudyData</stp>
        <stp>EP</stp>
        <stp>RSI</stp>
        <stp>InputChoice=Close,Period=9</stp>
        <stp>RSI</stp>
        <stp>D</stp>
        <stp>-224</stp>
        <stp>all</stp>
        <stp/>
        <stp/>
        <stp/>
        <stp>T</stp>
        <tr r="E227" s="2"/>
      </tp>
      <tp>
        <v>70.197835082699868</v>
        <stp/>
        <stp>StudyData</stp>
        <stp>EP</stp>
        <stp>RSI</stp>
        <stp>InputChoice=Close,Period=9</stp>
        <stp>RSI</stp>
        <stp>D</stp>
        <stp>-124</stp>
        <stp>all</stp>
        <stp/>
        <stp/>
        <stp/>
        <stp>T</stp>
        <tr r="E127" s="2"/>
      </tp>
      <tp>
        <v>58.162788819025835</v>
        <stp/>
        <stp>StudyData</stp>
        <stp>EP</stp>
        <stp>RSI</stp>
        <stp>InputChoice=Close,Period=9</stp>
        <stp>RSI</stp>
        <stp>D</stp>
        <stp>-225</stp>
        <stp>all</stp>
        <stp/>
        <stp/>
        <stp/>
        <stp>T</stp>
        <tr r="E228" s="2"/>
      </tp>
      <tp>
        <v>70.061907599243398</v>
        <stp/>
        <stp>StudyData</stp>
        <stp>EP</stp>
        <stp>RSI</stp>
        <stp>InputChoice=Close,Period=9</stp>
        <stp>RSI</stp>
        <stp>D</stp>
        <stp>-125</stp>
        <stp>all</stp>
        <stp/>
        <stp/>
        <stp/>
        <stp>T</stp>
        <tr r="E128" s="2"/>
      </tp>
      <tp>
        <v>58.659021100348063</v>
        <stp/>
        <stp>StudyData</stp>
        <stp>EP</stp>
        <stp>RSI</stp>
        <stp>InputChoice=Close,Period=9</stp>
        <stp>RSI</stp>
        <stp>D</stp>
        <stp>-226</stp>
        <stp>all</stp>
        <stp/>
        <stp/>
        <stp/>
        <stp>T</stp>
        <tr r="E229" s="2"/>
      </tp>
      <tp>
        <v>63.014361630077488</v>
        <stp/>
        <stp>StudyData</stp>
        <stp>EP</stp>
        <stp>RSI</stp>
        <stp>InputChoice=Close,Period=9</stp>
        <stp>RSI</stp>
        <stp>D</stp>
        <stp>-126</stp>
        <stp>all</stp>
        <stp/>
        <stp/>
        <stp/>
        <stp>T</stp>
        <tr r="E129" s="2"/>
      </tp>
      <tp>
        <v>54.201675219421425</v>
        <stp/>
        <stp>StudyData</stp>
        <stp>EP</stp>
        <stp>RSI</stp>
        <stp>InputChoice=Close,Period=9</stp>
        <stp>RSI</stp>
        <stp>D</stp>
        <stp>-227</stp>
        <stp>all</stp>
        <stp/>
        <stp/>
        <stp/>
        <stp>T</stp>
        <tr r="E230" s="2"/>
      </tp>
      <tp>
        <v>62.737871379111979</v>
        <stp/>
        <stp>StudyData</stp>
        <stp>EP</stp>
        <stp>RSI</stp>
        <stp>InputChoice=Close,Period=9</stp>
        <stp>RSI</stp>
        <stp>D</stp>
        <stp>-127</stp>
        <stp>all</stp>
        <stp/>
        <stp/>
        <stp/>
        <stp>T</stp>
        <tr r="E130" s="2"/>
      </tp>
      <tp>
        <v>70.326692293566907</v>
        <stp/>
        <stp>StudyData</stp>
        <stp>EP</stp>
        <stp>RSI</stp>
        <stp>InputChoice=Close,Period=9</stp>
        <stp>RSI</stp>
        <stp>D</stp>
        <stp>-220</stp>
        <stp>all</stp>
        <stp/>
        <stp/>
        <stp/>
        <stp>T</stp>
        <tr r="E223" s="2"/>
      </tp>
      <tp>
        <v>68.406604489326924</v>
        <stp/>
        <stp>StudyData</stp>
        <stp>EP</stp>
        <stp>RSI</stp>
        <stp>InputChoice=Close,Period=9</stp>
        <stp>RSI</stp>
        <stp>D</stp>
        <stp>-120</stp>
        <stp>all</stp>
        <stp/>
        <stp/>
        <stp/>
        <stp>T</stp>
        <tr r="E123" s="2"/>
      </tp>
      <tp>
        <v>68.98533933325028</v>
        <stp/>
        <stp>StudyData</stp>
        <stp>EP</stp>
        <stp>RSI</stp>
        <stp>InputChoice=Close,Period=9</stp>
        <stp>RSI</stp>
        <stp>D</stp>
        <stp>-221</stp>
        <stp>all</stp>
        <stp/>
        <stp/>
        <stp/>
        <stp>T</stp>
        <tr r="E224" s="2"/>
      </tp>
      <tp>
        <v>71.794853580684787</v>
        <stp/>
        <stp>StudyData</stp>
        <stp>EP</stp>
        <stp>RSI</stp>
        <stp>InputChoice=Close,Period=9</stp>
        <stp>RSI</stp>
        <stp>D</stp>
        <stp>-121</stp>
        <stp>all</stp>
        <stp/>
        <stp/>
        <stp/>
        <stp>T</stp>
        <tr r="E124" s="2"/>
      </tp>
      <tp>
        <v>68.723520298402192</v>
        <stp/>
        <stp>StudyData</stp>
        <stp>EP</stp>
        <stp>RSI</stp>
        <stp>InputChoice=Close,Period=9</stp>
        <stp>RSI</stp>
        <stp>D</stp>
        <stp>-222</stp>
        <stp>all</stp>
        <stp/>
        <stp/>
        <stp/>
        <stp>T</stp>
        <tr r="E225" s="2"/>
      </tp>
      <tp>
        <v>68.736014727310831</v>
        <stp/>
        <stp>StudyData</stp>
        <stp>EP</stp>
        <stp>RSI</stp>
        <stp>InputChoice=Close,Period=9</stp>
        <stp>RSI</stp>
        <stp>D</stp>
        <stp>-122</stp>
        <stp>all</stp>
        <stp/>
        <stp/>
        <stp/>
        <stp>T</stp>
        <tr r="E125" s="2"/>
      </tp>
      <tp>
        <v>66.726071149451002</v>
        <stp/>
        <stp>StudyData</stp>
        <stp>EP</stp>
        <stp>RSI</stp>
        <stp>InputChoice=Close,Period=9</stp>
        <stp>RSI</stp>
        <stp>D</stp>
        <stp>-223</stp>
        <stp>all</stp>
        <stp/>
        <stp/>
        <stp/>
        <stp>T</stp>
        <tr r="E226" s="2"/>
      </tp>
      <tp>
        <v>73.330915989358289</v>
        <stp/>
        <stp>StudyData</stp>
        <stp>EP</stp>
        <stp>RSI</stp>
        <stp>InputChoice=Close,Period=9</stp>
        <stp>RSI</stp>
        <stp>D</stp>
        <stp>-123</stp>
        <stp>all</stp>
        <stp/>
        <stp/>
        <stp/>
        <stp>T</stp>
        <tr r="E126" s="2"/>
      </tp>
      <tp>
        <v>34.108550632007976</v>
        <stp/>
        <stp>StudyData</stp>
        <stp>EP</stp>
        <stp>RSI</stp>
        <stp>InputChoice=Close,Period=9</stp>
        <stp>RSI</stp>
        <stp>D</stp>
        <stp>-228</stp>
        <stp>all</stp>
        <stp/>
        <stp/>
        <stp/>
        <stp>T</stp>
        <tr r="E231" s="2"/>
      </tp>
      <tp>
        <v>77.585928553338675</v>
        <stp/>
        <stp>StudyData</stp>
        <stp>EP</stp>
        <stp>RSI</stp>
        <stp>InputChoice=Close,Period=9</stp>
        <stp>RSI</stp>
        <stp>D</stp>
        <stp>-128</stp>
        <stp>all</stp>
        <stp/>
        <stp/>
        <stp/>
        <stp>T</stp>
        <tr r="E131" s="2"/>
      </tp>
      <tp>
        <v>53.009323139479797</v>
        <stp/>
        <stp>StudyData</stp>
        <stp>EP</stp>
        <stp>RSI</stp>
        <stp>InputChoice=Close,Period=9</stp>
        <stp>RSI</stp>
        <stp>D</stp>
        <stp>-229</stp>
        <stp>all</stp>
        <stp/>
        <stp/>
        <stp/>
        <stp>T</stp>
        <tr r="E232" s="2"/>
      </tp>
      <tp>
        <v>85.588310268810048</v>
        <stp/>
        <stp>StudyData</stp>
        <stp>EP</stp>
        <stp>RSI</stp>
        <stp>InputChoice=Close,Period=9</stp>
        <stp>RSI</stp>
        <stp>D</stp>
        <stp>-129</stp>
        <stp>all</stp>
        <stp/>
        <stp/>
        <stp/>
        <stp>T</stp>
        <tr r="E132" s="2"/>
      </tp>
      <tp>
        <v>65.841662567542315</v>
        <stp/>
        <stp>StudyData</stp>
        <stp>EP</stp>
        <stp>RSI</stp>
        <stp>InputChoice=Close,Period=9</stp>
        <stp>RSI</stp>
        <stp>D</stp>
        <stp>-234</stp>
        <stp>all</stp>
        <stp/>
        <stp/>
        <stp/>
        <stp>T</stp>
        <tr r="E237" s="2"/>
      </tp>
      <tp>
        <v>76.770612341357193</v>
        <stp/>
        <stp>StudyData</stp>
        <stp>EP</stp>
        <stp>RSI</stp>
        <stp>InputChoice=Close,Period=9</stp>
        <stp>RSI</stp>
        <stp>D</stp>
        <stp>-134</stp>
        <stp>all</stp>
        <stp/>
        <stp/>
        <stp/>
        <stp>T</stp>
        <tr r="E137" s="2"/>
      </tp>
      <tp>
        <v>60.136348636964257</v>
        <stp/>
        <stp>StudyData</stp>
        <stp>EP</stp>
        <stp>RSI</stp>
        <stp>InputChoice=Close,Period=9</stp>
        <stp>RSI</stp>
        <stp>D</stp>
        <stp>-235</stp>
        <stp>all</stp>
        <stp/>
        <stp/>
        <stp/>
        <stp>T</stp>
        <tr r="E238" s="2"/>
      </tp>
      <tp>
        <v>75.712515280296145</v>
        <stp/>
        <stp>StudyData</stp>
        <stp>EP</stp>
        <stp>RSI</stp>
        <stp>InputChoice=Close,Period=9</stp>
        <stp>RSI</stp>
        <stp>D</stp>
        <stp>-135</stp>
        <stp>all</stp>
        <stp/>
        <stp/>
        <stp/>
        <stp>T</stp>
        <tr r="E138" s="2"/>
      </tp>
      <tp>
        <v>63.4325242173162</v>
        <stp/>
        <stp>StudyData</stp>
        <stp>EP</stp>
        <stp>RSI</stp>
        <stp>InputChoice=Close,Period=9</stp>
        <stp>RSI</stp>
        <stp>D</stp>
        <stp>-236</stp>
        <stp>all</stp>
        <stp/>
        <stp/>
        <stp/>
        <stp>T</stp>
        <tr r="E239" s="2"/>
      </tp>
      <tp>
        <v>74.465814676637649</v>
        <stp/>
        <stp>StudyData</stp>
        <stp>EP</stp>
        <stp>RSI</stp>
        <stp>InputChoice=Close,Period=9</stp>
        <stp>RSI</stp>
        <stp>D</stp>
        <stp>-136</stp>
        <stp>all</stp>
        <stp/>
        <stp/>
        <stp/>
        <stp>T</stp>
        <tr r="E139" s="2"/>
      </tp>
      <tp>
        <v>63.4325242173162</v>
        <stp/>
        <stp>StudyData</stp>
        <stp>EP</stp>
        <stp>RSI</stp>
        <stp>InputChoice=Close,Period=9</stp>
        <stp>RSI</stp>
        <stp>D</stp>
        <stp>-237</stp>
        <stp>all</stp>
        <stp/>
        <stp/>
        <stp/>
        <stp>T</stp>
        <tr r="E240" s="2"/>
      </tp>
      <tp>
        <v>68.377700285207126</v>
        <stp/>
        <stp>StudyData</stp>
        <stp>EP</stp>
        <stp>RSI</stp>
        <stp>InputChoice=Close,Period=9</stp>
        <stp>RSI</stp>
        <stp>D</stp>
        <stp>-137</stp>
        <stp>all</stp>
        <stp/>
        <stp/>
        <stp/>
        <stp>T</stp>
        <tr r="E140" s="2"/>
      </tp>
      <tp>
        <v>53.838033904426524</v>
        <stp/>
        <stp>StudyData</stp>
        <stp>EP</stp>
        <stp>RSI</stp>
        <stp>InputChoice=Close,Period=9</stp>
        <stp>RSI</stp>
        <stp>D</stp>
        <stp>-230</stp>
        <stp>all</stp>
        <stp/>
        <stp/>
        <stp/>
        <stp>T</stp>
        <tr r="E233" s="2"/>
      </tp>
      <tp>
        <v>85.250238595910687</v>
        <stp/>
        <stp>StudyData</stp>
        <stp>EP</stp>
        <stp>RSI</stp>
        <stp>InputChoice=Close,Period=9</stp>
        <stp>RSI</stp>
        <stp>D</stp>
        <stp>-130</stp>
        <stp>all</stp>
        <stp/>
        <stp/>
        <stp/>
        <stp>T</stp>
        <tr r="E133" s="2"/>
      </tp>
      <tp>
        <v>64.612506889007065</v>
        <stp/>
        <stp>StudyData</stp>
        <stp>EP</stp>
        <stp>RSI</stp>
        <stp>InputChoice=Close,Period=9</stp>
        <stp>RSI</stp>
        <stp>D</stp>
        <stp>-231</stp>
        <stp>all</stp>
        <stp/>
        <stp/>
        <stp/>
        <stp>T</stp>
        <tr r="E234" s="2"/>
      </tp>
      <tp>
        <v>83.839128305554027</v>
        <stp/>
        <stp>StudyData</stp>
        <stp>EP</stp>
        <stp>RSI</stp>
        <stp>InputChoice=Close,Period=9</stp>
        <stp>RSI</stp>
        <stp>D</stp>
        <stp>-131</stp>
        <stp>all</stp>
        <stp/>
        <stp/>
        <stp/>
        <stp>T</stp>
        <tr r="E134" s="2"/>
      </tp>
      <tp>
        <v>69.467283999632144</v>
        <stp/>
        <stp>StudyData</stp>
        <stp>EP</stp>
        <stp>RSI</stp>
        <stp>InputChoice=Close,Period=9</stp>
        <stp>RSI</stp>
        <stp>D</stp>
        <stp>-232</stp>
        <stp>all</stp>
        <stp/>
        <stp/>
        <stp/>
        <stp>T</stp>
        <tr r="E235" s="2"/>
      </tp>
      <tp>
        <v>81.936134268155214</v>
        <stp/>
        <stp>StudyData</stp>
        <stp>EP</stp>
        <stp>RSI</stp>
        <stp>InputChoice=Close,Period=9</stp>
        <stp>RSI</stp>
        <stp>D</stp>
        <stp>-132</stp>
        <stp>all</stp>
        <stp/>
        <stp/>
        <stp/>
        <stp>T</stp>
        <tr r="E135" s="2"/>
      </tp>
      <tp>
        <v>67.352915793953088</v>
        <stp/>
        <stp>StudyData</stp>
        <stp>EP</stp>
        <stp>RSI</stp>
        <stp>InputChoice=Close,Period=9</stp>
        <stp>RSI</stp>
        <stp>D</stp>
        <stp>-233</stp>
        <stp>all</stp>
        <stp/>
        <stp/>
        <stp/>
        <stp>T</stp>
        <tr r="E236" s="2"/>
      </tp>
      <tp>
        <v>78.872078666428379</v>
        <stp/>
        <stp>StudyData</stp>
        <stp>EP</stp>
        <stp>RSI</stp>
        <stp>InputChoice=Close,Period=9</stp>
        <stp>RSI</stp>
        <stp>D</stp>
        <stp>-133</stp>
        <stp>all</stp>
        <stp/>
        <stp/>
        <stp/>
        <stp>T</stp>
        <tr r="E136" s="2"/>
      </tp>
      <tp>
        <v>64.327997740897644</v>
        <stp/>
        <stp>StudyData</stp>
        <stp>EP</stp>
        <stp>RSI</stp>
        <stp>InputChoice=Close,Period=9</stp>
        <stp>RSI</stp>
        <stp>D</stp>
        <stp>-238</stp>
        <stp>all</stp>
        <stp/>
        <stp/>
        <stp/>
        <stp>T</stp>
        <tr r="E241" s="2"/>
      </tp>
      <tp>
        <v>76.013738968166649</v>
        <stp/>
        <stp>StudyData</stp>
        <stp>EP</stp>
        <stp>RSI</stp>
        <stp>InputChoice=Close,Period=9</stp>
        <stp>RSI</stp>
        <stp>D</stp>
        <stp>-138</stp>
        <stp>all</stp>
        <stp/>
        <stp/>
        <stp/>
        <stp>T</stp>
        <tr r="E141" s="2"/>
      </tp>
      <tp>
        <v>55.210522946356654</v>
        <stp/>
        <stp>StudyData</stp>
        <stp>EP</stp>
        <stp>RSI</stp>
        <stp>InputChoice=Close,Period=9</stp>
        <stp>RSI</stp>
        <stp>D</stp>
        <stp>-239</stp>
        <stp>all</stp>
        <stp/>
        <stp/>
        <stp/>
        <stp>T</stp>
        <tr r="E242" s="2"/>
      </tp>
      <tp>
        <v>75.141032199413786</v>
        <stp/>
        <stp>StudyData</stp>
        <stp>EP</stp>
        <stp>RSI</stp>
        <stp>InputChoice=Close,Period=9</stp>
        <stp>RSI</stp>
        <stp>D</stp>
        <stp>-139</stp>
        <stp>all</stp>
        <stp/>
        <stp/>
        <stp/>
        <stp>T</stp>
        <tr r="E142" s="2"/>
      </tp>
      <tp>
        <v>58.579985265845615</v>
        <stp/>
        <stp>StudyData</stp>
        <stp>EP</stp>
        <stp>RSI</stp>
        <stp>InputChoice=Close,Period=9</stp>
        <stp>RSI</stp>
        <stp>D</stp>
        <stp>-244</stp>
        <stp>all</stp>
        <stp/>
        <stp/>
        <stp/>
        <stp>T</stp>
        <tr r="E247" s="2"/>
      </tp>
      <tp>
        <v>66.616684284368262</v>
        <stp/>
        <stp>StudyData</stp>
        <stp>EP</stp>
        <stp>RSI</stp>
        <stp>InputChoice=Close,Period=9</stp>
        <stp>RSI</stp>
        <stp>D</stp>
        <stp>-144</stp>
        <stp>all</stp>
        <stp/>
        <stp/>
        <stp/>
        <stp>T</stp>
        <tr r="E147" s="2"/>
      </tp>
      <tp>
        <v>57.224509298472576</v>
        <stp/>
        <stp>StudyData</stp>
        <stp>EP</stp>
        <stp>RSI</stp>
        <stp>InputChoice=Close,Period=9</stp>
        <stp>RSI</stp>
        <stp>D</stp>
        <stp>-245</stp>
        <stp>all</stp>
        <stp/>
        <stp/>
        <stp/>
        <stp>T</stp>
        <tr r="E248" s="2"/>
      </tp>
      <tp>
        <v>64.645662637957315</v>
        <stp/>
        <stp>StudyData</stp>
        <stp>EP</stp>
        <stp>RSI</stp>
        <stp>InputChoice=Close,Period=9</stp>
        <stp>RSI</stp>
        <stp>D</stp>
        <stp>-145</stp>
        <stp>all</stp>
        <stp/>
        <stp/>
        <stp/>
        <stp>T</stp>
        <tr r="E148" s="2"/>
      </tp>
      <tp>
        <v>59.116101530799931</v>
        <stp/>
        <stp>StudyData</stp>
        <stp>EP</stp>
        <stp>RSI</stp>
        <stp>InputChoice=Close,Period=9</stp>
        <stp>RSI</stp>
        <stp>D</stp>
        <stp>-246</stp>
        <stp>all</stp>
        <stp/>
        <stp/>
        <stp/>
        <stp>T</stp>
        <tr r="E249" s="2"/>
      </tp>
      <tp>
        <v>60.122403312019536</v>
        <stp/>
        <stp>StudyData</stp>
        <stp>EP</stp>
        <stp>RSI</stp>
        <stp>InputChoice=Close,Period=9</stp>
        <stp>RSI</stp>
        <stp>D</stp>
        <stp>-146</stp>
        <stp>all</stp>
        <stp/>
        <stp/>
        <stp/>
        <stp>T</stp>
        <tr r="E149" s="2"/>
      </tp>
      <tp>
        <v>51.924763693082404</v>
        <stp/>
        <stp>StudyData</stp>
        <stp>EP</stp>
        <stp>RSI</stp>
        <stp>InputChoice=Close,Period=9</stp>
        <stp>RSI</stp>
        <stp>D</stp>
        <stp>-247</stp>
        <stp>all</stp>
        <stp/>
        <stp/>
        <stp/>
        <stp>T</stp>
        <tr r="E250" s="2"/>
      </tp>
      <tp>
        <v>46.743694105746123</v>
        <stp/>
        <stp>StudyData</stp>
        <stp>EP</stp>
        <stp>RSI</stp>
        <stp>InputChoice=Close,Period=9</stp>
        <stp>RSI</stp>
        <stp>D</stp>
        <stp>-147</stp>
        <stp>all</stp>
        <stp/>
        <stp/>
        <stp/>
        <stp>T</stp>
        <tr r="E150" s="2"/>
      </tp>
      <tp>
        <v>60.480983643722453</v>
        <stp/>
        <stp>StudyData</stp>
        <stp>EP</stp>
        <stp>RSI</stp>
        <stp>InputChoice=Close,Period=9</stp>
        <stp>RSI</stp>
        <stp>D</stp>
        <stp>-240</stp>
        <stp>all</stp>
        <stp/>
        <stp/>
        <stp/>
        <stp>T</stp>
        <tr r="E243" s="2"/>
      </tp>
      <tp>
        <v>72.469989041199113</v>
        <stp/>
        <stp>StudyData</stp>
        <stp>EP</stp>
        <stp>RSI</stp>
        <stp>InputChoice=Close,Period=9</stp>
        <stp>RSI</stp>
        <stp>D</stp>
        <stp>-140</stp>
        <stp>all</stp>
        <stp/>
        <stp/>
        <stp/>
        <stp>T</stp>
        <tr r="E143" s="2"/>
      </tp>
      <tp>
        <v>58.925004758206192</v>
        <stp/>
        <stp>StudyData</stp>
        <stp>EP</stp>
        <stp>RSI</stp>
        <stp>InputChoice=Close,Period=9</stp>
        <stp>RSI</stp>
        <stp>D</stp>
        <stp>-241</stp>
        <stp>all</stp>
        <stp/>
        <stp/>
        <stp/>
        <stp>T</stp>
        <tr r="E244" s="2"/>
      </tp>
      <tp>
        <v>74.013793545648213</v>
        <stp/>
        <stp>StudyData</stp>
        <stp>EP</stp>
        <stp>RSI</stp>
        <stp>InputChoice=Close,Period=9</stp>
        <stp>RSI</stp>
        <stp>D</stp>
        <stp>-141</stp>
        <stp>all</stp>
        <stp/>
        <stp/>
        <stp/>
        <stp>T</stp>
        <tr r="E144" s="2"/>
      </tp>
      <tp>
        <v>60.448219234152873</v>
        <stp/>
        <stp>StudyData</stp>
        <stp>EP</stp>
        <stp>RSI</stp>
        <stp>InputChoice=Close,Period=9</stp>
        <stp>RSI</stp>
        <stp>D</stp>
        <stp>-242</stp>
        <stp>all</stp>
        <stp/>
        <stp/>
        <stp/>
        <stp>T</stp>
        <tr r="E245" s="2"/>
      </tp>
      <tp>
        <v>72.448682287862084</v>
        <stp/>
        <stp>StudyData</stp>
        <stp>EP</stp>
        <stp>RSI</stp>
        <stp>InputChoice=Close,Period=9</stp>
        <stp>RSI</stp>
        <stp>D</stp>
        <stp>-142</stp>
        <stp>all</stp>
        <stp/>
        <stp/>
        <stp/>
        <stp>T</stp>
        <tr r="E145" s="2"/>
      </tp>
      <tp>
        <v>59.728501455757673</v>
        <stp/>
        <stp>StudyData</stp>
        <stp>EP</stp>
        <stp>RSI</stp>
        <stp>InputChoice=Close,Period=9</stp>
        <stp>RSI</stp>
        <stp>D</stp>
        <stp>-243</stp>
        <stp>all</stp>
        <stp/>
        <stp/>
        <stp/>
        <stp>T</stp>
        <tr r="E246" s="2"/>
      </tp>
      <tp>
        <v>70.627918475540525</v>
        <stp/>
        <stp>StudyData</stp>
        <stp>EP</stp>
        <stp>RSI</stp>
        <stp>InputChoice=Close,Period=9</stp>
        <stp>RSI</stp>
        <stp>D</stp>
        <stp>-143</stp>
        <stp>all</stp>
        <stp/>
        <stp/>
        <stp/>
        <stp>T</stp>
        <tr r="E146" s="2"/>
      </tp>
      <tp>
        <v>51.835112487842942</v>
        <stp/>
        <stp>StudyData</stp>
        <stp>EP</stp>
        <stp>RSI</stp>
        <stp>InputChoice=Close,Period=9</stp>
        <stp>RSI</stp>
        <stp>D</stp>
        <stp>-248</stp>
        <stp>all</stp>
        <stp/>
        <stp/>
        <stp/>
        <stp>T</stp>
        <tr r="E251" s="2"/>
      </tp>
      <tp>
        <v>43.438557013139743</v>
        <stp/>
        <stp>StudyData</stp>
        <stp>EP</stp>
        <stp>RSI</stp>
        <stp>InputChoice=Close,Period=9</stp>
        <stp>RSI</stp>
        <stp>D</stp>
        <stp>-148</stp>
        <stp>all</stp>
        <stp/>
        <stp/>
        <stp/>
        <stp>T</stp>
        <tr r="E151" s="2"/>
      </tp>
      <tp>
        <v>44.043819609215319</v>
        <stp/>
        <stp>StudyData</stp>
        <stp>EP</stp>
        <stp>RSI</stp>
        <stp>InputChoice=Close,Period=9</stp>
        <stp>RSI</stp>
        <stp>D</stp>
        <stp>-249</stp>
        <stp>all</stp>
        <stp/>
        <stp/>
        <stp/>
        <stp>T</stp>
        <tr r="E252" s="2"/>
      </tp>
      <tp>
        <v>45.156538824547731</v>
        <stp/>
        <stp>StudyData</stp>
        <stp>EP</stp>
        <stp>RSI</stp>
        <stp>InputChoice=Close,Period=9</stp>
        <stp>RSI</stp>
        <stp>D</stp>
        <stp>-149</stp>
        <stp>all</stp>
        <stp/>
        <stp/>
        <stp/>
        <stp>T</stp>
        <tr r="E152" s="2"/>
      </tp>
      <tp>
        <v>-15.339805825242715</v>
        <stp/>
        <stp>StudyData</stp>
        <stp>S.INTC</stp>
        <stp>PCB</stp>
        <stp>BaseType=2,Date=12/31/2021</stp>
        <stp>Close</stp>
        <stp>D</stp>
        <stp/>
        <stp>all</stp>
        <stp/>
        <stp/>
        <stp/>
        <stp>T</stp>
        <tr r="D16" s="1"/>
      </tp>
      <tp>
        <v>33.083325112495046</v>
        <stp/>
        <stp>StudyData</stp>
        <stp>EP</stp>
        <stp>RSI</stp>
        <stp>InputChoice=Close,Period=9</stp>
        <stp>RSI</stp>
        <stp>D</stp>
        <stp>-254</stp>
        <stp>all</stp>
        <stp/>
        <stp/>
        <stp/>
        <stp>T</stp>
        <tr r="E257" s="2"/>
      </tp>
      <tp>
        <v>33.47671047792835</v>
        <stp/>
        <stp>StudyData</stp>
        <stp>EP</stp>
        <stp>RSI</stp>
        <stp>InputChoice=Close,Period=9</stp>
        <stp>RSI</stp>
        <stp>D</stp>
        <stp>-154</stp>
        <stp>all</stp>
        <stp/>
        <stp/>
        <stp/>
        <stp>T</stp>
        <tr r="E157" s="2"/>
      </tp>
      <tp>
        <v>46.676410862536443</v>
        <stp/>
        <stp>StudyData</stp>
        <stp>EP</stp>
        <stp>RSI</stp>
        <stp>InputChoice=Close,Period=9</stp>
        <stp>RSI</stp>
        <stp>D</stp>
        <stp>-255</stp>
        <stp>all</stp>
        <stp/>
        <stp/>
        <stp/>
        <stp>T</stp>
        <tr r="E258" s="2"/>
      </tp>
      <tp>
        <v>40.049798463178547</v>
        <stp/>
        <stp>StudyData</stp>
        <stp>EP</stp>
        <stp>RSI</stp>
        <stp>InputChoice=Close,Period=9</stp>
        <stp>RSI</stp>
        <stp>D</stp>
        <stp>-155</stp>
        <stp>all</stp>
        <stp/>
        <stp/>
        <stp/>
        <stp>T</stp>
        <tr r="E158" s="2"/>
      </tp>
      <tp>
        <v>55.535556797505251</v>
        <stp/>
        <stp>StudyData</stp>
        <stp>EP</stp>
        <stp>RSI</stp>
        <stp>InputChoice=Close,Period=9</stp>
        <stp>RSI</stp>
        <stp>D</stp>
        <stp>-256</stp>
        <stp>all</stp>
        <stp/>
        <stp/>
        <stp/>
        <stp>T</stp>
        <tr r="E259" s="2"/>
      </tp>
      <tp>
        <v>29.434682959921275</v>
        <stp/>
        <stp>StudyData</stp>
        <stp>EP</stp>
        <stp>RSI</stp>
        <stp>InputChoice=Close,Period=9</stp>
        <stp>RSI</stp>
        <stp>D</stp>
        <stp>-156</stp>
        <stp>all</stp>
        <stp/>
        <stp/>
        <stp/>
        <stp>T</stp>
        <tr r="E159" s="2"/>
      </tp>
      <tp>
        <v>68.171855282772768</v>
        <stp/>
        <stp>StudyData</stp>
        <stp>EP</stp>
        <stp>RSI</stp>
        <stp>InputChoice=Close,Period=9</stp>
        <stp>RSI</stp>
        <stp>D</stp>
        <stp>-257</stp>
        <stp>all</stp>
        <stp/>
        <stp/>
        <stp/>
        <stp>T</stp>
        <tr r="E260" s="2"/>
      </tp>
      <tp>
        <v>35.819999220805215</v>
        <stp/>
        <stp>StudyData</stp>
        <stp>EP</stp>
        <stp>RSI</stp>
        <stp>InputChoice=Close,Period=9</stp>
        <stp>RSI</stp>
        <stp>D</stp>
        <stp>-157</stp>
        <stp>all</stp>
        <stp/>
        <stp/>
        <stp/>
        <stp>T</stp>
        <tr r="E160" s="2"/>
      </tp>
      <tp>
        <v>46.136675587399587</v>
        <stp/>
        <stp>StudyData</stp>
        <stp>EP</stp>
        <stp>RSI</stp>
        <stp>InputChoice=Close,Period=9</stp>
        <stp>RSI</stp>
        <stp>D</stp>
        <stp>-250</stp>
        <stp>all</stp>
        <stp/>
        <stp/>
        <stp/>
        <stp>T</stp>
        <tr r="E253" s="2"/>
      </tp>
      <tp>
        <v>50.729719633145443</v>
        <stp/>
        <stp>StudyData</stp>
        <stp>EP</stp>
        <stp>RSI</stp>
        <stp>InputChoice=Close,Period=9</stp>
        <stp>RSI</stp>
        <stp>D</stp>
        <stp>-150</stp>
        <stp>all</stp>
        <stp/>
        <stp/>
        <stp/>
        <stp>T</stp>
        <tr r="E153" s="2"/>
      </tp>
      <tp>
        <v>51.652666192456863</v>
        <stp/>
        <stp>StudyData</stp>
        <stp>EP</stp>
        <stp>RSI</stp>
        <stp>InputChoice=Close,Period=9</stp>
        <stp>RSI</stp>
        <stp>D</stp>
        <stp>-251</stp>
        <stp>all</stp>
        <stp/>
        <stp/>
        <stp/>
        <stp>T</stp>
        <tr r="E254" s="2"/>
      </tp>
      <tp>
        <v>52.10152222054441</v>
        <stp/>
        <stp>StudyData</stp>
        <stp>EP</stp>
        <stp>RSI</stp>
        <stp>InputChoice=Close,Period=9</stp>
        <stp>RSI</stp>
        <stp>D</stp>
        <stp>-151</stp>
        <stp>all</stp>
        <stp/>
        <stp/>
        <stp/>
        <stp>T</stp>
        <tr r="E154" s="2"/>
      </tp>
      <tp>
        <v>53.696801079663032</v>
        <stp/>
        <stp>StudyData</stp>
        <stp>EP</stp>
        <stp>RSI</stp>
        <stp>InputChoice=Close,Period=9</stp>
        <stp>RSI</stp>
        <stp>D</stp>
        <stp>-252</stp>
        <stp>all</stp>
        <stp/>
        <stp/>
        <stp/>
        <stp>T</stp>
        <tr r="E255" s="2"/>
      </tp>
      <tp>
        <v>45.85438311544106</v>
        <stp/>
        <stp>StudyData</stp>
        <stp>EP</stp>
        <stp>RSI</stp>
        <stp>InputChoice=Close,Period=9</stp>
        <stp>RSI</stp>
        <stp>D</stp>
        <stp>-152</stp>
        <stp>all</stp>
        <stp/>
        <stp/>
        <stp/>
        <stp>T</stp>
        <tr r="E155" s="2"/>
      </tp>
      <tp>
        <v>43.462545702763457</v>
        <stp/>
        <stp>StudyData</stp>
        <stp>EP</stp>
        <stp>RSI</stp>
        <stp>InputChoice=Close,Period=9</stp>
        <stp>RSI</stp>
        <stp>D</stp>
        <stp>-253</stp>
        <stp>all</stp>
        <stp/>
        <stp/>
        <stp/>
        <stp>T</stp>
        <tr r="E256" s="2"/>
      </tp>
      <tp>
        <v>42.126941294818579</v>
        <stp/>
        <stp>StudyData</stp>
        <stp>EP</stp>
        <stp>RSI</stp>
        <stp>InputChoice=Close,Period=9</stp>
        <stp>RSI</stp>
        <stp>D</stp>
        <stp>-153</stp>
        <stp>all</stp>
        <stp/>
        <stp/>
        <stp/>
        <stp>T</stp>
        <tr r="E156" s="2"/>
      </tp>
      <tp>
        <v>62.278567660416705</v>
        <stp/>
        <stp>StudyData</stp>
        <stp>EP</stp>
        <stp>RSI</stp>
        <stp>InputChoice=Close,Period=9</stp>
        <stp>RSI</stp>
        <stp>D</stp>
        <stp>-258</stp>
        <stp>all</stp>
        <stp/>
        <stp/>
        <stp/>
        <stp>T</stp>
        <tr r="E261" s="2"/>
      </tp>
      <tp>
        <v>34.337671648687305</v>
        <stp/>
        <stp>StudyData</stp>
        <stp>EP</stp>
        <stp>RSI</stp>
        <stp>InputChoice=Close,Period=9</stp>
        <stp>RSI</stp>
        <stp>D</stp>
        <stp>-158</stp>
        <stp>all</stp>
        <stp/>
        <stp/>
        <stp/>
        <stp>T</stp>
        <tr r="E161" s="2"/>
      </tp>
      <tp>
        <v>54.429422053467427</v>
        <stp/>
        <stp>StudyData</stp>
        <stp>EP</stp>
        <stp>RSI</stp>
        <stp>InputChoice=Close,Period=9</stp>
        <stp>RSI</stp>
        <stp>D</stp>
        <stp>-259</stp>
        <stp>all</stp>
        <stp/>
        <stp/>
        <stp/>
        <stp>T</stp>
        <tr r="E262" s="2"/>
      </tp>
      <tp>
        <v>49.495120791056571</v>
        <stp/>
        <stp>StudyData</stp>
        <stp>EP</stp>
        <stp>RSI</stp>
        <stp>InputChoice=Close,Period=9</stp>
        <stp>RSI</stp>
        <stp>D</stp>
        <stp>-159</stp>
        <stp>all</stp>
        <stp/>
        <stp/>
        <stp/>
        <stp>T</stp>
        <tr r="E162" s="2"/>
      </tp>
      <tp t="s">
        <v>Microsoft Corporation</v>
        <stp/>
        <stp>ContractData</stp>
        <stp>S.MSFT</stp>
        <stp>LongDescription</stp>
        <stp/>
        <stp>T</stp>
        <tr r="B22" s="1"/>
      </tp>
      <tp>
        <v>65.105303702365632</v>
        <stp/>
        <stp>StudyData</stp>
        <stp>EP</stp>
        <stp>RSI</stp>
        <stp>InputChoice=Close,Period=9</stp>
        <stp>RSI</stp>
        <stp>D</stp>
        <stp>-264</stp>
        <stp>all</stp>
        <stp/>
        <stp/>
        <stp/>
        <stp>T</stp>
        <tr r="E267" s="2"/>
      </tp>
      <tp>
        <v>25.980580550527691</v>
        <stp/>
        <stp>StudyData</stp>
        <stp>EP</stp>
        <stp>RSI</stp>
        <stp>InputChoice=Close,Period=9</stp>
        <stp>RSI</stp>
        <stp>D</stp>
        <stp>-164</stp>
        <stp>all</stp>
        <stp/>
        <stp/>
        <stp/>
        <stp>T</stp>
        <tr r="E167" s="2"/>
      </tp>
      <tp>
        <v>67.413520244346444</v>
        <stp/>
        <stp>StudyData</stp>
        <stp>EP</stp>
        <stp>RSI</stp>
        <stp>InputChoice=Close,Period=9</stp>
        <stp>RSI</stp>
        <stp>D</stp>
        <stp>-265</stp>
        <stp>all</stp>
        <stp/>
        <stp/>
        <stp/>
        <stp>T</stp>
        <tr r="E268" s="2"/>
      </tp>
      <tp>
        <v>37.365505210859638</v>
        <stp/>
        <stp>StudyData</stp>
        <stp>EP</stp>
        <stp>RSI</stp>
        <stp>InputChoice=Close,Period=9</stp>
        <stp>RSI</stp>
        <stp>D</stp>
        <stp>-165</stp>
        <stp>all</stp>
        <stp/>
        <stp/>
        <stp/>
        <stp>T</stp>
        <tr r="E168" s="2"/>
      </tp>
      <tp>
        <v>66.973174476367745</v>
        <stp/>
        <stp>StudyData</stp>
        <stp>EP</stp>
        <stp>RSI</stp>
        <stp>InputChoice=Close,Period=9</stp>
        <stp>RSI</stp>
        <stp>D</stp>
        <stp>-266</stp>
        <stp>all</stp>
        <stp/>
        <stp/>
        <stp/>
        <stp>T</stp>
        <tr r="E269" s="2"/>
      </tp>
      <tp>
        <v>48.0986301131475</v>
        <stp/>
        <stp>StudyData</stp>
        <stp>EP</stp>
        <stp>RSI</stp>
        <stp>InputChoice=Close,Period=9</stp>
        <stp>RSI</stp>
        <stp>D</stp>
        <stp>-166</stp>
        <stp>all</stp>
        <stp/>
        <stp/>
        <stp/>
        <stp>T</stp>
        <tr r="E169" s="2"/>
      </tp>
      <tp>
        <v>65.931524264374502</v>
        <stp/>
        <stp>StudyData</stp>
        <stp>EP</stp>
        <stp>RSI</stp>
        <stp>InputChoice=Close,Period=9</stp>
        <stp>RSI</stp>
        <stp>D</stp>
        <stp>-267</stp>
        <stp>all</stp>
        <stp/>
        <stp/>
        <stp/>
        <stp>T</stp>
        <tr r="E270" s="2"/>
      </tp>
      <tp>
        <v>50.302594014463644</v>
        <stp/>
        <stp>StudyData</stp>
        <stp>EP</stp>
        <stp>RSI</stp>
        <stp>InputChoice=Close,Period=9</stp>
        <stp>RSI</stp>
        <stp>D</stp>
        <stp>-167</stp>
        <stp>all</stp>
        <stp/>
        <stp/>
        <stp/>
        <stp>T</stp>
        <tr r="E170" s="2"/>
      </tp>
      <tp>
        <v>53.603040153849037</v>
        <stp/>
        <stp>StudyData</stp>
        <stp>EP</stp>
        <stp>RSI</stp>
        <stp>InputChoice=Close,Period=9</stp>
        <stp>RSI</stp>
        <stp>D</stp>
        <stp>-260</stp>
        <stp>all</stp>
        <stp/>
        <stp/>
        <stp/>
        <stp>T</stp>
        <tr r="E263" s="2"/>
      </tp>
      <tp>
        <v>52.364770844892455</v>
        <stp/>
        <stp>StudyData</stp>
        <stp>EP</stp>
        <stp>RSI</stp>
        <stp>InputChoice=Close,Period=9</stp>
        <stp>RSI</stp>
        <stp>D</stp>
        <stp>-160</stp>
        <stp>all</stp>
        <stp/>
        <stp/>
        <stp/>
        <stp>T</stp>
        <tr r="E163" s="2"/>
      </tp>
      <tp>
        <v>62.068810716000463</v>
        <stp/>
        <stp>StudyData</stp>
        <stp>EP</stp>
        <stp>RSI</stp>
        <stp>InputChoice=Close,Period=9</stp>
        <stp>RSI</stp>
        <stp>D</stp>
        <stp>-261</stp>
        <stp>all</stp>
        <stp/>
        <stp/>
        <stp/>
        <stp>T</stp>
        <tr r="E264" s="2"/>
      </tp>
      <tp>
        <v>50.792463883013149</v>
        <stp/>
        <stp>StudyData</stp>
        <stp>EP</stp>
        <stp>RSI</stp>
        <stp>InputChoice=Close,Period=9</stp>
        <stp>RSI</stp>
        <stp>D</stp>
        <stp>-161</stp>
        <stp>all</stp>
        <stp/>
        <stp/>
        <stp/>
        <stp>T</stp>
        <tr r="E164" s="2"/>
      </tp>
      <tp>
        <v>59.316985406298265</v>
        <stp/>
        <stp>StudyData</stp>
        <stp>EP</stp>
        <stp>RSI</stp>
        <stp>InputChoice=Close,Period=9</stp>
        <stp>RSI</stp>
        <stp>D</stp>
        <stp>-262</stp>
        <stp>all</stp>
        <stp/>
        <stp/>
        <stp/>
        <stp>T</stp>
        <tr r="E265" s="2"/>
      </tp>
      <tp>
        <v>38.147928987064574</v>
        <stp/>
        <stp>StudyData</stp>
        <stp>EP</stp>
        <stp>RSI</stp>
        <stp>InputChoice=Close,Period=9</stp>
        <stp>RSI</stp>
        <stp>D</stp>
        <stp>-162</stp>
        <stp>all</stp>
        <stp/>
        <stp/>
        <stp/>
        <stp>T</stp>
        <tr r="E165" s="2"/>
      </tp>
      <tp>
        <v>69.956854823427776</v>
        <stp/>
        <stp>StudyData</stp>
        <stp>EP</stp>
        <stp>RSI</stp>
        <stp>InputChoice=Close,Period=9</stp>
        <stp>RSI</stp>
        <stp>D</stp>
        <stp>-263</stp>
        <stp>all</stp>
        <stp/>
        <stp/>
        <stp/>
        <stp>T</stp>
        <tr r="E266" s="2"/>
      </tp>
      <tp>
        <v>25.36172694432463</v>
        <stp/>
        <stp>StudyData</stp>
        <stp>EP</stp>
        <stp>RSI</stp>
        <stp>InputChoice=Close,Period=9</stp>
        <stp>RSI</stp>
        <stp>D</stp>
        <stp>-163</stp>
        <stp>all</stp>
        <stp/>
        <stp/>
        <stp/>
        <stp>T</stp>
        <tr r="E166" s="2"/>
      </tp>
      <tp>
        <v>58.542902892850812</v>
        <stp/>
        <stp>StudyData</stp>
        <stp>EP</stp>
        <stp>RSI</stp>
        <stp>InputChoice=Close,Period=9</stp>
        <stp>RSI</stp>
        <stp>D</stp>
        <stp>-268</stp>
        <stp>all</stp>
        <stp/>
        <stp/>
        <stp/>
        <stp>T</stp>
        <tr r="E271" s="2"/>
      </tp>
      <tp>
        <v>37.261383632080559</v>
        <stp/>
        <stp>StudyData</stp>
        <stp>EP</stp>
        <stp>RSI</stp>
        <stp>InputChoice=Close,Period=9</stp>
        <stp>RSI</stp>
        <stp>D</stp>
        <stp>-168</stp>
        <stp>all</stp>
        <stp/>
        <stp/>
        <stp/>
        <stp>T</stp>
        <tr r="E171" s="2"/>
      </tp>
      <tp>
        <v>69.627998097491542</v>
        <stp/>
        <stp>StudyData</stp>
        <stp>EP</stp>
        <stp>RSI</stp>
        <stp>InputChoice=Close,Period=9</stp>
        <stp>RSI</stp>
        <stp>D</stp>
        <stp>-269</stp>
        <stp>all</stp>
        <stp/>
        <stp/>
        <stp/>
        <stp>T</stp>
        <tr r="E272" s="2"/>
      </tp>
      <tp>
        <v>43.985792236644976</v>
        <stp/>
        <stp>StudyData</stp>
        <stp>EP</stp>
        <stp>RSI</stp>
        <stp>InputChoice=Close,Period=9</stp>
        <stp>RSI</stp>
        <stp>D</stp>
        <stp>-169</stp>
        <stp>all</stp>
        <stp/>
        <stp/>
        <stp/>
        <stp>T</stp>
        <tr r="E172" s="2"/>
      </tp>
      <tp>
        <v>74.65887827899779</v>
        <stp/>
        <stp>StudyData</stp>
        <stp>EP</stp>
        <stp>RSI</stp>
        <stp>InputChoice=Close,Period=9</stp>
        <stp>RSI</stp>
        <stp>D</stp>
        <stp>-274</stp>
        <stp>all</stp>
        <stp/>
        <stp/>
        <stp/>
        <stp>T</stp>
        <tr r="E277" s="2"/>
      </tp>
      <tp>
        <v>70.132145852203834</v>
        <stp/>
        <stp>StudyData</stp>
        <stp>EP</stp>
        <stp>RSI</stp>
        <stp>InputChoice=Close,Period=9</stp>
        <stp>RSI</stp>
        <stp>D</stp>
        <stp>-174</stp>
        <stp>all</stp>
        <stp/>
        <stp/>
        <stp/>
        <stp>T</stp>
        <tr r="E177" s="2"/>
      </tp>
      <tp>
        <v>83.753074109991047</v>
        <stp/>
        <stp>StudyData</stp>
        <stp>EP</stp>
        <stp>RSI</stp>
        <stp>InputChoice=Close,Period=9</stp>
        <stp>RSI</stp>
        <stp>D</stp>
        <stp>-275</stp>
        <stp>all</stp>
        <stp/>
        <stp/>
        <stp/>
        <stp>T</stp>
        <tr r="E278" s="2"/>
      </tp>
      <tp>
        <v>70.132145852203834</v>
        <stp/>
        <stp>StudyData</stp>
        <stp>EP</stp>
        <stp>RSI</stp>
        <stp>InputChoice=Close,Period=9</stp>
        <stp>RSI</stp>
        <stp>D</stp>
        <stp>-175</stp>
        <stp>all</stp>
        <stp/>
        <stp/>
        <stp/>
        <stp>T</stp>
        <tr r="E178" s="2"/>
      </tp>
      <tp>
        <v>82.383644174985164</v>
        <stp/>
        <stp>StudyData</stp>
        <stp>EP</stp>
        <stp>RSI</stp>
        <stp>InputChoice=Close,Period=9</stp>
        <stp>RSI</stp>
        <stp>D</stp>
        <stp>-276</stp>
        <stp>all</stp>
        <stp/>
        <stp/>
        <stp/>
        <stp>T</stp>
        <tr r="E279" s="2"/>
      </tp>
      <tp>
        <v>67.205768899363704</v>
        <stp/>
        <stp>StudyData</stp>
        <stp>EP</stp>
        <stp>RSI</stp>
        <stp>InputChoice=Close,Period=9</stp>
        <stp>RSI</stp>
        <stp>D</stp>
        <stp>-176</stp>
        <stp>all</stp>
        <stp/>
        <stp/>
        <stp/>
        <stp>T</stp>
        <tr r="E179" s="2"/>
      </tp>
      <tp>
        <v>82.494014038229125</v>
        <stp/>
        <stp>StudyData</stp>
        <stp>EP</stp>
        <stp>RSI</stp>
        <stp>InputChoice=Close,Period=9</stp>
        <stp>RSI</stp>
        <stp>D</stp>
        <stp>-277</stp>
        <stp>all</stp>
        <stp/>
        <stp/>
        <stp/>
        <stp>T</stp>
        <tr r="E280" s="2"/>
      </tp>
      <tp>
        <v>67.054756417432117</v>
        <stp/>
        <stp>StudyData</stp>
        <stp>EP</stp>
        <stp>RSI</stp>
        <stp>InputChoice=Close,Period=9</stp>
        <stp>RSI</stp>
        <stp>D</stp>
        <stp>-177</stp>
        <stp>all</stp>
        <stp/>
        <stp/>
        <stp/>
        <stp>T</stp>
        <tr r="E180" s="2"/>
      </tp>
      <tp>
        <v>63.279325800761747</v>
        <stp/>
        <stp>StudyData</stp>
        <stp>EP</stp>
        <stp>RSI</stp>
        <stp>InputChoice=Close,Period=9</stp>
        <stp>RSI</stp>
        <stp>D</stp>
        <stp>-270</stp>
        <stp>all</stp>
        <stp/>
        <stp/>
        <stp/>
        <stp>T</stp>
        <tr r="E273" s="2"/>
      </tp>
      <tp>
        <v>39.482116592106848</v>
        <stp/>
        <stp>StudyData</stp>
        <stp>EP</stp>
        <stp>RSI</stp>
        <stp>InputChoice=Close,Period=9</stp>
        <stp>RSI</stp>
        <stp>D</stp>
        <stp>-170</stp>
        <stp>all</stp>
        <stp/>
        <stp/>
        <stp/>
        <stp>T</stp>
        <tr r="E173" s="2"/>
      </tp>
      <tp>
        <v>72.463413816805513</v>
        <stp/>
        <stp>StudyData</stp>
        <stp>EP</stp>
        <stp>RSI</stp>
        <stp>InputChoice=Close,Period=9</stp>
        <stp>RSI</stp>
        <stp>D</stp>
        <stp>-271</stp>
        <stp>all</stp>
        <stp/>
        <stp/>
        <stp/>
        <stp>T</stp>
        <tr r="E274" s="2"/>
      </tp>
      <tp>
        <v>50.667409836552665</v>
        <stp/>
        <stp>StudyData</stp>
        <stp>EP</stp>
        <stp>RSI</stp>
        <stp>InputChoice=Close,Period=9</stp>
        <stp>RSI</stp>
        <stp>D</stp>
        <stp>-171</stp>
        <stp>all</stp>
        <stp/>
        <stp/>
        <stp/>
        <stp>T</stp>
        <tr r="E174" s="2"/>
      </tp>
      <tp>
        <v>81.901013455157113</v>
        <stp/>
        <stp>StudyData</stp>
        <stp>EP</stp>
        <stp>RSI</stp>
        <stp>InputChoice=Close,Period=9</stp>
        <stp>RSI</stp>
        <stp>D</stp>
        <stp>-272</stp>
        <stp>all</stp>
        <stp/>
        <stp/>
        <stp/>
        <stp>T</stp>
        <tr r="E275" s="2"/>
      </tp>
      <tp>
        <v>59.381353230250113</v>
        <stp/>
        <stp>StudyData</stp>
        <stp>EP</stp>
        <stp>RSI</stp>
        <stp>InputChoice=Close,Period=9</stp>
        <stp>RSI</stp>
        <stp>D</stp>
        <stp>-172</stp>
        <stp>all</stp>
        <stp/>
        <stp/>
        <stp/>
        <stp>T</stp>
        <tr r="E175" s="2"/>
      </tp>
      <tp>
        <v>80.422921171721043</v>
        <stp/>
        <stp>StudyData</stp>
        <stp>EP</stp>
        <stp>RSI</stp>
        <stp>InputChoice=Close,Period=9</stp>
        <stp>RSI</stp>
        <stp>D</stp>
        <stp>-273</stp>
        <stp>all</stp>
        <stp/>
        <stp/>
        <stp/>
        <stp>T</stp>
        <tr r="E276" s="2"/>
      </tp>
      <tp>
        <v>62.569783365869064</v>
        <stp/>
        <stp>StudyData</stp>
        <stp>EP</stp>
        <stp>RSI</stp>
        <stp>InputChoice=Close,Period=9</stp>
        <stp>RSI</stp>
        <stp>D</stp>
        <stp>-173</stp>
        <stp>all</stp>
        <stp/>
        <stp/>
        <stp/>
        <stp>T</stp>
        <tr r="E176" s="2"/>
      </tp>
      <tp>
        <v>79.374684102047667</v>
        <stp/>
        <stp>StudyData</stp>
        <stp>EP</stp>
        <stp>RSI</stp>
        <stp>InputChoice=Close,Period=9</stp>
        <stp>RSI</stp>
        <stp>D</stp>
        <stp>-278</stp>
        <stp>all</stp>
        <stp/>
        <stp/>
        <stp/>
        <stp>T</stp>
        <tr r="E281" s="2"/>
      </tp>
      <tp>
        <v>68.935878250154644</v>
        <stp/>
        <stp>StudyData</stp>
        <stp>EP</stp>
        <stp>RSI</stp>
        <stp>InputChoice=Close,Period=9</stp>
        <stp>RSI</stp>
        <stp>D</stp>
        <stp>-178</stp>
        <stp>all</stp>
        <stp/>
        <stp/>
        <stp/>
        <stp>T</stp>
        <tr r="E181" s="2"/>
      </tp>
      <tp>
        <v>77.432692579669919</v>
        <stp/>
        <stp>StudyData</stp>
        <stp>EP</stp>
        <stp>RSI</stp>
        <stp>InputChoice=Close,Period=9</stp>
        <stp>RSI</stp>
        <stp>D</stp>
        <stp>-279</stp>
        <stp>all</stp>
        <stp/>
        <stp/>
        <stp/>
        <stp>T</stp>
        <tr r="E282" s="2"/>
      </tp>
      <tp>
        <v>65.731358372831821</v>
        <stp/>
        <stp>StudyData</stp>
        <stp>EP</stp>
        <stp>RSI</stp>
        <stp>InputChoice=Close,Period=9</stp>
        <stp>RSI</stp>
        <stp>D</stp>
        <stp>-179</stp>
        <stp>all</stp>
        <stp/>
        <stp/>
        <stp/>
        <stp>T</stp>
        <tr r="E182" s="2"/>
      </tp>
      <tp>
        <v>4341.25</v>
        <stp/>
        <stp>StudyData</stp>
        <stp>EP</stp>
        <stp>Bar</stp>
        <stp/>
        <stp>Close</stp>
        <stp>D</stp>
        <stp>-76</stp>
        <stp/>
        <stp/>
        <stp/>
        <stp/>
        <stp>T</stp>
        <tr r="B79" s="2"/>
      </tp>
      <tp>
        <v>4506</v>
        <stp/>
        <stp>StudyData</stp>
        <stp>EP</stp>
        <stp>Bar</stp>
        <stp/>
        <stp>Close</stp>
        <stp>D</stp>
        <stp>-66</stp>
        <stp/>
        <stp/>
        <stp/>
        <stp/>
        <stp>T</stp>
        <tr r="B69" s="2"/>
      </tp>
      <tp>
        <v>4215</v>
        <stp/>
        <stp>StudyData</stp>
        <stp>EP</stp>
        <stp>Bar</stp>
        <stp/>
        <stp>Close</stp>
        <stp>D</stp>
        <stp>-56</stp>
        <stp/>
        <stp/>
        <stp/>
        <stp/>
        <stp>T</stp>
        <tr r="B59" s="2"/>
      </tp>
      <tp>
        <v>4266.75</v>
        <stp/>
        <stp>StudyData</stp>
        <stp>EP</stp>
        <stp>Bar</stp>
        <stp/>
        <stp>Close</stp>
        <stp>D</stp>
        <stp>-46</stp>
        <stp/>
        <stp/>
        <stp/>
        <stp/>
        <stp>T</stp>
        <tr r="B49" s="2"/>
      </tp>
      <tp>
        <v>4447.5</v>
        <stp/>
        <stp>StudyData</stp>
        <stp>EP</stp>
        <stp>Bar</stp>
        <stp/>
        <stp>Close</stp>
        <stp>D</stp>
        <stp>-36</stp>
        <stp/>
        <stp/>
        <stp/>
        <stp/>
        <stp>T</stp>
        <tr r="B39" s="2"/>
      </tp>
      <tp>
        <v>4475.75</v>
        <stp/>
        <stp>StudyData</stp>
        <stp>EP</stp>
        <stp>Bar</stp>
        <stp/>
        <stp>Close</stp>
        <stp>D</stp>
        <stp>-26</stp>
        <stp/>
        <stp/>
        <stp/>
        <stp/>
        <stp>T</stp>
        <tr r="B29" s="2"/>
      </tp>
      <tp>
        <v>4390.5</v>
        <stp/>
        <stp>StudyData</stp>
        <stp>EP</stp>
        <stp>Bar</stp>
        <stp/>
        <stp>Close</stp>
        <stp>D</stp>
        <stp>-16</stp>
        <stp/>
        <stp/>
        <stp/>
        <stp/>
        <stp>T</stp>
        <tr r="B19" s="2"/>
      </tp>
      <tp>
        <v>4774.5</v>
        <stp/>
        <stp>StudyData</stp>
        <stp>EP</stp>
        <stp>Bar</stp>
        <stp/>
        <stp>Close</stp>
        <stp>D</stp>
        <stp>-96</stp>
        <stp/>
        <stp/>
        <stp/>
        <stp/>
        <stp>T</stp>
        <tr r="B99" s="2"/>
      </tp>
      <tp>
        <v>4654.5</v>
        <stp/>
        <stp>StudyData</stp>
        <stp>EP</stp>
        <stp>Bar</stp>
        <stp/>
        <stp>Close</stp>
        <stp>D</stp>
        <stp>-86</stp>
        <stp/>
        <stp/>
        <stp/>
        <stp/>
        <stp>T</stp>
        <tr r="B89" s="2"/>
      </tp>
      <tp>
        <v>-8.0660790918739274</v>
        <stp/>
        <stp>StudyData</stp>
        <stp>S.V</stp>
        <stp>PCB</stp>
        <stp>BaseType=2,Date=12/31/2021</stp>
        <stp>Close</stp>
        <stp>D</stp>
        <stp/>
        <stp>all</stp>
        <stp/>
        <stp/>
        <stp/>
        <stp>T</stp>
        <tr r="D29" s="1"/>
      </tp>
      <tp>
        <v>4395.75</v>
        <stp/>
        <stp>StudyData</stp>
        <stp>EP</stp>
        <stp>Bar</stp>
        <stp/>
        <stp>Close</stp>
        <stp>D</stp>
        <stp>-77</stp>
        <stp/>
        <stp/>
        <stp/>
        <stp/>
        <stp>T</stp>
        <tr r="B80" s="2"/>
      </tp>
      <tp>
        <v>4469.25</v>
        <stp/>
        <stp>StudyData</stp>
        <stp>EP</stp>
        <stp>Bar</stp>
        <stp/>
        <stp>Close</stp>
        <stp>D</stp>
        <stp>-67</stp>
        <stp/>
        <stp/>
        <stp/>
        <stp/>
        <stp>T</stp>
        <tr r="B70" s="2"/>
      </tp>
      <tp>
        <v>4293</v>
        <stp/>
        <stp>StudyData</stp>
        <stp>EP</stp>
        <stp>Bar</stp>
        <stp/>
        <stp>Close</stp>
        <stp>D</stp>
        <stp>-57</stp>
        <stp/>
        <stp/>
        <stp/>
        <stp/>
        <stp>T</stp>
        <tr r="B60" s="2"/>
      </tp>
      <tp>
        <v>4160.5</v>
        <stp/>
        <stp>StudyData</stp>
        <stp>EP</stp>
        <stp>Bar</stp>
        <stp/>
        <stp>Close</stp>
        <stp>D</stp>
        <stp>-47</stp>
        <stp/>
        <stp/>
        <stp/>
        <stp/>
        <stp>T</stp>
        <tr r="B50" s="2"/>
      </tp>
      <tp>
        <v>4505</v>
        <stp/>
        <stp>StudyData</stp>
        <stp>EP</stp>
        <stp>Bar</stp>
        <stp/>
        <stp>Close</stp>
        <stp>D</stp>
        <stp>-37</stp>
        <stp/>
        <stp/>
        <stp/>
        <stp/>
        <stp>T</stp>
        <tr r="B40" s="2"/>
      </tp>
      <tp>
        <v>4520.25</v>
        <stp/>
        <stp>StudyData</stp>
        <stp>EP</stp>
        <stp>Bar</stp>
        <stp/>
        <stp>Close</stp>
        <stp>D</stp>
        <stp>-27</stp>
        <stp/>
        <stp/>
        <stp/>
        <stp/>
        <stp>T</stp>
        <tr r="B30" s="2"/>
      </tp>
      <tp>
        <v>4455.5</v>
        <stp/>
        <stp>StudyData</stp>
        <stp>EP</stp>
        <stp>Bar</stp>
        <stp/>
        <stp>Close</stp>
        <stp>D</stp>
        <stp>-17</stp>
        <stp/>
        <stp/>
        <stp/>
        <stp/>
        <stp>T</stp>
        <tr r="B20" s="2"/>
      </tp>
      <tp>
        <v>4708</v>
        <stp/>
        <stp>StudyData</stp>
        <stp>EP</stp>
        <stp>Bar</stp>
        <stp/>
        <stp>Close</stp>
        <stp>D</stp>
        <stp>-97</stp>
        <stp/>
        <stp/>
        <stp/>
        <stp/>
        <stp>T</stp>
        <tr r="B100" s="2"/>
      </tp>
      <tp>
        <v>4660.25</v>
        <stp/>
        <stp>StudyData</stp>
        <stp>EP</stp>
        <stp>Bar</stp>
        <stp/>
        <stp>Close</stp>
        <stp>D</stp>
        <stp>-87</stp>
        <stp/>
        <stp/>
        <stp/>
        <stp/>
        <stp>T</stp>
        <tr r="B90" s="2"/>
      </tp>
      <tp>
        <v>4310.5</v>
        <stp/>
        <stp>StudyData</stp>
        <stp>EP</stp>
        <stp>Bar</stp>
        <stp/>
        <stp>Close</stp>
        <stp>D</stp>
        <stp>-74</stp>
        <stp/>
        <stp/>
        <stp/>
        <stp/>
        <stp>T</stp>
        <tr r="B77" s="2"/>
      </tp>
      <tp>
        <v>4492.25</v>
        <stp/>
        <stp>StudyData</stp>
        <stp>EP</stp>
        <stp>Bar</stp>
        <stp/>
        <stp>Close</stp>
        <stp>D</stp>
        <stp>-64</stp>
        <stp/>
        <stp/>
        <stp/>
        <stp/>
        <stp>T</stp>
        <tr r="B67" s="2"/>
      </tp>
      <tp>
        <v>4372.5</v>
        <stp/>
        <stp>StudyData</stp>
        <stp>EP</stp>
        <stp>Bar</stp>
        <stp/>
        <stp>Close</stp>
        <stp>D</stp>
        <stp>-54</stp>
        <stp/>
        <stp/>
        <stp/>
        <stp/>
        <stp>T</stp>
        <tr r="B57" s="2"/>
      </tp>
      <tp>
        <v>4192.5</v>
        <stp/>
        <stp>StudyData</stp>
        <stp>EP</stp>
        <stp>Bar</stp>
        <stp/>
        <stp>Close</stp>
        <stp>D</stp>
        <stp>-44</stp>
        <stp/>
        <stp/>
        <stp/>
        <stp/>
        <stp>T</stp>
        <tr r="B47" s="2"/>
      </tp>
      <tp>
        <v>4536.5</v>
        <stp/>
        <stp>StudyData</stp>
        <stp>EP</stp>
        <stp>Bar</stp>
        <stp/>
        <stp>Close</stp>
        <stp>D</stp>
        <stp>-34</stp>
        <stp/>
        <stp/>
        <stp/>
        <stp/>
        <stp>T</stp>
        <tr r="B37" s="2"/>
      </tp>
      <tp>
        <v>4483.5</v>
        <stp/>
        <stp>StudyData</stp>
        <stp>EP</stp>
        <stp>Bar</stp>
        <stp/>
        <stp>Close</stp>
        <stp>D</stp>
        <stp>-24</stp>
        <stp/>
        <stp/>
        <stp/>
        <stp/>
        <stp>T</stp>
        <tr r="B27" s="2"/>
      </tp>
      <tp>
        <v>4292.75</v>
        <stp/>
        <stp>StudyData</stp>
        <stp>EP</stp>
        <stp>Bar</stp>
        <stp/>
        <stp>Close</stp>
        <stp>D</stp>
        <stp>-14</stp>
        <stp/>
        <stp/>
        <stp/>
        <stp/>
        <stp>T</stp>
        <tr r="B17" s="2"/>
      </tp>
      <tp>
        <v>4776.75</v>
        <stp/>
        <stp>StudyData</stp>
        <stp>EP</stp>
        <stp>Bar</stp>
        <stp/>
        <stp>Close</stp>
        <stp>D</stp>
        <stp>-94</stp>
        <stp/>
        <stp/>
        <stp/>
        <stp/>
        <stp>T</stp>
        <tr r="B97" s="2"/>
      </tp>
      <tp>
        <v>4708.5</v>
        <stp/>
        <stp>StudyData</stp>
        <stp>EP</stp>
        <stp>Bar</stp>
        <stp/>
        <stp>Close</stp>
        <stp>D</stp>
        <stp>-84</stp>
        <stp/>
        <stp/>
        <stp/>
        <stp/>
        <stp>T</stp>
        <tr r="B87" s="2"/>
      </tp>
      <tp>
        <v>4334</v>
        <stp/>
        <stp>StudyData</stp>
        <stp>EP</stp>
        <stp>Bar</stp>
        <stp/>
        <stp>Close</stp>
        <stp>D</stp>
        <stp>-75</stp>
        <stp/>
        <stp/>
        <stp/>
        <stp/>
        <stp>T</stp>
        <tr r="B78" s="2"/>
      </tp>
      <tp>
        <v>4571.25</v>
        <stp/>
        <stp>StudyData</stp>
        <stp>EP</stp>
        <stp>Bar</stp>
        <stp/>
        <stp>Close</stp>
        <stp>D</stp>
        <stp>-65</stp>
        <stp/>
        <stp/>
        <stp/>
        <stp/>
        <stp>T</stp>
        <tr r="B68" s="2"/>
      </tp>
      <tp>
        <v>4276</v>
        <stp/>
        <stp>StudyData</stp>
        <stp>EP</stp>
        <stp>Bar</stp>
        <stp/>
        <stp>Close</stp>
        <stp>D</stp>
        <stp>-55</stp>
        <stp/>
        <stp/>
        <stp/>
        <stp/>
        <stp>T</stp>
        <tr r="B58" s="2"/>
      </tp>
      <tp>
        <v>4248</v>
        <stp/>
        <stp>StudyData</stp>
        <stp>EP</stp>
        <stp>Bar</stp>
        <stp/>
        <stp>Close</stp>
        <stp>D</stp>
        <stp>-45</stp>
        <stp/>
        <stp/>
        <stp/>
        <stp/>
        <stp>T</stp>
        <tr r="B48" s="2"/>
      </tp>
      <tp>
        <v>4512.5</v>
        <stp/>
        <stp>StudyData</stp>
        <stp>EP</stp>
        <stp>Bar</stp>
        <stp/>
        <stp>Close</stp>
        <stp>D</stp>
        <stp>-35</stp>
        <stp/>
        <stp/>
        <stp/>
        <stp/>
        <stp>T</stp>
        <tr r="B38" s="2"/>
      </tp>
      <tp>
        <v>4496.25</v>
        <stp/>
        <stp>StudyData</stp>
        <stp>EP</stp>
        <stp>Bar</stp>
        <stp/>
        <stp>Close</stp>
        <stp>D</stp>
        <stp>-25</stp>
        <stp/>
        <stp/>
        <stp/>
        <stp/>
        <stp>T</stp>
        <tr r="B28" s="2"/>
      </tp>
      <tp>
        <v>4267.25</v>
        <stp/>
        <stp>StudyData</stp>
        <stp>EP</stp>
        <stp>Bar</stp>
        <stp/>
        <stp>Close</stp>
        <stp>D</stp>
        <stp>-15</stp>
        <stp/>
        <stp/>
        <stp/>
        <stp/>
        <stp>T</stp>
        <tr r="B18" s="2"/>
      </tp>
      <tp>
        <v>4770.75</v>
        <stp/>
        <stp>StudyData</stp>
        <stp>EP</stp>
        <stp>Bar</stp>
        <stp/>
        <stp>Close</stp>
        <stp>D</stp>
        <stp>-95</stp>
        <stp/>
        <stp/>
        <stp/>
        <stp/>
        <stp>T</stp>
        <tr r="B98" s="2"/>
      </tp>
      <tp>
        <v>4697.25</v>
        <stp/>
        <stp>StudyData</stp>
        <stp>EP</stp>
        <stp>Bar</stp>
        <stp/>
        <stp>Close</stp>
        <stp>D</stp>
        <stp>-85</stp>
        <stp/>
        <stp/>
        <stp/>
        <stp/>
        <stp>T</stp>
        <tr r="B88" s="2"/>
      </tp>
      <tp>
        <v>4497.25</v>
        <stp/>
        <stp>StudyData</stp>
        <stp>EP</stp>
        <stp>Bar</stp>
        <stp/>
        <stp>Close</stp>
        <stp>D</stp>
        <stp>-72</stp>
        <stp/>
        <stp/>
        <stp/>
        <stp/>
        <stp>T</stp>
        <tr r="B75" s="2"/>
      </tp>
      <tp>
        <v>4388.5</v>
        <stp/>
        <stp>StudyData</stp>
        <stp>EP</stp>
        <stp>Bar</stp>
        <stp/>
        <stp>Close</stp>
        <stp>D</stp>
        <stp>-62</stp>
        <stp/>
        <stp/>
        <stp/>
        <stp/>
        <stp>T</stp>
        <tr r="B65" s="2"/>
      </tp>
      <tp>
        <v>4295.25</v>
        <stp/>
        <stp>StudyData</stp>
        <stp>EP</stp>
        <stp>Bar</stp>
        <stp/>
        <stp>Close</stp>
        <stp>D</stp>
        <stp>-52</stp>
        <stp/>
        <stp/>
        <stp/>
        <stp/>
        <stp>T</stp>
        <tr r="B55" s="2"/>
      </tp>
      <tp>
        <v>4253.75</v>
        <stp/>
        <stp>StudyData</stp>
        <stp>EP</stp>
        <stp>Bar</stp>
        <stp/>
        <stp>Close</stp>
        <stp>D</stp>
        <stp>-42</stp>
        <stp/>
        <stp/>
        <stp/>
        <stp/>
        <stp>T</stp>
        <tr r="B45" s="2"/>
      </tp>
      <tp>
        <v>4625.5</v>
        <stp/>
        <stp>StudyData</stp>
        <stp>EP</stp>
        <stp>Bar</stp>
        <stp/>
        <stp>Close</stp>
        <stp>D</stp>
        <stp>-32</stp>
        <stp/>
        <stp/>
        <stp/>
        <stp/>
        <stp>T</stp>
        <tr r="B35" s="2"/>
      </tp>
      <tp>
        <v>4393</v>
        <stp/>
        <stp>StudyData</stp>
        <stp>EP</stp>
        <stp>Bar</stp>
        <stp/>
        <stp>Close</stp>
        <stp>D</stp>
        <stp>-22</stp>
        <stp/>
        <stp/>
        <stp/>
        <stp/>
        <stp>T</stp>
        <tr r="B25" s="2"/>
      </tp>
      <tp>
        <v>4180.25</v>
        <stp/>
        <stp>StudyData</stp>
        <stp>EP</stp>
        <stp>Bar</stp>
        <stp/>
        <stp>Close</stp>
        <stp>D</stp>
        <stp>-12</stp>
        <stp/>
        <stp/>
        <stp/>
        <stp/>
        <stp>T</stp>
        <tr r="B15" s="2"/>
      </tp>
      <tp>
        <v>4750.5</v>
        <stp/>
        <stp>StudyData</stp>
        <stp>EP</stp>
        <stp>Bar</stp>
        <stp/>
        <stp>Close</stp>
        <stp>D</stp>
        <stp>-92</stp>
        <stp/>
        <stp/>
        <stp/>
        <stp/>
        <stp>T</stp>
        <tr r="B95" s="2"/>
      </tp>
      <tp>
        <v>4647.25</v>
        <stp/>
        <stp>StudyData</stp>
        <stp>EP</stp>
        <stp>Bar</stp>
        <stp/>
        <stp>Close</stp>
        <stp>D</stp>
        <stp>-82</stp>
        <stp/>
        <stp/>
        <stp/>
        <stp/>
        <stp>T</stp>
        <tr r="B85" s="2"/>
      </tp>
      <tp>
        <v>4416</v>
        <stp/>
        <stp>StudyData</stp>
        <stp>EP</stp>
        <stp>Bar</stp>
        <stp/>
        <stp>Close</stp>
        <stp>D</stp>
        <stp>-73</stp>
        <stp/>
        <stp/>
        <stp/>
        <stp/>
        <stp>T</stp>
        <tr r="B76" s="2"/>
      </tp>
      <tp>
        <v>4403.75</v>
        <stp/>
        <stp>StudyData</stp>
        <stp>EP</stp>
        <stp>Bar</stp>
        <stp/>
        <stp>Close</stp>
        <stp>D</stp>
        <stp>-63</stp>
        <stp/>
        <stp/>
        <stp/>
        <stp/>
        <stp>T</stp>
        <tr r="B66" s="2"/>
      </tp>
      <tp>
        <v>4360</v>
        <stp/>
        <stp>StudyData</stp>
        <stp>EP</stp>
        <stp>Bar</stp>
        <stp/>
        <stp>Close</stp>
        <stp>D</stp>
        <stp>-53</stp>
        <stp/>
        <stp/>
        <stp/>
        <stp/>
        <stp>T</stp>
        <tr r="B56" s="2"/>
      </tp>
      <tp>
        <v>4163.5</v>
        <stp/>
        <stp>StudyData</stp>
        <stp>EP</stp>
        <stp>Bar</stp>
        <stp/>
        <stp>Close</stp>
        <stp>D</stp>
        <stp>-43</stp>
        <stp/>
        <stp/>
        <stp/>
        <stp/>
        <stp>T</stp>
        <tr r="B46" s="2"/>
      </tp>
      <tp>
        <v>4568</v>
        <stp/>
        <stp>StudyData</stp>
        <stp>EP</stp>
        <stp>Bar</stp>
        <stp/>
        <stp>Close</stp>
        <stp>D</stp>
        <stp>-33</stp>
        <stp/>
        <stp/>
        <stp/>
        <stp/>
        <stp>T</stp>
        <tr r="B36" s="2"/>
      </tp>
      <tp>
        <v>4409</v>
        <stp/>
        <stp>StudyData</stp>
        <stp>EP</stp>
        <stp>Bar</stp>
        <stp/>
        <stp>Close</stp>
        <stp>D</stp>
        <stp>-23</stp>
        <stp/>
        <stp/>
        <stp/>
        <stp/>
        <stp>T</stp>
        <tr r="B26" s="2"/>
      </tp>
      <tp>
        <v>4170.5</v>
        <stp/>
        <stp>StudyData</stp>
        <stp>EP</stp>
        <stp>Bar</stp>
        <stp/>
        <stp>Close</stp>
        <stp>D</stp>
        <stp>-13</stp>
        <stp/>
        <stp/>
        <stp/>
        <stp/>
        <stp>T</stp>
        <tr r="B16" s="2"/>
      </tp>
      <tp>
        <v>4764.25</v>
        <stp/>
        <stp>StudyData</stp>
        <stp>EP</stp>
        <stp>Bar</stp>
        <stp/>
        <stp>Close</stp>
        <stp>D</stp>
        <stp>-93</stp>
        <stp/>
        <stp/>
        <stp/>
        <stp/>
        <stp>T</stp>
        <tr r="B96" s="2"/>
      </tp>
      <tp>
        <v>4644.25</v>
        <stp/>
        <stp>StudyData</stp>
        <stp>EP</stp>
        <stp>Bar</stp>
        <stp/>
        <stp>Close</stp>
        <stp>D</stp>
        <stp>-83</stp>
        <stp/>
        <stp/>
        <stp/>
        <stp/>
        <stp>T</stp>
        <tr r="B86" s="2"/>
      </tp>
      <tp>
        <v>4570.25</v>
        <stp/>
        <stp>StudyData</stp>
        <stp>EP</stp>
        <stp>Bar</stp>
        <stp/>
        <stp>Close</stp>
        <stp>D</stp>
        <stp>-70</stp>
        <stp/>
        <stp/>
        <stp/>
        <stp/>
        <stp>T</stp>
        <tr r="B73" s="2"/>
      </tp>
      <tp>
        <v>4464</v>
        <stp/>
        <stp>StudyData</stp>
        <stp>EP</stp>
        <stp>Bar</stp>
        <stp/>
        <stp>Close</stp>
        <stp>D</stp>
        <stp>-60</stp>
        <stp/>
        <stp/>
        <stp/>
        <stp/>
        <stp>T</stp>
        <tr r="B63" s="2"/>
      </tp>
      <tp>
        <v>4351.5</v>
        <stp/>
        <stp>StudyData</stp>
        <stp>EP</stp>
        <stp>Bar</stp>
        <stp/>
        <stp>Close</stp>
        <stp>D</stp>
        <stp>-50</stp>
        <stp/>
        <stp/>
        <stp/>
        <stp/>
        <stp>T</stp>
        <tr r="B53" s="2"/>
      </tp>
      <tp>
        <v>4402</v>
        <stp/>
        <stp>StudyData</stp>
        <stp>EP</stp>
        <stp>Bar</stp>
        <stp/>
        <stp>Close</stp>
        <stp>D</stp>
        <stp>-40</stp>
        <stp/>
        <stp/>
        <stp/>
        <stp/>
        <stp>T</stp>
        <tr r="B43" s="2"/>
      </tp>
      <tp>
        <v>4530.75</v>
        <stp/>
        <stp>StudyData</stp>
        <stp>EP</stp>
        <stp>Bar</stp>
        <stp/>
        <stp>Close</stp>
        <stp>D</stp>
        <stp>-30</stp>
        <stp/>
        <stp/>
        <stp/>
        <stp/>
        <stp>T</stp>
        <tr r="B33" s="2"/>
      </tp>
      <tp>
        <v>4387.5</v>
        <stp/>
        <stp>StudyData</stp>
        <stp>EP</stp>
        <stp>Bar</stp>
        <stp/>
        <stp>Close</stp>
        <stp>D</stp>
        <stp>-20</stp>
        <stp/>
        <stp/>
        <stp/>
        <stp/>
        <stp>T</stp>
        <tr r="B23" s="2"/>
      </tp>
      <tp>
        <v>4127.5</v>
        <stp/>
        <stp>StudyData</stp>
        <stp>EP</stp>
        <stp>Bar</stp>
        <stp/>
        <stp>Close</stp>
        <stp>D</stp>
        <stp>-10</stp>
        <stp/>
        <stp/>
        <stp/>
        <stp/>
        <stp>T</stp>
        <tr r="B13" s="2"/>
      </tp>
      <tp>
        <v>4776.25</v>
        <stp/>
        <stp>StudyData</stp>
        <stp>EP</stp>
        <stp>Bar</stp>
        <stp/>
        <stp>Close</stp>
        <stp>D</stp>
        <stp>-90</stp>
        <stp/>
        <stp/>
        <stp/>
        <stp/>
        <stp>T</stp>
        <tr r="B93" s="2"/>
      </tp>
      <tp>
        <v>4516.75</v>
        <stp/>
        <stp>StudyData</stp>
        <stp>EP</stp>
        <stp>Bar</stp>
        <stp/>
        <stp>Close</stp>
        <stp>D</stp>
        <stp>-80</stp>
        <stp/>
        <stp/>
        <stp/>
        <stp/>
        <stp>T</stp>
        <tr r="B83" s="2"/>
      </tp>
      <tp>
        <v>4528</v>
        <stp/>
        <stp>StudyData</stp>
        <stp>EP</stp>
        <stp>Bar</stp>
        <stp/>
        <stp>Close</stp>
        <stp>D</stp>
        <stp>-71</stp>
        <stp/>
        <stp/>
        <stp/>
        <stp/>
        <stp>T</stp>
        <tr r="B74" s="2"/>
      </tp>
      <tp>
        <v>4458.75</v>
        <stp/>
        <stp>StudyData</stp>
        <stp>EP</stp>
        <stp>Bar</stp>
        <stp/>
        <stp>Close</stp>
        <stp>D</stp>
        <stp>-61</stp>
        <stp/>
        <stp/>
        <stp/>
        <stp/>
        <stp>T</stp>
        <tr r="B64" s="2"/>
      </tp>
      <tp>
        <v>4374</v>
        <stp/>
        <stp>StudyData</stp>
        <stp>EP</stp>
        <stp>Bar</stp>
        <stp/>
        <stp>Close</stp>
        <stp>D</stp>
        <stp>-51</stp>
        <stp/>
        <stp/>
        <stp/>
        <stp/>
        <stp>T</stp>
        <tr r="B54" s="2"/>
      </tp>
      <tp>
        <v>4349.5</v>
        <stp/>
        <stp>StudyData</stp>
        <stp>EP</stp>
        <stp>Bar</stp>
        <stp/>
        <stp>Close</stp>
        <stp>D</stp>
        <stp>-41</stp>
        <stp/>
        <stp/>
        <stp/>
        <stp/>
        <stp>T</stp>
        <tr r="B44" s="2"/>
      </tp>
      <tp>
        <v>4596</v>
        <stp/>
        <stp>StudyData</stp>
        <stp>EP</stp>
        <stp>Bar</stp>
        <stp/>
        <stp>Close</stp>
        <stp>D</stp>
        <stp>-31</stp>
        <stp/>
        <stp/>
        <stp/>
        <stp/>
        <stp>T</stp>
        <tr r="B34" s="2"/>
      </tp>
      <tp>
        <v>4442.25</v>
        <stp/>
        <stp>StudyData</stp>
        <stp>EP</stp>
        <stp>Bar</stp>
        <stp/>
        <stp>Close</stp>
        <stp>D</stp>
        <stp>-21</stp>
        <stp/>
        <stp/>
        <stp/>
        <stp/>
        <stp>T</stp>
        <tr r="B24" s="2"/>
      </tp>
      <tp>
        <v>4283.5</v>
        <stp/>
        <stp>StudyData</stp>
        <stp>EP</stp>
        <stp>Bar</stp>
        <stp/>
        <stp>Close</stp>
        <stp>D</stp>
        <stp>-11</stp>
        <stp/>
        <stp/>
        <stp/>
        <stp/>
        <stp>T</stp>
        <tr r="B14" s="2"/>
      </tp>
      <tp>
        <v>4778</v>
        <stp/>
        <stp>StudyData</stp>
        <stp>EP</stp>
        <stp>Bar</stp>
        <stp/>
        <stp>Close</stp>
        <stp>D</stp>
        <stp>-91</stp>
        <stp/>
        <stp/>
        <stp/>
        <stp/>
        <stp>T</stp>
        <tr r="B94" s="2"/>
      </tp>
      <tp>
        <v>4563.75</v>
        <stp/>
        <stp>StudyData</stp>
        <stp>EP</stp>
        <stp>Bar</stp>
        <stp/>
        <stp>Close</stp>
        <stp>D</stp>
        <stp>-81</stp>
        <stp/>
        <stp/>
        <stp/>
        <stp/>
        <stp>T</stp>
        <tr r="B84" s="2"/>
      </tp>
      <tp>
        <v>-21.792646362632162</v>
        <stp/>
        <stp>StudyData</stp>
        <stp>S.CSCO</stp>
        <stp>PCB</stp>
        <stp>BaseType=2,Date=12/31/2021</stp>
        <stp>Close</stp>
        <stp>D</stp>
        <stp/>
        <stp>all</stp>
        <stp/>
        <stp/>
        <stp/>
        <stp>T</stp>
        <tr r="D10" s="1"/>
      </tp>
      <tp>
        <v>4382</v>
        <stp/>
        <stp>StudyData</stp>
        <stp>EP</stp>
        <stp>Bar</stp>
        <stp/>
        <stp>Close</stp>
        <stp>D</stp>
        <stp>-78</stp>
        <stp/>
        <stp/>
        <stp/>
        <stp/>
        <stp>T</stp>
        <tr r="B81" s="2"/>
      </tp>
      <tp>
        <v>4486</v>
        <stp/>
        <stp>StudyData</stp>
        <stp>EP</stp>
        <stp>Bar</stp>
        <stp/>
        <stp>Close</stp>
        <stp>D</stp>
        <stp>-68</stp>
        <stp/>
        <stp/>
        <stp/>
        <stp/>
        <stp>T</stp>
        <tr r="B71" s="2"/>
      </tp>
      <tp>
        <v>4336.5</v>
        <stp/>
        <stp>StudyData</stp>
        <stp>EP</stp>
        <stp>Bar</stp>
        <stp/>
        <stp>Close</stp>
        <stp>D</stp>
        <stp>-58</stp>
        <stp/>
        <stp/>
        <stp/>
        <stp/>
        <stp>T</stp>
        <tr r="B61" s="2"/>
      </tp>
      <tp>
        <v>4190.25</v>
        <stp/>
        <stp>StudyData</stp>
        <stp>EP</stp>
        <stp>Bar</stp>
        <stp/>
        <stp>Close</stp>
        <stp>D</stp>
        <stp>-48</stp>
        <stp/>
        <stp/>
        <stp/>
        <stp/>
        <stp>T</stp>
        <tr r="B51" s="2"/>
      </tp>
      <tp>
        <v>4452.25</v>
        <stp/>
        <stp>StudyData</stp>
        <stp>EP</stp>
        <stp>Bar</stp>
        <stp/>
        <stp>Close</stp>
        <stp>D</stp>
        <stp>-38</stp>
        <stp/>
        <stp/>
        <stp/>
        <stp/>
        <stp>T</stp>
        <tr r="B41" s="2"/>
      </tp>
      <tp>
        <v>4577.75</v>
        <stp/>
        <stp>StudyData</stp>
        <stp>EP</stp>
        <stp>Bar</stp>
        <stp/>
        <stp>Close</stp>
        <stp>D</stp>
        <stp>-28</stp>
        <stp/>
        <stp/>
        <stp/>
        <stp/>
        <stp>T</stp>
        <tr r="B31" s="2"/>
      </tp>
      <tp>
        <v>4459.25</v>
        <stp/>
        <stp>StudyData</stp>
        <stp>EP</stp>
        <stp>Bar</stp>
        <stp/>
        <stp>Close</stp>
        <stp>D</stp>
        <stp>-18</stp>
        <stp/>
        <stp/>
        <stp/>
        <stp/>
        <stp>T</stp>
        <tr r="B21" s="2"/>
      </tp>
      <tp>
        <v>4678.25</v>
        <stp/>
        <stp>StudyData</stp>
        <stp>EP</stp>
        <stp>Bar</stp>
        <stp/>
        <stp>Close</stp>
        <stp>D</stp>
        <stp>-98</stp>
        <stp/>
        <stp/>
        <stp/>
        <stp/>
        <stp>T</stp>
        <tr r="B101" s="2"/>
      </tp>
      <tp>
        <v>4680</v>
        <stp/>
        <stp>StudyData</stp>
        <stp>EP</stp>
        <stp>Bar</stp>
        <stp/>
        <stp>Close</stp>
        <stp>D</stp>
        <stp>-88</stp>
        <stp/>
        <stp/>
        <stp/>
        <stp/>
        <stp>T</stp>
        <tr r="B91" s="2"/>
      </tp>
      <tp>
        <v>-22.359657469077067</v>
        <stp/>
        <stp>StudyData</stp>
        <stp>S.MSFT</stp>
        <stp>PCB</stp>
        <stp>BaseType=2,Date=12/31/2021</stp>
        <stp>Close</stp>
        <stp>D</stp>
        <stp/>
        <stp>all</stp>
        <stp/>
        <stp/>
        <stp/>
        <stp>T</stp>
        <tr r="D22" s="1"/>
      </tp>
      <tp>
        <v>4467.25</v>
        <stp/>
        <stp>StudyData</stp>
        <stp>EP</stp>
        <stp>Bar</stp>
        <stp/>
        <stp>Close</stp>
        <stp>D</stp>
        <stp>-79</stp>
        <stp/>
        <stp/>
        <stp/>
        <stp/>
        <stp>T</stp>
        <tr r="B82" s="2"/>
      </tp>
      <tp>
        <v>4462</v>
        <stp/>
        <stp>StudyData</stp>
        <stp>EP</stp>
        <stp>Bar</stp>
        <stp/>
        <stp>Close</stp>
        <stp>D</stp>
        <stp>-69</stp>
        <stp/>
        <stp/>
        <stp/>
        <stp/>
        <stp>T</stp>
        <tr r="B72" s="2"/>
      </tp>
      <tp>
        <v>4367.75</v>
        <stp/>
        <stp>StudyData</stp>
        <stp>EP</stp>
        <stp>Bar</stp>
        <stp/>
        <stp>Close</stp>
        <stp>D</stp>
        <stp>-59</stp>
        <stp/>
        <stp/>
        <stp/>
        <stp/>
        <stp>T</stp>
        <tr r="B62" s="2"/>
      </tp>
      <tp>
        <v>4319.25</v>
        <stp/>
        <stp>StudyData</stp>
        <stp>EP</stp>
        <stp>Bar</stp>
        <stp/>
        <stp>Close</stp>
        <stp>D</stp>
        <stp>-49</stp>
        <stp/>
        <stp/>
        <stp/>
        <stp/>
        <stp>T</stp>
        <tr r="B52" s="2"/>
      </tp>
      <tp>
        <v>4453.5</v>
        <stp/>
        <stp>StudyData</stp>
        <stp>EP</stp>
        <stp>Bar</stp>
        <stp/>
        <stp>Close</stp>
        <stp>D</stp>
        <stp>-39</stp>
        <stp/>
        <stp/>
        <stp/>
        <stp/>
        <stp>T</stp>
        <tr r="B42" s="2"/>
      </tp>
      <tp>
        <v>4539.25</v>
        <stp/>
        <stp>StudyData</stp>
        <stp>EP</stp>
        <stp>Bar</stp>
        <stp/>
        <stp>Close</stp>
        <stp>D</stp>
        <stp>-29</stp>
        <stp/>
        <stp/>
        <stp/>
        <stp/>
        <stp>T</stp>
        <tr r="B32" s="2"/>
      </tp>
      <tp>
        <v>4386.75</v>
        <stp/>
        <stp>StudyData</stp>
        <stp>EP</stp>
        <stp>Bar</stp>
        <stp/>
        <stp>Close</stp>
        <stp>D</stp>
        <stp>-19</stp>
        <stp/>
        <stp/>
        <stp/>
        <stp/>
        <stp>T</stp>
        <tr r="B22" s="2"/>
      </tp>
      <tp>
        <v>4633</v>
        <stp/>
        <stp>StudyData</stp>
        <stp>EP</stp>
        <stp>Bar</stp>
        <stp/>
        <stp>Close</stp>
        <stp>D</stp>
        <stp>-99</stp>
        <stp/>
        <stp/>
        <stp/>
        <stp/>
        <stp>T</stp>
        <tr r="B102" s="2"/>
      </tp>
      <tp>
        <v>4684.5</v>
        <stp/>
        <stp>StudyData</stp>
        <stp>EP</stp>
        <stp>Bar</stp>
        <stp/>
        <stp>Close</stp>
        <stp>D</stp>
        <stp>-89</stp>
        <stp/>
        <stp/>
        <stp/>
        <stp/>
        <stp>T</stp>
        <tr r="B92" s="2"/>
      </tp>
      <tp>
        <v>8.192203404898434</v>
        <stp/>
        <stp>StudyData</stp>
        <stp>S.AMGN</stp>
        <stp>PCB</stp>
        <stp>BaseType=2,Date=12/31/2021</stp>
        <stp>Close</stp>
        <stp>D</stp>
        <stp/>
        <stp>all</stp>
        <stp/>
        <stp/>
        <stp/>
        <stp>T</stp>
        <tr r="D5" s="1"/>
      </tp>
      <tp>
        <v>59.127847676682777</v>
        <stp/>
        <stp>StudyData</stp>
        <stp>EP</stp>
        <stp>RSI</stp>
        <stp>InputChoice=Close,Period=9</stp>
        <stp>RSI</stp>
        <stp>D</stp>
        <stp>-29</stp>
        <stp>all</stp>
        <stp/>
        <stp/>
        <stp/>
        <stp>T</stp>
        <tr r="E32" s="2"/>
      </tp>
      <tp>
        <v>63.053230747088058</v>
        <stp/>
        <stp>StudyData</stp>
        <stp>EP</stp>
        <stp>RSI</stp>
        <stp>InputChoice=Close,Period=9</stp>
        <stp>RSI</stp>
        <stp>D</stp>
        <stp>-28</stp>
        <stp>all</stp>
        <stp/>
        <stp/>
        <stp/>
        <stp>T</stp>
        <tr r="E31" s="2"/>
      </tp>
      <tp>
        <v>46.357899864480331</v>
        <stp/>
        <stp>StudyData</stp>
        <stp>EP</stp>
        <stp>RSI</stp>
        <stp>InputChoice=Close,Period=9</stp>
        <stp>RSI</stp>
        <stp>D</stp>
        <stp>-21</stp>
        <stp>all</stp>
        <stp/>
        <stp/>
        <stp/>
        <stp>T</stp>
        <tr r="E24" s="2"/>
      </tp>
      <tp>
        <v>39.786425580801435</v>
        <stp/>
        <stp>StudyData</stp>
        <stp>EP</stp>
        <stp>RSI</stp>
        <stp>InputChoice=Close,Period=9</stp>
        <stp>RSI</stp>
        <stp>D</stp>
        <stp>-20</stp>
        <stp>all</stp>
        <stp/>
        <stp/>
        <stp/>
        <stp>T</stp>
        <tr r="E23" s="2"/>
      </tp>
      <tp>
        <v>39.951005771357877</v>
        <stp/>
        <stp>StudyData</stp>
        <stp>EP</stp>
        <stp>RSI</stp>
        <stp>InputChoice=Close,Period=9</stp>
        <stp>RSI</stp>
        <stp>D</stp>
        <stp>-23</stp>
        <stp>all</stp>
        <stp/>
        <stp/>
        <stp/>
        <stp>T</stp>
        <tr r="E26" s="2"/>
      </tp>
      <tp>
        <v>38.195506308934711</v>
        <stp/>
        <stp>StudyData</stp>
        <stp>EP</stp>
        <stp>RSI</stp>
        <stp>InputChoice=Close,Period=9</stp>
        <stp>RSI</stp>
        <stp>D</stp>
        <stp>-22</stp>
        <stp>all</stp>
        <stp/>
        <stp/>
        <stp/>
        <stp>T</stp>
        <tr r="E25" s="2"/>
      </tp>
      <tp>
        <v>51.164489206653215</v>
        <stp/>
        <stp>StudyData</stp>
        <stp>EP</stp>
        <stp>RSI</stp>
        <stp>InputChoice=Close,Period=9</stp>
        <stp>RSI</stp>
        <stp>D</stp>
        <stp>-25</stp>
        <stp>all</stp>
        <stp/>
        <stp/>
        <stp/>
        <stp>T</stp>
        <tr r="E28" s="2"/>
      </tp>
      <tp>
        <v>49.336056646884884</v>
        <stp/>
        <stp>StudyData</stp>
        <stp>EP</stp>
        <stp>RSI</stp>
        <stp>InputChoice=Close,Period=9</stp>
        <stp>RSI</stp>
        <stp>D</stp>
        <stp>-24</stp>
        <stp>all</stp>
        <stp/>
        <stp/>
        <stp/>
        <stp>T</stp>
        <tr r="E27" s="2"/>
      </tp>
      <tp>
        <v>54.292262353691974</v>
        <stp/>
        <stp>StudyData</stp>
        <stp>EP</stp>
        <stp>RSI</stp>
        <stp>InputChoice=Close,Period=9</stp>
        <stp>RSI</stp>
        <stp>D</stp>
        <stp>-27</stp>
        <stp>all</stp>
        <stp/>
        <stp/>
        <stp/>
        <stp>T</stp>
        <tr r="E30" s="2"/>
      </tp>
      <tp>
        <v>48.433145813756227</v>
        <stp/>
        <stp>StudyData</stp>
        <stp>EP</stp>
        <stp>RSI</stp>
        <stp>InputChoice=Close,Period=9</stp>
        <stp>RSI</stp>
        <stp>D</stp>
        <stp>-26</stp>
        <stp>all</stp>
        <stp/>
        <stp/>
        <stp/>
        <stp>T</stp>
        <tr r="E29" s="2"/>
      </tp>
      <tp>
        <v>38.532608783588252</v>
        <stp/>
        <stp>StudyData</stp>
        <stp>EP</stp>
        <stp>RSI</stp>
        <stp>InputChoice=Close,Period=9</stp>
        <stp>RSI</stp>
        <stp>D</stp>
        <stp>0</stp>
        <stp>all</stp>
        <stp/>
        <stp/>
        <stp/>
        <stp>T</stp>
        <tr r="E3" s="2"/>
      </tp>
      <tp>
        <v>64.103300513492314</v>
        <stp/>
        <stp>StudyData</stp>
        <stp>EP</stp>
        <stp>RSI</stp>
        <stp>InputChoice=Close,Period=9</stp>
        <stp>RSI</stp>
        <stp>D</stp>
        <stp>-39</stp>
        <stp>all</stp>
        <stp/>
        <stp/>
        <stp/>
        <stp>T</stp>
        <tr r="E42" s="2"/>
      </tp>
      <tp>
        <v>63.936734031110838</v>
        <stp/>
        <stp>StudyData</stp>
        <stp>EP</stp>
        <stp>RSI</stp>
        <stp>InputChoice=Close,Period=9</stp>
        <stp>RSI</stp>
        <stp>D</stp>
        <stp>-38</stp>
        <stp>all</stp>
        <stp/>
        <stp/>
        <stp/>
        <stp>T</stp>
        <tr r="E41" s="2"/>
      </tp>
      <tp>
        <v>68.161499562366117</v>
        <stp/>
        <stp>StudyData</stp>
        <stp>EP</stp>
        <stp>RSI</stp>
        <stp>InputChoice=Close,Period=9</stp>
        <stp>RSI</stp>
        <stp>D</stp>
        <stp>-31</stp>
        <stp>all</stp>
        <stp/>
        <stp/>
        <stp/>
        <stp>T</stp>
        <tr r="E34" s="2"/>
      </tp>
      <tp>
        <v>58.257506279139513</v>
        <stp/>
        <stp>StudyData</stp>
        <stp>EP</stp>
        <stp>RSI</stp>
        <stp>InputChoice=Close,Period=9</stp>
        <stp>RSI</stp>
        <stp>D</stp>
        <stp>-30</stp>
        <stp>all</stp>
        <stp/>
        <stp/>
        <stp/>
        <stp>T</stp>
        <tr r="E33" s="2"/>
      </tp>
      <tp>
        <v>69.253424309588581</v>
        <stp/>
        <stp>StudyData</stp>
        <stp>EP</stp>
        <stp>RSI</stp>
        <stp>InputChoice=Close,Period=9</stp>
        <stp>RSI</stp>
        <stp>D</stp>
        <stp>-33</stp>
        <stp>all</stp>
        <stp/>
        <stp/>
        <stp/>
        <stp>T</stp>
        <tr r="E36" s="2"/>
      </tp>
      <tp>
        <v>73.15977006190829</v>
        <stp/>
        <stp>StudyData</stp>
        <stp>EP</stp>
        <stp>RSI</stp>
        <stp>InputChoice=Close,Period=9</stp>
        <stp>RSI</stp>
        <stp>D</stp>
        <stp>-32</stp>
        <stp>all</stp>
        <stp/>
        <stp/>
        <stp/>
        <stp>T</stp>
        <tr r="E35" s="2"/>
      </tp>
      <tp>
        <v>65.105518971968877</v>
        <stp/>
        <stp>StudyData</stp>
        <stp>EP</stp>
        <stp>RSI</stp>
        <stp>InputChoice=Close,Period=9</stp>
        <stp>RSI</stp>
        <stp>D</stp>
        <stp>-35</stp>
        <stp>all</stp>
        <stp/>
        <stp/>
        <stp/>
        <stp>T</stp>
        <tr r="E38" s="2"/>
      </tp>
      <tp>
        <v>66.90813816874504</v>
        <stp/>
        <stp>StudyData</stp>
        <stp>EP</stp>
        <stp>RSI</stp>
        <stp>InputChoice=Close,Period=9</stp>
        <stp>RSI</stp>
        <stp>D</stp>
        <stp>-34</stp>
        <stp>all</stp>
        <stp/>
        <stp/>
        <stp/>
        <stp>T</stp>
        <tr r="E37" s="2"/>
      </tp>
      <tp>
        <v>67.896946927996652</v>
        <stp/>
        <stp>StudyData</stp>
        <stp>EP</stp>
        <stp>RSI</stp>
        <stp>InputChoice=Close,Period=9</stp>
        <stp>RSI</stp>
        <stp>D</stp>
        <stp>-37</stp>
        <stp>all</stp>
        <stp/>
        <stp/>
        <stp/>
        <stp>T</stp>
        <tr r="E40" s="2"/>
      </tp>
      <tp>
        <v>59.838815110713256</v>
        <stp/>
        <stp>StudyData</stp>
        <stp>EP</stp>
        <stp>RSI</stp>
        <stp>InputChoice=Close,Period=9</stp>
        <stp>RSI</stp>
        <stp>D</stp>
        <stp>-36</stp>
        <stp>all</stp>
        <stp/>
        <stp/>
        <stp/>
        <stp>T</stp>
        <tr r="E39" s="2"/>
      </tp>
      <tp>
        <v>39.699698260479735</v>
        <stp/>
        <stp>StudyData</stp>
        <stp>EP</stp>
        <stp>RSI</stp>
        <stp>InputChoice=Close,Period=9</stp>
        <stp>RSI</stp>
        <stp>D</stp>
        <stp>-19</stp>
        <stp>all</stp>
        <stp/>
        <stp/>
        <stp/>
        <stp>T</stp>
        <tr r="E22" s="2"/>
      </tp>
      <tp>
        <v>51.254979650532142</v>
        <stp/>
        <stp>StudyData</stp>
        <stp>EP</stp>
        <stp>RSI</stp>
        <stp>InputChoice=Close,Period=9</stp>
        <stp>RSI</stp>
        <stp>D</stp>
        <stp>-18</stp>
        <stp>all</stp>
        <stp/>
        <stp/>
        <stp/>
        <stp>T</stp>
        <tr r="E21" s="2"/>
      </tp>
      <tp>
        <v>42.362772953919752</v>
        <stp/>
        <stp>StudyData</stp>
        <stp>EP</stp>
        <stp>RSI</stp>
        <stp>InputChoice=Close,Period=9</stp>
        <stp>RSI</stp>
        <stp>D</stp>
        <stp>-11</stp>
        <stp>all</stp>
        <stp/>
        <stp/>
        <stp/>
        <stp>T</stp>
        <tr r="E14" s="2"/>
      </tp>
      <tp>
        <v>31.472186396249711</v>
        <stp/>
        <stp>StudyData</stp>
        <stp>EP</stp>
        <stp>RSI</stp>
        <stp>InputChoice=Close,Period=9</stp>
        <stp>RSI</stp>
        <stp>D</stp>
        <stp>-10</stp>
        <stp>all</stp>
        <stp/>
        <stp/>
        <stp/>
        <stp>T</stp>
        <tr r="E13" s="2"/>
      </tp>
      <tp>
        <v>26.042653991738732</v>
        <stp/>
        <stp>StudyData</stp>
        <stp>EP</stp>
        <stp>RSI</stp>
        <stp>InputChoice=Close,Period=9</stp>
        <stp>RSI</stp>
        <stp>D</stp>
        <stp>-13</stp>
        <stp>all</stp>
        <stp/>
        <stp/>
        <stp/>
        <stp>T</stp>
        <tr r="E16" s="2"/>
      </tp>
      <tp>
        <v>27.629515580612363</v>
        <stp/>
        <stp>StudyData</stp>
        <stp>EP</stp>
        <stp>RSI</stp>
        <stp>InputChoice=Close,Period=9</stp>
        <stp>RSI</stp>
        <stp>D</stp>
        <stp>-12</stp>
        <stp>all</stp>
        <stp/>
        <stp/>
        <stp/>
        <stp>T</stp>
        <tr r="E15" s="2"/>
      </tp>
      <tp>
        <v>30.284824880988054</v>
        <stp/>
        <stp>StudyData</stp>
        <stp>EP</stp>
        <stp>RSI</stp>
        <stp>InputChoice=Close,Period=9</stp>
        <stp>RSI</stp>
        <stp>D</stp>
        <stp>-15</stp>
        <stp>all</stp>
        <stp/>
        <stp/>
        <stp/>
        <stp>T</stp>
        <tr r="E18" s="2"/>
      </tp>
      <tp>
        <v>34.465372191574758</v>
        <stp/>
        <stp>StudyData</stp>
        <stp>EP</stp>
        <stp>RSI</stp>
        <stp>InputChoice=Close,Period=9</stp>
        <stp>RSI</stp>
        <stp>D</stp>
        <stp>-14</stp>
        <stp>all</stp>
        <stp/>
        <stp/>
        <stp/>
        <stp>T</stp>
        <tr r="E17" s="2"/>
      </tp>
      <tp>
        <v>50.689747377417156</v>
        <stp/>
        <stp>StudyData</stp>
        <stp>EP</stp>
        <stp>RSI</stp>
        <stp>InputChoice=Close,Period=9</stp>
        <stp>RSI</stp>
        <stp>D</stp>
        <stp>-17</stp>
        <stp>all</stp>
        <stp/>
        <stp/>
        <stp/>
        <stp>T</stp>
        <tr r="E20" s="2"/>
      </tp>
      <tp>
        <v>41.718477059646851</v>
        <stp/>
        <stp>StudyData</stp>
        <stp>EP</stp>
        <stp>RSI</stp>
        <stp>InputChoice=Close,Period=9</stp>
        <stp>RSI</stp>
        <stp>D</stp>
        <stp>-16</stp>
        <stp>all</stp>
        <stp/>
        <stp/>
        <stp/>
        <stp>T</stp>
        <tr r="E19" s="2"/>
      </tp>
      <tp>
        <v>45.121979589933424</v>
        <stp/>
        <stp>StudyData</stp>
        <stp>EP</stp>
        <stp>RSI</stp>
        <stp>InputChoice=Close,Period=9</stp>
        <stp>RSI</stp>
        <stp>D</stp>
        <stp>-69</stp>
        <stp>all</stp>
        <stp/>
        <stp/>
        <stp/>
        <stp>T</stp>
        <tr r="E72" s="2"/>
      </tp>
      <tp>
        <v>48.083073469952929</v>
        <stp/>
        <stp>StudyData</stp>
        <stp>EP</stp>
        <stp>RSI</stp>
        <stp>InputChoice=Close,Period=9</stp>
        <stp>RSI</stp>
        <stp>D</stp>
        <stp>-68</stp>
        <stp>all</stp>
        <stp/>
        <stp/>
        <stp/>
        <stp>T</stp>
        <tr r="E71" s="2"/>
      </tp>
      <tp>
        <v>47.537532374031805</v>
        <stp/>
        <stp>StudyData</stp>
        <stp>EP</stp>
        <stp>RSI</stp>
        <stp>InputChoice=Close,Period=9</stp>
        <stp>RSI</stp>
        <stp>D</stp>
        <stp>-61</stp>
        <stp>all</stp>
        <stp/>
        <stp/>
        <stp/>
        <stp>T</stp>
        <tr r="E64" s="2"/>
      </tp>
      <tp>
        <v>48.183688667912222</v>
        <stp/>
        <stp>StudyData</stp>
        <stp>EP</stp>
        <stp>RSI</stp>
        <stp>InputChoice=Close,Period=9</stp>
        <stp>RSI</stp>
        <stp>D</stp>
        <stp>-60</stp>
        <stp>all</stp>
        <stp/>
        <stp/>
        <stp/>
        <stp>T</stp>
        <tr r="E63" s="2"/>
      </tp>
      <tp>
        <v>39.736385848396488</v>
        <stp/>
        <stp>StudyData</stp>
        <stp>EP</stp>
        <stp>RSI</stp>
        <stp>InputChoice=Close,Period=9</stp>
        <stp>RSI</stp>
        <stp>D</stp>
        <stp>-63</stp>
        <stp>all</stp>
        <stp/>
        <stp/>
        <stp/>
        <stp>T</stp>
        <tr r="E66" s="2"/>
      </tp>
      <tp>
        <v>38.401053042732265</v>
        <stp/>
        <stp>StudyData</stp>
        <stp>EP</stp>
        <stp>RSI</stp>
        <stp>InputChoice=Close,Period=9</stp>
        <stp>RSI</stp>
        <stp>D</stp>
        <stp>-62</stp>
        <stp>all</stp>
        <stp/>
        <stp/>
        <stp/>
        <stp>T</stp>
        <tr r="E65" s="2"/>
      </tp>
      <tp>
        <v>58.583001438894136</v>
        <stp/>
        <stp>StudyData</stp>
        <stp>EP</stp>
        <stp>RSI</stp>
        <stp>InputChoice=Close,Period=9</stp>
        <stp>RSI</stp>
        <stp>D</stp>
        <stp>-65</stp>
        <stp>all</stp>
        <stp/>
        <stp/>
        <stp/>
        <stp>T</stp>
        <tr r="E68" s="2"/>
      </tp>
      <tp>
        <v>48.42223104620394</v>
        <stp/>
        <stp>StudyData</stp>
        <stp>EP</stp>
        <stp>RSI</stp>
        <stp>InputChoice=Close,Period=9</stp>
        <stp>RSI</stp>
        <stp>D</stp>
        <stp>-64</stp>
        <stp>all</stp>
        <stp/>
        <stp/>
        <stp/>
        <stp>T</stp>
        <tr r="E67" s="2"/>
      </tp>
      <tp>
        <v>46.128814450814943</v>
        <stp/>
        <stp>StudyData</stp>
        <stp>EP</stp>
        <stp>RSI</stp>
        <stp>InputChoice=Close,Period=9</stp>
        <stp>RSI</stp>
        <stp>D</stp>
        <stp>-67</stp>
        <stp>all</stp>
        <stp/>
        <stp/>
        <stp/>
        <stp>T</stp>
        <tr r="E70" s="2"/>
      </tp>
      <tp>
        <v>51.04041138328823</v>
        <stp/>
        <stp>StudyData</stp>
        <stp>EP</stp>
        <stp>RSI</stp>
        <stp>InputChoice=Close,Period=9</stp>
        <stp>RSI</stp>
        <stp>D</stp>
        <stp>-66</stp>
        <stp>all</stp>
        <stp/>
        <stp/>
        <stp/>
        <stp>T</stp>
        <tr r="E69" s="2"/>
      </tp>
      <tp>
        <v>22.35721092394725</v>
        <stp/>
        <stp>StudyData</stp>
        <stp>EP</stp>
        <stp>RSI</stp>
        <stp>InputChoice=Close,Period=9</stp>
        <stp>RSI</stp>
        <stp>D</stp>
        <stp>-79</stp>
        <stp>all</stp>
        <stp/>
        <stp/>
        <stp/>
        <stp>T</stp>
        <tr r="E82" s="2"/>
      </tp>
      <tp>
        <v>17.447572394487224</v>
        <stp/>
        <stp>StudyData</stp>
        <stp>EP</stp>
        <stp>RSI</stp>
        <stp>InputChoice=Close,Period=9</stp>
        <stp>RSI</stp>
        <stp>D</stp>
        <stp>-78</stp>
        <stp>all</stp>
        <stp/>
        <stp/>
        <stp/>
        <stp>T</stp>
        <tr r="E81" s="2"/>
      </tp>
      <tp>
        <v>53.741026885372307</v>
        <stp/>
        <stp>StudyData</stp>
        <stp>EP</stp>
        <stp>RSI</stp>
        <stp>InputChoice=Close,Period=9</stp>
        <stp>RSI</stp>
        <stp>D</stp>
        <stp>-71</stp>
        <stp>all</stp>
        <stp/>
        <stp/>
        <stp/>
        <stp>T</stp>
        <tr r="E74" s="2"/>
      </tp>
      <tp>
        <v>58.49885606647598</v>
        <stp/>
        <stp>StudyData</stp>
        <stp>EP</stp>
        <stp>RSI</stp>
        <stp>InputChoice=Close,Period=9</stp>
        <stp>RSI</stp>
        <stp>D</stp>
        <stp>-70</stp>
        <stp>all</stp>
        <stp/>
        <stp/>
        <stp/>
        <stp>T</stp>
        <tr r="E73" s="2"/>
      </tp>
      <tp>
        <v>38.455572022293133</v>
        <stp/>
        <stp>StudyData</stp>
        <stp>EP</stp>
        <stp>RSI</stp>
        <stp>InputChoice=Close,Period=9</stp>
        <stp>RSI</stp>
        <stp>D</stp>
        <stp>-73</stp>
        <stp>all</stp>
        <stp/>
        <stp/>
        <stp/>
        <stp>T</stp>
        <tr r="E76" s="2"/>
      </tp>
      <tp>
        <v>50.035258175499209</v>
        <stp/>
        <stp>StudyData</stp>
        <stp>EP</stp>
        <stp>RSI</stp>
        <stp>InputChoice=Close,Period=9</stp>
        <stp>RSI</stp>
        <stp>D</stp>
        <stp>-72</stp>
        <stp>all</stp>
        <stp/>
        <stp/>
        <stp/>
        <stp>T</stp>
        <tr r="E75" s="2"/>
      </tp>
      <tp>
        <v>17.226861475538513</v>
        <stp/>
        <stp>StudyData</stp>
        <stp>EP</stp>
        <stp>RSI</stp>
        <stp>InputChoice=Close,Period=9</stp>
        <stp>RSI</stp>
        <stp>D</stp>
        <stp>-75</stp>
        <stp>all</stp>
        <stp/>
        <stp/>
        <stp/>
        <stp>T</stp>
        <tr r="E78" s="2"/>
      </tp>
      <tp>
        <v>15.981297668113768</v>
        <stp/>
        <stp>StudyData</stp>
        <stp>EP</stp>
        <stp>RSI</stp>
        <stp>InputChoice=Close,Period=9</stp>
        <stp>RSI</stp>
        <stp>D</stp>
        <stp>-74</stp>
        <stp>all</stp>
        <stp/>
        <stp/>
        <stp/>
        <stp>T</stp>
        <tr r="E77" s="2"/>
      </tp>
      <tp>
        <v>20.610966087434349</v>
        <stp/>
        <stp>StudyData</stp>
        <stp>EP</stp>
        <stp>RSI</stp>
        <stp>InputChoice=Close,Period=9</stp>
        <stp>RSI</stp>
        <stp>D</stp>
        <stp>-77</stp>
        <stp>all</stp>
        <stp/>
        <stp/>
        <stp/>
        <stp>T</stp>
        <tr r="E80" s="2"/>
      </tp>
      <tp>
        <v>17.603097747128828</v>
        <stp/>
        <stp>StudyData</stp>
        <stp>EP</stp>
        <stp>RSI</stp>
        <stp>InputChoice=Close,Period=9</stp>
        <stp>RSI</stp>
        <stp>D</stp>
        <stp>-76</stp>
        <stp>all</stp>
        <stp/>
        <stp/>
        <stp/>
        <stp>T</stp>
        <tr r="E79" s="2"/>
      </tp>
      <tp>
        <v>43.960526348894277</v>
        <stp/>
        <stp>StudyData</stp>
        <stp>EP</stp>
        <stp>RSI</stp>
        <stp>InputChoice=Close,Period=9</stp>
        <stp>RSI</stp>
        <stp>D</stp>
        <stp>-49</stp>
        <stp>all</stp>
        <stp/>
        <stp/>
        <stp/>
        <stp>T</stp>
        <tr r="E52" s="2"/>
      </tp>
      <tp>
        <v>33.412241997246639</v>
        <stp/>
        <stp>StudyData</stp>
        <stp>EP</stp>
        <stp>RSI</stp>
        <stp>InputChoice=Close,Period=9</stp>
        <stp>RSI</stp>
        <stp>D</stp>
        <stp>-48</stp>
        <stp>all</stp>
        <stp/>
        <stp/>
        <stp/>
        <stp>T</stp>
        <tr r="E51" s="2"/>
      </tp>
      <tp>
        <v>56.123980207356027</v>
        <stp/>
        <stp>StudyData</stp>
        <stp>EP</stp>
        <stp>RSI</stp>
        <stp>InputChoice=Close,Period=9</stp>
        <stp>RSI</stp>
        <stp>D</stp>
        <stp>-41</stp>
        <stp>all</stp>
        <stp/>
        <stp/>
        <stp/>
        <stp>T</stp>
        <tr r="E44" s="2"/>
      </tp>
      <tp>
        <v>60.317276822536058</v>
        <stp/>
        <stp>StudyData</stp>
        <stp>EP</stp>
        <stp>RSI</stp>
        <stp>InputChoice=Close,Period=9</stp>
        <stp>RSI</stp>
        <stp>D</stp>
        <stp>-40</stp>
        <stp>all</stp>
        <stp/>
        <stp/>
        <stp/>
        <stp>T</stp>
        <tr r="E43" s="2"/>
      </tp>
      <tp>
        <v>35.962610860390257</v>
        <stp/>
        <stp>StudyData</stp>
        <stp>EP</stp>
        <stp>RSI</stp>
        <stp>InputChoice=Close,Period=9</stp>
        <stp>RSI</stp>
        <stp>D</stp>
        <stp>-43</stp>
        <stp>all</stp>
        <stp/>
        <stp/>
        <stp/>
        <stp>T</stp>
        <tr r="E46" s="2"/>
      </tp>
      <tp>
        <v>47.053801184827783</v>
        <stp/>
        <stp>StudyData</stp>
        <stp>EP</stp>
        <stp>RSI</stp>
        <stp>InputChoice=Close,Period=9</stp>
        <stp>RSI</stp>
        <stp>D</stp>
        <stp>-42</stp>
        <stp>all</stp>
        <stp/>
        <stp/>
        <stp/>
        <stp>T</stp>
        <tr r="E45" s="2"/>
      </tp>
      <tp>
        <v>42.895266276240527</v>
        <stp/>
        <stp>StudyData</stp>
        <stp>EP</stp>
        <stp>RSI</stp>
        <stp>InputChoice=Close,Period=9</stp>
        <stp>RSI</stp>
        <stp>D</stp>
        <stp>-45</stp>
        <stp>all</stp>
        <stp/>
        <stp/>
        <stp/>
        <stp>T</stp>
        <tr r="E48" s="2"/>
      </tp>
      <tp>
        <v>38.251305758809224</v>
        <stp/>
        <stp>StudyData</stp>
        <stp>EP</stp>
        <stp>RSI</stp>
        <stp>InputChoice=Close,Period=9</stp>
        <stp>RSI</stp>
        <stp>D</stp>
        <stp>-44</stp>
        <stp>all</stp>
        <stp/>
        <stp/>
        <stp/>
        <stp>T</stp>
        <tr r="E47" s="2"/>
      </tp>
      <tp>
        <v>31.454092324654439</v>
        <stp/>
        <stp>StudyData</stp>
        <stp>EP</stp>
        <stp>RSI</stp>
        <stp>InputChoice=Close,Period=9</stp>
        <stp>RSI</stp>
        <stp>D</stp>
        <stp>-47</stp>
        <stp>all</stp>
        <stp/>
        <stp/>
        <stp/>
        <stp>T</stp>
        <tr r="E50" s="2"/>
      </tp>
      <tp>
        <v>44.518335094798559</v>
        <stp/>
        <stp>StudyData</stp>
        <stp>EP</stp>
        <stp>RSI</stp>
        <stp>InputChoice=Close,Period=9</stp>
        <stp>RSI</stp>
        <stp>D</stp>
        <stp>-46</stp>
        <stp>all</stp>
        <stp/>
        <stp/>
        <stp/>
        <stp>T</stp>
        <tr r="E49" s="2"/>
      </tp>
      <tp>
        <v>38.423114123211477</v>
        <stp/>
        <stp>StudyData</stp>
        <stp>EP</stp>
        <stp>RSI</stp>
        <stp>InputChoice=Close,Period=9</stp>
        <stp>RSI</stp>
        <stp>D</stp>
        <stp>-59</stp>
        <stp>all</stp>
        <stp/>
        <stp/>
        <stp/>
        <stp>T</stp>
        <tr r="E62" s="2"/>
      </tp>
      <tp>
        <v>35.776021218190465</v>
        <stp/>
        <stp>StudyData</stp>
        <stp>EP</stp>
        <stp>RSI</stp>
        <stp>InputChoice=Close,Period=9</stp>
        <stp>RSI</stp>
        <stp>D</stp>
        <stp>-58</stp>
        <stp>all</stp>
        <stp/>
        <stp/>
        <stp/>
        <stp>T</stp>
        <tr r="E61" s="2"/>
      </tp>
      <tp>
        <v>49.597998705762713</v>
        <stp/>
        <stp>StudyData</stp>
        <stp>EP</stp>
        <stp>RSI</stp>
        <stp>InputChoice=Close,Period=9</stp>
        <stp>RSI</stp>
        <stp>D</stp>
        <stp>-51</stp>
        <stp>all</stp>
        <stp/>
        <stp/>
        <stp/>
        <stp>T</stp>
        <tr r="E54" s="2"/>
      </tp>
      <tp>
        <v>47.277304336801713</v>
        <stp/>
        <stp>StudyData</stp>
        <stp>EP</stp>
        <stp>RSI</stp>
        <stp>InputChoice=Close,Period=9</stp>
        <stp>RSI</stp>
        <stp>D</stp>
        <stp>-50</stp>
        <stp>all</stp>
        <stp/>
        <stp/>
        <stp/>
        <stp>T</stp>
        <tr r="E53" s="2"/>
      </tp>
      <tp>
        <v>46.660126000012426</v>
        <stp/>
        <stp>StudyData</stp>
        <stp>EP</stp>
        <stp>RSI</stp>
        <stp>InputChoice=Close,Period=9</stp>
        <stp>RSI</stp>
        <stp>D</stp>
        <stp>-53</stp>
        <stp>all</stp>
        <stp/>
        <stp/>
        <stp/>
        <stp>T</stp>
        <tr r="E56" s="2"/>
      </tp>
      <tp>
        <v>40.513544087657657</v>
        <stp/>
        <stp>StudyData</stp>
        <stp>EP</stp>
        <stp>RSI</stp>
        <stp>InputChoice=Close,Period=9</stp>
        <stp>RSI</stp>
        <stp>D</stp>
        <stp>-52</stp>
        <stp>all</stp>
        <stp/>
        <stp/>
        <stp/>
        <stp>T</stp>
        <tr r="E55" s="2"/>
      </tp>
      <tp>
        <v>36.205494927564182</v>
        <stp/>
        <stp>StudyData</stp>
        <stp>EP</stp>
        <stp>RSI</stp>
        <stp>InputChoice=Close,Period=9</stp>
        <stp>RSI</stp>
        <stp>D</stp>
        <stp>-55</stp>
        <stp>all</stp>
        <stp/>
        <stp/>
        <stp/>
        <stp>T</stp>
        <tr r="E58" s="2"/>
      </tp>
      <tp>
        <v>47.907376078037203</v>
        <stp/>
        <stp>StudyData</stp>
        <stp>EP</stp>
        <stp>RSI</stp>
        <stp>InputChoice=Close,Period=9</stp>
        <stp>RSI</stp>
        <stp>D</stp>
        <stp>-54</stp>
        <stp>all</stp>
        <stp/>
        <stp/>
        <stp/>
        <stp>T</stp>
        <tr r="E57" s="2"/>
      </tp>
      <tp>
        <v>32.292126472762718</v>
        <stp/>
        <stp>StudyData</stp>
        <stp>EP</stp>
        <stp>RSI</stp>
        <stp>InputChoice=Close,Period=9</stp>
        <stp>RSI</stp>
        <stp>D</stp>
        <stp>-57</stp>
        <stp>all</stp>
        <stp/>
        <stp/>
        <stp/>
        <stp>T</stp>
        <tr r="E60" s="2"/>
      </tp>
      <tp>
        <v>26.990166770713685</v>
        <stp/>
        <stp>StudyData</stp>
        <stp>EP</stp>
        <stp>RSI</stp>
        <stp>InputChoice=Close,Period=9</stp>
        <stp>RSI</stp>
        <stp>D</stp>
        <stp>-56</stp>
        <stp>all</stp>
        <stp/>
        <stp/>
        <stp/>
        <stp>T</stp>
        <tr r="E59" s="2"/>
      </tp>
      <tp>
        <v>-6.0887639075681665</v>
        <stp/>
        <stp>StudyData</stp>
        <stp>S.PG</stp>
        <stp>PCB</stp>
        <stp>BaseType=2,Date=12/31/2021</stp>
        <stp>Close</stp>
        <stp>D</stp>
        <stp/>
        <stp>all</stp>
        <stp/>
        <stp/>
        <stp/>
        <stp>T</stp>
        <tr r="D24" s="1"/>
      </tp>
      <tp>
        <v>261.12</v>
        <stp/>
        <stp>ContractData</stp>
        <stp>S.MSFT</stp>
        <stp>LastTrade</stp>
        <stp/>
        <stp>T</stp>
        <tr r="C22" s="1"/>
      </tp>
      <tp>
        <v>45.734293916611421</v>
        <stp/>
        <stp>StudyData</stp>
        <stp>EP</stp>
        <stp>RSI</stp>
        <stp>InputChoice=Close,Period=9</stp>
        <stp>RSI</stp>
        <stp>D</stp>
        <stp>-89</stp>
        <stp>all</stp>
        <stp/>
        <stp/>
        <stp/>
        <stp>T</stp>
        <tr r="E92" s="2"/>
      </tp>
      <tp>
        <v>45.047446983960079</v>
        <stp/>
        <stp>StudyData</stp>
        <stp>EP</stp>
        <stp>RSI</stp>
        <stp>InputChoice=Close,Period=9</stp>
        <stp>RSI</stp>
        <stp>D</stp>
        <stp>-88</stp>
        <stp>all</stp>
        <stp/>
        <stp/>
        <stp/>
        <stp>T</stp>
        <tr r="E91" s="2"/>
      </tp>
      <tp>
        <v>30.534863110028937</v>
        <stp/>
        <stp>StudyData</stp>
        <stp>EP</stp>
        <stp>RSI</stp>
        <stp>InputChoice=Close,Period=9</stp>
        <stp>RSI</stp>
        <stp>D</stp>
        <stp>-81</stp>
        <stp>all</stp>
        <stp/>
        <stp/>
        <stp/>
        <stp>T</stp>
        <tr r="E84" s="2"/>
      </tp>
      <tp>
        <v>26.155989219891552</v>
        <stp/>
        <stp>StudyData</stp>
        <stp>EP</stp>
        <stp>RSI</stp>
        <stp>InputChoice=Close,Period=9</stp>
        <stp>RSI</stp>
        <stp>D</stp>
        <stp>-80</stp>
        <stp>all</stp>
        <stp/>
        <stp/>
        <stp/>
        <stp>T</stp>
        <tr r="E83" s="2"/>
      </tp>
      <tp>
        <v>40.829836653838484</v>
        <stp/>
        <stp>StudyData</stp>
        <stp>EP</stp>
        <stp>RSI</stp>
        <stp>InputChoice=Close,Period=9</stp>
        <stp>RSI</stp>
        <stp>D</stp>
        <stp>-83</stp>
        <stp>all</stp>
        <stp/>
        <stp/>
        <stp/>
        <stp>T</stp>
        <tr r="E86" s="2"/>
      </tp>
      <tp>
        <v>41.508975298015891</v>
        <stp/>
        <stp>StudyData</stp>
        <stp>EP</stp>
        <stp>RSI</stp>
        <stp>InputChoice=Close,Period=9</stp>
        <stp>RSI</stp>
        <stp>D</stp>
        <stp>-82</stp>
        <stp>all</stp>
        <stp/>
        <stp/>
        <stp/>
        <stp>T</stp>
        <tr r="E85" s="2"/>
      </tp>
      <tp>
        <v>50.217083774540548</v>
        <stp/>
        <stp>StudyData</stp>
        <stp>EP</stp>
        <stp>RSI</stp>
        <stp>InputChoice=Close,Period=9</stp>
        <stp>RSI</stp>
        <stp>D</stp>
        <stp>-85</stp>
        <stp>all</stp>
        <stp/>
        <stp/>
        <stp/>
        <stp>T</stp>
        <tr r="E88" s="2"/>
      </tp>
      <tp>
        <v>52.415753310998426</v>
        <stp/>
        <stp>StudyData</stp>
        <stp>EP</stp>
        <stp>RSI</stp>
        <stp>InputChoice=Close,Period=9</stp>
        <stp>RSI</stp>
        <stp>D</stp>
        <stp>-84</stp>
        <stp>all</stp>
        <stp/>
        <stp/>
        <stp/>
        <stp>T</stp>
        <tr r="E87" s="2"/>
      </tp>
      <tp>
        <v>41.937669024733566</v>
        <stp/>
        <stp>StudyData</stp>
        <stp>EP</stp>
        <stp>RSI</stp>
        <stp>InputChoice=Close,Period=9</stp>
        <stp>RSI</stp>
        <stp>D</stp>
        <stp>-87</stp>
        <stp>all</stp>
        <stp/>
        <stp/>
        <stp/>
        <stp>T</stp>
        <tr r="E90" s="2"/>
      </tp>
      <tp>
        <v>41.010398500376503</v>
        <stp/>
        <stp>StudyData</stp>
        <stp>EP</stp>
        <stp>RSI</stp>
        <stp>InputChoice=Close,Period=9</stp>
        <stp>RSI</stp>
        <stp>D</stp>
        <stp>-86</stp>
        <stp>all</stp>
        <stp/>
        <stp/>
        <stp/>
        <stp>T</stp>
        <tr r="E89" s="2"/>
      </tp>
      <tp>
        <v>243.4</v>
        <stp/>
        <stp>ContractData</stp>
        <stp>S.AMGN</stp>
        <stp>LastTrade</stp>
        <stp/>
        <stp>T</stp>
        <tr r="C5" s="1"/>
      </tp>
      <tp>
        <v>51.015898658559742</v>
        <stp/>
        <stp>StudyData</stp>
        <stp>EP</stp>
        <stp>RSI</stp>
        <stp>InputChoice=Close,Period=9</stp>
        <stp>RSI</stp>
        <stp>D</stp>
        <stp>-99</stp>
        <stp>all</stp>
        <stp/>
        <stp/>
        <stp/>
        <stp>T</stp>
        <tr r="E102" s="2"/>
      </tp>
      <tp>
        <v>56.015149249454282</v>
        <stp/>
        <stp>StudyData</stp>
        <stp>EP</stp>
        <stp>RSI</stp>
        <stp>InputChoice=Close,Period=9</stp>
        <stp>RSI</stp>
        <stp>D</stp>
        <stp>-98</stp>
        <stp>all</stp>
        <stp/>
        <stp/>
        <stp/>
        <stp>T</stp>
        <tr r="E101" s="2"/>
      </tp>
      <tp>
        <v>63.609681555397714</v>
        <stp/>
        <stp>StudyData</stp>
        <stp>EP</stp>
        <stp>RSI</stp>
        <stp>InputChoice=Close,Period=9</stp>
        <stp>RSI</stp>
        <stp>D</stp>
        <stp>-91</stp>
        <stp>all</stp>
        <stp/>
        <stp/>
        <stp/>
        <stp>T</stp>
        <tr r="E94" s="2"/>
      </tp>
      <tp>
        <v>63.197874309394365</v>
        <stp/>
        <stp>StudyData</stp>
        <stp>EP</stp>
        <stp>RSI</stp>
        <stp>InputChoice=Close,Period=9</stp>
        <stp>RSI</stp>
        <stp>D</stp>
        <stp>-90</stp>
        <stp>all</stp>
        <stp/>
        <stp/>
        <stp/>
        <stp>T</stp>
        <tr r="E93" s="2"/>
      </tp>
      <tp>
        <v>62.758795909983881</v>
        <stp/>
        <stp>StudyData</stp>
        <stp>EP</stp>
        <stp>RSI</stp>
        <stp>InputChoice=Close,Period=9</stp>
        <stp>RSI</stp>
        <stp>D</stp>
        <stp>-93</stp>
        <stp>all</stp>
        <stp/>
        <stp/>
        <stp/>
        <stp>T</stp>
        <tr r="E96" s="2"/>
      </tp>
      <tp>
        <v>59.965795028453265</v>
        <stp/>
        <stp>StudyData</stp>
        <stp>EP</stp>
        <stp>RSI</stp>
        <stp>InputChoice=Close,Period=9</stp>
        <stp>RSI</stp>
        <stp>D</stp>
        <stp>-92</stp>
        <stp>all</stp>
        <stp/>
        <stp/>
        <stp/>
        <stp>T</stp>
        <tr r="E95" s="2"/>
      </tp>
      <tp>
        <v>64.622939832584706</v>
        <stp/>
        <stp>StudyData</stp>
        <stp>EP</stp>
        <stp>RSI</stp>
        <stp>InputChoice=Close,Period=9</stp>
        <stp>RSI</stp>
        <stp>D</stp>
        <stp>-95</stp>
        <stp>all</stp>
        <stp/>
        <stp/>
        <stp/>
        <stp>T</stp>
        <tr r="E98" s="2"/>
      </tp>
      <tp>
        <v>65.213268795683121</v>
        <stp/>
        <stp>StudyData</stp>
        <stp>EP</stp>
        <stp>RSI</stp>
        <stp>InputChoice=Close,Period=9</stp>
        <stp>RSI</stp>
        <stp>D</stp>
        <stp>-94</stp>
        <stp>all</stp>
        <stp/>
        <stp/>
        <stp/>
        <stp>T</stp>
        <tr r="E97" s="2"/>
      </tp>
      <tp>
        <v>59.102377452785092</v>
        <stp/>
        <stp>StudyData</stp>
        <stp>EP</stp>
        <stp>RSI</stp>
        <stp>InputChoice=Close,Period=9</stp>
        <stp>RSI</stp>
        <stp>D</stp>
        <stp>-97</stp>
        <stp>all</stp>
        <stp/>
        <stp/>
        <stp/>
        <stp>T</stp>
        <tr r="E100" s="2"/>
      </tp>
      <tp>
        <v>65.237987134408669</v>
        <stp/>
        <stp>StudyData</stp>
        <stp>EP</stp>
        <stp>RSI</stp>
        <stp>InputChoice=Close,Period=9</stp>
        <stp>RSI</stp>
        <stp>D</stp>
        <stp>-96</stp>
        <stp>all</stp>
        <stp/>
        <stp/>
        <stp/>
        <stp>T</stp>
        <tr r="E99" s="2"/>
      </tp>
      <tp>
        <v>199.23000000000002</v>
        <stp/>
        <stp>ContractData</stp>
        <stp>S.V</stp>
        <stp>LastTrade</stp>
        <stp/>
        <stp>T</stp>
        <tr r="C29" s="1"/>
      </tp>
      <tp>
        <v>-7.2748267898383396</v>
        <stp/>
        <stp>StudyData</stp>
        <stp>S.VZ</stp>
        <stp>PCB</stp>
        <stp>BaseType=2,Date=12/31/2021</stp>
        <stp>Close</stp>
        <stp>D</stp>
        <stp/>
        <stp>all</stp>
        <stp/>
        <stp/>
        <stp/>
        <stp>T</stp>
        <tr r="D28" s="1"/>
      </tp>
      <tp>
        <v>49.56</v>
        <stp/>
        <stp>ContractData</stp>
        <stp>S.CSCO</stp>
        <stp>LastTrade</stp>
        <stp/>
        <stp>T</stp>
        <tr r="C10" s="1"/>
      </tp>
      <tp>
        <v>4295.25</v>
        <stp/>
        <stp>StudyData</stp>
        <stp>EP</stp>
        <stp>Bar</stp>
        <stp/>
        <stp>Close</stp>
        <stp>D</stp>
        <stp>-7</stp>
        <stp/>
        <stp/>
        <stp/>
        <stp/>
        <stp>T</stp>
        <tr r="B10" s="2"/>
      </tp>
      <tp>
        <v>-28.669188694248323</v>
        <stp/>
        <stp>StudyData</stp>
        <stp>S.HD</stp>
        <stp>PCB</stp>
        <stp>BaseType=2,Date=12/31/2021</stp>
        <stp>Close</stp>
        <stp>D</stp>
        <stp/>
        <stp>all</stp>
        <stp/>
        <stp/>
        <stp/>
        <stp>T</stp>
        <tr r="D14" s="1"/>
      </tp>
      <tp>
        <v>4143.25</v>
        <stp/>
        <stp>StudyData</stp>
        <stp>EP</stp>
        <stp>Bar</stp>
        <stp/>
        <stp>Close</stp>
        <stp>D</stp>
        <stp>-6</stp>
        <stp/>
        <stp/>
        <stp/>
        <stp/>
        <stp>T</stp>
        <tr r="B9" s="2"/>
      </tp>
      <tp>
        <v>4119.5</v>
        <stp/>
        <stp>StudyData</stp>
        <stp>EP</stp>
        <stp>Bar</stp>
        <stp/>
        <stp>Close</stp>
        <stp>D</stp>
        <stp>-5</stp>
        <stp/>
        <stp/>
        <stp/>
        <stp/>
        <stp>T</stp>
        <tr r="B8" s="2"/>
      </tp>
      <tp>
        <v>3987.5</v>
        <stp/>
        <stp>StudyData</stp>
        <stp>EP</stp>
        <stp>Bar</stp>
        <stp/>
        <stp>Close</stp>
        <stp>D</stp>
        <stp>-4</stp>
        <stp/>
        <stp/>
        <stp/>
        <stp/>
        <stp>T</stp>
        <tr r="B7" s="2"/>
      </tp>
      <tp>
        <v>10.994764397905755</v>
        <stp/>
        <stp>StudyData</stp>
        <stp>S.KO</stp>
        <stp>PCB</stp>
        <stp>BaseType=2,Date=12/31/2021</stp>
        <stp>Close</stp>
        <stp>D</stp>
        <stp/>
        <stp>all</stp>
        <stp/>
        <stp/>
        <stp/>
        <stp>T</stp>
        <tr r="D11" s="1"/>
      </tp>
      <tp>
        <v>3996.75</v>
        <stp/>
        <stp>StudyData</stp>
        <stp>EP</stp>
        <stp>Bar</stp>
        <stp/>
        <stp>Close</stp>
        <stp>D</stp>
        <stp>-3</stp>
        <stp/>
        <stp/>
        <stp/>
        <stp/>
        <stp>T</stp>
        <tr r="B6" s="2"/>
      </tp>
      <tp>
        <v>3930.25</v>
        <stp/>
        <stp>StudyData</stp>
        <stp>EP</stp>
        <stp>Bar</stp>
        <stp/>
        <stp>Close</stp>
        <stp>D</stp>
        <stp>-2</stp>
        <stp/>
        <stp/>
        <stp/>
        <stp/>
        <stp>T</stp>
        <tr r="B5" s="2"/>
      </tp>
      <tp>
        <v>3927.25</v>
        <stp/>
        <stp>StudyData</stp>
        <stp>EP</stp>
        <stp>Bar</stp>
        <stp/>
        <stp>Close</stp>
        <stp>D</stp>
        <stp>-1</stp>
        <stp/>
        <stp/>
        <stp/>
        <stp/>
        <stp>T</stp>
        <tr r="B4" s="2"/>
      </tp>
      <tp>
        <v>43.6</v>
        <stp/>
        <stp>ContractData</stp>
        <stp>S.INTC</stp>
        <stp>LastTrade</stp>
        <stp/>
        <stp>T</stp>
        <tr r="C16" s="1"/>
      </tp>
      <tp>
        <v>-36.817007748857542</v>
        <stp/>
        <stp>StudyData</stp>
        <stp>S.BA</stp>
        <stp>PCB</stp>
        <stp>BaseType=2,Date=12/31/2021</stp>
        <stp>Close</stp>
        <stp>D</stp>
        <stp/>
        <stp>all</stp>
        <stp/>
        <stp/>
        <stp/>
        <stp>T</stp>
        <tr r="D7" s="1"/>
      </tp>
      <tp>
        <v>147.11000000000001</v>
        <stp/>
        <stp>ContractData</stp>
        <stp>S.AAPL</stp>
        <stp>LastTrade</stp>
        <stp/>
        <stp>T</stp>
        <tr r="C6" s="1"/>
      </tp>
      <tp>
        <v>31.261395635055592</v>
        <stp/>
        <stp>StudyData</stp>
        <stp>EP</stp>
        <stp>RSI</stp>
        <stp>InputChoice=Close,Period=9</stp>
        <stp>RSI</stp>
        <stp>D</stp>
        <stp>-3</stp>
        <stp>all</stp>
        <stp/>
        <stp/>
        <stp/>
        <stp>T</stp>
        <tr r="E6" s="2"/>
      </tp>
      <tp>
        <v>27.888350844743471</v>
        <stp/>
        <stp>StudyData</stp>
        <stp>EP</stp>
        <stp>RSI</stp>
        <stp>InputChoice=Close,Period=9</stp>
        <stp>RSI</stp>
        <stp>D</stp>
        <stp>-2</stp>
        <stp>all</stp>
        <stp/>
        <stp/>
        <stp/>
        <stp>T</stp>
        <tr r="E5" s="2"/>
      </tp>
      <tp>
        <v>27.736465109234956</v>
        <stp/>
        <stp>StudyData</stp>
        <stp>EP</stp>
        <stp>RSI</stp>
        <stp>InputChoice=Close,Period=9</stp>
        <stp>RSI</stp>
        <stp>D</stp>
        <stp>-1</stp>
        <stp>all</stp>
        <stp/>
        <stp/>
        <stp/>
        <stp>T</stp>
        <tr r="E4" s="2"/>
      </tp>
      <tp>
        <v>50.243951499910494</v>
        <stp/>
        <stp>StudyData</stp>
        <stp>EP</stp>
        <stp>RSI</stp>
        <stp>InputChoice=Close,Period=9</stp>
        <stp>RSI</stp>
        <stp>D</stp>
        <stp>-7</stp>
        <stp>all</stp>
        <stp/>
        <stp/>
        <stp/>
        <stp>T</stp>
        <tr r="E10" s="2"/>
      </tp>
      <tp>
        <v>38.908891260456905</v>
        <stp/>
        <stp>StudyData</stp>
        <stp>EP</stp>
        <stp>RSI</stp>
        <stp>InputChoice=Close,Period=9</stp>
        <stp>RSI</stp>
        <stp>D</stp>
        <stp>-6</stp>
        <stp>all</stp>
        <stp/>
        <stp/>
        <stp/>
        <stp>T</stp>
        <tr r="E9" s="2"/>
      </tp>
      <tp>
        <v>37.424762286386809</v>
        <stp/>
        <stp>StudyData</stp>
        <stp>EP</stp>
        <stp>RSI</stp>
        <stp>InputChoice=Close,Period=9</stp>
        <stp>RSI</stp>
        <stp>D</stp>
        <stp>-5</stp>
        <stp>all</stp>
        <stp/>
        <stp/>
        <stp/>
        <stp>T</stp>
        <tr r="E8" s="2"/>
      </tp>
      <tp>
        <v>30.217850634337893</v>
        <stp/>
        <stp>StudyData</stp>
        <stp>EP</stp>
        <stp>RSI</stp>
        <stp>InputChoice=Close,Period=9</stp>
        <stp>RSI</stp>
        <stp>D</stp>
        <stp>-4</stp>
        <stp>all</stp>
        <stp/>
        <stp/>
        <stp/>
        <stp>T</stp>
        <tr r="E7" s="2"/>
      </tp>
      <tp>
        <v>34.333128085354033</v>
        <stp/>
        <stp>StudyData</stp>
        <stp>EP</stp>
        <stp>RSI</stp>
        <stp>InputChoice=Close,Period=9</stp>
        <stp>RSI</stp>
        <stp>D</stp>
        <stp>-9</stp>
        <stp>all</stp>
        <stp/>
        <stp/>
        <stp/>
        <stp>T</stp>
        <tr r="E12" s="2"/>
      </tp>
      <tp>
        <v>36.644007881215565</v>
        <stp/>
        <stp>StudyData</stp>
        <stp>EP</stp>
        <stp>RSI</stp>
        <stp>InputChoice=Close,Period=9</stp>
        <stp>RSI</stp>
        <stp>D</stp>
        <stp>-8</stp>
        <stp>all</stp>
        <stp/>
        <stp/>
        <stp/>
        <stp>T</stp>
        <tr r="E11" s="2"/>
      </tp>
      <tp>
        <v>4151</v>
        <stp/>
        <stp>StudyData</stp>
        <stp>EP</stp>
        <stp>Bar</stp>
        <stp/>
        <stp>Close</stp>
        <stp>D</stp>
        <stp>-9</stp>
        <stp/>
        <stp/>
        <stp/>
        <stp/>
        <stp>T</stp>
        <tr r="B12" s="2"/>
      </tp>
      <tp>
        <v>4169.25</v>
        <stp/>
        <stp>StudyData</stp>
        <stp>EP</stp>
        <stp>Bar</stp>
        <stp/>
        <stp>Close</stp>
        <stp>D</stp>
        <stp>-8</stp>
        <stp/>
        <stp/>
        <stp/>
        <stp/>
        <stp>T</stp>
        <tr r="B11" s="2"/>
      </tp>
      <tp>
        <v>-19.751666448830221</v>
        <stp/>
        <stp>StudyData</stp>
        <stp>S.GS</stp>
        <stp>PCB</stp>
        <stp>BaseType=2,Date=12/31/2021</stp>
        <stp>Close</stp>
        <stp>D</stp>
        <stp/>
        <stp>all</stp>
        <stp/>
        <stp/>
        <stp/>
        <stp>T</stp>
        <tr r="D13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workbookViewId="0">
      <selection activeCell="B2" sqref="B2"/>
    </sheetView>
  </sheetViews>
  <sheetFormatPr defaultRowHeight="17.25" x14ac:dyDescent="0.3"/>
  <cols>
    <col min="2" max="2" width="8.88671875" style="3"/>
    <col min="3" max="3" width="12" customWidth="1"/>
    <col min="5" max="5" width="11" customWidth="1"/>
    <col min="7" max="7" width="9.5546875" bestFit="1" customWidth="1"/>
    <col min="13" max="13" width="10.77734375" customWidth="1"/>
  </cols>
  <sheetData>
    <row r="1" spans="1:13" x14ac:dyDescent="0.3">
      <c r="A1" s="13" t="s">
        <v>43</v>
      </c>
      <c r="B1" s="2" t="s">
        <v>44</v>
      </c>
      <c r="C1" s="13" t="s">
        <v>46</v>
      </c>
      <c r="D1" s="5" t="s">
        <v>45</v>
      </c>
      <c r="E1" s="13" t="s">
        <v>47</v>
      </c>
      <c r="F1" s="15" t="str">
        <f>RTD("cqg.rtd", ,"ContractData",B1, "LongDescription",, "T")</f>
        <v>E-Mini S&amp;P 500, Jun 22</v>
      </c>
      <c r="G1" s="15"/>
      <c r="H1" s="15"/>
    </row>
    <row r="2" spans="1:13" x14ac:dyDescent="0.3">
      <c r="B2" s="2" t="s">
        <v>2</v>
      </c>
      <c r="C2" s="5" t="s">
        <v>48</v>
      </c>
      <c r="E2" s="5" t="s">
        <v>49</v>
      </c>
      <c r="F2" s="5" t="s">
        <v>50</v>
      </c>
    </row>
    <row r="3" spans="1:13" x14ac:dyDescent="0.3">
      <c r="A3">
        <v>0</v>
      </c>
      <c r="B3" s="3">
        <f xml:space="preserve"> RTD("cqg.rtd",,"StudyData",$B$1, "Bar", "", "Close",$D$1,A3,,,,,"T")</f>
        <v>4013.25</v>
      </c>
      <c r="C3" s="3">
        <f>_xlfn.AGGREGATE(1,6,B3:B22)</f>
        <v>4187.3500000000004</v>
      </c>
      <c r="E3" s="3">
        <f xml:space="preserve"> RTD("cqg.rtd",,"StudyData", $B$1, "RSI", "InputChoice=Close,Period=9", "RSI",$D$1,A3,"all",,,,"T")</f>
        <v>38.532608783588252</v>
      </c>
      <c r="F3" s="3">
        <f>_xlfn.AGGREGATE(4,6,E3:E284)</f>
        <v>85.588310268810048</v>
      </c>
      <c r="G3" s="12"/>
      <c r="M3" s="12"/>
    </row>
    <row r="4" spans="1:13" x14ac:dyDescent="0.3">
      <c r="A4">
        <f>A3-1</f>
        <v>-1</v>
      </c>
      <c r="B4" s="3">
        <f xml:space="preserve"> RTD("cqg.rtd",,"StudyData",$B$1, "Bar", "", "Close",$D$1,A4,,,,,"T")</f>
        <v>3927.25</v>
      </c>
      <c r="C4" s="3">
        <f t="shared" ref="C4:C67" si="0">_xlfn.AGGREGATE(1,6,B4:B23)</f>
        <v>4206.0625</v>
      </c>
      <c r="E4" s="3">
        <f xml:space="preserve"> RTD("cqg.rtd",,"StudyData", $B$1, "RSI", "InputChoice=Close,Period=9", "RSI",$D$1,A4,"all",,,,"T")</f>
        <v>27.736465109234956</v>
      </c>
      <c r="F4" s="2" t="s">
        <v>51</v>
      </c>
      <c r="G4" s="14"/>
      <c r="M4" s="12"/>
    </row>
    <row r="5" spans="1:13" x14ac:dyDescent="0.3">
      <c r="A5">
        <f t="shared" ref="A5:A68" si="1">A4-1</f>
        <v>-2</v>
      </c>
      <c r="B5" s="3">
        <f xml:space="preserve"> RTD("cqg.rtd",,"StudyData",$B$1, "Bar", "", "Close",$D$1,A5,,,,,"T")</f>
        <v>3930.25</v>
      </c>
      <c r="C5" s="3">
        <f t="shared" si="0"/>
        <v>4231.8125</v>
      </c>
      <c r="E5" s="3">
        <f xml:space="preserve"> RTD("cqg.rtd",,"StudyData", $B$1, "RSI", "InputChoice=Close,Period=9", "RSI",$D$1,A5,"all",,,,"T")</f>
        <v>27.888350844743471</v>
      </c>
      <c r="F5" s="3">
        <f>_xlfn.AGGREGATE(5,6,E3:E284)</f>
        <v>15.981297668113768</v>
      </c>
      <c r="G5" s="12"/>
      <c r="M5" s="12"/>
    </row>
    <row r="6" spans="1:13" x14ac:dyDescent="0.3">
      <c r="A6">
        <f t="shared" si="1"/>
        <v>-3</v>
      </c>
      <c r="B6" s="3">
        <f xml:space="preserve"> RTD("cqg.rtd",,"StudyData",$B$1, "Bar", "", "Close",$D$1,A6,,,,,"T")</f>
        <v>3996.75</v>
      </c>
      <c r="C6" s="3">
        <f t="shared" si="0"/>
        <v>4254.95</v>
      </c>
      <c r="E6" s="3">
        <f xml:space="preserve"> RTD("cqg.rtd",,"StudyData", $B$1, "RSI", "InputChoice=Close,Period=9", "RSI",$D$1,A6,"all",,,,"T")</f>
        <v>31.261395635055592</v>
      </c>
      <c r="G6" s="12"/>
      <c r="M6" s="12"/>
    </row>
    <row r="7" spans="1:13" x14ac:dyDescent="0.3">
      <c r="A7">
        <f t="shared" si="1"/>
        <v>-4</v>
      </c>
      <c r="B7" s="3">
        <f xml:space="preserve"> RTD("cqg.rtd",,"StudyData",$B$1, "Bar", "", "Close",$D$1,A7,,,,,"T")</f>
        <v>3987.5</v>
      </c>
      <c r="C7" s="3">
        <f t="shared" si="0"/>
        <v>4275.5625</v>
      </c>
      <c r="E7" s="3">
        <f xml:space="preserve"> RTD("cqg.rtd",,"StudyData", $B$1, "RSI", "InputChoice=Close,Period=9", "RSI",$D$1,A7,"all",,,,"T")</f>
        <v>30.217850634337893</v>
      </c>
      <c r="G7" s="12"/>
      <c r="M7" s="12"/>
    </row>
    <row r="8" spans="1:13" x14ac:dyDescent="0.3">
      <c r="A8">
        <f t="shared" si="1"/>
        <v>-5</v>
      </c>
      <c r="B8" s="3">
        <f xml:space="preserve"> RTD("cqg.rtd",,"StudyData",$B$1, "Bar", "", "Close",$D$1,A8,,,,,"T")</f>
        <v>4119.5</v>
      </c>
      <c r="C8" s="3">
        <f t="shared" si="0"/>
        <v>4300.3625000000002</v>
      </c>
      <c r="E8" s="3">
        <f xml:space="preserve"> RTD("cqg.rtd",,"StudyData", $B$1, "RSI", "InputChoice=Close,Period=9", "RSI",$D$1,A8,"all",,,,"T")</f>
        <v>37.424762286386809</v>
      </c>
      <c r="G8" s="12"/>
      <c r="M8" s="12"/>
    </row>
    <row r="9" spans="1:13" x14ac:dyDescent="0.3">
      <c r="A9">
        <f t="shared" si="1"/>
        <v>-6</v>
      </c>
      <c r="B9" s="3">
        <f xml:space="preserve"> RTD("cqg.rtd",,"StudyData",$B$1, "Bar", "", "Close",$D$1,A9,,,,,"T")</f>
        <v>4143.25</v>
      </c>
      <c r="C9" s="3">
        <f t="shared" si="0"/>
        <v>4319.2</v>
      </c>
      <c r="E9" s="3">
        <f xml:space="preserve"> RTD("cqg.rtd",,"StudyData", $B$1, "RSI", "InputChoice=Close,Period=9", "RSI",$D$1,A9,"all",,,,"T")</f>
        <v>38.908891260456905</v>
      </c>
      <c r="G9" s="12"/>
      <c r="M9" s="12"/>
    </row>
    <row r="10" spans="1:13" x14ac:dyDescent="0.3">
      <c r="A10">
        <f t="shared" si="1"/>
        <v>-7</v>
      </c>
      <c r="B10" s="3">
        <f xml:space="preserve"> RTD("cqg.rtd",,"StudyData",$B$1, "Bar", "", "Close",$D$1,A10,,,,,"T")</f>
        <v>4295.25</v>
      </c>
      <c r="C10" s="3">
        <f t="shared" si="0"/>
        <v>4335.8249999999998</v>
      </c>
      <c r="E10" s="3">
        <f xml:space="preserve"> RTD("cqg.rtd",,"StudyData", $B$1, "RSI", "InputChoice=Close,Period=9", "RSI",$D$1,A10,"all",,,,"T")</f>
        <v>50.243951499910494</v>
      </c>
      <c r="G10" s="12"/>
      <c r="M10" s="12"/>
    </row>
    <row r="11" spans="1:13" x14ac:dyDescent="0.3">
      <c r="A11">
        <f t="shared" si="1"/>
        <v>-8</v>
      </c>
      <c r="B11" s="3">
        <f xml:space="preserve"> RTD("cqg.rtd",,"StudyData",$B$1, "Bar", "", "Close",$D$1,A11,,,,,"T")</f>
        <v>4169.25</v>
      </c>
      <c r="C11" s="3">
        <f t="shared" si="0"/>
        <v>4347.0749999999998</v>
      </c>
      <c r="E11" s="3">
        <f xml:space="preserve"> RTD("cqg.rtd",,"StudyData", $B$1, "RSI", "InputChoice=Close,Period=9", "RSI",$D$1,A11,"all",,,,"T")</f>
        <v>36.644007881215565</v>
      </c>
      <c r="G11" s="12"/>
      <c r="M11" s="12"/>
    </row>
    <row r="12" spans="1:13" x14ac:dyDescent="0.3">
      <c r="A12">
        <f t="shared" si="1"/>
        <v>-9</v>
      </c>
      <c r="B12" s="3">
        <f xml:space="preserve"> RTD("cqg.rtd",,"StudyData",$B$1, "Bar", "", "Close",$D$1,A12,,,,,"T")</f>
        <v>4151</v>
      </c>
      <c r="C12" s="3">
        <f t="shared" si="0"/>
        <v>4367.5</v>
      </c>
      <c r="E12" s="3">
        <f xml:space="preserve"> RTD("cqg.rtd",,"StudyData", $B$1, "RSI", "InputChoice=Close,Period=9", "RSI",$D$1,A12,"all",,,,"T")</f>
        <v>34.333128085354033</v>
      </c>
      <c r="G12" s="12"/>
      <c r="M12" s="12"/>
    </row>
    <row r="13" spans="1:13" x14ac:dyDescent="0.3">
      <c r="A13">
        <f t="shared" si="1"/>
        <v>-10</v>
      </c>
      <c r="B13" s="3">
        <f xml:space="preserve"> RTD("cqg.rtd",,"StudyData",$B$1, "Bar", "", "Close",$D$1,A13,,,,,"T")</f>
        <v>4127.5</v>
      </c>
      <c r="C13" s="3">
        <f t="shared" si="0"/>
        <v>4386.9125000000004</v>
      </c>
      <c r="E13" s="3">
        <f xml:space="preserve"> RTD("cqg.rtd",,"StudyData", $B$1, "RSI", "InputChoice=Close,Period=9", "RSI",$D$1,A13,"all",,,,"T")</f>
        <v>31.472186396249711</v>
      </c>
      <c r="G13" s="12"/>
      <c r="M13" s="12"/>
    </row>
    <row r="14" spans="1:13" x14ac:dyDescent="0.3">
      <c r="A14">
        <f t="shared" si="1"/>
        <v>-11</v>
      </c>
      <c r="B14" s="3">
        <f xml:space="preserve"> RTD("cqg.rtd",,"StudyData",$B$1, "Bar", "", "Close",$D$1,A14,,,,,"T")</f>
        <v>4283.5</v>
      </c>
      <c r="C14" s="3">
        <f t="shared" si="0"/>
        <v>4407.0749999999998</v>
      </c>
      <c r="E14" s="3">
        <f xml:space="preserve"> RTD("cqg.rtd",,"StudyData", $B$1, "RSI", "InputChoice=Close,Period=9", "RSI",$D$1,A14,"all",,,,"T")</f>
        <v>42.362772953919752</v>
      </c>
      <c r="G14" s="12"/>
      <c r="M14" s="12"/>
    </row>
    <row r="15" spans="1:13" x14ac:dyDescent="0.3">
      <c r="A15">
        <f t="shared" si="1"/>
        <v>-12</v>
      </c>
      <c r="B15" s="3">
        <f xml:space="preserve"> RTD("cqg.rtd",,"StudyData",$B$1, "Bar", "", "Close",$D$1,A15,,,,,"T")</f>
        <v>4180.25</v>
      </c>
      <c r="C15" s="3">
        <f t="shared" si="0"/>
        <v>4422.7</v>
      </c>
      <c r="E15" s="3">
        <f xml:space="preserve"> RTD("cqg.rtd",,"StudyData", $B$1, "RSI", "InputChoice=Close,Period=9", "RSI",$D$1,A15,"all",,,,"T")</f>
        <v>27.629515580612363</v>
      </c>
      <c r="G15" s="12"/>
      <c r="M15" s="12"/>
    </row>
    <row r="16" spans="1:13" x14ac:dyDescent="0.3">
      <c r="A16">
        <f t="shared" si="1"/>
        <v>-13</v>
      </c>
      <c r="B16" s="3">
        <f xml:space="preserve"> RTD("cqg.rtd",,"StudyData",$B$1, "Bar", "", "Close",$D$1,A16,,,,,"T")</f>
        <v>4170.5</v>
      </c>
      <c r="C16" s="3">
        <f t="shared" si="0"/>
        <v>4444.9624999999996</v>
      </c>
      <c r="E16" s="3">
        <f xml:space="preserve"> RTD("cqg.rtd",,"StudyData", $B$1, "RSI", "InputChoice=Close,Period=9", "RSI",$D$1,A16,"all",,,,"T")</f>
        <v>26.042653991738732</v>
      </c>
      <c r="G16" s="12"/>
      <c r="M16" s="12"/>
    </row>
    <row r="17" spans="1:13" x14ac:dyDescent="0.3">
      <c r="A17">
        <f t="shared" si="1"/>
        <v>-14</v>
      </c>
      <c r="B17" s="3">
        <f xml:space="preserve"> RTD("cqg.rtd",,"StudyData",$B$1, "Bar", "", "Close",$D$1,A17,,,,,"T")</f>
        <v>4292.75</v>
      </c>
      <c r="C17" s="3">
        <f t="shared" si="0"/>
        <v>4464.8374999999996</v>
      </c>
      <c r="E17" s="3">
        <f xml:space="preserve"> RTD("cqg.rtd",,"StudyData", $B$1, "RSI", "InputChoice=Close,Period=9", "RSI",$D$1,A17,"all",,,,"T")</f>
        <v>34.465372191574758</v>
      </c>
      <c r="G17" s="12"/>
      <c r="M17" s="12"/>
    </row>
    <row r="18" spans="1:13" x14ac:dyDescent="0.3">
      <c r="A18">
        <f t="shared" si="1"/>
        <v>-15</v>
      </c>
      <c r="B18" s="3">
        <f xml:space="preserve"> RTD("cqg.rtd",,"StudyData",$B$1, "Bar", "", "Close",$D$1,A18,,,,,"T")</f>
        <v>4267.25</v>
      </c>
      <c r="C18" s="3">
        <f t="shared" si="0"/>
        <v>4477.0249999999996</v>
      </c>
      <c r="E18" s="3">
        <f xml:space="preserve"> RTD("cqg.rtd",,"StudyData", $B$1, "RSI", "InputChoice=Close,Period=9", "RSI",$D$1,A18,"all",,,,"T")</f>
        <v>30.284824880988054</v>
      </c>
      <c r="G18" s="12"/>
      <c r="M18" s="12"/>
    </row>
    <row r="19" spans="1:13" x14ac:dyDescent="0.3">
      <c r="A19">
        <f t="shared" si="1"/>
        <v>-16</v>
      </c>
      <c r="B19" s="3">
        <f xml:space="preserve"> RTD("cqg.rtd",,"StudyData",$B$1, "Bar", "", "Close",$D$1,A19,,,,,"T")</f>
        <v>4390.5</v>
      </c>
      <c r="C19" s="3">
        <f t="shared" si="0"/>
        <v>4489.2875000000004</v>
      </c>
      <c r="E19" s="3">
        <f xml:space="preserve"> RTD("cqg.rtd",,"StudyData", $B$1, "RSI", "InputChoice=Close,Period=9", "RSI",$D$1,A19,"all",,,,"T")</f>
        <v>41.718477059646851</v>
      </c>
      <c r="G19" s="12"/>
      <c r="M19" s="12"/>
    </row>
    <row r="20" spans="1:13" x14ac:dyDescent="0.3">
      <c r="A20">
        <f t="shared" si="1"/>
        <v>-17</v>
      </c>
      <c r="B20" s="3">
        <f xml:space="preserve"> RTD("cqg.rtd",,"StudyData",$B$1, "Bar", "", "Close",$D$1,A20,,,,,"T")</f>
        <v>4455.5</v>
      </c>
      <c r="C20" s="3">
        <f t="shared" si="0"/>
        <v>4492.1374999999998</v>
      </c>
      <c r="E20" s="3">
        <f xml:space="preserve"> RTD("cqg.rtd",,"StudyData", $B$1, "RSI", "InputChoice=Close,Period=9", "RSI",$D$1,A20,"all",,,,"T")</f>
        <v>50.689747377417156</v>
      </c>
      <c r="G20" s="12"/>
      <c r="M20" s="12"/>
    </row>
    <row r="21" spans="1:13" x14ac:dyDescent="0.3">
      <c r="A21">
        <f t="shared" si="1"/>
        <v>-18</v>
      </c>
      <c r="B21" s="3">
        <f xml:space="preserve"> RTD("cqg.rtd",,"StudyData",$B$1, "Bar", "", "Close",$D$1,A21,,,,,"T")</f>
        <v>4459.25</v>
      </c>
      <c r="C21" s="3">
        <f t="shared" si="0"/>
        <v>4494.6125000000002</v>
      </c>
      <c r="E21" s="3">
        <f xml:space="preserve"> RTD("cqg.rtd",,"StudyData", $B$1, "RSI", "InputChoice=Close,Period=9", "RSI",$D$1,A21,"all",,,,"T")</f>
        <v>51.254979650532142</v>
      </c>
      <c r="G21" s="12"/>
      <c r="M21" s="12"/>
    </row>
    <row r="22" spans="1:13" x14ac:dyDescent="0.3">
      <c r="A22">
        <f t="shared" si="1"/>
        <v>-19</v>
      </c>
      <c r="B22" s="3">
        <f xml:space="preserve"> RTD("cqg.rtd",,"StudyData",$B$1, "Bar", "", "Close",$D$1,A22,,,,,"T")</f>
        <v>4386.75</v>
      </c>
      <c r="C22" s="3">
        <f t="shared" si="0"/>
        <v>4494.2624999999998</v>
      </c>
      <c r="E22" s="3">
        <f xml:space="preserve"> RTD("cqg.rtd",,"StudyData", $B$1, "RSI", "InputChoice=Close,Period=9", "RSI",$D$1,A22,"all",,,,"T")</f>
        <v>39.699698260479735</v>
      </c>
      <c r="G22" s="12"/>
      <c r="M22" s="12"/>
    </row>
    <row r="23" spans="1:13" x14ac:dyDescent="0.3">
      <c r="A23">
        <f t="shared" si="1"/>
        <v>-20</v>
      </c>
      <c r="B23" s="3">
        <f xml:space="preserve"> RTD("cqg.rtd",,"StudyData",$B$1, "Bar", "", "Close",$D$1,A23,,,,,"T")</f>
        <v>4387.5</v>
      </c>
      <c r="C23" s="3">
        <f t="shared" si="0"/>
        <v>4497.6000000000004</v>
      </c>
      <c r="E23" s="3">
        <f xml:space="preserve"> RTD("cqg.rtd",,"StudyData", $B$1, "RSI", "InputChoice=Close,Period=9", "RSI",$D$1,A23,"all",,,,"T")</f>
        <v>39.786425580801435</v>
      </c>
      <c r="G23" s="12"/>
      <c r="M23" s="12"/>
    </row>
    <row r="24" spans="1:13" x14ac:dyDescent="0.3">
      <c r="A24">
        <f t="shared" si="1"/>
        <v>-21</v>
      </c>
      <c r="B24" s="3">
        <f xml:space="preserve"> RTD("cqg.rtd",,"StudyData",$B$1, "Bar", "", "Close",$D$1,A24,,,,,"T")</f>
        <v>4442.25</v>
      </c>
      <c r="C24" s="3">
        <f t="shared" si="0"/>
        <v>4498.3249999999998</v>
      </c>
      <c r="E24" s="3">
        <f xml:space="preserve"> RTD("cqg.rtd",,"StudyData", $B$1, "RSI", "InputChoice=Close,Period=9", "RSI",$D$1,A24,"all",,,,"T")</f>
        <v>46.357899864480331</v>
      </c>
      <c r="G24" s="12"/>
      <c r="M24" s="12"/>
    </row>
    <row r="25" spans="1:13" x14ac:dyDescent="0.3">
      <c r="A25">
        <f t="shared" si="1"/>
        <v>-22</v>
      </c>
      <c r="B25" s="3">
        <f xml:space="preserve"> RTD("cqg.rtd",,"StudyData",$B$1, "Bar", "", "Close",$D$1,A25,,,,,"T")</f>
        <v>4393</v>
      </c>
      <c r="C25" s="3">
        <f t="shared" si="0"/>
        <v>4493.6875</v>
      </c>
      <c r="E25" s="3">
        <f xml:space="preserve"> RTD("cqg.rtd",,"StudyData", $B$1, "RSI", "InputChoice=Close,Period=9", "RSI",$D$1,A25,"all",,,,"T")</f>
        <v>38.195506308934711</v>
      </c>
      <c r="G25" s="12"/>
      <c r="M25" s="12"/>
    </row>
    <row r="26" spans="1:13" x14ac:dyDescent="0.3">
      <c r="A26">
        <f t="shared" si="1"/>
        <v>-23</v>
      </c>
      <c r="B26" s="3">
        <f xml:space="preserve"> RTD("cqg.rtd",,"StudyData",$B$1, "Bar", "", "Close",$D$1,A26,,,,,"T")</f>
        <v>4409</v>
      </c>
      <c r="C26" s="3">
        <f t="shared" si="0"/>
        <v>4486.7250000000004</v>
      </c>
      <c r="E26" s="3">
        <f xml:space="preserve"> RTD("cqg.rtd",,"StudyData", $B$1, "RSI", "InputChoice=Close,Period=9", "RSI",$D$1,A26,"all",,,,"T")</f>
        <v>39.951005771357877</v>
      </c>
      <c r="G26" s="12"/>
      <c r="M26" s="12"/>
    </row>
    <row r="27" spans="1:13" x14ac:dyDescent="0.3">
      <c r="A27">
        <f t="shared" si="1"/>
        <v>-24</v>
      </c>
      <c r="B27" s="3">
        <f xml:space="preserve"> RTD("cqg.rtd",,"StudyData",$B$1, "Bar", "", "Close",$D$1,A27,,,,,"T")</f>
        <v>4483.5</v>
      </c>
      <c r="C27" s="3">
        <f t="shared" si="0"/>
        <v>4474.45</v>
      </c>
      <c r="E27" s="3">
        <f xml:space="preserve"> RTD("cqg.rtd",,"StudyData", $B$1, "RSI", "InputChoice=Close,Period=9", "RSI",$D$1,A27,"all",,,,"T")</f>
        <v>49.336056646884884</v>
      </c>
      <c r="G27" s="12"/>
      <c r="M27" s="12"/>
    </row>
    <row r="28" spans="1:13" x14ac:dyDescent="0.3">
      <c r="A28">
        <f t="shared" si="1"/>
        <v>-25</v>
      </c>
      <c r="B28" s="3">
        <f xml:space="preserve"> RTD("cqg.rtd",,"StudyData",$B$1, "Bar", "", "Close",$D$1,A28,,,,,"T")</f>
        <v>4496.25</v>
      </c>
      <c r="C28" s="3">
        <f t="shared" si="0"/>
        <v>4459.8999999999996</v>
      </c>
      <c r="E28" s="3">
        <f xml:space="preserve"> RTD("cqg.rtd",,"StudyData", $B$1, "RSI", "InputChoice=Close,Period=9", "RSI",$D$1,A28,"all",,,,"T")</f>
        <v>51.164489206653215</v>
      </c>
      <c r="G28" s="12"/>
      <c r="M28" s="12"/>
    </row>
    <row r="29" spans="1:13" x14ac:dyDescent="0.3">
      <c r="A29">
        <f t="shared" si="1"/>
        <v>-26</v>
      </c>
      <c r="B29" s="3">
        <f xml:space="preserve"> RTD("cqg.rtd",,"StudyData",$B$1, "Bar", "", "Close",$D$1,A29,,,,,"T")</f>
        <v>4475.75</v>
      </c>
      <c r="C29" s="3">
        <f t="shared" si="0"/>
        <v>4447.4875000000002</v>
      </c>
      <c r="E29" s="3">
        <f xml:space="preserve"> RTD("cqg.rtd",,"StudyData", $B$1, "RSI", "InputChoice=Close,Period=9", "RSI",$D$1,A29,"all",,,,"T")</f>
        <v>48.433145813756227</v>
      </c>
      <c r="G29" s="12"/>
      <c r="M29" s="12"/>
    </row>
    <row r="30" spans="1:13" x14ac:dyDescent="0.3">
      <c r="A30">
        <f t="shared" si="1"/>
        <v>-27</v>
      </c>
      <c r="B30" s="3">
        <f xml:space="preserve"> RTD("cqg.rtd",,"StudyData",$B$1, "Bar", "", "Close",$D$1,A30,,,,,"T")</f>
        <v>4520.25</v>
      </c>
      <c r="C30" s="3">
        <f t="shared" si="0"/>
        <v>4437.0375000000004</v>
      </c>
      <c r="E30" s="3">
        <f xml:space="preserve"> RTD("cqg.rtd",,"StudyData", $B$1, "RSI", "InputChoice=Close,Period=9", "RSI",$D$1,A30,"all",,,,"T")</f>
        <v>54.292262353691974</v>
      </c>
      <c r="G30" s="12"/>
      <c r="M30" s="12"/>
    </row>
    <row r="31" spans="1:13" x14ac:dyDescent="0.3">
      <c r="A31">
        <f t="shared" si="1"/>
        <v>-28</v>
      </c>
      <c r="B31" s="3">
        <f xml:space="preserve"> RTD("cqg.rtd",,"StudyData",$B$1, "Bar", "", "Close",$D$1,A31,,,,,"T")</f>
        <v>4577.75</v>
      </c>
      <c r="C31" s="3">
        <f t="shared" si="0"/>
        <v>4419.05</v>
      </c>
      <c r="E31" s="3">
        <f xml:space="preserve"> RTD("cqg.rtd",,"StudyData", $B$1, "RSI", "InputChoice=Close,Period=9", "RSI",$D$1,A31,"all",,,,"T")</f>
        <v>63.053230747088058</v>
      </c>
      <c r="G31" s="12"/>
      <c r="M31" s="12"/>
    </row>
    <row r="32" spans="1:13" x14ac:dyDescent="0.3">
      <c r="A32">
        <f t="shared" si="1"/>
        <v>-29</v>
      </c>
      <c r="B32" s="3">
        <f xml:space="preserve"> RTD("cqg.rtd",,"StudyData",$B$1, "Bar", "", "Close",$D$1,A32,,,,,"T")</f>
        <v>4539.25</v>
      </c>
      <c r="C32" s="3">
        <f t="shared" si="0"/>
        <v>4399.6750000000002</v>
      </c>
      <c r="E32" s="3">
        <f xml:space="preserve"> RTD("cqg.rtd",,"StudyData", $B$1, "RSI", "InputChoice=Close,Period=9", "RSI",$D$1,A32,"all",,,,"T")</f>
        <v>59.127847676682777</v>
      </c>
      <c r="M32" s="12"/>
    </row>
    <row r="33" spans="1:13" x14ac:dyDescent="0.3">
      <c r="A33">
        <f t="shared" si="1"/>
        <v>-30</v>
      </c>
      <c r="B33" s="3">
        <f xml:space="preserve"> RTD("cqg.rtd",,"StudyData",$B$1, "Bar", "", "Close",$D$1,A33,,,,,"T")</f>
        <v>4530.75</v>
      </c>
      <c r="C33" s="3">
        <f t="shared" si="0"/>
        <v>4388.6750000000002</v>
      </c>
      <c r="E33" s="3">
        <f xml:space="preserve"> RTD("cqg.rtd",,"StudyData", $B$1, "RSI", "InputChoice=Close,Period=9", "RSI",$D$1,A33,"all",,,,"T")</f>
        <v>58.257506279139513</v>
      </c>
      <c r="M33" s="12"/>
    </row>
    <row r="34" spans="1:13" x14ac:dyDescent="0.3">
      <c r="A34">
        <f t="shared" si="1"/>
        <v>-31</v>
      </c>
      <c r="B34" s="3">
        <f xml:space="preserve"> RTD("cqg.rtd",,"StudyData",$B$1, "Bar", "", "Close",$D$1,A34,,,,,"T")</f>
        <v>4596</v>
      </c>
      <c r="C34" s="3">
        <f t="shared" si="0"/>
        <v>4379.7124999999996</v>
      </c>
      <c r="E34" s="3">
        <f xml:space="preserve"> RTD("cqg.rtd",,"StudyData", $B$1, "RSI", "InputChoice=Close,Period=9", "RSI",$D$1,A34,"all",,,,"T")</f>
        <v>68.161499562366117</v>
      </c>
      <c r="M34" s="12"/>
    </row>
    <row r="35" spans="1:13" x14ac:dyDescent="0.3">
      <c r="A35">
        <f t="shared" si="1"/>
        <v>-32</v>
      </c>
      <c r="B35" s="3">
        <f xml:space="preserve"> RTD("cqg.rtd",,"StudyData",$B$1, "Bar", "", "Close",$D$1,A35,,,,,"T")</f>
        <v>4625.5</v>
      </c>
      <c r="C35" s="3">
        <f t="shared" si="0"/>
        <v>4368.6125000000002</v>
      </c>
      <c r="E35" s="3">
        <f xml:space="preserve"> RTD("cqg.rtd",,"StudyData", $B$1, "RSI", "InputChoice=Close,Period=9", "RSI",$D$1,A35,"all",,,,"T")</f>
        <v>73.15977006190829</v>
      </c>
      <c r="M35" s="12"/>
    </row>
    <row r="36" spans="1:13" x14ac:dyDescent="0.3">
      <c r="A36">
        <f t="shared" si="1"/>
        <v>-33</v>
      </c>
      <c r="B36" s="3">
        <f xml:space="preserve"> RTD("cqg.rtd",,"StudyData",$B$1, "Bar", "", "Close",$D$1,A36,,,,,"T")</f>
        <v>4568</v>
      </c>
      <c r="C36" s="3">
        <f t="shared" si="0"/>
        <v>4352.1000000000004</v>
      </c>
      <c r="E36" s="3">
        <f xml:space="preserve"> RTD("cqg.rtd",,"StudyData", $B$1, "RSI", "InputChoice=Close,Period=9", "RSI",$D$1,A36,"all",,,,"T")</f>
        <v>69.253424309588581</v>
      </c>
      <c r="M36" s="12"/>
    </row>
    <row r="37" spans="1:13" x14ac:dyDescent="0.3">
      <c r="A37">
        <f t="shared" si="1"/>
        <v>-34</v>
      </c>
      <c r="B37" s="3">
        <f xml:space="preserve"> RTD("cqg.rtd",,"StudyData",$B$1, "Bar", "", "Close",$D$1,A37,,,,,"T")</f>
        <v>4536.5</v>
      </c>
      <c r="C37" s="3">
        <f t="shared" si="0"/>
        <v>4341.7</v>
      </c>
      <c r="E37" s="3">
        <f xml:space="preserve"> RTD("cqg.rtd",,"StudyData", $B$1, "RSI", "InputChoice=Close,Period=9", "RSI",$D$1,A37,"all",,,,"T")</f>
        <v>66.90813816874504</v>
      </c>
      <c r="M37" s="12"/>
    </row>
    <row r="38" spans="1:13" x14ac:dyDescent="0.3">
      <c r="A38">
        <f t="shared" si="1"/>
        <v>-35</v>
      </c>
      <c r="B38" s="3">
        <f xml:space="preserve"> RTD("cqg.rtd",,"StudyData",$B$1, "Bar", "", "Close",$D$1,A38,,,,,"T")</f>
        <v>4512.5</v>
      </c>
      <c r="C38" s="3">
        <f t="shared" si="0"/>
        <v>4333.5</v>
      </c>
      <c r="E38" s="3">
        <f xml:space="preserve"> RTD("cqg.rtd",,"StudyData", $B$1, "RSI", "InputChoice=Close,Period=9", "RSI",$D$1,A38,"all",,,,"T")</f>
        <v>65.105518971968877</v>
      </c>
      <c r="M38" s="12"/>
    </row>
    <row r="39" spans="1:13" x14ac:dyDescent="0.3">
      <c r="A39">
        <f t="shared" si="1"/>
        <v>-36</v>
      </c>
      <c r="B39" s="3">
        <f xml:space="preserve"> RTD("cqg.rtd",,"StudyData",$B$1, "Bar", "", "Close",$D$1,A39,,,,,"T")</f>
        <v>4447.5</v>
      </c>
      <c r="C39" s="3">
        <f t="shared" si="0"/>
        <v>4321.6750000000002</v>
      </c>
      <c r="E39" s="3">
        <f xml:space="preserve"> RTD("cqg.rtd",,"StudyData", $B$1, "RSI", "InputChoice=Close,Period=9", "RSI",$D$1,A39,"all",,,,"T")</f>
        <v>59.838815110713256</v>
      </c>
      <c r="M39" s="12"/>
    </row>
    <row r="40" spans="1:13" x14ac:dyDescent="0.3">
      <c r="A40">
        <f t="shared" si="1"/>
        <v>-37</v>
      </c>
      <c r="B40" s="3">
        <f xml:space="preserve"> RTD("cqg.rtd",,"StudyData",$B$1, "Bar", "", "Close",$D$1,A40,,,,,"T")</f>
        <v>4505</v>
      </c>
      <c r="C40" s="3">
        <f t="shared" si="0"/>
        <v>4310.05</v>
      </c>
      <c r="E40" s="3">
        <f xml:space="preserve"> RTD("cqg.rtd",,"StudyData", $B$1, "RSI", "InputChoice=Close,Period=9", "RSI",$D$1,A40,"all",,,,"T")</f>
        <v>67.896946927996652</v>
      </c>
      <c r="M40" s="12"/>
    </row>
    <row r="41" spans="1:13" x14ac:dyDescent="0.3">
      <c r="A41">
        <f t="shared" si="1"/>
        <v>-38</v>
      </c>
      <c r="B41" s="3">
        <f xml:space="preserve"> RTD("cqg.rtd",,"StudyData",$B$1, "Bar", "", "Close",$D$1,A41,,,,,"T")</f>
        <v>4452.25</v>
      </c>
      <c r="C41" s="3">
        <f t="shared" si="0"/>
        <v>4299.45</v>
      </c>
      <c r="E41" s="3">
        <f xml:space="preserve"> RTD("cqg.rtd",,"StudyData", $B$1, "RSI", "InputChoice=Close,Period=9", "RSI",$D$1,A41,"all",,,,"T")</f>
        <v>63.936734031110838</v>
      </c>
      <c r="M41" s="12"/>
    </row>
    <row r="42" spans="1:13" x14ac:dyDescent="0.3">
      <c r="A42">
        <f t="shared" si="1"/>
        <v>-39</v>
      </c>
      <c r="B42" s="3">
        <f xml:space="preserve"> RTD("cqg.rtd",,"StudyData",$B$1, "Bar", "", "Close",$D$1,A42,,,,,"T")</f>
        <v>4453.5</v>
      </c>
      <c r="C42" s="3">
        <f t="shared" si="0"/>
        <v>4293.6625000000004</v>
      </c>
      <c r="E42" s="3">
        <f xml:space="preserve"> RTD("cqg.rtd",,"StudyData", $B$1, "RSI", "InputChoice=Close,Period=9", "RSI",$D$1,A42,"all",,,,"T")</f>
        <v>64.103300513492314</v>
      </c>
      <c r="M42" s="12"/>
    </row>
    <row r="43" spans="1:13" x14ac:dyDescent="0.3">
      <c r="A43">
        <f t="shared" si="1"/>
        <v>-40</v>
      </c>
      <c r="B43" s="3">
        <f xml:space="preserve"> RTD("cqg.rtd",,"StudyData",$B$1, "Bar", "", "Close",$D$1,A43,,,,,"T")</f>
        <v>4402</v>
      </c>
      <c r="C43" s="3">
        <f t="shared" si="0"/>
        <v>4289.375</v>
      </c>
      <c r="E43" s="3">
        <f xml:space="preserve"> RTD("cqg.rtd",,"StudyData", $B$1, "RSI", "InputChoice=Close,Period=9", "RSI",$D$1,A43,"all",,,,"T")</f>
        <v>60.317276822536058</v>
      </c>
      <c r="M43" s="12"/>
    </row>
    <row r="44" spans="1:13" x14ac:dyDescent="0.3">
      <c r="A44">
        <f t="shared" si="1"/>
        <v>-41</v>
      </c>
      <c r="B44" s="3">
        <f xml:space="preserve"> RTD("cqg.rtd",,"StudyData",$B$1, "Bar", "", "Close",$D$1,A44,,,,,"T")</f>
        <v>4349.5</v>
      </c>
      <c r="C44" s="3">
        <f t="shared" si="0"/>
        <v>4292.4750000000004</v>
      </c>
      <c r="E44" s="3">
        <f xml:space="preserve"> RTD("cqg.rtd",,"StudyData", $B$1, "RSI", "InputChoice=Close,Period=9", "RSI",$D$1,A44,"all",,,,"T")</f>
        <v>56.123980207356027</v>
      </c>
      <c r="M44" s="12"/>
    </row>
    <row r="45" spans="1:13" x14ac:dyDescent="0.3">
      <c r="A45">
        <f t="shared" si="1"/>
        <v>-42</v>
      </c>
      <c r="B45" s="3">
        <f xml:space="preserve"> RTD("cqg.rtd",,"StudyData",$B$1, "Bar", "", "Close",$D$1,A45,,,,,"T")</f>
        <v>4253.75</v>
      </c>
      <c r="C45" s="3">
        <f t="shared" si="0"/>
        <v>4297.9375</v>
      </c>
      <c r="E45" s="3">
        <f xml:space="preserve"> RTD("cqg.rtd",,"StudyData", $B$1, "RSI", "InputChoice=Close,Period=9", "RSI",$D$1,A45,"all",,,,"T")</f>
        <v>47.053801184827783</v>
      </c>
      <c r="M45" s="12"/>
    </row>
    <row r="46" spans="1:13" x14ac:dyDescent="0.3">
      <c r="A46">
        <f t="shared" si="1"/>
        <v>-43</v>
      </c>
      <c r="B46" s="3">
        <f xml:space="preserve"> RTD("cqg.rtd",,"StudyData",$B$1, "Bar", "", "Close",$D$1,A46,,,,,"T")</f>
        <v>4163.5</v>
      </c>
      <c r="C46" s="3">
        <f t="shared" si="0"/>
        <v>4304.6750000000002</v>
      </c>
      <c r="E46" s="3">
        <f xml:space="preserve"> RTD("cqg.rtd",,"StudyData", $B$1, "RSI", "InputChoice=Close,Period=9", "RSI",$D$1,A46,"all",,,,"T")</f>
        <v>35.962610860390257</v>
      </c>
    </row>
    <row r="47" spans="1:13" x14ac:dyDescent="0.3">
      <c r="A47">
        <f t="shared" si="1"/>
        <v>-44</v>
      </c>
      <c r="B47" s="3">
        <f xml:space="preserve"> RTD("cqg.rtd",,"StudyData",$B$1, "Bar", "", "Close",$D$1,A47,,,,,"T")</f>
        <v>4192.5</v>
      </c>
      <c r="C47" s="3">
        <f t="shared" si="0"/>
        <v>4316.6875</v>
      </c>
      <c r="E47" s="3">
        <f xml:space="preserve"> RTD("cqg.rtd",,"StudyData", $B$1, "RSI", "InputChoice=Close,Period=9", "RSI",$D$1,A47,"all",,,,"T")</f>
        <v>38.251305758809224</v>
      </c>
    </row>
    <row r="48" spans="1:13" x14ac:dyDescent="0.3">
      <c r="A48">
        <f t="shared" si="1"/>
        <v>-45</v>
      </c>
      <c r="B48" s="3">
        <f xml:space="preserve"> RTD("cqg.rtd",,"StudyData",$B$1, "Bar", "", "Close",$D$1,A48,,,,,"T")</f>
        <v>4248</v>
      </c>
      <c r="C48" s="3">
        <f t="shared" si="0"/>
        <v>4331.6750000000002</v>
      </c>
      <c r="E48" s="3">
        <f xml:space="preserve"> RTD("cqg.rtd",,"StudyData", $B$1, "RSI", "InputChoice=Close,Period=9", "RSI",$D$1,A48,"all",,,,"T")</f>
        <v>42.895266276240527</v>
      </c>
    </row>
    <row r="49" spans="1:5" x14ac:dyDescent="0.3">
      <c r="A49">
        <f t="shared" si="1"/>
        <v>-46</v>
      </c>
      <c r="B49" s="3">
        <f xml:space="preserve"> RTD("cqg.rtd",,"StudyData",$B$1, "Bar", "", "Close",$D$1,A49,,,,,"T")</f>
        <v>4266.75</v>
      </c>
      <c r="C49" s="3">
        <f t="shared" si="0"/>
        <v>4347.8374999999996</v>
      </c>
      <c r="E49" s="3">
        <f xml:space="preserve"> RTD("cqg.rtd",,"StudyData", $B$1, "RSI", "InputChoice=Close,Period=9", "RSI",$D$1,A49,"all",,,,"T")</f>
        <v>44.518335094798559</v>
      </c>
    </row>
    <row r="50" spans="1:5" x14ac:dyDescent="0.3">
      <c r="A50">
        <f t="shared" si="1"/>
        <v>-47</v>
      </c>
      <c r="B50" s="3">
        <f xml:space="preserve"> RTD("cqg.rtd",,"StudyData",$B$1, "Bar", "", "Close",$D$1,A50,,,,,"T")</f>
        <v>4160.5</v>
      </c>
      <c r="C50" s="3">
        <f t="shared" si="0"/>
        <v>4359.8</v>
      </c>
      <c r="E50" s="3">
        <f xml:space="preserve"> RTD("cqg.rtd",,"StudyData", $B$1, "RSI", "InputChoice=Close,Period=9", "RSI",$D$1,A50,"all",,,,"T")</f>
        <v>31.454092324654439</v>
      </c>
    </row>
    <row r="51" spans="1:5" x14ac:dyDescent="0.3">
      <c r="A51">
        <f t="shared" si="1"/>
        <v>-48</v>
      </c>
      <c r="B51" s="3">
        <f xml:space="preserve"> RTD("cqg.rtd",,"StudyData",$B$1, "Bar", "", "Close",$D$1,A51,,,,,"T")</f>
        <v>4190.25</v>
      </c>
      <c r="C51" s="3">
        <f t="shared" si="0"/>
        <v>4375.2375000000002</v>
      </c>
      <c r="E51" s="3">
        <f xml:space="preserve"> RTD("cqg.rtd",,"StudyData", $B$1, "RSI", "InputChoice=Close,Period=9", "RSI",$D$1,A51,"all",,,,"T")</f>
        <v>33.412241997246639</v>
      </c>
    </row>
    <row r="52" spans="1:5" x14ac:dyDescent="0.3">
      <c r="A52">
        <f t="shared" si="1"/>
        <v>-49</v>
      </c>
      <c r="B52" s="3">
        <f xml:space="preserve"> RTD("cqg.rtd",,"StudyData",$B$1, "Bar", "", "Close",$D$1,A52,,,,,"T")</f>
        <v>4319.25</v>
      </c>
      <c r="C52" s="3">
        <f t="shared" si="0"/>
        <v>4390.0249999999996</v>
      </c>
      <c r="E52" s="3">
        <f xml:space="preserve"> RTD("cqg.rtd",,"StudyData", $B$1, "RSI", "InputChoice=Close,Period=9", "RSI",$D$1,A52,"all",,,,"T")</f>
        <v>43.960526348894277</v>
      </c>
    </row>
    <row r="53" spans="1:5" x14ac:dyDescent="0.3">
      <c r="A53">
        <f t="shared" si="1"/>
        <v>-50</v>
      </c>
      <c r="B53" s="3">
        <f xml:space="preserve"> RTD("cqg.rtd",,"StudyData",$B$1, "Bar", "", "Close",$D$1,A53,,,,,"T")</f>
        <v>4351.5</v>
      </c>
      <c r="C53" s="3">
        <f t="shared" si="0"/>
        <v>4397.1625000000004</v>
      </c>
      <c r="E53" s="3">
        <f xml:space="preserve"> RTD("cqg.rtd",,"StudyData", $B$1, "RSI", "InputChoice=Close,Period=9", "RSI",$D$1,A53,"all",,,,"T")</f>
        <v>47.277304336801713</v>
      </c>
    </row>
    <row r="54" spans="1:5" x14ac:dyDescent="0.3">
      <c r="A54">
        <f t="shared" si="1"/>
        <v>-51</v>
      </c>
      <c r="B54" s="3">
        <f xml:space="preserve"> RTD("cqg.rtd",,"StudyData",$B$1, "Bar", "", "Close",$D$1,A54,,,,,"T")</f>
        <v>4374</v>
      </c>
      <c r="C54" s="3">
        <f t="shared" si="0"/>
        <v>4408.1000000000004</v>
      </c>
      <c r="E54" s="3">
        <f xml:space="preserve"> RTD("cqg.rtd",,"StudyData", $B$1, "RSI", "InputChoice=Close,Period=9", "RSI",$D$1,A54,"all",,,,"T")</f>
        <v>49.597998705762713</v>
      </c>
    </row>
    <row r="55" spans="1:5" x14ac:dyDescent="0.3">
      <c r="A55">
        <f t="shared" si="1"/>
        <v>-52</v>
      </c>
      <c r="B55" s="3">
        <f xml:space="preserve"> RTD("cqg.rtd",,"StudyData",$B$1, "Bar", "", "Close",$D$1,A55,,,,,"T")</f>
        <v>4295.25</v>
      </c>
      <c r="C55" s="3">
        <f t="shared" si="0"/>
        <v>4415.8</v>
      </c>
      <c r="E55" s="3">
        <f xml:space="preserve"> RTD("cqg.rtd",,"StudyData", $B$1, "RSI", "InputChoice=Close,Period=9", "RSI",$D$1,A55,"all",,,,"T")</f>
        <v>40.513544087657657</v>
      </c>
    </row>
    <row r="56" spans="1:5" x14ac:dyDescent="0.3">
      <c r="A56">
        <f t="shared" si="1"/>
        <v>-53</v>
      </c>
      <c r="B56" s="3">
        <f xml:space="preserve"> RTD("cqg.rtd",,"StudyData",$B$1, "Bar", "", "Close",$D$1,A56,,,,,"T")</f>
        <v>4360</v>
      </c>
      <c r="C56" s="3">
        <f t="shared" si="0"/>
        <v>4425.8999999999996</v>
      </c>
      <c r="E56" s="3">
        <f xml:space="preserve"> RTD("cqg.rtd",,"StudyData", $B$1, "RSI", "InputChoice=Close,Period=9", "RSI",$D$1,A56,"all",,,,"T")</f>
        <v>46.660126000012426</v>
      </c>
    </row>
    <row r="57" spans="1:5" x14ac:dyDescent="0.3">
      <c r="A57">
        <f t="shared" si="1"/>
        <v>-54</v>
      </c>
      <c r="B57" s="3">
        <f xml:space="preserve"> RTD("cqg.rtd",,"StudyData",$B$1, "Bar", "", "Close",$D$1,A57,,,,,"T")</f>
        <v>4372.5</v>
      </c>
      <c r="C57" s="3">
        <f t="shared" si="0"/>
        <v>4428.7</v>
      </c>
      <c r="E57" s="3">
        <f xml:space="preserve"> RTD("cqg.rtd",,"StudyData", $B$1, "RSI", "InputChoice=Close,Period=9", "RSI",$D$1,A57,"all",,,,"T")</f>
        <v>47.907376078037203</v>
      </c>
    </row>
    <row r="58" spans="1:5" x14ac:dyDescent="0.3">
      <c r="A58">
        <f t="shared" si="1"/>
        <v>-55</v>
      </c>
      <c r="B58" s="3">
        <f xml:space="preserve"> RTD("cqg.rtd",,"StudyData",$B$1, "Bar", "", "Close",$D$1,A58,,,,,"T")</f>
        <v>4276</v>
      </c>
      <c r="C58" s="3">
        <f t="shared" si="0"/>
        <v>4425.6000000000004</v>
      </c>
      <c r="E58" s="3">
        <f xml:space="preserve"> RTD("cqg.rtd",,"StudyData", $B$1, "RSI", "InputChoice=Close,Period=9", "RSI",$D$1,A58,"all",,,,"T")</f>
        <v>36.205494927564182</v>
      </c>
    </row>
    <row r="59" spans="1:5" x14ac:dyDescent="0.3">
      <c r="A59">
        <f t="shared" si="1"/>
        <v>-56</v>
      </c>
      <c r="B59" s="3">
        <f xml:space="preserve"> RTD("cqg.rtd",,"StudyData",$B$1, "Bar", "", "Close",$D$1,A59,,,,,"T")</f>
        <v>4215</v>
      </c>
      <c r="C59" s="3">
        <f t="shared" si="0"/>
        <v>4428.5</v>
      </c>
      <c r="E59" s="3">
        <f xml:space="preserve"> RTD("cqg.rtd",,"StudyData", $B$1, "RSI", "InputChoice=Close,Period=9", "RSI",$D$1,A59,"all",,,,"T")</f>
        <v>26.990166770713685</v>
      </c>
    </row>
    <row r="60" spans="1:5" x14ac:dyDescent="0.3">
      <c r="A60">
        <f t="shared" si="1"/>
        <v>-57</v>
      </c>
      <c r="B60" s="3">
        <f xml:space="preserve"> RTD("cqg.rtd",,"StudyData",$B$1, "Bar", "", "Close",$D$1,A60,,,,,"T")</f>
        <v>4293</v>
      </c>
      <c r="C60" s="3">
        <f t="shared" si="0"/>
        <v>4434.8125</v>
      </c>
      <c r="E60" s="3">
        <f xml:space="preserve"> RTD("cqg.rtd",,"StudyData", $B$1, "RSI", "InputChoice=Close,Period=9", "RSI",$D$1,A60,"all",,,,"T")</f>
        <v>32.292126472762718</v>
      </c>
    </row>
    <row r="61" spans="1:5" x14ac:dyDescent="0.3">
      <c r="A61">
        <f t="shared" si="1"/>
        <v>-58</v>
      </c>
      <c r="B61" s="3">
        <f xml:space="preserve"> RTD("cqg.rtd",,"StudyData",$B$1, "Bar", "", "Close",$D$1,A61,,,,,"T")</f>
        <v>4336.5</v>
      </c>
      <c r="C61" s="3">
        <f t="shared" si="0"/>
        <v>4439.95</v>
      </c>
      <c r="E61" s="3">
        <f xml:space="preserve"> RTD("cqg.rtd",,"StudyData", $B$1, "RSI", "InputChoice=Close,Period=9", "RSI",$D$1,A61,"all",,,,"T")</f>
        <v>35.776021218190465</v>
      </c>
    </row>
    <row r="62" spans="1:5" x14ac:dyDescent="0.3">
      <c r="A62">
        <f t="shared" si="1"/>
        <v>-59</v>
      </c>
      <c r="B62" s="3">
        <f xml:space="preserve"> RTD("cqg.rtd",,"StudyData",$B$1, "Bar", "", "Close",$D$1,A62,,,,,"T")</f>
        <v>4367.75</v>
      </c>
      <c r="C62" s="3">
        <f t="shared" si="0"/>
        <v>4442.2250000000004</v>
      </c>
      <c r="E62" s="3">
        <f xml:space="preserve"> RTD("cqg.rtd",,"StudyData", $B$1, "RSI", "InputChoice=Close,Period=9", "RSI",$D$1,A62,"all",,,,"T")</f>
        <v>38.423114123211477</v>
      </c>
    </row>
    <row r="63" spans="1:5" x14ac:dyDescent="0.3">
      <c r="A63">
        <f t="shared" si="1"/>
        <v>-60</v>
      </c>
      <c r="B63" s="3">
        <f xml:space="preserve"> RTD("cqg.rtd",,"StudyData",$B$1, "Bar", "", "Close",$D$1,A63,,,,,"T")</f>
        <v>4464</v>
      </c>
      <c r="C63" s="3">
        <f t="shared" si="0"/>
        <v>4447.2</v>
      </c>
      <c r="E63" s="3">
        <f xml:space="preserve"> RTD("cqg.rtd",,"StudyData", $B$1, "RSI", "InputChoice=Close,Period=9", "RSI",$D$1,A63,"all",,,,"T")</f>
        <v>48.183688667912222</v>
      </c>
    </row>
    <row r="64" spans="1:5" x14ac:dyDescent="0.3">
      <c r="A64">
        <f t="shared" si="1"/>
        <v>-61</v>
      </c>
      <c r="B64" s="3">
        <f xml:space="preserve"> RTD("cqg.rtd",,"StudyData",$B$1, "Bar", "", "Close",$D$1,A64,,,,,"T")</f>
        <v>4458.75</v>
      </c>
      <c r="C64" s="3">
        <f t="shared" si="0"/>
        <v>4449.8374999999996</v>
      </c>
      <c r="E64" s="3">
        <f xml:space="preserve"> RTD("cqg.rtd",,"StudyData", $B$1, "RSI", "InputChoice=Close,Period=9", "RSI",$D$1,A64,"all",,,,"T")</f>
        <v>47.537532374031805</v>
      </c>
    </row>
    <row r="65" spans="1:5" x14ac:dyDescent="0.3">
      <c r="A65">
        <f t="shared" si="1"/>
        <v>-62</v>
      </c>
      <c r="B65" s="3">
        <f xml:space="preserve"> RTD("cqg.rtd",,"StudyData",$B$1, "Bar", "", "Close",$D$1,A65,,,,,"T")</f>
        <v>4388.5</v>
      </c>
      <c r="C65" s="3">
        <f t="shared" si="0"/>
        <v>4455.0874999999996</v>
      </c>
      <c r="E65" s="3">
        <f xml:space="preserve"> RTD("cqg.rtd",,"StudyData", $B$1, "RSI", "InputChoice=Close,Period=9", "RSI",$D$1,A65,"all",,,,"T")</f>
        <v>38.401053042732265</v>
      </c>
    </row>
    <row r="66" spans="1:5" x14ac:dyDescent="0.3">
      <c r="A66">
        <f t="shared" si="1"/>
        <v>-63</v>
      </c>
      <c r="B66" s="3">
        <f xml:space="preserve"> RTD("cqg.rtd",,"StudyData",$B$1, "Bar", "", "Close",$D$1,A66,,,,,"T")</f>
        <v>4403.75</v>
      </c>
      <c r="C66" s="3">
        <f t="shared" si="0"/>
        <v>4468.0249999999996</v>
      </c>
      <c r="E66" s="3">
        <f xml:space="preserve"> RTD("cqg.rtd",,"StudyData", $B$1, "RSI", "InputChoice=Close,Period=9", "RSI",$D$1,A66,"all",,,,"T")</f>
        <v>39.736385848396488</v>
      </c>
    </row>
    <row r="67" spans="1:5" x14ac:dyDescent="0.3">
      <c r="A67">
        <f t="shared" si="1"/>
        <v>-64</v>
      </c>
      <c r="B67" s="3">
        <f xml:space="preserve"> RTD("cqg.rtd",,"StudyData",$B$1, "Bar", "", "Close",$D$1,A67,,,,,"T")</f>
        <v>4492.25</v>
      </c>
      <c r="C67" s="3">
        <f t="shared" si="0"/>
        <v>4480.05</v>
      </c>
      <c r="E67" s="3">
        <f xml:space="preserve"> RTD("cqg.rtd",,"StudyData", $B$1, "RSI", "InputChoice=Close,Period=9", "RSI",$D$1,A67,"all",,,,"T")</f>
        <v>48.42223104620394</v>
      </c>
    </row>
    <row r="68" spans="1:5" x14ac:dyDescent="0.3">
      <c r="A68">
        <f t="shared" si="1"/>
        <v>-65</v>
      </c>
      <c r="B68" s="3">
        <f xml:space="preserve"> RTD("cqg.rtd",,"StudyData",$B$1, "Bar", "", "Close",$D$1,A68,,,,,"T")</f>
        <v>4571.25</v>
      </c>
      <c r="C68" s="3">
        <f t="shared" ref="C68:C131" si="2">_xlfn.AGGREGATE(1,6,B68:B87)</f>
        <v>4490.8625000000002</v>
      </c>
      <c r="E68" s="3">
        <f xml:space="preserve"> RTD("cqg.rtd",,"StudyData", $B$1, "RSI", "InputChoice=Close,Period=9", "RSI",$D$1,A68,"all",,,,"T")</f>
        <v>58.583001438894136</v>
      </c>
    </row>
    <row r="69" spans="1:5" x14ac:dyDescent="0.3">
      <c r="A69">
        <f t="shared" ref="A69:A132" si="3">A68-1</f>
        <v>-66</v>
      </c>
      <c r="B69" s="3">
        <f xml:space="preserve"> RTD("cqg.rtd",,"StudyData",$B$1, "Bar", "", "Close",$D$1,A69,,,,,"T")</f>
        <v>4506</v>
      </c>
      <c r="C69" s="3">
        <f t="shared" si="2"/>
        <v>4497.1625000000004</v>
      </c>
      <c r="E69" s="3">
        <f xml:space="preserve"> RTD("cqg.rtd",,"StudyData", $B$1, "RSI", "InputChoice=Close,Period=9", "RSI",$D$1,A69,"all",,,,"T")</f>
        <v>51.04041138328823</v>
      </c>
    </row>
    <row r="70" spans="1:5" x14ac:dyDescent="0.3">
      <c r="A70">
        <f t="shared" si="3"/>
        <v>-67</v>
      </c>
      <c r="B70" s="3">
        <f xml:space="preserve"> RTD("cqg.rtd",,"StudyData",$B$1, "Bar", "", "Close",$D$1,A70,,,,,"T")</f>
        <v>4469.25</v>
      </c>
      <c r="C70" s="3">
        <f t="shared" si="2"/>
        <v>4504.5874999999996</v>
      </c>
      <c r="E70" s="3">
        <f xml:space="preserve"> RTD("cqg.rtd",,"StudyData", $B$1, "RSI", "InputChoice=Close,Period=9", "RSI",$D$1,A70,"all",,,,"T")</f>
        <v>46.128814450814943</v>
      </c>
    </row>
    <row r="71" spans="1:5" x14ac:dyDescent="0.3">
      <c r="A71">
        <f t="shared" si="3"/>
        <v>-68</v>
      </c>
      <c r="B71" s="3">
        <f xml:space="preserve"> RTD("cqg.rtd",,"StudyData",$B$1, "Bar", "", "Close",$D$1,A71,,,,,"T")</f>
        <v>4486</v>
      </c>
      <c r="C71" s="3">
        <f t="shared" si="2"/>
        <v>4514.1374999999998</v>
      </c>
      <c r="E71" s="3">
        <f xml:space="preserve"> RTD("cqg.rtd",,"StudyData", $B$1, "RSI", "InputChoice=Close,Period=9", "RSI",$D$1,A71,"all",,,,"T")</f>
        <v>48.083073469952929</v>
      </c>
    </row>
    <row r="72" spans="1:5" x14ac:dyDescent="0.3">
      <c r="A72">
        <f t="shared" si="3"/>
        <v>-69</v>
      </c>
      <c r="B72" s="3">
        <f xml:space="preserve"> RTD("cqg.rtd",,"StudyData",$B$1, "Bar", "", "Close",$D$1,A72,,,,,"T")</f>
        <v>4462</v>
      </c>
      <c r="C72" s="3">
        <f t="shared" si="2"/>
        <v>4523.8374999999996</v>
      </c>
      <c r="E72" s="3">
        <f xml:space="preserve"> RTD("cqg.rtd",,"StudyData", $B$1, "RSI", "InputChoice=Close,Period=9", "RSI",$D$1,A72,"all",,,,"T")</f>
        <v>45.121979589933424</v>
      </c>
    </row>
    <row r="73" spans="1:5" x14ac:dyDescent="0.3">
      <c r="A73">
        <f t="shared" si="3"/>
        <v>-70</v>
      </c>
      <c r="B73" s="3">
        <f xml:space="preserve"> RTD("cqg.rtd",,"StudyData",$B$1, "Bar", "", "Close",$D$1,A73,,,,,"T")</f>
        <v>4570.25</v>
      </c>
      <c r="C73" s="3">
        <f t="shared" si="2"/>
        <v>4534.9624999999996</v>
      </c>
      <c r="E73" s="3">
        <f xml:space="preserve"> RTD("cqg.rtd",,"StudyData", $B$1, "RSI", "InputChoice=Close,Period=9", "RSI",$D$1,A73,"all",,,,"T")</f>
        <v>58.49885606647598</v>
      </c>
    </row>
    <row r="74" spans="1:5" x14ac:dyDescent="0.3">
      <c r="A74">
        <f t="shared" si="3"/>
        <v>-71</v>
      </c>
      <c r="B74" s="3">
        <f xml:space="preserve"> RTD("cqg.rtd",,"StudyData",$B$1, "Bar", "", "Close",$D$1,A74,,,,,"T")</f>
        <v>4528</v>
      </c>
      <c r="C74" s="3">
        <f t="shared" si="2"/>
        <v>4545.2624999999998</v>
      </c>
      <c r="E74" s="3">
        <f xml:space="preserve"> RTD("cqg.rtd",,"StudyData", $B$1, "RSI", "InputChoice=Close,Period=9", "RSI",$D$1,A74,"all",,,,"T")</f>
        <v>53.741026885372307</v>
      </c>
    </row>
    <row r="75" spans="1:5" x14ac:dyDescent="0.3">
      <c r="A75">
        <f t="shared" si="3"/>
        <v>-72</v>
      </c>
      <c r="B75" s="3">
        <f xml:space="preserve"> RTD("cqg.rtd",,"StudyData",$B$1, "Bar", "", "Close",$D$1,A75,,,,,"T")</f>
        <v>4497.25</v>
      </c>
      <c r="C75" s="3">
        <f t="shared" si="2"/>
        <v>4557.7624999999998</v>
      </c>
      <c r="E75" s="3">
        <f xml:space="preserve"> RTD("cqg.rtd",,"StudyData", $B$1, "RSI", "InputChoice=Close,Period=9", "RSI",$D$1,A75,"all",,,,"T")</f>
        <v>50.035258175499209</v>
      </c>
    </row>
    <row r="76" spans="1:5" x14ac:dyDescent="0.3">
      <c r="A76">
        <f t="shared" si="3"/>
        <v>-73</v>
      </c>
      <c r="B76" s="3">
        <f xml:space="preserve"> RTD("cqg.rtd",,"StudyData",$B$1, "Bar", "", "Close",$D$1,A76,,,,,"T")</f>
        <v>4416</v>
      </c>
      <c r="C76" s="3">
        <f t="shared" si="2"/>
        <v>4570.4250000000002</v>
      </c>
      <c r="E76" s="3">
        <f xml:space="preserve"> RTD("cqg.rtd",,"StudyData", $B$1, "RSI", "InputChoice=Close,Period=9", "RSI",$D$1,A76,"all",,,,"T")</f>
        <v>38.455572022293133</v>
      </c>
    </row>
    <row r="77" spans="1:5" x14ac:dyDescent="0.3">
      <c r="A77">
        <f t="shared" si="3"/>
        <v>-74</v>
      </c>
      <c r="B77" s="3">
        <f xml:space="preserve"> RTD("cqg.rtd",,"StudyData",$B$1, "Bar", "", "Close",$D$1,A77,,,,,"T")</f>
        <v>4310.5</v>
      </c>
      <c r="C77" s="3">
        <f t="shared" si="2"/>
        <v>4587.8374999999996</v>
      </c>
      <c r="E77" s="3">
        <f xml:space="preserve"> RTD("cqg.rtd",,"StudyData", $B$1, "RSI", "InputChoice=Close,Period=9", "RSI",$D$1,A77,"all",,,,"T")</f>
        <v>15.981297668113768</v>
      </c>
    </row>
    <row r="78" spans="1:5" x14ac:dyDescent="0.3">
      <c r="A78">
        <f t="shared" si="3"/>
        <v>-75</v>
      </c>
      <c r="B78" s="3">
        <f xml:space="preserve"> RTD("cqg.rtd",,"StudyData",$B$1, "Bar", "", "Close",$D$1,A78,,,,,"T")</f>
        <v>4334</v>
      </c>
      <c r="C78" s="3">
        <f t="shared" si="2"/>
        <v>4611.1499999999996</v>
      </c>
      <c r="E78" s="3">
        <f xml:space="preserve"> RTD("cqg.rtd",,"StudyData", $B$1, "RSI", "InputChoice=Close,Period=9", "RSI",$D$1,A78,"all",,,,"T")</f>
        <v>17.226861475538513</v>
      </c>
    </row>
    <row r="79" spans="1:5" x14ac:dyDescent="0.3">
      <c r="A79">
        <f t="shared" si="3"/>
        <v>-76</v>
      </c>
      <c r="B79" s="3">
        <f xml:space="preserve"> RTD("cqg.rtd",,"StudyData",$B$1, "Bar", "", "Close",$D$1,A79,,,,,"T")</f>
        <v>4341.25</v>
      </c>
      <c r="C79" s="3">
        <f t="shared" si="2"/>
        <v>4632.9875000000002</v>
      </c>
      <c r="E79" s="3">
        <f xml:space="preserve"> RTD("cqg.rtd",,"StudyData", $B$1, "RSI", "InputChoice=Close,Period=9", "RSI",$D$1,A79,"all",,,,"T")</f>
        <v>17.603097747128828</v>
      </c>
    </row>
    <row r="80" spans="1:5" x14ac:dyDescent="0.3">
      <c r="A80">
        <f t="shared" si="3"/>
        <v>-77</v>
      </c>
      <c r="B80" s="3">
        <f xml:space="preserve"> RTD("cqg.rtd",,"StudyData",$B$1, "Bar", "", "Close",$D$1,A80,,,,,"T")</f>
        <v>4395.75</v>
      </c>
      <c r="C80" s="3">
        <f t="shared" si="2"/>
        <v>4654.6499999999996</v>
      </c>
      <c r="E80" s="3">
        <f xml:space="preserve"> RTD("cqg.rtd",,"StudyData", $B$1, "RSI", "InputChoice=Close,Period=9", "RSI",$D$1,A80,"all",,,,"T")</f>
        <v>20.610966087434349</v>
      </c>
    </row>
    <row r="81" spans="1:5" x14ac:dyDescent="0.3">
      <c r="A81">
        <f t="shared" si="3"/>
        <v>-78</v>
      </c>
      <c r="B81" s="3">
        <f xml:space="preserve"> RTD("cqg.rtd",,"StudyData",$B$1, "Bar", "", "Close",$D$1,A81,,,,,"T")</f>
        <v>4382</v>
      </c>
      <c r="C81" s="3">
        <f t="shared" si="2"/>
        <v>4670.2624999999998</v>
      </c>
      <c r="E81" s="3">
        <f xml:space="preserve"> RTD("cqg.rtd",,"StudyData", $B$1, "RSI", "InputChoice=Close,Period=9", "RSI",$D$1,A81,"all",,,,"T")</f>
        <v>17.447572394487224</v>
      </c>
    </row>
    <row r="82" spans="1:5" x14ac:dyDescent="0.3">
      <c r="A82">
        <f t="shared" si="3"/>
        <v>-79</v>
      </c>
      <c r="B82" s="3">
        <f xml:space="preserve"> RTD("cqg.rtd",,"StudyData",$B$1, "Bar", "", "Close",$D$1,A82,,,,,"T")</f>
        <v>4467.25</v>
      </c>
      <c r="C82" s="3">
        <f t="shared" si="2"/>
        <v>4685.0749999999998</v>
      </c>
      <c r="E82" s="3">
        <f xml:space="preserve"> RTD("cqg.rtd",,"StudyData", $B$1, "RSI", "InputChoice=Close,Period=9", "RSI",$D$1,A82,"all",,,,"T")</f>
        <v>22.35721092394725</v>
      </c>
    </row>
    <row r="83" spans="1:5" x14ac:dyDescent="0.3">
      <c r="A83">
        <f t="shared" si="3"/>
        <v>-80</v>
      </c>
      <c r="B83" s="3">
        <f xml:space="preserve"> RTD("cqg.rtd",,"StudyData",$B$1, "Bar", "", "Close",$D$1,A83,,,,,"T")</f>
        <v>4516.75</v>
      </c>
      <c r="C83" s="3">
        <f t="shared" si="2"/>
        <v>4693.3625000000002</v>
      </c>
      <c r="E83" s="3">
        <f xml:space="preserve"> RTD("cqg.rtd",,"StudyData", $B$1, "RSI", "InputChoice=Close,Period=9", "RSI",$D$1,A83,"all",,,,"T")</f>
        <v>26.155989219891552</v>
      </c>
    </row>
    <row r="84" spans="1:5" x14ac:dyDescent="0.3">
      <c r="A84">
        <f t="shared" si="3"/>
        <v>-81</v>
      </c>
      <c r="B84" s="3">
        <f xml:space="preserve"> RTD("cqg.rtd",,"StudyData",$B$1, "Bar", "", "Close",$D$1,A84,,,,,"T")</f>
        <v>4563.75</v>
      </c>
      <c r="C84" s="3">
        <f t="shared" si="2"/>
        <v>4695.0749999999998</v>
      </c>
      <c r="E84" s="3">
        <f xml:space="preserve"> RTD("cqg.rtd",,"StudyData", $B$1, "RSI", "InputChoice=Close,Period=9", "RSI",$D$1,A84,"all",,,,"T")</f>
        <v>30.534863110028937</v>
      </c>
    </row>
    <row r="85" spans="1:5" x14ac:dyDescent="0.3">
      <c r="A85">
        <f t="shared" si="3"/>
        <v>-82</v>
      </c>
      <c r="B85" s="3">
        <f xml:space="preserve"> RTD("cqg.rtd",,"StudyData",$B$1, "Bar", "", "Close",$D$1,A85,,,,,"T")</f>
        <v>4647.25</v>
      </c>
      <c r="C85" s="3">
        <f t="shared" si="2"/>
        <v>4697.0124999999998</v>
      </c>
      <c r="E85" s="3">
        <f xml:space="preserve"> RTD("cqg.rtd",,"StudyData", $B$1, "RSI", "InputChoice=Close,Period=9", "RSI",$D$1,A85,"all",,,,"T")</f>
        <v>41.508975298015891</v>
      </c>
    </row>
    <row r="86" spans="1:5" x14ac:dyDescent="0.3">
      <c r="A86">
        <f t="shared" si="3"/>
        <v>-83</v>
      </c>
      <c r="B86" s="3">
        <f xml:space="preserve"> RTD("cqg.rtd",,"StudyData",$B$1, "Bar", "", "Close",$D$1,A86,,,,,"T")</f>
        <v>4644.25</v>
      </c>
      <c r="C86" s="3">
        <f t="shared" si="2"/>
        <v>4697.2375000000002</v>
      </c>
      <c r="E86" s="3">
        <f xml:space="preserve"> RTD("cqg.rtd",,"StudyData", $B$1, "RSI", "InputChoice=Close,Period=9", "RSI",$D$1,A86,"all",,,,"T")</f>
        <v>40.829836653838484</v>
      </c>
    </row>
    <row r="87" spans="1:5" x14ac:dyDescent="0.3">
      <c r="A87">
        <f t="shared" si="3"/>
        <v>-84</v>
      </c>
      <c r="B87" s="3">
        <f xml:space="preserve"> RTD("cqg.rtd",,"StudyData",$B$1, "Bar", "", "Close",$D$1,A87,,,,,"T")</f>
        <v>4708.5</v>
      </c>
      <c r="C87" s="3">
        <f t="shared" si="2"/>
        <v>4699.6625000000004</v>
      </c>
      <c r="E87" s="3">
        <f xml:space="preserve"> RTD("cqg.rtd",,"StudyData", $B$1, "RSI", "InputChoice=Close,Period=9", "RSI",$D$1,A87,"all",,,,"T")</f>
        <v>52.415753310998426</v>
      </c>
    </row>
    <row r="88" spans="1:5" x14ac:dyDescent="0.3">
      <c r="A88">
        <f t="shared" si="3"/>
        <v>-85</v>
      </c>
      <c r="B88" s="3">
        <f xml:space="preserve"> RTD("cqg.rtd",,"StudyData",$B$1, "Bar", "", "Close",$D$1,A88,,,,,"T")</f>
        <v>4697.25</v>
      </c>
      <c r="C88" s="3">
        <f t="shared" si="2"/>
        <v>4695.2375000000002</v>
      </c>
      <c r="E88" s="3">
        <f xml:space="preserve"> RTD("cqg.rtd",,"StudyData", $B$1, "RSI", "InputChoice=Close,Period=9", "RSI",$D$1,A88,"all",,,,"T")</f>
        <v>50.217083774540548</v>
      </c>
    </row>
    <row r="89" spans="1:5" x14ac:dyDescent="0.3">
      <c r="A89">
        <f t="shared" si="3"/>
        <v>-86</v>
      </c>
      <c r="B89" s="3">
        <f xml:space="preserve"> RTD("cqg.rtd",,"StudyData",$B$1, "Bar", "", "Close",$D$1,A89,,,,,"T")</f>
        <v>4654.5</v>
      </c>
      <c r="C89" s="3">
        <f t="shared" si="2"/>
        <v>4692.9375</v>
      </c>
      <c r="E89" s="3">
        <f xml:space="preserve"> RTD("cqg.rtd",,"StudyData", $B$1, "RSI", "InputChoice=Close,Period=9", "RSI",$D$1,A89,"all",,,,"T")</f>
        <v>41.010398500376503</v>
      </c>
    </row>
    <row r="90" spans="1:5" x14ac:dyDescent="0.3">
      <c r="A90">
        <f t="shared" si="3"/>
        <v>-87</v>
      </c>
      <c r="B90" s="3">
        <f xml:space="preserve"> RTD("cqg.rtd",,"StudyData",$B$1, "Bar", "", "Close",$D$1,A90,,,,,"T")</f>
        <v>4660.25</v>
      </c>
      <c r="C90" s="3">
        <f t="shared" si="2"/>
        <v>4694.9875000000002</v>
      </c>
      <c r="E90" s="3">
        <f xml:space="preserve"> RTD("cqg.rtd",,"StudyData", $B$1, "RSI", "InputChoice=Close,Period=9", "RSI",$D$1,A90,"all",,,,"T")</f>
        <v>41.937669024733566</v>
      </c>
    </row>
    <row r="91" spans="1:5" x14ac:dyDescent="0.3">
      <c r="A91">
        <f t="shared" si="3"/>
        <v>-88</v>
      </c>
      <c r="B91" s="3">
        <f xml:space="preserve"> RTD("cqg.rtd",,"StudyData",$B$1, "Bar", "", "Close",$D$1,A91,,,,,"T")</f>
        <v>4680</v>
      </c>
      <c r="C91" s="3">
        <f t="shared" si="2"/>
        <v>4694.5625</v>
      </c>
      <c r="E91" s="3">
        <f xml:space="preserve"> RTD("cqg.rtd",,"StudyData", $B$1, "RSI", "InputChoice=Close,Period=9", "RSI",$D$1,A91,"all",,,,"T")</f>
        <v>45.047446983960079</v>
      </c>
    </row>
    <row r="92" spans="1:5" x14ac:dyDescent="0.3">
      <c r="A92">
        <f t="shared" si="3"/>
        <v>-89</v>
      </c>
      <c r="B92" s="3">
        <f xml:space="preserve"> RTD("cqg.rtd",,"StudyData",$B$1, "Bar", "", "Close",$D$1,A92,,,,,"T")</f>
        <v>4684.5</v>
      </c>
      <c r="C92" s="3">
        <f t="shared" si="2"/>
        <v>4694.7749999999996</v>
      </c>
      <c r="E92" s="3">
        <f xml:space="preserve"> RTD("cqg.rtd",,"StudyData", $B$1, "RSI", "InputChoice=Close,Period=9", "RSI",$D$1,A92,"all",,,,"T")</f>
        <v>45.734293916611421</v>
      </c>
    </row>
    <row r="93" spans="1:5" x14ac:dyDescent="0.3">
      <c r="A93">
        <f t="shared" si="3"/>
        <v>-90</v>
      </c>
      <c r="B93" s="3">
        <f xml:space="preserve"> RTD("cqg.rtd",,"StudyData",$B$1, "Bar", "", "Close",$D$1,A93,,,,,"T")</f>
        <v>4776.25</v>
      </c>
      <c r="C93" s="3">
        <f t="shared" si="2"/>
        <v>4694.0749999999998</v>
      </c>
      <c r="E93" s="3">
        <f xml:space="preserve"> RTD("cqg.rtd",,"StudyData", $B$1, "RSI", "InputChoice=Close,Period=9", "RSI",$D$1,A93,"all",,,,"T")</f>
        <v>63.197874309394365</v>
      </c>
    </row>
    <row r="94" spans="1:5" x14ac:dyDescent="0.3">
      <c r="A94">
        <f t="shared" si="3"/>
        <v>-91</v>
      </c>
      <c r="B94" s="3">
        <f xml:space="preserve"> RTD("cqg.rtd",,"StudyData",$B$1, "Bar", "", "Close",$D$1,A94,,,,,"T")</f>
        <v>4778</v>
      </c>
      <c r="C94" s="3">
        <f t="shared" si="2"/>
        <v>4684.0124999999998</v>
      </c>
      <c r="E94" s="3">
        <f xml:space="preserve"> RTD("cqg.rtd",,"StudyData", $B$1, "RSI", "InputChoice=Close,Period=9", "RSI",$D$1,A94,"all",,,,"T")</f>
        <v>63.609681555397714</v>
      </c>
    </row>
    <row r="95" spans="1:5" x14ac:dyDescent="0.3">
      <c r="A95">
        <f t="shared" si="3"/>
        <v>-92</v>
      </c>
      <c r="B95" s="3">
        <f xml:space="preserve"> RTD("cqg.rtd",,"StudyData",$B$1, "Bar", "", "Close",$D$1,A95,,,,,"T")</f>
        <v>4750.5</v>
      </c>
      <c r="C95" s="3">
        <f t="shared" si="2"/>
        <v>4671.25</v>
      </c>
      <c r="E95" s="3">
        <f xml:space="preserve"> RTD("cqg.rtd",,"StudyData", $B$1, "RSI", "InputChoice=Close,Period=9", "RSI",$D$1,A95,"all",,,,"T")</f>
        <v>59.965795028453265</v>
      </c>
    </row>
    <row r="96" spans="1:5" x14ac:dyDescent="0.3">
      <c r="A96">
        <f t="shared" si="3"/>
        <v>-93</v>
      </c>
      <c r="B96" s="3">
        <f xml:space="preserve"> RTD("cqg.rtd",,"StudyData",$B$1, "Bar", "", "Close",$D$1,A96,,,,,"T")</f>
        <v>4764.25</v>
      </c>
      <c r="C96" s="3">
        <f t="shared" si="2"/>
        <v>4661.7749999999996</v>
      </c>
      <c r="E96" s="3">
        <f xml:space="preserve"> RTD("cqg.rtd",,"StudyData", $B$1, "RSI", "InputChoice=Close,Period=9", "RSI",$D$1,A96,"all",,,,"T")</f>
        <v>62.758795909983881</v>
      </c>
    </row>
    <row r="97" spans="1:5" x14ac:dyDescent="0.3">
      <c r="A97">
        <f t="shared" si="3"/>
        <v>-94</v>
      </c>
      <c r="B97" s="3">
        <f xml:space="preserve"> RTD("cqg.rtd",,"StudyData",$B$1, "Bar", "", "Close",$D$1,A97,,,,,"T")</f>
        <v>4776.75</v>
      </c>
      <c r="C97" s="3">
        <f t="shared" si="2"/>
        <v>4648.2624999999998</v>
      </c>
      <c r="E97" s="3">
        <f xml:space="preserve"> RTD("cqg.rtd",,"StudyData", $B$1, "RSI", "InputChoice=Close,Period=9", "RSI",$D$1,A97,"all",,,,"T")</f>
        <v>65.213268795683121</v>
      </c>
    </row>
    <row r="98" spans="1:5" x14ac:dyDescent="0.3">
      <c r="A98">
        <f t="shared" si="3"/>
        <v>-95</v>
      </c>
      <c r="B98" s="3">
        <f xml:space="preserve"> RTD("cqg.rtd",,"StudyData",$B$1, "Bar", "", "Close",$D$1,A98,,,,,"T")</f>
        <v>4770.75</v>
      </c>
      <c r="C98" s="3">
        <f t="shared" si="2"/>
        <v>4637</v>
      </c>
      <c r="E98" s="3">
        <f xml:space="preserve"> RTD("cqg.rtd",,"StudyData", $B$1, "RSI", "InputChoice=Close,Period=9", "RSI",$D$1,A98,"all",,,,"T")</f>
        <v>64.622939832584706</v>
      </c>
    </row>
    <row r="99" spans="1:5" x14ac:dyDescent="0.3">
      <c r="A99">
        <f t="shared" si="3"/>
        <v>-96</v>
      </c>
      <c r="B99" s="3">
        <f xml:space="preserve"> RTD("cqg.rtd",,"StudyData",$B$1, "Bar", "", "Close",$D$1,A99,,,,,"T")</f>
        <v>4774.5</v>
      </c>
      <c r="C99" s="3">
        <f t="shared" si="2"/>
        <v>4630.2624999999998</v>
      </c>
      <c r="E99" s="3">
        <f xml:space="preserve"> RTD("cqg.rtd",,"StudyData", $B$1, "RSI", "InputChoice=Close,Period=9", "RSI",$D$1,A99,"all",,,,"T")</f>
        <v>65.237987134408669</v>
      </c>
    </row>
    <row r="100" spans="1:5" x14ac:dyDescent="0.3">
      <c r="A100">
        <f t="shared" si="3"/>
        <v>-97</v>
      </c>
      <c r="B100" s="3">
        <f xml:space="preserve"> RTD("cqg.rtd",,"StudyData",$B$1, "Bar", "", "Close",$D$1,A100,,,,,"T")</f>
        <v>4708</v>
      </c>
      <c r="C100" s="3">
        <f t="shared" si="2"/>
        <v>4620.5625</v>
      </c>
      <c r="E100" s="3">
        <f xml:space="preserve"> RTD("cqg.rtd",,"StudyData", $B$1, "RSI", "InputChoice=Close,Period=9", "RSI",$D$1,A100,"all",,,,"T")</f>
        <v>59.102377452785092</v>
      </c>
    </row>
    <row r="101" spans="1:5" x14ac:dyDescent="0.3">
      <c r="A101">
        <f t="shared" si="3"/>
        <v>-98</v>
      </c>
      <c r="B101" s="3">
        <f xml:space="preserve"> RTD("cqg.rtd",,"StudyData",$B$1, "Bar", "", "Close",$D$1,A101,,,,,"T")</f>
        <v>4678.25</v>
      </c>
      <c r="C101" s="3">
        <f t="shared" si="2"/>
        <v>4619.4125000000004</v>
      </c>
      <c r="E101" s="3">
        <f xml:space="preserve"> RTD("cqg.rtd",,"StudyData", $B$1, "RSI", "InputChoice=Close,Period=9", "RSI",$D$1,A101,"all",,,,"T")</f>
        <v>56.015149249454282</v>
      </c>
    </row>
    <row r="102" spans="1:5" x14ac:dyDescent="0.3">
      <c r="A102">
        <f t="shared" si="3"/>
        <v>-99</v>
      </c>
      <c r="B102" s="3">
        <f xml:space="preserve"> RTD("cqg.rtd",,"StudyData",$B$1, "Bar", "", "Close",$D$1,A102,,,,,"T")</f>
        <v>4633</v>
      </c>
      <c r="C102" s="3">
        <f t="shared" si="2"/>
        <v>4619.2124999999996</v>
      </c>
      <c r="E102" s="3">
        <f xml:space="preserve"> RTD("cqg.rtd",,"StudyData", $B$1, "RSI", "InputChoice=Close,Period=9", "RSI",$D$1,A102,"all",,,,"T")</f>
        <v>51.015898658559742</v>
      </c>
    </row>
    <row r="103" spans="1:5" x14ac:dyDescent="0.3">
      <c r="A103">
        <f t="shared" si="3"/>
        <v>-100</v>
      </c>
      <c r="B103" s="3">
        <f xml:space="preserve"> RTD("cqg.rtd",,"StudyData",$B$1, "Bar", "", "Close",$D$1,A103,,,,,"T")</f>
        <v>4551</v>
      </c>
      <c r="C103" s="3">
        <f t="shared" si="2"/>
        <v>4620.8249999999998</v>
      </c>
      <c r="E103" s="3">
        <f xml:space="preserve"> RTD("cqg.rtd",,"StudyData", $B$1, "RSI", "InputChoice=Close,Period=9", "RSI",$D$1,A103,"all",,,,"T")</f>
        <v>40.037955965470012</v>
      </c>
    </row>
    <row r="104" spans="1:5" x14ac:dyDescent="0.3">
      <c r="A104">
        <f t="shared" si="3"/>
        <v>-101</v>
      </c>
      <c r="B104" s="3">
        <f xml:space="preserve"> RTD("cqg.rtd",,"StudyData",$B$1, "Bar", "", "Close",$D$1,A104,,,,,"T")</f>
        <v>4602.5</v>
      </c>
      <c r="C104" s="3">
        <f t="shared" si="2"/>
        <v>4627.25</v>
      </c>
      <c r="E104" s="3">
        <f xml:space="preserve"> RTD("cqg.rtd",,"StudyData", $B$1, "RSI", "InputChoice=Close,Period=9", "RSI",$D$1,A104,"all",,,,"T")</f>
        <v>45.763637753325746</v>
      </c>
    </row>
    <row r="105" spans="1:5" x14ac:dyDescent="0.3">
      <c r="A105">
        <f t="shared" si="3"/>
        <v>-102</v>
      </c>
      <c r="B105" s="3">
        <f xml:space="preserve"> RTD("cqg.rtd",,"StudyData",$B$1, "Bar", "", "Close",$D$1,A105,,,,,"T")</f>
        <v>4651.75</v>
      </c>
      <c r="C105" s="3">
        <f t="shared" si="2"/>
        <v>4631.4375</v>
      </c>
      <c r="E105" s="3">
        <f xml:space="preserve"> RTD("cqg.rtd",,"StudyData", $B$1, "RSI", "InputChoice=Close,Period=9", "RSI",$D$1,A105,"all",,,,"T")</f>
        <v>52.096670971061428</v>
      </c>
    </row>
    <row r="106" spans="1:5" x14ac:dyDescent="0.3">
      <c r="A106">
        <f t="shared" si="3"/>
        <v>-103</v>
      </c>
      <c r="B106" s="3">
        <f xml:space="preserve"> RTD("cqg.rtd",,"StudyData",$B$1, "Bar", "", "Close",$D$1,A106,,,,,"T")</f>
        <v>4692.75</v>
      </c>
      <c r="C106" s="3">
        <f t="shared" si="2"/>
        <v>4632.4125000000004</v>
      </c>
      <c r="E106" s="3">
        <f xml:space="preserve"> RTD("cqg.rtd",,"StudyData", $B$1, "RSI", "InputChoice=Close,Period=9", "RSI",$D$1,A106,"all",,,,"T")</f>
        <v>58.040212781015491</v>
      </c>
    </row>
    <row r="107" spans="1:5" x14ac:dyDescent="0.3">
      <c r="A107">
        <f t="shared" si="3"/>
        <v>-104</v>
      </c>
      <c r="B107" s="3">
        <f xml:space="preserve"> RTD("cqg.rtd",,"StudyData",$B$1, "Bar", "", "Close",$D$1,A107,,,,,"T")</f>
        <v>4620</v>
      </c>
      <c r="C107" s="3">
        <f t="shared" si="2"/>
        <v>4631.8249999999998</v>
      </c>
      <c r="E107" s="3">
        <f xml:space="preserve"> RTD("cqg.rtd",,"StudyData", $B$1, "RSI", "InputChoice=Close,Period=9", "RSI",$D$1,A107,"all",,,,"T")</f>
        <v>48.833161764433527</v>
      </c>
    </row>
    <row r="108" spans="1:5" x14ac:dyDescent="0.3">
      <c r="A108">
        <f t="shared" si="3"/>
        <v>-105</v>
      </c>
      <c r="B108" s="3">
        <f xml:space="preserve"> RTD("cqg.rtd",,"StudyData",$B$1, "Bar", "", "Close",$D$1,A108,,,,,"T")</f>
        <v>4651.25</v>
      </c>
      <c r="C108" s="3">
        <f t="shared" si="2"/>
        <v>4634.0124999999998</v>
      </c>
      <c r="E108" s="3">
        <f xml:space="preserve"> RTD("cqg.rtd",,"StudyData", $B$1, "RSI", "InputChoice=Close,Period=9", "RSI",$D$1,A108,"all",,,,"T")</f>
        <v>53.298639152124764</v>
      </c>
    </row>
    <row r="109" spans="1:5" x14ac:dyDescent="0.3">
      <c r="A109">
        <f t="shared" si="3"/>
        <v>-106</v>
      </c>
      <c r="B109" s="3">
        <f xml:space="preserve"> RTD("cqg.rtd",,"StudyData",$B$1, "Bar", "", "Close",$D$1,A109,,,,,"T")</f>
        <v>4695.5</v>
      </c>
      <c r="C109" s="3">
        <f t="shared" si="2"/>
        <v>4634.6000000000004</v>
      </c>
      <c r="E109" s="3">
        <f xml:space="preserve"> RTD("cqg.rtd",,"StudyData", $B$1, "RSI", "InputChoice=Close,Period=9", "RSI",$D$1,A109,"all",,,,"T")</f>
        <v>60.231048599377509</v>
      </c>
    </row>
    <row r="110" spans="1:5" x14ac:dyDescent="0.3">
      <c r="A110">
        <f t="shared" si="3"/>
        <v>-107</v>
      </c>
      <c r="B110" s="3">
        <f xml:space="preserve"> RTD("cqg.rtd",,"StudyData",$B$1, "Bar", "", "Close",$D$1,A110,,,,,"T")</f>
        <v>4651.75</v>
      </c>
      <c r="C110" s="3">
        <f t="shared" si="2"/>
        <v>4631.2124999999996</v>
      </c>
      <c r="E110" s="3">
        <f xml:space="preserve"> RTD("cqg.rtd",,"StudyData", $B$1, "RSI", "InputChoice=Close,Period=9", "RSI",$D$1,A110,"all",,,,"T")</f>
        <v>55.098391598305902</v>
      </c>
    </row>
    <row r="111" spans="1:5" x14ac:dyDescent="0.3">
      <c r="A111">
        <f t="shared" si="3"/>
        <v>-108</v>
      </c>
      <c r="B111" s="3">
        <f xml:space="preserve"> RTD("cqg.rtd",,"StudyData",$B$1, "Bar", "", "Close",$D$1,A111,,,,,"T")</f>
        <v>4684.25</v>
      </c>
      <c r="C111" s="3">
        <f t="shared" si="2"/>
        <v>4629.95</v>
      </c>
      <c r="E111" s="3">
        <f xml:space="preserve"> RTD("cqg.rtd",,"StudyData", $B$1, "RSI", "InputChoice=Close,Period=9", "RSI",$D$1,A111,"all",,,,"T")</f>
        <v>60.231424118520223</v>
      </c>
    </row>
    <row r="112" spans="1:5" x14ac:dyDescent="0.3">
      <c r="A112">
        <f t="shared" si="3"/>
        <v>-109</v>
      </c>
      <c r="B112" s="3">
        <f xml:space="preserve"> RTD("cqg.rtd",,"StudyData",$B$1, "Bar", "", "Close",$D$1,A112,,,,,"T")</f>
        <v>4670.5</v>
      </c>
      <c r="C112" s="3">
        <f t="shared" si="2"/>
        <v>4628.8625000000002</v>
      </c>
      <c r="E112" s="3">
        <f xml:space="preserve"> RTD("cqg.rtd",,"StudyData", $B$1, "RSI", "InputChoice=Close,Period=9", "RSI",$D$1,A112,"all",,,,"T")</f>
        <v>58.787546517964167</v>
      </c>
    </row>
    <row r="113" spans="1:5" x14ac:dyDescent="0.3">
      <c r="A113">
        <f t="shared" si="3"/>
        <v>-110</v>
      </c>
      <c r="B113" s="3">
        <f xml:space="preserve"> RTD("cqg.rtd",,"StudyData",$B$1, "Bar", "", "Close",$D$1,A113,,,,,"T")</f>
        <v>4575</v>
      </c>
      <c r="C113" s="3">
        <f t="shared" si="2"/>
        <v>4629.2624999999998</v>
      </c>
      <c r="E113" s="3">
        <f xml:space="preserve"> RTD("cqg.rtd",,"StudyData", $B$1, "RSI", "InputChoice=Close,Period=9", "RSI",$D$1,A113,"all",,,,"T")</f>
        <v>46.880909240811661</v>
      </c>
    </row>
    <row r="114" spans="1:5" x14ac:dyDescent="0.3">
      <c r="A114">
        <f t="shared" si="3"/>
        <v>-111</v>
      </c>
      <c r="B114" s="3">
        <f xml:space="preserve"> RTD("cqg.rtd",,"StudyData",$B$1, "Bar", "", "Close",$D$1,A114,,,,,"T")</f>
        <v>4522.75</v>
      </c>
      <c r="C114" s="3">
        <f t="shared" si="2"/>
        <v>4634.2375000000002</v>
      </c>
      <c r="E114" s="3">
        <f xml:space="preserve"> RTD("cqg.rtd",,"StudyData", $B$1, "RSI", "InputChoice=Close,Period=9", "RSI",$D$1,A114,"all",,,,"T")</f>
        <v>38.19734115528567</v>
      </c>
    </row>
    <row r="115" spans="1:5" x14ac:dyDescent="0.3">
      <c r="A115">
        <f t="shared" si="3"/>
        <v>-112</v>
      </c>
      <c r="B115" s="3">
        <f xml:space="preserve"> RTD("cqg.rtd",,"StudyData",$B$1, "Bar", "", "Close",$D$1,A115,,,,,"T")</f>
        <v>4561</v>
      </c>
      <c r="C115" s="3">
        <f t="shared" si="2"/>
        <v>4640.9875000000002</v>
      </c>
      <c r="E115" s="3">
        <f xml:space="preserve"> RTD("cqg.rtd",,"StudyData", $B$1, "RSI", "InputChoice=Close,Period=9", "RSI",$D$1,A115,"all",,,,"T")</f>
        <v>42.744269414260081</v>
      </c>
    </row>
    <row r="116" spans="1:5" x14ac:dyDescent="0.3">
      <c r="A116">
        <f t="shared" si="3"/>
        <v>-113</v>
      </c>
      <c r="B116" s="3">
        <f xml:space="preserve"> RTD("cqg.rtd",,"StudyData",$B$1, "Bar", "", "Close",$D$1,A116,,,,,"T")</f>
        <v>4494</v>
      </c>
      <c r="C116" s="3">
        <f t="shared" si="2"/>
        <v>4644.7875000000004</v>
      </c>
      <c r="E116" s="3">
        <f xml:space="preserve"> RTD("cqg.rtd",,"StudyData", $B$1, "RSI", "InputChoice=Close,Period=9", "RSI",$D$1,A116,"all",,,,"T")</f>
        <v>29.718004982645553</v>
      </c>
    </row>
    <row r="117" spans="1:5" x14ac:dyDescent="0.3">
      <c r="A117">
        <f t="shared" si="3"/>
        <v>-114</v>
      </c>
      <c r="B117" s="3">
        <f xml:space="preserve"> RTD("cqg.rtd",,"StudyData",$B$1, "Bar", "", "Close",$D$1,A117,,,,,"T")</f>
        <v>4551.5</v>
      </c>
      <c r="C117" s="3">
        <f t="shared" si="2"/>
        <v>4650.5</v>
      </c>
      <c r="E117" s="3">
        <f xml:space="preserve"> RTD("cqg.rtd",,"StudyData", $B$1, "RSI", "InputChoice=Close,Period=9", "RSI",$D$1,A117,"all",,,,"T")</f>
        <v>35.958916864066197</v>
      </c>
    </row>
    <row r="118" spans="1:5" x14ac:dyDescent="0.3">
      <c r="A118">
        <f t="shared" si="3"/>
        <v>-115</v>
      </c>
      <c r="B118" s="3">
        <f xml:space="preserve"> RTD("cqg.rtd",,"StudyData",$B$1, "Bar", "", "Close",$D$1,A118,,,,,"T")</f>
        <v>4636</v>
      </c>
      <c r="C118" s="3">
        <f t="shared" si="2"/>
        <v>4652.4750000000004</v>
      </c>
      <c r="E118" s="3">
        <f xml:space="preserve"> RTD("cqg.rtd",,"StudyData", $B$1, "RSI", "InputChoice=Close,Period=9", "RSI",$D$1,A118,"all",,,,"T")</f>
        <v>49.552343162199072</v>
      </c>
    </row>
    <row r="119" spans="1:5" x14ac:dyDescent="0.3">
      <c r="A119">
        <f t="shared" si="3"/>
        <v>-116</v>
      </c>
      <c r="B119" s="3">
        <f xml:space="preserve"> RTD("cqg.rtd",,"StudyData",$B$1, "Bar", "", "Close",$D$1,A119,,,,,"T")</f>
        <v>4580.5</v>
      </c>
      <c r="C119" s="3">
        <f t="shared" si="2"/>
        <v>4649.8</v>
      </c>
      <c r="E119" s="3">
        <f xml:space="preserve"> RTD("cqg.rtd",,"StudyData", $B$1, "RSI", "InputChoice=Close,Period=9", "RSI",$D$1,A119,"all",,,,"T")</f>
        <v>35.265263280813457</v>
      </c>
    </row>
    <row r="120" spans="1:5" x14ac:dyDescent="0.3">
      <c r="A120">
        <f t="shared" si="3"/>
        <v>-117</v>
      </c>
      <c r="B120" s="3">
        <f xml:space="preserve"> RTD("cqg.rtd",,"StudyData",$B$1, "Bar", "", "Close",$D$1,A120,,,,,"T")</f>
        <v>4685</v>
      </c>
      <c r="C120" s="3">
        <f t="shared" si="2"/>
        <v>4649.3874999999998</v>
      </c>
      <c r="E120" s="3">
        <f xml:space="preserve"> RTD("cqg.rtd",,"StudyData", $B$1, "RSI", "InputChoice=Close,Period=9", "RSI",$D$1,A120,"all",,,,"T")</f>
        <v>67.043519660609874</v>
      </c>
    </row>
    <row r="121" spans="1:5" x14ac:dyDescent="0.3">
      <c r="A121">
        <f t="shared" si="3"/>
        <v>-118</v>
      </c>
      <c r="B121" s="3">
        <f xml:space="preserve"> RTD("cqg.rtd",,"StudyData",$B$1, "Bar", "", "Close",$D$1,A121,,,,,"T")</f>
        <v>4674.25</v>
      </c>
      <c r="C121" s="3">
        <f t="shared" si="2"/>
        <v>4641.5874999999996</v>
      </c>
      <c r="E121" s="3">
        <f xml:space="preserve"> RTD("cqg.rtd",,"StudyData", $B$1, "RSI", "InputChoice=Close,Period=9", "RSI",$D$1,A121,"all",,,,"T")</f>
        <v>64.084079322581857</v>
      </c>
    </row>
    <row r="122" spans="1:5" x14ac:dyDescent="0.3">
      <c r="A122">
        <f t="shared" si="3"/>
        <v>-119</v>
      </c>
      <c r="B122" s="3">
        <f xml:space="preserve"> RTD("cqg.rtd",,"StudyData",$B$1, "Bar", "", "Close",$D$1,A122,,,,,"T")</f>
        <v>4665.25</v>
      </c>
      <c r="C122" s="3">
        <f t="shared" si="2"/>
        <v>4635.3500000000004</v>
      </c>
      <c r="E122" s="3">
        <f xml:space="preserve"> RTD("cqg.rtd",,"StudyData", $B$1, "RSI", "InputChoice=Close,Period=9", "RSI",$D$1,A122,"all",,,,"T")</f>
        <v>61.512055381947242</v>
      </c>
    </row>
    <row r="123" spans="1:5" x14ac:dyDescent="0.3">
      <c r="A123">
        <f t="shared" si="3"/>
        <v>-120</v>
      </c>
      <c r="B123" s="3">
        <f xml:space="preserve"> RTD("cqg.rtd",,"StudyData",$B$1, "Bar", "", "Close",$D$1,A123,,,,,"T")</f>
        <v>4679.5</v>
      </c>
      <c r="C123" s="3">
        <f t="shared" si="2"/>
        <v>4629.2</v>
      </c>
      <c r="E123" s="3">
        <f xml:space="preserve"> RTD("cqg.rtd",,"StudyData", $B$1, "RSI", "InputChoice=Close,Period=9", "RSI",$D$1,A123,"all",,,,"T")</f>
        <v>68.406604489326924</v>
      </c>
    </row>
    <row r="124" spans="1:5" x14ac:dyDescent="0.3">
      <c r="A124">
        <f t="shared" si="3"/>
        <v>-121</v>
      </c>
      <c r="B124" s="3">
        <f xml:space="preserve"> RTD("cqg.rtd",,"StudyData",$B$1, "Bar", "", "Close",$D$1,A124,,,,,"T")</f>
        <v>4686.25</v>
      </c>
      <c r="C124" s="3">
        <f t="shared" si="2"/>
        <v>4621.25</v>
      </c>
      <c r="E124" s="3">
        <f xml:space="preserve"> RTD("cqg.rtd",,"StudyData", $B$1, "RSI", "InputChoice=Close,Period=9", "RSI",$D$1,A124,"all",,,,"T")</f>
        <v>71.794853580684787</v>
      </c>
    </row>
    <row r="125" spans="1:5" x14ac:dyDescent="0.3">
      <c r="A125">
        <f t="shared" si="3"/>
        <v>-122</v>
      </c>
      <c r="B125" s="3">
        <f xml:space="preserve"> RTD("cqg.rtd",,"StudyData",$B$1, "Bar", "", "Close",$D$1,A125,,,,,"T")</f>
        <v>4671.25</v>
      </c>
      <c r="C125" s="3">
        <f t="shared" si="2"/>
        <v>4613.2</v>
      </c>
      <c r="E125" s="3">
        <f xml:space="preserve"> RTD("cqg.rtd",,"StudyData", $B$1, "RSI", "InputChoice=Close,Period=9", "RSI",$D$1,A125,"all",,,,"T")</f>
        <v>68.736014727310831</v>
      </c>
    </row>
    <row r="126" spans="1:5" x14ac:dyDescent="0.3">
      <c r="A126">
        <f t="shared" si="3"/>
        <v>-123</v>
      </c>
      <c r="B126" s="3">
        <f xml:space="preserve"> RTD("cqg.rtd",,"StudyData",$B$1, "Bar", "", "Close",$D$1,A126,,,,,"T")</f>
        <v>4681</v>
      </c>
      <c r="C126" s="3">
        <f t="shared" si="2"/>
        <v>4605.1875</v>
      </c>
      <c r="E126" s="3">
        <f xml:space="preserve"> RTD("cqg.rtd",,"StudyData", $B$1, "RSI", "InputChoice=Close,Period=9", "RSI",$D$1,A126,"all",,,,"T")</f>
        <v>73.330915989358289</v>
      </c>
    </row>
    <row r="127" spans="1:5" x14ac:dyDescent="0.3">
      <c r="A127">
        <f t="shared" si="3"/>
        <v>-124</v>
      </c>
      <c r="B127" s="3">
        <f xml:space="preserve"> RTD("cqg.rtd",,"StudyData",$B$1, "Bar", "", "Close",$D$1,A127,,,,,"T")</f>
        <v>4663.75</v>
      </c>
      <c r="C127" s="3">
        <f t="shared" si="2"/>
        <v>4595.8625000000002</v>
      </c>
      <c r="E127" s="3">
        <f xml:space="preserve"> RTD("cqg.rtd",,"StudyData", $B$1, "RSI", "InputChoice=Close,Period=9", "RSI",$D$1,A127,"all",,,,"T")</f>
        <v>70.197835082699868</v>
      </c>
    </row>
    <row r="128" spans="1:5" x14ac:dyDescent="0.3">
      <c r="A128">
        <f t="shared" si="3"/>
        <v>-125</v>
      </c>
      <c r="B128" s="3">
        <f xml:space="preserve"> RTD("cqg.rtd",,"StudyData",$B$1, "Bar", "", "Close",$D$1,A128,,,,,"T")</f>
        <v>4663</v>
      </c>
      <c r="C128" s="3">
        <f t="shared" si="2"/>
        <v>4585.7124999999996</v>
      </c>
      <c r="E128" s="3">
        <f xml:space="preserve"> RTD("cqg.rtd",,"StudyData", $B$1, "RSI", "InputChoice=Close,Period=9", "RSI",$D$1,A128,"all",,,,"T")</f>
        <v>70.061907599243398</v>
      </c>
    </row>
    <row r="129" spans="1:5" x14ac:dyDescent="0.3">
      <c r="A129">
        <f t="shared" si="3"/>
        <v>-126</v>
      </c>
      <c r="B129" s="3">
        <f xml:space="preserve"> RTD("cqg.rtd",,"StudyData",$B$1, "Bar", "", "Close",$D$1,A129,,,,,"T")</f>
        <v>4627.75</v>
      </c>
      <c r="C129" s="3">
        <f t="shared" si="2"/>
        <v>4574.8249999999998</v>
      </c>
      <c r="E129" s="3">
        <f xml:space="preserve"> RTD("cqg.rtd",,"StudyData", $B$1, "RSI", "InputChoice=Close,Period=9", "RSI",$D$1,A129,"all",,,,"T")</f>
        <v>63.014361630077488</v>
      </c>
    </row>
    <row r="130" spans="1:5" x14ac:dyDescent="0.3">
      <c r="A130">
        <f t="shared" si="3"/>
        <v>-127</v>
      </c>
      <c r="B130" s="3">
        <f xml:space="preserve"> RTD("cqg.rtd",,"StudyData",$B$1, "Bar", "", "Close",$D$1,A130,,,,,"T")</f>
        <v>4626.5</v>
      </c>
      <c r="C130" s="3">
        <f t="shared" si="2"/>
        <v>4564.0249999999996</v>
      </c>
      <c r="E130" s="3">
        <f xml:space="preserve"> RTD("cqg.rtd",,"StudyData", $B$1, "RSI", "InputChoice=Close,Period=9", "RSI",$D$1,A130,"all",,,,"T")</f>
        <v>62.737871379111979</v>
      </c>
    </row>
    <row r="131" spans="1:5" x14ac:dyDescent="0.3">
      <c r="A131">
        <f t="shared" si="3"/>
        <v>-128</v>
      </c>
      <c r="B131" s="3">
        <f xml:space="preserve"> RTD("cqg.rtd",,"StudyData",$B$1, "Bar", "", "Close",$D$1,A131,,,,,"T")</f>
        <v>4662.5</v>
      </c>
      <c r="C131" s="3">
        <f t="shared" si="2"/>
        <v>4549.5874999999996</v>
      </c>
      <c r="E131" s="3">
        <f xml:space="preserve"> RTD("cqg.rtd",,"StudyData", $B$1, "RSI", "InputChoice=Close,Period=9", "RSI",$D$1,A131,"all",,,,"T")</f>
        <v>77.585928553338675</v>
      </c>
    </row>
    <row r="132" spans="1:5" x14ac:dyDescent="0.3">
      <c r="A132">
        <f t="shared" si="3"/>
        <v>-129</v>
      </c>
      <c r="B132" s="3">
        <f xml:space="preserve"> RTD("cqg.rtd",,"StudyData",$B$1, "Bar", "", "Close",$D$1,A132,,,,,"T")</f>
        <v>4678.5</v>
      </c>
      <c r="C132" s="3">
        <f t="shared" ref="C132:C195" si="4">_xlfn.AGGREGATE(1,6,B132:B151)</f>
        <v>4532.625</v>
      </c>
      <c r="E132" s="3">
        <f xml:space="preserve"> RTD("cqg.rtd",,"StudyData", $B$1, "RSI", "InputChoice=Close,Period=9", "RSI",$D$1,A132,"all",,,,"T")</f>
        <v>85.588310268810048</v>
      </c>
    </row>
    <row r="133" spans="1:5" x14ac:dyDescent="0.3">
      <c r="A133">
        <f t="shared" ref="A133:A196" si="5">A132-1</f>
        <v>-130</v>
      </c>
      <c r="B133" s="3">
        <f xml:space="preserve"> RTD("cqg.rtd",,"StudyData",$B$1, "Bar", "", "Close",$D$1,A133,,,,,"T")</f>
        <v>4674.5</v>
      </c>
      <c r="C133" s="3">
        <f t="shared" si="4"/>
        <v>4515.3625000000002</v>
      </c>
      <c r="E133" s="3">
        <f xml:space="preserve"> RTD("cqg.rtd",,"StudyData", $B$1, "RSI", "InputChoice=Close,Period=9", "RSI",$D$1,A133,"all",,,,"T")</f>
        <v>85.250238595910687</v>
      </c>
    </row>
    <row r="134" spans="1:5" x14ac:dyDescent="0.3">
      <c r="A134">
        <f t="shared" si="5"/>
        <v>-131</v>
      </c>
      <c r="B134" s="3">
        <f xml:space="preserve"> RTD("cqg.rtd",,"StudyData",$B$1, "Bar", "", "Close",$D$1,A134,,,,,"T")</f>
        <v>4657.75</v>
      </c>
      <c r="C134" s="3">
        <f t="shared" si="4"/>
        <v>4499.8625000000002</v>
      </c>
      <c r="E134" s="3">
        <f xml:space="preserve"> RTD("cqg.rtd",,"StudyData", $B$1, "RSI", "InputChoice=Close,Period=9", "RSI",$D$1,A134,"all",,,,"T")</f>
        <v>83.839128305554027</v>
      </c>
    </row>
    <row r="135" spans="1:5" x14ac:dyDescent="0.3">
      <c r="A135">
        <f t="shared" si="5"/>
        <v>-132</v>
      </c>
      <c r="B135" s="3">
        <f xml:space="preserve"> RTD("cqg.rtd",,"StudyData",$B$1, "Bar", "", "Close",$D$1,A135,,,,,"T")</f>
        <v>4637</v>
      </c>
      <c r="C135" s="3">
        <f t="shared" si="4"/>
        <v>4485.5749999999998</v>
      </c>
      <c r="E135" s="3">
        <f xml:space="preserve"> RTD("cqg.rtd",,"StudyData", $B$1, "RSI", "InputChoice=Close,Period=9", "RSI",$D$1,A135,"all",,,,"T")</f>
        <v>81.936134268155214</v>
      </c>
    </row>
    <row r="136" spans="1:5" x14ac:dyDescent="0.3">
      <c r="A136">
        <f t="shared" si="5"/>
        <v>-133</v>
      </c>
      <c r="B136" s="3">
        <f xml:space="preserve"> RTD("cqg.rtd",,"StudyData",$B$1, "Bar", "", "Close",$D$1,A136,,,,,"T")</f>
        <v>4608.25</v>
      </c>
      <c r="C136" s="3">
        <f t="shared" si="4"/>
        <v>4470.5249999999996</v>
      </c>
      <c r="E136" s="3">
        <f xml:space="preserve"> RTD("cqg.rtd",,"StudyData", $B$1, "RSI", "InputChoice=Close,Period=9", "RSI",$D$1,A136,"all",,,,"T")</f>
        <v>78.872078666428379</v>
      </c>
    </row>
    <row r="137" spans="1:5" x14ac:dyDescent="0.3">
      <c r="A137">
        <f t="shared" si="5"/>
        <v>-134</v>
      </c>
      <c r="B137" s="3">
        <f xml:space="preserve"> RTD("cqg.rtd",,"StudyData",$B$1, "Bar", "", "Close",$D$1,A137,,,,,"T")</f>
        <v>4591</v>
      </c>
      <c r="C137" s="3">
        <f t="shared" si="4"/>
        <v>4455.9125000000004</v>
      </c>
      <c r="E137" s="3">
        <f xml:space="preserve"> RTD("cqg.rtd",,"StudyData", $B$1, "RSI", "InputChoice=Close,Period=9", "RSI",$D$1,A137,"all",,,,"T")</f>
        <v>76.770612341357193</v>
      </c>
    </row>
    <row r="138" spans="1:5" x14ac:dyDescent="0.3">
      <c r="A138">
        <f t="shared" si="5"/>
        <v>-135</v>
      </c>
      <c r="B138" s="3">
        <f xml:space="preserve"> RTD("cqg.rtd",,"StudyData",$B$1, "Bar", "", "Close",$D$1,A138,,,,,"T")</f>
        <v>4582.5</v>
      </c>
      <c r="C138" s="3">
        <f t="shared" si="4"/>
        <v>4440.0375000000004</v>
      </c>
      <c r="E138" s="3">
        <f xml:space="preserve"> RTD("cqg.rtd",,"StudyData", $B$1, "RSI", "InputChoice=Close,Period=9", "RSI",$D$1,A138,"all",,,,"T")</f>
        <v>75.712515280296145</v>
      </c>
    </row>
    <row r="139" spans="1:5" x14ac:dyDescent="0.3">
      <c r="A139">
        <f t="shared" si="5"/>
        <v>-136</v>
      </c>
      <c r="B139" s="3">
        <f xml:space="preserve"> RTD("cqg.rtd",,"StudyData",$B$1, "Bar", "", "Close",$D$1,A139,,,,,"T")</f>
        <v>4572.25</v>
      </c>
      <c r="C139" s="3">
        <f t="shared" si="4"/>
        <v>4427.2124999999996</v>
      </c>
      <c r="E139" s="3">
        <f xml:space="preserve"> RTD("cqg.rtd",,"StudyData", $B$1, "RSI", "InputChoice=Close,Period=9", "RSI",$D$1,A139,"all",,,,"T")</f>
        <v>74.465814676637649</v>
      </c>
    </row>
    <row r="140" spans="1:5" x14ac:dyDescent="0.3">
      <c r="A140">
        <f t="shared" si="5"/>
        <v>-137</v>
      </c>
      <c r="B140" s="3">
        <f xml:space="preserve"> RTD("cqg.rtd",,"StudyData",$B$1, "Bar", "", "Close",$D$1,A140,,,,,"T")</f>
        <v>4529</v>
      </c>
      <c r="C140" s="3">
        <f t="shared" si="4"/>
        <v>4412.6374999999998</v>
      </c>
      <c r="E140" s="3">
        <f xml:space="preserve"> RTD("cqg.rtd",,"StudyData", $B$1, "RSI", "InputChoice=Close,Period=9", "RSI",$D$1,A140,"all",,,,"T")</f>
        <v>68.377700285207126</v>
      </c>
    </row>
    <row r="141" spans="1:5" x14ac:dyDescent="0.3">
      <c r="A141">
        <f t="shared" si="5"/>
        <v>-138</v>
      </c>
      <c r="B141" s="3">
        <f xml:space="preserve"> RTD("cqg.rtd",,"StudyData",$B$1, "Bar", "", "Close",$D$1,A141,,,,,"T")</f>
        <v>4549.5</v>
      </c>
      <c r="C141" s="3">
        <f t="shared" si="4"/>
        <v>4402.7875000000004</v>
      </c>
      <c r="E141" s="3">
        <f xml:space="preserve"> RTD("cqg.rtd",,"StudyData", $B$1, "RSI", "InputChoice=Close,Period=9", "RSI",$D$1,A141,"all",,,,"T")</f>
        <v>76.013738968166649</v>
      </c>
    </row>
    <row r="142" spans="1:5" x14ac:dyDescent="0.3">
      <c r="A142">
        <f t="shared" si="5"/>
        <v>-139</v>
      </c>
      <c r="B142" s="3">
        <f xml:space="preserve"> RTD("cqg.rtd",,"StudyData",$B$1, "Bar", "", "Close",$D$1,A142,,,,,"T")</f>
        <v>4542.25</v>
      </c>
      <c r="C142" s="3">
        <f t="shared" si="4"/>
        <v>4391.6125000000002</v>
      </c>
      <c r="E142" s="3">
        <f xml:space="preserve"> RTD("cqg.rtd",,"StudyData", $B$1, "RSI", "InputChoice=Close,Period=9", "RSI",$D$1,A142,"all",,,,"T")</f>
        <v>75.141032199413786</v>
      </c>
    </row>
    <row r="143" spans="1:5" x14ac:dyDescent="0.3">
      <c r="A143">
        <f t="shared" si="5"/>
        <v>-140</v>
      </c>
      <c r="B143" s="3">
        <f xml:space="preserve"> RTD("cqg.rtd",,"StudyData",$B$1, "Bar", "", "Close",$D$1,A143,,,,,"T")</f>
        <v>4520.5</v>
      </c>
      <c r="C143" s="3">
        <f t="shared" si="4"/>
        <v>4385.2749999999996</v>
      </c>
      <c r="E143" s="3">
        <f xml:space="preserve"> RTD("cqg.rtd",,"StudyData", $B$1, "RSI", "InputChoice=Close,Period=9", "RSI",$D$1,A143,"all",,,,"T")</f>
        <v>72.469989041199113</v>
      </c>
    </row>
    <row r="144" spans="1:5" x14ac:dyDescent="0.3">
      <c r="A144">
        <f t="shared" si="5"/>
        <v>-141</v>
      </c>
      <c r="B144" s="3">
        <f xml:space="preserve"> RTD("cqg.rtd",,"StudyData",$B$1, "Bar", "", "Close",$D$1,A144,,,,,"T")</f>
        <v>4525.25</v>
      </c>
      <c r="C144" s="3">
        <f t="shared" si="4"/>
        <v>4380.6499999999996</v>
      </c>
      <c r="E144" s="3">
        <f xml:space="preserve"> RTD("cqg.rtd",,"StudyData", $B$1, "RSI", "InputChoice=Close,Period=9", "RSI",$D$1,A144,"all",,,,"T")</f>
        <v>74.013793545648213</v>
      </c>
    </row>
    <row r="145" spans="1:5" x14ac:dyDescent="0.3">
      <c r="A145">
        <f t="shared" si="5"/>
        <v>-142</v>
      </c>
      <c r="B145" s="3">
        <f xml:space="preserve"> RTD("cqg.rtd",,"StudyData",$B$1, "Bar", "", "Close",$D$1,A145,,,,,"T")</f>
        <v>4511</v>
      </c>
      <c r="C145" s="3">
        <f t="shared" si="4"/>
        <v>4375.3999999999996</v>
      </c>
      <c r="E145" s="3">
        <f xml:space="preserve"> RTD("cqg.rtd",,"StudyData", $B$1, "RSI", "InputChoice=Close,Period=9", "RSI",$D$1,A145,"all",,,,"T")</f>
        <v>72.448682287862084</v>
      </c>
    </row>
    <row r="146" spans="1:5" x14ac:dyDescent="0.3">
      <c r="A146">
        <f t="shared" si="5"/>
        <v>-143</v>
      </c>
      <c r="B146" s="3">
        <f xml:space="preserve"> RTD("cqg.rtd",,"StudyData",$B$1, "Bar", "", "Close",$D$1,A146,,,,,"T")</f>
        <v>4494.5</v>
      </c>
      <c r="C146" s="3">
        <f t="shared" si="4"/>
        <v>4368.1625000000004</v>
      </c>
      <c r="E146" s="3">
        <f xml:space="preserve"> RTD("cqg.rtd",,"StudyData", $B$1, "RSI", "InputChoice=Close,Period=9", "RSI",$D$1,A146,"all",,,,"T")</f>
        <v>70.627918475540525</v>
      </c>
    </row>
    <row r="147" spans="1:5" x14ac:dyDescent="0.3">
      <c r="A147">
        <f t="shared" si="5"/>
        <v>-144</v>
      </c>
      <c r="B147" s="3">
        <f xml:space="preserve"> RTD("cqg.rtd",,"StudyData",$B$1, "Bar", "", "Close",$D$1,A147,,,,,"T")</f>
        <v>4460.75</v>
      </c>
      <c r="C147" s="3">
        <f t="shared" si="4"/>
        <v>4359.7250000000004</v>
      </c>
      <c r="E147" s="3">
        <f xml:space="preserve"> RTD("cqg.rtd",,"StudyData", $B$1, "RSI", "InputChoice=Close,Period=9", "RSI",$D$1,A147,"all",,,,"T")</f>
        <v>66.616684284368262</v>
      </c>
    </row>
    <row r="148" spans="1:5" x14ac:dyDescent="0.3">
      <c r="A148">
        <f t="shared" si="5"/>
        <v>-145</v>
      </c>
      <c r="B148" s="3">
        <f xml:space="preserve"> RTD("cqg.rtd",,"StudyData",$B$1, "Bar", "", "Close",$D$1,A148,,,,,"T")</f>
        <v>4445.25</v>
      </c>
      <c r="C148" s="3">
        <f t="shared" si="4"/>
        <v>4353.2375000000002</v>
      </c>
      <c r="E148" s="3">
        <f xml:space="preserve"> RTD("cqg.rtd",,"StudyData", $B$1, "RSI", "InputChoice=Close,Period=9", "RSI",$D$1,A148,"all",,,,"T")</f>
        <v>64.645662637957315</v>
      </c>
    </row>
    <row r="149" spans="1:5" x14ac:dyDescent="0.3">
      <c r="A149">
        <f t="shared" si="5"/>
        <v>-146</v>
      </c>
      <c r="B149" s="3">
        <f xml:space="preserve"> RTD("cqg.rtd",,"StudyData",$B$1, "Bar", "", "Close",$D$1,A149,,,,,"T")</f>
        <v>4411.75</v>
      </c>
      <c r="C149" s="3">
        <f t="shared" si="4"/>
        <v>4351.2124999999996</v>
      </c>
      <c r="E149" s="3">
        <f xml:space="preserve"> RTD("cqg.rtd",,"StudyData", $B$1, "RSI", "InputChoice=Close,Period=9", "RSI",$D$1,A149,"all",,,,"T")</f>
        <v>60.122403312019536</v>
      </c>
    </row>
    <row r="150" spans="1:5" x14ac:dyDescent="0.3">
      <c r="A150">
        <f t="shared" si="5"/>
        <v>-147</v>
      </c>
      <c r="B150" s="3">
        <f xml:space="preserve"> RTD("cqg.rtd",,"StudyData",$B$1, "Bar", "", "Close",$D$1,A150,,,,,"T")</f>
        <v>4337.75</v>
      </c>
      <c r="C150" s="3">
        <f t="shared" si="4"/>
        <v>4352.9750000000004</v>
      </c>
      <c r="E150" s="3">
        <f xml:space="preserve"> RTD("cqg.rtd",,"StudyData", $B$1, "RSI", "InputChoice=Close,Period=9", "RSI",$D$1,A150,"all",,,,"T")</f>
        <v>46.743694105746123</v>
      </c>
    </row>
    <row r="151" spans="1:5" x14ac:dyDescent="0.3">
      <c r="A151">
        <f t="shared" si="5"/>
        <v>-148</v>
      </c>
      <c r="B151" s="3">
        <f xml:space="preserve"> RTD("cqg.rtd",,"StudyData",$B$1, "Bar", "", "Close",$D$1,A151,,,,,"T")</f>
        <v>4323.25</v>
      </c>
      <c r="C151" s="3">
        <f t="shared" si="4"/>
        <v>4358.8</v>
      </c>
      <c r="E151" s="3">
        <f xml:space="preserve"> RTD("cqg.rtd",,"StudyData", $B$1, "RSI", "InputChoice=Close,Period=9", "RSI",$D$1,A151,"all",,,,"T")</f>
        <v>43.438557013139743</v>
      </c>
    </row>
    <row r="152" spans="1:5" x14ac:dyDescent="0.3">
      <c r="A152">
        <f t="shared" si="5"/>
        <v>-149</v>
      </c>
      <c r="B152" s="3">
        <f xml:space="preserve"> RTD("cqg.rtd",,"StudyData",$B$1, "Bar", "", "Close",$D$1,A152,,,,,"T")</f>
        <v>4333.25</v>
      </c>
      <c r="C152" s="3">
        <f t="shared" si="4"/>
        <v>4363.5</v>
      </c>
      <c r="E152" s="3">
        <f xml:space="preserve"> RTD("cqg.rtd",,"StudyData", $B$1, "RSI", "InputChoice=Close,Period=9", "RSI",$D$1,A152,"all",,,,"T")</f>
        <v>45.156538824547731</v>
      </c>
    </row>
    <row r="153" spans="1:5" x14ac:dyDescent="0.3">
      <c r="A153">
        <f t="shared" si="5"/>
        <v>-150</v>
      </c>
      <c r="B153" s="3">
        <f xml:space="preserve"> RTD("cqg.rtd",,"StudyData",$B$1, "Bar", "", "Close",$D$1,A153,,,,,"T")</f>
        <v>4364.5</v>
      </c>
      <c r="C153" s="3">
        <f t="shared" si="4"/>
        <v>4368.9125000000004</v>
      </c>
      <c r="E153" s="3">
        <f xml:space="preserve"> RTD("cqg.rtd",,"StudyData", $B$1, "RSI", "InputChoice=Close,Period=9", "RSI",$D$1,A153,"all",,,,"T")</f>
        <v>50.729719633145443</v>
      </c>
    </row>
    <row r="154" spans="1:5" x14ac:dyDescent="0.3">
      <c r="A154">
        <f t="shared" si="5"/>
        <v>-151</v>
      </c>
      <c r="B154" s="3">
        <f xml:space="preserve"> RTD("cqg.rtd",,"StudyData",$B$1, "Bar", "", "Close",$D$1,A154,,,,,"T")</f>
        <v>4372</v>
      </c>
      <c r="C154" s="3">
        <f t="shared" si="4"/>
        <v>4372.2</v>
      </c>
      <c r="E154" s="3">
        <f xml:space="preserve"> RTD("cqg.rtd",,"StudyData", $B$1, "RSI", "InputChoice=Close,Period=9", "RSI",$D$1,A154,"all",,,,"T")</f>
        <v>52.10152222054441</v>
      </c>
    </row>
    <row r="155" spans="1:5" x14ac:dyDescent="0.3">
      <c r="A155">
        <f t="shared" si="5"/>
        <v>-152</v>
      </c>
      <c r="B155" s="3">
        <f xml:space="preserve"> RTD("cqg.rtd",,"StudyData",$B$1, "Bar", "", "Close",$D$1,A155,,,,,"T")</f>
        <v>4336</v>
      </c>
      <c r="C155" s="3">
        <f t="shared" si="4"/>
        <v>4376.8500000000004</v>
      </c>
      <c r="E155" s="3">
        <f xml:space="preserve"> RTD("cqg.rtd",,"StudyData", $B$1, "RSI", "InputChoice=Close,Period=9", "RSI",$D$1,A155,"all",,,,"T")</f>
        <v>45.85438311544106</v>
      </c>
    </row>
    <row r="156" spans="1:5" x14ac:dyDescent="0.3">
      <c r="A156">
        <f t="shared" si="5"/>
        <v>-153</v>
      </c>
      <c r="B156" s="3">
        <f xml:space="preserve"> RTD("cqg.rtd",,"StudyData",$B$1, "Bar", "", "Close",$D$1,A156,,,,,"T")</f>
        <v>4316</v>
      </c>
      <c r="C156" s="3">
        <f t="shared" si="4"/>
        <v>4384.3125</v>
      </c>
      <c r="E156" s="3">
        <f xml:space="preserve"> RTD("cqg.rtd",,"StudyData", $B$1, "RSI", "InputChoice=Close,Period=9", "RSI",$D$1,A156,"all",,,,"T")</f>
        <v>42.126941294818579</v>
      </c>
    </row>
    <row r="157" spans="1:5" x14ac:dyDescent="0.3">
      <c r="A157">
        <f t="shared" si="5"/>
        <v>-154</v>
      </c>
      <c r="B157" s="3">
        <f xml:space="preserve"> RTD("cqg.rtd",,"StudyData",$B$1, "Bar", "", "Close",$D$1,A157,,,,,"T")</f>
        <v>4273.5</v>
      </c>
      <c r="C157" s="3">
        <f t="shared" si="4"/>
        <v>4393.1125000000002</v>
      </c>
      <c r="E157" s="3">
        <f xml:space="preserve"> RTD("cqg.rtd",,"StudyData", $B$1, "RSI", "InputChoice=Close,Period=9", "RSI",$D$1,A157,"all",,,,"T")</f>
        <v>33.47671047792835</v>
      </c>
    </row>
    <row r="158" spans="1:5" x14ac:dyDescent="0.3">
      <c r="A158">
        <f t="shared" si="5"/>
        <v>-155</v>
      </c>
      <c r="B158" s="3">
        <f xml:space="preserve"> RTD("cqg.rtd",,"StudyData",$B$1, "Bar", "", "Close",$D$1,A158,,,,,"T")</f>
        <v>4326</v>
      </c>
      <c r="C158" s="3">
        <f t="shared" si="4"/>
        <v>4404.8</v>
      </c>
      <c r="E158" s="3">
        <f xml:space="preserve"> RTD("cqg.rtd",,"StudyData", $B$1, "RSI", "InputChoice=Close,Period=9", "RSI",$D$1,A158,"all",,,,"T")</f>
        <v>40.049798463178547</v>
      </c>
    </row>
    <row r="159" spans="1:5" x14ac:dyDescent="0.3">
      <c r="A159">
        <f t="shared" si="5"/>
        <v>-156</v>
      </c>
      <c r="B159" s="3">
        <f xml:space="preserve"> RTD("cqg.rtd",,"StudyData",$B$1, "Bar", "", "Close",$D$1,A159,,,,,"T")</f>
        <v>4280.75</v>
      </c>
      <c r="C159" s="3">
        <f t="shared" si="4"/>
        <v>4413.8625000000002</v>
      </c>
      <c r="E159" s="3">
        <f xml:space="preserve"> RTD("cqg.rtd",,"StudyData", $B$1, "RSI", "InputChoice=Close,Period=9", "RSI",$D$1,A159,"all",,,,"T")</f>
        <v>29.434682959921275</v>
      </c>
    </row>
    <row r="160" spans="1:5" x14ac:dyDescent="0.3">
      <c r="A160">
        <f t="shared" si="5"/>
        <v>-157</v>
      </c>
      <c r="B160" s="3">
        <f xml:space="preserve"> RTD("cqg.rtd",,"StudyData",$B$1, "Bar", "", "Close",$D$1,A160,,,,,"T")</f>
        <v>4332</v>
      </c>
      <c r="C160" s="3">
        <f t="shared" si="4"/>
        <v>4424.4750000000004</v>
      </c>
      <c r="E160" s="3">
        <f xml:space="preserve"> RTD("cqg.rtd",,"StudyData", $B$1, "RSI", "InputChoice=Close,Period=9", "RSI",$D$1,A160,"all",,,,"T")</f>
        <v>35.819999220805215</v>
      </c>
    </row>
    <row r="161" spans="1:5" x14ac:dyDescent="0.3">
      <c r="A161">
        <f t="shared" si="5"/>
        <v>-158</v>
      </c>
      <c r="B161" s="3">
        <f xml:space="preserve"> RTD("cqg.rtd",,"StudyData",$B$1, "Bar", "", "Close",$D$1,A161,,,,,"T")</f>
        <v>4326</v>
      </c>
      <c r="C161" s="3">
        <f t="shared" si="4"/>
        <v>4432.4875000000002</v>
      </c>
      <c r="E161" s="3">
        <f xml:space="preserve"> RTD("cqg.rtd",,"StudyData", $B$1, "RSI", "InputChoice=Close,Period=9", "RSI",$D$1,A161,"all",,,,"T")</f>
        <v>34.337671648687305</v>
      </c>
    </row>
    <row r="162" spans="1:5" x14ac:dyDescent="0.3">
      <c r="A162">
        <f t="shared" si="5"/>
        <v>-159</v>
      </c>
      <c r="B162" s="3">
        <f xml:space="preserve"> RTD("cqg.rtd",,"StudyData",$B$1, "Bar", "", "Close",$D$1,A162,,,,,"T")</f>
        <v>4415.5</v>
      </c>
      <c r="C162" s="3">
        <f t="shared" si="4"/>
        <v>4441.05</v>
      </c>
      <c r="E162" s="3">
        <f xml:space="preserve"> RTD("cqg.rtd",,"StudyData", $B$1, "RSI", "InputChoice=Close,Period=9", "RSI",$D$1,A162,"all",,,,"T")</f>
        <v>49.495120791056571</v>
      </c>
    </row>
    <row r="163" spans="1:5" x14ac:dyDescent="0.3">
      <c r="A163">
        <f t="shared" si="5"/>
        <v>-160</v>
      </c>
      <c r="B163" s="3">
        <f xml:space="preserve"> RTD("cqg.rtd",,"StudyData",$B$1, "Bar", "", "Close",$D$1,A163,,,,,"T")</f>
        <v>4428</v>
      </c>
      <c r="C163" s="3">
        <f t="shared" si="4"/>
        <v>4444.2</v>
      </c>
      <c r="E163" s="3">
        <f xml:space="preserve"> RTD("cqg.rtd",,"StudyData", $B$1, "RSI", "InputChoice=Close,Period=9", "RSI",$D$1,A163,"all",,,,"T")</f>
        <v>52.364770844892455</v>
      </c>
    </row>
    <row r="164" spans="1:5" x14ac:dyDescent="0.3">
      <c r="A164">
        <f t="shared" si="5"/>
        <v>-161</v>
      </c>
      <c r="B164" s="3">
        <f xml:space="preserve"> RTD("cqg.rtd",,"StudyData",$B$1, "Bar", "", "Close",$D$1,A164,,,,,"T")</f>
        <v>4420.25</v>
      </c>
      <c r="C164" s="3">
        <f t="shared" si="4"/>
        <v>4444.7749999999996</v>
      </c>
      <c r="E164" s="3">
        <f xml:space="preserve"> RTD("cqg.rtd",,"StudyData", $B$1, "RSI", "InputChoice=Close,Period=9", "RSI",$D$1,A164,"all",,,,"T")</f>
        <v>50.792463883013149</v>
      </c>
    </row>
    <row r="165" spans="1:5" x14ac:dyDescent="0.3">
      <c r="A165">
        <f t="shared" si="5"/>
        <v>-162</v>
      </c>
      <c r="B165" s="3">
        <f xml:space="preserve"> RTD("cqg.rtd",,"StudyData",$B$1, "Bar", "", "Close",$D$1,A165,,,,,"T")</f>
        <v>4366.25</v>
      </c>
      <c r="C165" s="3">
        <f t="shared" si="4"/>
        <v>4447.0625</v>
      </c>
      <c r="E165" s="3">
        <f xml:space="preserve"> RTD("cqg.rtd",,"StudyData", $B$1, "RSI", "InputChoice=Close,Period=9", "RSI",$D$1,A165,"all",,,,"T")</f>
        <v>38.147928987064574</v>
      </c>
    </row>
    <row r="166" spans="1:5" x14ac:dyDescent="0.3">
      <c r="A166">
        <f t="shared" si="5"/>
        <v>-163</v>
      </c>
      <c r="B166" s="3">
        <f xml:space="preserve"> RTD("cqg.rtd",,"StudyData",$B$1, "Bar", "", "Close",$D$1,A166,,,,,"T")</f>
        <v>4325.75</v>
      </c>
      <c r="C166" s="3">
        <f t="shared" si="4"/>
        <v>4451.5749999999998</v>
      </c>
      <c r="E166" s="3">
        <f xml:space="preserve"> RTD("cqg.rtd",,"StudyData", $B$1, "RSI", "InputChoice=Close,Period=9", "RSI",$D$1,A166,"all",,,,"T")</f>
        <v>25.36172694432463</v>
      </c>
    </row>
    <row r="167" spans="1:5" x14ac:dyDescent="0.3">
      <c r="A167">
        <f t="shared" si="5"/>
        <v>-164</v>
      </c>
      <c r="B167" s="3">
        <f xml:space="preserve"> RTD("cqg.rtd",,"StudyData",$B$1, "Bar", "", "Close",$D$1,A167,,,,,"T")</f>
        <v>4331</v>
      </c>
      <c r="C167" s="3">
        <f t="shared" si="4"/>
        <v>4457.6625000000004</v>
      </c>
      <c r="E167" s="3">
        <f xml:space="preserve"> RTD("cqg.rtd",,"StudyData", $B$1, "RSI", "InputChoice=Close,Period=9", "RSI",$D$1,A167,"all",,,,"T")</f>
        <v>25.980580550527691</v>
      </c>
    </row>
    <row r="168" spans="1:5" x14ac:dyDescent="0.3">
      <c r="A168">
        <f t="shared" si="5"/>
        <v>-165</v>
      </c>
      <c r="B168" s="3">
        <f xml:space="preserve"> RTD("cqg.rtd",,"StudyData",$B$1, "Bar", "", "Close",$D$1,A168,,,,,"T")</f>
        <v>4404.75</v>
      </c>
      <c r="C168" s="3">
        <f t="shared" si="4"/>
        <v>4461.6374999999998</v>
      </c>
      <c r="E168" s="3">
        <f xml:space="preserve"> RTD("cqg.rtd",,"StudyData", $B$1, "RSI", "InputChoice=Close,Period=9", "RSI",$D$1,A168,"all",,,,"T")</f>
        <v>37.365505210859638</v>
      </c>
    </row>
    <row r="169" spans="1:5" x14ac:dyDescent="0.3">
      <c r="A169">
        <f t="shared" si="5"/>
        <v>-166</v>
      </c>
      <c r="B169" s="3">
        <f xml:space="preserve"> RTD("cqg.rtd",,"StudyData",$B$1, "Bar", "", "Close",$D$1,A169,,,,,"T")</f>
        <v>4447</v>
      </c>
      <c r="C169" s="3">
        <f t="shared" si="4"/>
        <v>4460.05</v>
      </c>
      <c r="E169" s="3">
        <f xml:space="preserve"> RTD("cqg.rtd",,"StudyData", $B$1, "RSI", "InputChoice=Close,Period=9", "RSI",$D$1,A169,"all",,,,"T")</f>
        <v>48.0986301131475</v>
      </c>
    </row>
    <row r="170" spans="1:5" x14ac:dyDescent="0.3">
      <c r="A170">
        <f t="shared" si="5"/>
        <v>-167</v>
      </c>
      <c r="B170" s="3">
        <f xml:space="preserve"> RTD("cqg.rtd",,"StudyData",$B$1, "Bar", "", "Close",$D$1,A170,,,,,"T")</f>
        <v>4454.25</v>
      </c>
      <c r="C170" s="3">
        <f t="shared" si="4"/>
        <v>4456.0249999999996</v>
      </c>
      <c r="E170" s="3">
        <f xml:space="preserve"> RTD("cqg.rtd",,"StudyData", $B$1, "RSI", "InputChoice=Close,Period=9", "RSI",$D$1,A170,"all",,,,"T")</f>
        <v>50.302594014463644</v>
      </c>
    </row>
    <row r="171" spans="1:5" x14ac:dyDescent="0.3">
      <c r="A171">
        <f t="shared" si="5"/>
        <v>-168</v>
      </c>
      <c r="B171" s="3">
        <f xml:space="preserve"> RTD("cqg.rtd",,"StudyData",$B$1, "Bar", "", "Close",$D$1,A171,,,,,"T")</f>
        <v>4417.25</v>
      </c>
      <c r="C171" s="3">
        <f t="shared" si="4"/>
        <v>4454.1125000000002</v>
      </c>
      <c r="E171" s="3">
        <f xml:space="preserve"> RTD("cqg.rtd",,"StudyData", $B$1, "RSI", "InputChoice=Close,Period=9", "RSI",$D$1,A171,"all",,,,"T")</f>
        <v>37.261383632080559</v>
      </c>
    </row>
    <row r="172" spans="1:5" x14ac:dyDescent="0.3">
      <c r="A172">
        <f t="shared" si="5"/>
        <v>-169</v>
      </c>
      <c r="B172" s="3">
        <f xml:space="preserve"> RTD("cqg.rtd",,"StudyData",$B$1, "Bar", "", "Close",$D$1,A172,,,,,"T")</f>
        <v>4441.5</v>
      </c>
      <c r="C172" s="3">
        <f t="shared" si="4"/>
        <v>4455.6125000000002</v>
      </c>
      <c r="E172" s="3">
        <f xml:space="preserve"> RTD("cqg.rtd",,"StudyData", $B$1, "RSI", "InputChoice=Close,Period=9", "RSI",$D$1,A172,"all",,,,"T")</f>
        <v>43.985792236644976</v>
      </c>
    </row>
    <row r="173" spans="1:5" x14ac:dyDescent="0.3">
      <c r="A173">
        <f t="shared" si="5"/>
        <v>-170</v>
      </c>
      <c r="B173" s="3">
        <f xml:space="preserve"> RTD("cqg.rtd",,"StudyData",$B$1, "Bar", "", "Close",$D$1,A173,,,,,"T")</f>
        <v>4430.25</v>
      </c>
      <c r="C173" s="3">
        <f t="shared" si="4"/>
        <v>4455.3125</v>
      </c>
      <c r="E173" s="3">
        <f xml:space="preserve"> RTD("cqg.rtd",,"StudyData", $B$1, "RSI", "InputChoice=Close,Period=9", "RSI",$D$1,A173,"all",,,,"T")</f>
        <v>39.482116592106848</v>
      </c>
    </row>
    <row r="174" spans="1:5" x14ac:dyDescent="0.3">
      <c r="A174">
        <f t="shared" si="5"/>
        <v>-171</v>
      </c>
      <c r="B174" s="3">
        <f xml:space="preserve"> RTD("cqg.rtd",,"StudyData",$B$1, "Bar", "", "Close",$D$1,A174,,,,,"T")</f>
        <v>4465</v>
      </c>
      <c r="C174" s="3">
        <f t="shared" si="4"/>
        <v>4455.2</v>
      </c>
      <c r="E174" s="3">
        <f xml:space="preserve"> RTD("cqg.rtd",,"StudyData", $B$1, "RSI", "InputChoice=Close,Period=9", "RSI",$D$1,A174,"all",,,,"T")</f>
        <v>50.667409836552665</v>
      </c>
    </row>
    <row r="175" spans="1:5" x14ac:dyDescent="0.3">
      <c r="A175">
        <f t="shared" si="5"/>
        <v>-172</v>
      </c>
      <c r="B175" s="3">
        <f xml:space="preserve"> RTD("cqg.rtd",,"StudyData",$B$1, "Bar", "", "Close",$D$1,A175,,,,,"T")</f>
        <v>4485.25</v>
      </c>
      <c r="C175" s="3">
        <f t="shared" si="4"/>
        <v>4452.6499999999996</v>
      </c>
      <c r="E175" s="3">
        <f xml:space="preserve"> RTD("cqg.rtd",,"StudyData", $B$1, "RSI", "InputChoice=Close,Period=9", "RSI",$D$1,A175,"all",,,,"T")</f>
        <v>59.381353230250113</v>
      </c>
    </row>
    <row r="176" spans="1:5" x14ac:dyDescent="0.3">
      <c r="A176">
        <f t="shared" si="5"/>
        <v>-173</v>
      </c>
      <c r="B176" s="3">
        <f xml:space="preserve"> RTD("cqg.rtd",,"StudyData",$B$1, "Bar", "", "Close",$D$1,A176,,,,,"T")</f>
        <v>4492</v>
      </c>
      <c r="C176" s="3">
        <f t="shared" si="4"/>
        <v>4448.5625</v>
      </c>
      <c r="E176" s="3">
        <f xml:space="preserve"> RTD("cqg.rtd",,"StudyData", $B$1, "RSI", "InputChoice=Close,Period=9", "RSI",$D$1,A176,"all",,,,"T")</f>
        <v>62.569783365869064</v>
      </c>
    </row>
    <row r="177" spans="1:5" x14ac:dyDescent="0.3">
      <c r="A177">
        <f t="shared" si="5"/>
        <v>-174</v>
      </c>
      <c r="B177" s="3">
        <f xml:space="preserve"> RTD("cqg.rtd",,"StudyData",$B$1, "Bar", "", "Close",$D$1,A177,,,,,"T")</f>
        <v>4507.25</v>
      </c>
      <c r="C177" s="3">
        <f t="shared" si="4"/>
        <v>4443.9624999999996</v>
      </c>
      <c r="E177" s="3">
        <f xml:space="preserve"> RTD("cqg.rtd",,"StudyData", $B$1, "RSI", "InputChoice=Close,Period=9", "RSI",$D$1,A177,"all",,,,"T")</f>
        <v>70.132145852203834</v>
      </c>
    </row>
    <row r="178" spans="1:5" x14ac:dyDescent="0.3">
      <c r="A178">
        <f t="shared" si="5"/>
        <v>-175</v>
      </c>
      <c r="B178" s="3">
        <f xml:space="preserve"> RTD("cqg.rtd",,"StudyData",$B$1, "Bar", "", "Close",$D$1,A178,,,,,"T")</f>
        <v>4507.25</v>
      </c>
      <c r="C178" s="3">
        <f t="shared" si="4"/>
        <v>4438.7875000000004</v>
      </c>
      <c r="E178" s="3">
        <f xml:space="preserve"> RTD("cqg.rtd",,"StudyData", $B$1, "RSI", "InputChoice=Close,Period=9", "RSI",$D$1,A178,"all",,,,"T")</f>
        <v>70.132145852203834</v>
      </c>
    </row>
    <row r="179" spans="1:5" x14ac:dyDescent="0.3">
      <c r="A179">
        <f t="shared" si="5"/>
        <v>-176</v>
      </c>
      <c r="B179" s="3">
        <f xml:space="preserve"> RTD("cqg.rtd",,"StudyData",$B$1, "Bar", "", "Close",$D$1,A179,,,,,"T")</f>
        <v>4493</v>
      </c>
      <c r="C179" s="3">
        <f t="shared" si="4"/>
        <v>4433.2375000000002</v>
      </c>
      <c r="E179" s="3">
        <f xml:space="preserve"> RTD("cqg.rtd",,"StudyData", $B$1, "RSI", "InputChoice=Close,Period=9", "RSI",$D$1,A179,"all",,,,"T")</f>
        <v>67.205768899363704</v>
      </c>
    </row>
    <row r="180" spans="1:5" x14ac:dyDescent="0.3">
      <c r="A180">
        <f t="shared" si="5"/>
        <v>-177</v>
      </c>
      <c r="B180" s="3">
        <f xml:space="preserve"> RTD("cqg.rtd",,"StudyData",$B$1, "Bar", "", "Close",$D$1,A180,,,,,"T")</f>
        <v>4492.25</v>
      </c>
      <c r="C180" s="3">
        <f t="shared" si="4"/>
        <v>4427.1125000000002</v>
      </c>
      <c r="E180" s="3">
        <f xml:space="preserve"> RTD("cqg.rtd",,"StudyData", $B$1, "RSI", "InputChoice=Close,Period=9", "RSI",$D$1,A180,"all",,,,"T")</f>
        <v>67.054756417432117</v>
      </c>
    </row>
    <row r="181" spans="1:5" x14ac:dyDescent="0.3">
      <c r="A181">
        <f t="shared" si="5"/>
        <v>-178</v>
      </c>
      <c r="B181" s="3">
        <f xml:space="preserve"> RTD("cqg.rtd",,"StudyData",$B$1, "Bar", "", "Close",$D$1,A181,,,,,"T")</f>
        <v>4497.25</v>
      </c>
      <c r="C181" s="3">
        <f t="shared" si="4"/>
        <v>4421.9624999999996</v>
      </c>
      <c r="E181" s="3">
        <f xml:space="preserve"> RTD("cqg.rtd",,"StudyData", $B$1, "RSI", "InputChoice=Close,Period=9", "RSI",$D$1,A181,"all",,,,"T")</f>
        <v>68.935878250154644</v>
      </c>
    </row>
    <row r="182" spans="1:5" x14ac:dyDescent="0.3">
      <c r="A182">
        <f t="shared" si="5"/>
        <v>-179</v>
      </c>
      <c r="B182" s="3">
        <f xml:space="preserve"> RTD("cqg.rtd",,"StudyData",$B$1, "Bar", "", "Close",$D$1,A182,,,,,"T")</f>
        <v>4478.5</v>
      </c>
      <c r="C182" s="3">
        <f t="shared" si="4"/>
        <v>4414.7624999999998</v>
      </c>
      <c r="E182" s="3">
        <f xml:space="preserve"> RTD("cqg.rtd",,"StudyData", $B$1, "RSI", "InputChoice=Close,Period=9", "RSI",$D$1,A182,"all",,,,"T")</f>
        <v>65.731358372831821</v>
      </c>
    </row>
    <row r="183" spans="1:5" x14ac:dyDescent="0.3">
      <c r="A183">
        <f t="shared" si="5"/>
        <v>-180</v>
      </c>
      <c r="B183" s="3">
        <f xml:space="preserve"> RTD("cqg.rtd",,"StudyData",$B$1, "Bar", "", "Close",$D$1,A183,,,,,"T")</f>
        <v>4439.5</v>
      </c>
      <c r="C183" s="3">
        <f t="shared" si="4"/>
        <v>4408.9750000000004</v>
      </c>
      <c r="E183" s="3">
        <f xml:space="preserve"> RTD("cqg.rtd",,"StudyData", $B$1, "RSI", "InputChoice=Close,Period=9", "RSI",$D$1,A183,"all",,,,"T")</f>
        <v>57.654971087904933</v>
      </c>
    </row>
    <row r="184" spans="1:5" x14ac:dyDescent="0.3">
      <c r="A184">
        <f t="shared" si="5"/>
        <v>-181</v>
      </c>
      <c r="B184" s="3">
        <f xml:space="preserve"> RTD("cqg.rtd",,"StudyData",$B$1, "Bar", "", "Close",$D$1,A184,,,,,"T")</f>
        <v>4466</v>
      </c>
      <c r="C184" s="3">
        <f t="shared" si="4"/>
        <v>4406.2749999999996</v>
      </c>
      <c r="E184" s="3">
        <f xml:space="preserve"> RTD("cqg.rtd",,"StudyData", $B$1, "RSI", "InputChoice=Close,Period=9", "RSI",$D$1,A184,"all",,,,"T")</f>
        <v>67.22414065141831</v>
      </c>
    </row>
    <row r="185" spans="1:5" x14ac:dyDescent="0.3">
      <c r="A185">
        <f t="shared" si="5"/>
        <v>-182</v>
      </c>
      <c r="B185" s="3">
        <f xml:space="preserve"> RTD("cqg.rtd",,"StudyData",$B$1, "Bar", "", "Close",$D$1,A185,,,,,"T")</f>
        <v>4456.5</v>
      </c>
      <c r="C185" s="3">
        <f t="shared" si="4"/>
        <v>4401.4375</v>
      </c>
      <c r="E185" s="3">
        <f xml:space="preserve"> RTD("cqg.rtd",,"StudyData", $B$1, "RSI", "InputChoice=Close,Period=9", "RSI",$D$1,A185,"all",,,,"T")</f>
        <v>65.393868133104149</v>
      </c>
    </row>
    <row r="186" spans="1:5" x14ac:dyDescent="0.3">
      <c r="A186">
        <f t="shared" si="5"/>
        <v>-183</v>
      </c>
      <c r="B186" s="3">
        <f xml:space="preserve"> RTD("cqg.rtd",,"StudyData",$B$1, "Bar", "", "Close",$D$1,A186,,,,,"T")</f>
        <v>4447.5</v>
      </c>
      <c r="C186" s="3">
        <f t="shared" si="4"/>
        <v>4397.0124999999998</v>
      </c>
      <c r="E186" s="3">
        <f xml:space="preserve"> RTD("cqg.rtd",,"StudyData", $B$1, "RSI", "InputChoice=Close,Period=9", "RSI",$D$1,A186,"all",,,,"T")</f>
        <v>63.686215363439061</v>
      </c>
    </row>
    <row r="187" spans="1:5" x14ac:dyDescent="0.3">
      <c r="A187">
        <f t="shared" si="5"/>
        <v>-184</v>
      </c>
      <c r="B187" s="3">
        <f xml:space="preserve"> RTD("cqg.rtd",,"StudyData",$B$1, "Bar", "", "Close",$D$1,A187,,,,,"T")</f>
        <v>4410.5</v>
      </c>
      <c r="C187" s="3">
        <f t="shared" si="4"/>
        <v>4394.0375000000004</v>
      </c>
      <c r="E187" s="3">
        <f xml:space="preserve"> RTD("cqg.rtd",,"StudyData", $B$1, "RSI", "InputChoice=Close,Period=9", "RSI",$D$1,A187,"all",,,,"T")</f>
        <v>55.697399296879404</v>
      </c>
    </row>
    <row r="188" spans="1:5" x14ac:dyDescent="0.3">
      <c r="A188">
        <f t="shared" si="5"/>
        <v>-185</v>
      </c>
      <c r="B188" s="3">
        <f xml:space="preserve"> RTD("cqg.rtd",,"StudyData",$B$1, "Bar", "", "Close",$D$1,A188,,,,,"T")</f>
        <v>4373</v>
      </c>
      <c r="C188" s="3">
        <f t="shared" si="4"/>
        <v>4392.3500000000004</v>
      </c>
      <c r="E188" s="3">
        <f xml:space="preserve"> RTD("cqg.rtd",,"StudyData", $B$1, "RSI", "InputChoice=Close,Period=9", "RSI",$D$1,A188,"all",,,,"T")</f>
        <v>44.746564851302224</v>
      </c>
    </row>
    <row r="189" spans="1:5" x14ac:dyDescent="0.3">
      <c r="A189">
        <f t="shared" si="5"/>
        <v>-186</v>
      </c>
      <c r="B189" s="3">
        <f xml:space="preserve"> RTD("cqg.rtd",,"StudyData",$B$1, "Bar", "", "Close",$D$1,A189,,,,,"T")</f>
        <v>4366.5</v>
      </c>
      <c r="C189" s="3">
        <f t="shared" si="4"/>
        <v>4390.3500000000004</v>
      </c>
      <c r="E189" s="3">
        <f xml:space="preserve"> RTD("cqg.rtd",,"StudyData", $B$1, "RSI", "InputChoice=Close,Period=9", "RSI",$D$1,A189,"all",,,,"T")</f>
        <v>42.558954894241189</v>
      </c>
    </row>
    <row r="190" spans="1:5" x14ac:dyDescent="0.3">
      <c r="A190">
        <f t="shared" si="5"/>
        <v>-187</v>
      </c>
      <c r="B190" s="3">
        <f xml:space="preserve"> RTD("cqg.rtd",,"StudyData",$B$1, "Bar", "", "Close",$D$1,A190,,,,,"T")</f>
        <v>4416</v>
      </c>
      <c r="C190" s="3">
        <f t="shared" si="4"/>
        <v>4388.2250000000004</v>
      </c>
      <c r="E190" s="3">
        <f xml:space="preserve"> RTD("cqg.rtd",,"StudyData", $B$1, "RSI", "InputChoice=Close,Period=9", "RSI",$D$1,A190,"all",,,,"T")</f>
        <v>58.141390542974058</v>
      </c>
    </row>
    <row r="191" spans="1:5" x14ac:dyDescent="0.3">
      <c r="A191">
        <f t="shared" si="5"/>
        <v>-188</v>
      </c>
      <c r="B191" s="3">
        <f xml:space="preserve"> RTD("cqg.rtd",,"StudyData",$B$1, "Bar", "", "Close",$D$1,A191,,,,,"T")</f>
        <v>4447.25</v>
      </c>
      <c r="C191" s="3">
        <f t="shared" si="4"/>
        <v>4381.8625000000002</v>
      </c>
      <c r="E191" s="3">
        <f xml:space="preserve"> RTD("cqg.rtd",,"StudyData", $B$1, "RSI", "InputChoice=Close,Period=9", "RSI",$D$1,A191,"all",,,,"T")</f>
        <v>73.176575254920095</v>
      </c>
    </row>
    <row r="192" spans="1:5" x14ac:dyDescent="0.3">
      <c r="A192">
        <f t="shared" si="5"/>
        <v>-189</v>
      </c>
      <c r="B192" s="3">
        <f xml:space="preserve"> RTD("cqg.rtd",,"StudyData",$B$1, "Bar", "", "Close",$D$1,A192,,,,,"T")</f>
        <v>4435.5</v>
      </c>
      <c r="C192" s="3">
        <f t="shared" si="4"/>
        <v>4370.6750000000002</v>
      </c>
      <c r="E192" s="3">
        <f xml:space="preserve"> RTD("cqg.rtd",,"StudyData", $B$1, "RSI", "InputChoice=Close,Period=9", "RSI",$D$1,A192,"all",,,,"T")</f>
        <v>70.638932278386392</v>
      </c>
    </row>
    <row r="193" spans="1:5" x14ac:dyDescent="0.3">
      <c r="A193">
        <f t="shared" si="5"/>
        <v>-190</v>
      </c>
      <c r="B193" s="3">
        <f xml:space="preserve"> RTD("cqg.rtd",,"StudyData",$B$1, "Bar", "", "Close",$D$1,A193,,,,,"T")</f>
        <v>4428</v>
      </c>
      <c r="C193" s="3">
        <f t="shared" si="4"/>
        <v>4363.5</v>
      </c>
      <c r="E193" s="3">
        <f xml:space="preserve"> RTD("cqg.rtd",,"StudyData", $B$1, "RSI", "InputChoice=Close,Period=9", "RSI",$D$1,A193,"all",,,,"T")</f>
        <v>68.97352845602029</v>
      </c>
    </row>
    <row r="194" spans="1:5" x14ac:dyDescent="0.3">
      <c r="A194">
        <f t="shared" si="5"/>
        <v>-191</v>
      </c>
      <c r="B194" s="3">
        <f xml:space="preserve"> RTD("cqg.rtd",,"StudyData",$B$1, "Bar", "", "Close",$D$1,A194,,,,,"T")</f>
        <v>4414</v>
      </c>
      <c r="C194" s="3">
        <f t="shared" si="4"/>
        <v>4358.3500000000004</v>
      </c>
      <c r="E194" s="3">
        <f xml:space="preserve"> RTD("cqg.rtd",,"StudyData", $B$1, "RSI", "InputChoice=Close,Period=9", "RSI",$D$1,A194,"all",,,,"T")</f>
        <v>65.750073498409478</v>
      </c>
    </row>
    <row r="195" spans="1:5" x14ac:dyDescent="0.3">
      <c r="A195">
        <f t="shared" si="5"/>
        <v>-192</v>
      </c>
      <c r="B195" s="3">
        <f xml:space="preserve"> RTD("cqg.rtd",,"StudyData",$B$1, "Bar", "", "Close",$D$1,A195,,,,,"T")</f>
        <v>4403.5</v>
      </c>
      <c r="C195" s="3">
        <f t="shared" si="4"/>
        <v>4354.6875</v>
      </c>
      <c r="E195" s="3">
        <f xml:space="preserve"> RTD("cqg.rtd",,"StudyData", $B$1, "RSI", "InputChoice=Close,Period=9", "RSI",$D$1,A195,"all",,,,"T")</f>
        <v>63.201305094670744</v>
      </c>
    </row>
    <row r="196" spans="1:5" x14ac:dyDescent="0.3">
      <c r="A196">
        <f t="shared" si="5"/>
        <v>-193</v>
      </c>
      <c r="B196" s="3">
        <f xml:space="preserve"> RTD("cqg.rtd",,"StudyData",$B$1, "Bar", "", "Close",$D$1,A196,,,,,"T")</f>
        <v>4400</v>
      </c>
      <c r="C196" s="3">
        <f t="shared" ref="C196:C259" si="6">_xlfn.AGGREGATE(1,6,B196:B215)</f>
        <v>4351.2375000000002</v>
      </c>
      <c r="E196" s="3">
        <f xml:space="preserve"> RTD("cqg.rtd",,"StudyData", $B$1, "RSI", "InputChoice=Close,Period=9", "RSI",$D$1,A196,"all",,,,"T")</f>
        <v>62.371621588529699</v>
      </c>
    </row>
    <row r="197" spans="1:5" x14ac:dyDescent="0.3">
      <c r="A197">
        <f t="shared" ref="A197:A260" si="7">A196-1</f>
        <v>-194</v>
      </c>
      <c r="B197" s="3">
        <f xml:space="preserve"> RTD("cqg.rtd",,"StudyData",$B$1, "Bar", "", "Close",$D$1,A197,,,,,"T")</f>
        <v>4403.75</v>
      </c>
      <c r="C197" s="3">
        <f t="shared" si="6"/>
        <v>4348.7</v>
      </c>
      <c r="E197" s="3">
        <f xml:space="preserve"> RTD("cqg.rtd",,"StudyData", $B$1, "RSI", "InputChoice=Close,Period=9", "RSI",$D$1,A197,"all",,,,"T")</f>
        <v>63.740311037993855</v>
      </c>
    </row>
    <row r="198" spans="1:5" x14ac:dyDescent="0.3">
      <c r="A198">
        <f t="shared" si="7"/>
        <v>-195</v>
      </c>
      <c r="B198" s="3">
        <f xml:space="preserve"> RTD("cqg.rtd",,"StudyData",$B$1, "Bar", "", "Close",$D$1,A198,,,,,"T")</f>
        <v>4396.25</v>
      </c>
      <c r="C198" s="3">
        <f t="shared" si="6"/>
        <v>4345.1625000000004</v>
      </c>
      <c r="E198" s="3">
        <f xml:space="preserve"> RTD("cqg.rtd",,"StudyData", $B$1, "RSI", "InputChoice=Close,Period=9", "RSI",$D$1,A198,"all",,,,"T")</f>
        <v>62.26833292958306</v>
      </c>
    </row>
    <row r="199" spans="1:5" x14ac:dyDescent="0.3">
      <c r="A199">
        <f t="shared" si="7"/>
        <v>-196</v>
      </c>
      <c r="B199" s="3">
        <f xml:space="preserve"> RTD("cqg.rtd",,"StudyData",$B$1, "Bar", "", "Close",$D$1,A199,,,,,"T")</f>
        <v>4370.5</v>
      </c>
      <c r="C199" s="3">
        <f t="shared" si="6"/>
        <v>4339.6125000000002</v>
      </c>
      <c r="E199" s="3">
        <f xml:space="preserve"> RTD("cqg.rtd",,"StudyData", $B$1, "RSI", "InputChoice=Close,Period=9", "RSI",$D$1,A199,"all",,,,"T")</f>
        <v>56.932665984466901</v>
      </c>
    </row>
    <row r="200" spans="1:5" x14ac:dyDescent="0.3">
      <c r="A200">
        <f t="shared" si="7"/>
        <v>-197</v>
      </c>
      <c r="B200" s="3">
        <f xml:space="preserve"> RTD("cqg.rtd",,"StudyData",$B$1, "Bar", "", "Close",$D$1,A200,,,,,"T")</f>
        <v>4389.25</v>
      </c>
      <c r="C200" s="3">
        <f t="shared" si="6"/>
        <v>4337.1875</v>
      </c>
      <c r="E200" s="3">
        <f xml:space="preserve"> RTD("cqg.rtd",,"StudyData", $B$1, "RSI", "InputChoice=Close,Period=9", "RSI",$D$1,A200,"all",,,,"T")</f>
        <v>62.668601184507018</v>
      </c>
    </row>
    <row r="201" spans="1:5" x14ac:dyDescent="0.3">
      <c r="A201">
        <f t="shared" si="7"/>
        <v>-198</v>
      </c>
      <c r="B201" s="3">
        <f xml:space="preserve"> RTD("cqg.rtd",,"StudyData",$B$1, "Bar", "", "Close",$D$1,A201,,,,,"T")</f>
        <v>4353.25</v>
      </c>
      <c r="C201" s="3">
        <f t="shared" si="6"/>
        <v>4333.1125000000002</v>
      </c>
      <c r="E201" s="3">
        <f xml:space="preserve"> RTD("cqg.rtd",,"StudyData", $B$1, "RSI", "InputChoice=Close,Period=9", "RSI",$D$1,A201,"all",,,,"T")</f>
        <v>54.916723892652506</v>
      </c>
    </row>
    <row r="202" spans="1:5" x14ac:dyDescent="0.3">
      <c r="A202">
        <f t="shared" si="7"/>
        <v>-199</v>
      </c>
      <c r="B202" s="3">
        <f xml:space="preserve"> RTD("cqg.rtd",,"StudyData",$B$1, "Bar", "", "Close",$D$1,A202,,,,,"T")</f>
        <v>4362.75</v>
      </c>
      <c r="C202" s="3">
        <f t="shared" si="6"/>
        <v>4331.25</v>
      </c>
      <c r="E202" s="3">
        <f xml:space="preserve"> RTD("cqg.rtd",,"StudyData", $B$1, "RSI", "InputChoice=Close,Period=9", "RSI",$D$1,A202,"all",,,,"T")</f>
        <v>57.728573129739061</v>
      </c>
    </row>
    <row r="203" spans="1:5" x14ac:dyDescent="0.3">
      <c r="A203">
        <f t="shared" si="7"/>
        <v>-200</v>
      </c>
      <c r="B203" s="3">
        <f xml:space="preserve"> RTD("cqg.rtd",,"StudyData",$B$1, "Bar", "", "Close",$D$1,A203,,,,,"T")</f>
        <v>4385.5</v>
      </c>
      <c r="C203" s="3">
        <f t="shared" si="6"/>
        <v>4327.2749999999996</v>
      </c>
      <c r="E203" s="3">
        <f xml:space="preserve"> RTD("cqg.rtd",,"StudyData", $B$1, "RSI", "InputChoice=Close,Period=9", "RSI",$D$1,A203,"all",,,,"T")</f>
        <v>64.790149596554997</v>
      </c>
    </row>
    <row r="204" spans="1:5" x14ac:dyDescent="0.3">
      <c r="A204">
        <f t="shared" si="7"/>
        <v>-201</v>
      </c>
      <c r="B204" s="3">
        <f xml:space="preserve"> RTD("cqg.rtd",,"StudyData",$B$1, "Bar", "", "Close",$D$1,A204,,,,,"T")</f>
        <v>4369.25</v>
      </c>
      <c r="C204" s="3">
        <f t="shared" si="6"/>
        <v>4321.1125000000002</v>
      </c>
      <c r="E204" s="3">
        <f xml:space="preserve"> RTD("cqg.rtd",,"StudyData", $B$1, "RSI", "InputChoice=Close,Period=9", "RSI",$D$1,A204,"all",,,,"T")</f>
        <v>61.825275939197901</v>
      </c>
    </row>
    <row r="205" spans="1:5" x14ac:dyDescent="0.3">
      <c r="A205">
        <f t="shared" si="7"/>
        <v>-202</v>
      </c>
      <c r="B205" s="3">
        <f xml:space="preserve"> RTD("cqg.rtd",,"StudyData",$B$1, "Bar", "", "Close",$D$1,A205,,,,,"T")</f>
        <v>4368</v>
      </c>
      <c r="C205" s="3">
        <f t="shared" si="6"/>
        <v>4315.4624999999996</v>
      </c>
      <c r="E205" s="3">
        <f xml:space="preserve"> RTD("cqg.rtd",,"StudyData", $B$1, "RSI", "InputChoice=Close,Period=9", "RSI",$D$1,A205,"all",,,,"T")</f>
        <v>61.604205949853423</v>
      </c>
    </row>
    <row r="206" spans="1:5" x14ac:dyDescent="0.3">
      <c r="A206">
        <f t="shared" si="7"/>
        <v>-203</v>
      </c>
      <c r="B206" s="3">
        <f xml:space="preserve"> RTD("cqg.rtd",,"StudyData",$B$1, "Bar", "", "Close",$D$1,A206,,,,,"T")</f>
        <v>4388</v>
      </c>
      <c r="C206" s="3">
        <f t="shared" si="6"/>
        <v>4309.8125</v>
      </c>
      <c r="E206" s="3">
        <f xml:space="preserve"> RTD("cqg.rtd",,"StudyData", $B$1, "RSI", "InputChoice=Close,Period=9", "RSI",$D$1,A206,"all",,,,"T")</f>
        <v>67.133374398946387</v>
      </c>
    </row>
    <row r="207" spans="1:5" x14ac:dyDescent="0.3">
      <c r="A207">
        <f t="shared" si="7"/>
        <v>-204</v>
      </c>
      <c r="B207" s="3">
        <f xml:space="preserve"> RTD("cqg.rtd",,"StudyData",$B$1, "Bar", "", "Close",$D$1,A207,,,,,"T")</f>
        <v>4376.75</v>
      </c>
      <c r="C207" s="3">
        <f t="shared" si="6"/>
        <v>4302.6625000000004</v>
      </c>
      <c r="E207" s="3">
        <f xml:space="preserve"> RTD("cqg.rtd",,"StudyData", $B$1, "RSI", "InputChoice=Close,Period=9", "RSI",$D$1,A207,"all",,,,"T")</f>
        <v>65.589133426852101</v>
      </c>
    </row>
    <row r="208" spans="1:5" x14ac:dyDescent="0.3">
      <c r="A208">
        <f t="shared" si="7"/>
        <v>-205</v>
      </c>
      <c r="B208" s="3">
        <f xml:space="preserve"> RTD("cqg.rtd",,"StudyData",$B$1, "Bar", "", "Close",$D$1,A208,,,,,"T")</f>
        <v>4333</v>
      </c>
      <c r="C208" s="3">
        <f t="shared" si="6"/>
        <v>4295.3500000000004</v>
      </c>
      <c r="E208" s="3">
        <f xml:space="preserve"> RTD("cqg.rtd",,"StudyData", $B$1, "RSI", "InputChoice=Close,Period=9", "RSI",$D$1,A208,"all",,,,"T")</f>
        <v>58.916442506344197</v>
      </c>
    </row>
    <row r="209" spans="1:5" x14ac:dyDescent="0.3">
      <c r="A209">
        <f t="shared" si="7"/>
        <v>-206</v>
      </c>
      <c r="B209" s="3">
        <f xml:space="preserve"> RTD("cqg.rtd",,"StudyData",$B$1, "Bar", "", "Close",$D$1,A209,,,,,"T")</f>
        <v>4324</v>
      </c>
      <c r="C209" s="3">
        <f t="shared" si="6"/>
        <v>4289.0124999999998</v>
      </c>
      <c r="E209" s="3">
        <f xml:space="preserve"> RTD("cqg.rtd",,"StudyData", $B$1, "RSI", "InputChoice=Close,Period=9", "RSI",$D$1,A209,"all",,,,"T")</f>
        <v>57.406138612845091</v>
      </c>
    </row>
    <row r="210" spans="1:5" x14ac:dyDescent="0.3">
      <c r="A210">
        <f t="shared" si="7"/>
        <v>-207</v>
      </c>
      <c r="B210" s="3">
        <f xml:space="preserve"> RTD("cqg.rtd",,"StudyData",$B$1, "Bar", "", "Close",$D$1,A210,,,,,"T")</f>
        <v>4288.75</v>
      </c>
      <c r="C210" s="3">
        <f t="shared" si="6"/>
        <v>4283.2</v>
      </c>
      <c r="E210" s="3">
        <f xml:space="preserve"> RTD("cqg.rtd",,"StudyData", $B$1, "RSI", "InputChoice=Close,Period=9", "RSI",$D$1,A210,"all",,,,"T")</f>
        <v>51.154647193322255</v>
      </c>
    </row>
    <row r="211" spans="1:5" x14ac:dyDescent="0.3">
      <c r="A211">
        <f t="shared" si="7"/>
        <v>-208</v>
      </c>
      <c r="B211" s="3">
        <f xml:space="preserve"> RTD("cqg.rtd",,"StudyData",$B$1, "Bar", "", "Close",$D$1,A211,,,,,"T")</f>
        <v>4223.5</v>
      </c>
      <c r="C211" s="3">
        <f t="shared" si="6"/>
        <v>4278.1875</v>
      </c>
      <c r="E211" s="3">
        <f xml:space="preserve"> RTD("cqg.rtd",,"StudyData", $B$1, "RSI", "InputChoice=Close,Period=9", "RSI",$D$1,A211,"all",,,,"T")</f>
        <v>35.603248371205098</v>
      </c>
    </row>
    <row r="212" spans="1:5" x14ac:dyDescent="0.3">
      <c r="A212">
        <f t="shared" si="7"/>
        <v>-209</v>
      </c>
      <c r="B212" s="3">
        <f xml:space="preserve"> RTD("cqg.rtd",,"StudyData",$B$1, "Bar", "", "Close",$D$1,A212,,,,,"T")</f>
        <v>4292</v>
      </c>
      <c r="C212" s="3">
        <f t="shared" si="6"/>
        <v>4273.375</v>
      </c>
      <c r="E212" s="3">
        <f xml:space="preserve"> RTD("cqg.rtd",,"StudyData", $B$1, "RSI", "InputChoice=Close,Period=9", "RSI",$D$1,A212,"all",,,,"T")</f>
        <v>50.651993350583226</v>
      </c>
    </row>
    <row r="213" spans="1:5" x14ac:dyDescent="0.3">
      <c r="A213">
        <f t="shared" si="7"/>
        <v>-210</v>
      </c>
      <c r="B213" s="3">
        <f xml:space="preserve"> RTD("cqg.rtd",,"StudyData",$B$1, "Bar", "", "Close",$D$1,A213,,,,,"T")</f>
        <v>4325</v>
      </c>
      <c r="C213" s="3">
        <f t="shared" si="6"/>
        <v>4267.9375</v>
      </c>
      <c r="E213" s="3">
        <f xml:space="preserve"> RTD("cqg.rtd",,"StudyData", $B$1, "RSI", "InputChoice=Close,Period=9", "RSI",$D$1,A213,"all",,,,"T")</f>
        <v>61.846237930075631</v>
      </c>
    </row>
    <row r="214" spans="1:5" x14ac:dyDescent="0.3">
      <c r="A214">
        <f t="shared" si="7"/>
        <v>-211</v>
      </c>
      <c r="B214" s="3">
        <f xml:space="preserve"> RTD("cqg.rtd",,"StudyData",$B$1, "Bar", "", "Close",$D$1,A214,,,,,"T")</f>
        <v>4340.75</v>
      </c>
      <c r="C214" s="3">
        <f t="shared" si="6"/>
        <v>4260.9375</v>
      </c>
      <c r="E214" s="3">
        <f xml:space="preserve"> RTD("cqg.rtd",,"StudyData", $B$1, "RSI", "InputChoice=Close,Period=9", "RSI",$D$1,A214,"all",,,,"T")</f>
        <v>68.244792264220379</v>
      </c>
    </row>
    <row r="215" spans="1:5" x14ac:dyDescent="0.3">
      <c r="A215">
        <f t="shared" si="7"/>
        <v>-212</v>
      </c>
      <c r="B215" s="3">
        <f xml:space="preserve"> RTD("cqg.rtd",,"StudyData",$B$1, "Bar", "", "Close",$D$1,A215,,,,,"T")</f>
        <v>4334.5</v>
      </c>
      <c r="C215" s="3">
        <f t="shared" si="6"/>
        <v>4254.2</v>
      </c>
      <c r="E215" s="3">
        <f xml:space="preserve"> RTD("cqg.rtd",,"StudyData", $B$1, "RSI", "InputChoice=Close,Period=9", "RSI",$D$1,A215,"all",,,,"T")</f>
        <v>67.042041002530482</v>
      </c>
    </row>
    <row r="216" spans="1:5" x14ac:dyDescent="0.3">
      <c r="A216">
        <f t="shared" si="7"/>
        <v>-213</v>
      </c>
      <c r="B216" s="3">
        <f xml:space="preserve"> RTD("cqg.rtd",,"StudyData",$B$1, "Bar", "", "Close",$D$1,A216,,,,,"T")</f>
        <v>4349.25</v>
      </c>
      <c r="C216" s="3">
        <f t="shared" si="6"/>
        <v>4248.1875</v>
      </c>
      <c r="E216" s="3">
        <f xml:space="preserve"> RTD("cqg.rtd",,"StudyData", $B$1, "RSI", "InputChoice=Close,Period=9", "RSI",$D$1,A216,"all",,,,"T")</f>
        <v>72.82862778520871</v>
      </c>
    </row>
    <row r="217" spans="1:5" x14ac:dyDescent="0.3">
      <c r="A217">
        <f t="shared" si="7"/>
        <v>-214</v>
      </c>
      <c r="B217" s="3">
        <f xml:space="preserve"> RTD("cqg.rtd",,"StudyData",$B$1, "Bar", "", "Close",$D$1,A217,,,,,"T")</f>
        <v>4333</v>
      </c>
      <c r="C217" s="3">
        <f t="shared" si="6"/>
        <v>4241.0375000000004</v>
      </c>
      <c r="E217" s="3">
        <f xml:space="preserve"> RTD("cqg.rtd",,"StudyData", $B$1, "RSI", "InputChoice=Close,Period=9", "RSI",$D$1,A217,"all",,,,"T")</f>
        <v>70.319925958972433</v>
      </c>
    </row>
    <row r="218" spans="1:5" x14ac:dyDescent="0.3">
      <c r="A218">
        <f t="shared" si="7"/>
        <v>-215</v>
      </c>
      <c r="B218" s="3">
        <f xml:space="preserve"> RTD("cqg.rtd",,"StudyData",$B$1, "Bar", "", "Close",$D$1,A218,,,,,"T")</f>
        <v>4285.25</v>
      </c>
      <c r="C218" s="3">
        <f t="shared" si="6"/>
        <v>4234.4125000000004</v>
      </c>
      <c r="E218" s="3">
        <f xml:space="preserve"> RTD("cqg.rtd",,"StudyData", $B$1, "RSI", "InputChoice=Close,Period=9", "RSI",$D$1,A218,"all",,,,"T")</f>
        <v>60.887582038890919</v>
      </c>
    </row>
    <row r="219" spans="1:5" x14ac:dyDescent="0.3">
      <c r="A219">
        <f t="shared" si="7"/>
        <v>-216</v>
      </c>
      <c r="B219" s="3">
        <f xml:space="preserve"> RTD("cqg.rtd",,"StudyData",$B$1, "Bar", "", "Close",$D$1,A219,,,,,"T")</f>
        <v>4322</v>
      </c>
      <c r="C219" s="3">
        <f t="shared" si="6"/>
        <v>4229.1750000000002</v>
      </c>
      <c r="E219" s="3">
        <f xml:space="preserve"> RTD("cqg.rtd",,"StudyData", $B$1, "RSI", "InputChoice=Close,Period=9", "RSI",$D$1,A219,"all",,,,"T")</f>
        <v>77.80298519927959</v>
      </c>
    </row>
    <row r="220" spans="1:5" x14ac:dyDescent="0.3">
      <c r="A220">
        <f t="shared" si="7"/>
        <v>-217</v>
      </c>
      <c r="B220" s="3">
        <f xml:space="preserve"> RTD("cqg.rtd",,"StudyData",$B$1, "Bar", "", "Close",$D$1,A220,,,,,"T")</f>
        <v>4307.75</v>
      </c>
      <c r="C220" s="3">
        <f t="shared" si="6"/>
        <v>4222.45</v>
      </c>
      <c r="E220" s="3">
        <f xml:space="preserve"> RTD("cqg.rtd",,"StudyData", $B$1, "RSI", "InputChoice=Close,Period=9", "RSI",$D$1,A220,"all",,,,"T")</f>
        <v>75.452449891741125</v>
      </c>
    </row>
    <row r="221" spans="1:5" x14ac:dyDescent="0.3">
      <c r="A221">
        <f t="shared" si="7"/>
        <v>-218</v>
      </c>
      <c r="B221" s="3">
        <f xml:space="preserve"> RTD("cqg.rtd",,"StudyData",$B$1, "Bar", "", "Close",$D$1,A221,,,,,"T")</f>
        <v>4316</v>
      </c>
      <c r="C221" s="3">
        <f t="shared" si="6"/>
        <v>4216.4375</v>
      </c>
      <c r="E221" s="3">
        <f xml:space="preserve"> RTD("cqg.rtd",,"StudyData", $B$1, "RSI", "InputChoice=Close,Period=9", "RSI",$D$1,A221,"all",,,,"T")</f>
        <v>79.801239595404439</v>
      </c>
    </row>
    <row r="222" spans="1:5" x14ac:dyDescent="0.3">
      <c r="A222">
        <f t="shared" si="7"/>
        <v>-219</v>
      </c>
      <c r="B222" s="3">
        <f xml:space="preserve"> RTD("cqg.rtd",,"StudyData",$B$1, "Bar", "", "Close",$D$1,A222,,,,,"T")</f>
        <v>4283.25</v>
      </c>
      <c r="C222" s="3">
        <f t="shared" si="6"/>
        <v>4210.125</v>
      </c>
      <c r="E222" s="3">
        <f xml:space="preserve"> RTD("cqg.rtd",,"StudyData", $B$1, "RSI", "InputChoice=Close,Period=9", "RSI",$D$1,A222,"all",,,,"T")</f>
        <v>74.644546614069355</v>
      </c>
    </row>
    <row r="223" spans="1:5" x14ac:dyDescent="0.3">
      <c r="A223">
        <f t="shared" si="7"/>
        <v>-220</v>
      </c>
      <c r="B223" s="3">
        <f xml:space="preserve"> RTD("cqg.rtd",,"StudyData",$B$1, "Bar", "", "Close",$D$1,A223,,,,,"T")</f>
        <v>4262.25</v>
      </c>
      <c r="C223" s="3">
        <f t="shared" si="6"/>
        <v>4203.625</v>
      </c>
      <c r="E223" s="3">
        <f xml:space="preserve"> RTD("cqg.rtd",,"StudyData", $B$1, "RSI", "InputChoice=Close,Period=9", "RSI",$D$1,A223,"all",,,,"T")</f>
        <v>70.326692293566907</v>
      </c>
    </row>
    <row r="224" spans="1:5" x14ac:dyDescent="0.3">
      <c r="A224">
        <f t="shared" si="7"/>
        <v>-221</v>
      </c>
      <c r="B224" s="3">
        <f xml:space="preserve"> RTD("cqg.rtd",,"StudyData",$B$1, "Bar", "", "Close",$D$1,A224,,,,,"T")</f>
        <v>4256.25</v>
      </c>
      <c r="C224" s="3">
        <f t="shared" si="6"/>
        <v>4198.875</v>
      </c>
      <c r="E224" s="3">
        <f xml:space="preserve"> RTD("cqg.rtd",,"StudyData", $B$1, "RSI", "InputChoice=Close,Period=9", "RSI",$D$1,A224,"all",,,,"T")</f>
        <v>68.98533933325028</v>
      </c>
    </row>
    <row r="225" spans="1:5" x14ac:dyDescent="0.3">
      <c r="A225">
        <f t="shared" si="7"/>
        <v>-222</v>
      </c>
      <c r="B225" s="3">
        <f xml:space="preserve"> RTD("cqg.rtd",,"StudyData",$B$1, "Bar", "", "Close",$D$1,A225,,,,,"T")</f>
        <v>4255</v>
      </c>
      <c r="C225" s="3">
        <f t="shared" si="6"/>
        <v>4194.1125000000002</v>
      </c>
      <c r="E225" s="3">
        <f xml:space="preserve"> RTD("cqg.rtd",,"StudyData", $B$1, "RSI", "InputChoice=Close,Period=9", "RSI",$D$1,A225,"all",,,,"T")</f>
        <v>68.723520298402192</v>
      </c>
    </row>
    <row r="226" spans="1:5" x14ac:dyDescent="0.3">
      <c r="A226">
        <f t="shared" si="7"/>
        <v>-223</v>
      </c>
      <c r="B226" s="3">
        <f xml:space="preserve"> RTD("cqg.rtd",,"StudyData",$B$1, "Bar", "", "Close",$D$1,A226,,,,,"T")</f>
        <v>4245</v>
      </c>
      <c r="C226" s="3">
        <f t="shared" si="6"/>
        <v>4189.6374999999998</v>
      </c>
      <c r="E226" s="3">
        <f xml:space="preserve"> RTD("cqg.rtd",,"StudyData", $B$1, "RSI", "InputChoice=Close,Period=9", "RSI",$D$1,A226,"all",,,,"T")</f>
        <v>66.726071149451002</v>
      </c>
    </row>
    <row r="227" spans="1:5" x14ac:dyDescent="0.3">
      <c r="A227">
        <f t="shared" si="7"/>
        <v>-224</v>
      </c>
      <c r="B227" s="3">
        <f xml:space="preserve"> RTD("cqg.rtd",,"StudyData",$B$1, "Bar", "", "Close",$D$1,A227,,,,,"T")</f>
        <v>4230.5</v>
      </c>
      <c r="C227" s="3">
        <f t="shared" si="6"/>
        <v>4185.4875000000002</v>
      </c>
      <c r="E227" s="3">
        <f xml:space="preserve"> RTD("cqg.rtd",,"StudyData", $B$1, "RSI", "InputChoice=Close,Period=9", "RSI",$D$1,A227,"all",,,,"T")</f>
        <v>63.741490690323879</v>
      </c>
    </row>
    <row r="228" spans="1:5" x14ac:dyDescent="0.3">
      <c r="A228">
        <f t="shared" si="7"/>
        <v>-225</v>
      </c>
      <c r="B228" s="3">
        <f xml:space="preserve"> RTD("cqg.rtd",,"StudyData",$B$1, "Bar", "", "Close",$D$1,A228,,,,,"T")</f>
        <v>4206.25</v>
      </c>
      <c r="C228" s="3">
        <f t="shared" si="6"/>
        <v>4181.7624999999998</v>
      </c>
      <c r="E228" s="3">
        <f xml:space="preserve"> RTD("cqg.rtd",,"StudyData", $B$1, "RSI", "InputChoice=Close,Period=9", "RSI",$D$1,A228,"all",,,,"T")</f>
        <v>58.162788819025835</v>
      </c>
    </row>
    <row r="229" spans="1:5" x14ac:dyDescent="0.3">
      <c r="A229">
        <f t="shared" si="7"/>
        <v>-226</v>
      </c>
      <c r="B229" s="3">
        <f xml:space="preserve"> RTD("cqg.rtd",,"StudyData",$B$1, "Bar", "", "Close",$D$1,A229,,,,,"T")</f>
        <v>4207.75</v>
      </c>
      <c r="C229" s="3">
        <f t="shared" si="6"/>
        <v>4178.875</v>
      </c>
      <c r="E229" s="3">
        <f xml:space="preserve"> RTD("cqg.rtd",,"StudyData", $B$1, "RSI", "InputChoice=Close,Period=9", "RSI",$D$1,A229,"all",,,,"T")</f>
        <v>58.659021100348063</v>
      </c>
    </row>
    <row r="230" spans="1:5" x14ac:dyDescent="0.3">
      <c r="A230">
        <f t="shared" si="7"/>
        <v>-227</v>
      </c>
      <c r="B230" s="3">
        <f xml:space="preserve"> RTD("cqg.rtd",,"StudyData",$B$1, "Bar", "", "Close",$D$1,A230,,,,,"T")</f>
        <v>4188.5</v>
      </c>
      <c r="C230" s="3">
        <f t="shared" si="6"/>
        <v>4176.3249999999998</v>
      </c>
      <c r="E230" s="3">
        <f xml:space="preserve"> RTD("cqg.rtd",,"StudyData", $B$1, "RSI", "InputChoice=Close,Period=9", "RSI",$D$1,A230,"all",,,,"T")</f>
        <v>54.201675219421425</v>
      </c>
    </row>
    <row r="231" spans="1:5" x14ac:dyDescent="0.3">
      <c r="A231">
        <f t="shared" si="7"/>
        <v>-228</v>
      </c>
      <c r="B231" s="3">
        <f xml:space="preserve"> RTD("cqg.rtd",,"StudyData",$B$1, "Bar", "", "Close",$D$1,A231,,,,,"T")</f>
        <v>4127.25</v>
      </c>
      <c r="C231" s="3">
        <f t="shared" si="6"/>
        <v>4172.6374999999998</v>
      </c>
      <c r="E231" s="3">
        <f xml:space="preserve"> RTD("cqg.rtd",,"StudyData", $B$1, "RSI", "InputChoice=Close,Period=9", "RSI",$D$1,A231,"all",,,,"T")</f>
        <v>34.108550632007976</v>
      </c>
    </row>
    <row r="232" spans="1:5" x14ac:dyDescent="0.3">
      <c r="A232">
        <f t="shared" si="7"/>
        <v>-229</v>
      </c>
      <c r="B232" s="3">
        <f xml:space="preserve"> RTD("cqg.rtd",,"StudyData",$B$1, "Bar", "", "Close",$D$1,A232,,,,,"T")</f>
        <v>4183.25</v>
      </c>
      <c r="C232" s="3">
        <f t="shared" si="6"/>
        <v>4171.9875000000002</v>
      </c>
      <c r="E232" s="3">
        <f xml:space="preserve"> RTD("cqg.rtd",,"StudyData", $B$1, "RSI", "InputChoice=Close,Period=9", "RSI",$D$1,A232,"all",,,,"T")</f>
        <v>53.009323139479797</v>
      </c>
    </row>
    <row r="233" spans="1:5" x14ac:dyDescent="0.3">
      <c r="A233">
        <f t="shared" si="7"/>
        <v>-230</v>
      </c>
      <c r="B233" s="3">
        <f xml:space="preserve"> RTD("cqg.rtd",,"StudyData",$B$1, "Bar", "", "Close",$D$1,A233,,,,,"T")</f>
        <v>4185</v>
      </c>
      <c r="C233" s="3">
        <f t="shared" si="6"/>
        <v>4166.4375</v>
      </c>
      <c r="E233" s="3">
        <f xml:space="preserve"> RTD("cqg.rtd",,"StudyData", $B$1, "RSI", "InputChoice=Close,Period=9", "RSI",$D$1,A233,"all",,,,"T")</f>
        <v>53.838033904426524</v>
      </c>
    </row>
    <row r="234" spans="1:5" x14ac:dyDescent="0.3">
      <c r="A234">
        <f t="shared" si="7"/>
        <v>-231</v>
      </c>
      <c r="B234" s="3">
        <f xml:space="preserve"> RTD("cqg.rtd",,"StudyData",$B$1, "Bar", "", "Close",$D$1,A234,,,,,"T")</f>
        <v>4206</v>
      </c>
      <c r="C234" s="3">
        <f t="shared" si="6"/>
        <v>4161.4624999999996</v>
      </c>
      <c r="E234" s="3">
        <f xml:space="preserve"> RTD("cqg.rtd",,"StudyData", $B$1, "RSI", "InputChoice=Close,Period=9", "RSI",$D$1,A234,"all",,,,"T")</f>
        <v>64.612506889007065</v>
      </c>
    </row>
    <row r="235" spans="1:5" x14ac:dyDescent="0.3">
      <c r="A235">
        <f t="shared" si="7"/>
        <v>-232</v>
      </c>
      <c r="B235" s="3">
        <f xml:space="preserve"> RTD("cqg.rtd",,"StudyData",$B$1, "Bar", "", "Close",$D$1,A235,,,,,"T")</f>
        <v>4214.25</v>
      </c>
      <c r="C235" s="3">
        <f t="shared" si="6"/>
        <v>4157.1125000000002</v>
      </c>
      <c r="E235" s="3">
        <f xml:space="preserve"> RTD("cqg.rtd",,"StudyData", $B$1, "RSI", "InputChoice=Close,Period=9", "RSI",$D$1,A235,"all",,,,"T")</f>
        <v>69.467283999632144</v>
      </c>
    </row>
    <row r="236" spans="1:5" x14ac:dyDescent="0.3">
      <c r="A236">
        <f t="shared" si="7"/>
        <v>-233</v>
      </c>
      <c r="B236" s="3">
        <f xml:space="preserve"> RTD("cqg.rtd",,"StudyData",$B$1, "Bar", "", "Close",$D$1,A236,,,,,"T")</f>
        <v>4206.25</v>
      </c>
      <c r="C236" s="3">
        <f t="shared" si="6"/>
        <v>4152.95</v>
      </c>
      <c r="E236" s="3">
        <f xml:space="preserve"> RTD("cqg.rtd",,"StudyData", $B$1, "RSI", "InputChoice=Close,Period=9", "RSI",$D$1,A236,"all",,,,"T")</f>
        <v>67.352915793953088</v>
      </c>
    </row>
    <row r="237" spans="1:5" x14ac:dyDescent="0.3">
      <c r="A237">
        <f t="shared" si="7"/>
        <v>-234</v>
      </c>
      <c r="B237" s="3">
        <f xml:space="preserve"> RTD("cqg.rtd",,"StudyData",$B$1, "Bar", "", "Close",$D$1,A237,,,,,"T")</f>
        <v>4200.5</v>
      </c>
      <c r="C237" s="3">
        <f t="shared" si="6"/>
        <v>4146.1000000000004</v>
      </c>
      <c r="E237" s="3">
        <f xml:space="preserve"> RTD("cqg.rtd",,"StudyData", $B$1, "RSI", "InputChoice=Close,Period=9", "RSI",$D$1,A237,"all",,,,"T")</f>
        <v>65.841662567542315</v>
      </c>
    </row>
    <row r="238" spans="1:5" x14ac:dyDescent="0.3">
      <c r="A238">
        <f t="shared" si="7"/>
        <v>-235</v>
      </c>
      <c r="B238" s="3">
        <f xml:space="preserve"> RTD("cqg.rtd",,"StudyData",$B$1, "Bar", "", "Close",$D$1,A238,,,,,"T")</f>
        <v>4180.5</v>
      </c>
      <c r="C238" s="3">
        <f t="shared" si="6"/>
        <v>4137.1000000000004</v>
      </c>
      <c r="E238" s="3">
        <f xml:space="preserve"> RTD("cqg.rtd",,"StudyData", $B$1, "RSI", "InputChoice=Close,Period=9", "RSI",$D$1,A238,"all",,,,"T")</f>
        <v>60.136348636964257</v>
      </c>
    </row>
    <row r="239" spans="1:5" x14ac:dyDescent="0.3">
      <c r="A239">
        <f t="shared" si="7"/>
        <v>-236</v>
      </c>
      <c r="B239" s="3">
        <f xml:space="preserve"> RTD("cqg.rtd",,"StudyData",$B$1, "Bar", "", "Close",$D$1,A239,,,,,"T")</f>
        <v>4187.5</v>
      </c>
      <c r="C239" s="3">
        <f t="shared" si="6"/>
        <v>4133.45</v>
      </c>
      <c r="E239" s="3">
        <f xml:space="preserve"> RTD("cqg.rtd",,"StudyData", $B$1, "RSI", "InputChoice=Close,Period=9", "RSI",$D$1,A239,"all",,,,"T")</f>
        <v>63.4325242173162</v>
      </c>
    </row>
    <row r="240" spans="1:5" x14ac:dyDescent="0.3">
      <c r="A240">
        <f t="shared" si="7"/>
        <v>-237</v>
      </c>
      <c r="B240" s="3">
        <f xml:space="preserve"> RTD("cqg.rtd",,"StudyData",$B$1, "Bar", "", "Close",$D$1,A240,,,,,"T")</f>
        <v>4187.5</v>
      </c>
      <c r="C240" s="3">
        <f t="shared" si="6"/>
        <v>4131.3500000000004</v>
      </c>
      <c r="E240" s="3">
        <f xml:space="preserve"> RTD("cqg.rtd",,"StudyData", $B$1, "RSI", "InputChoice=Close,Period=9", "RSI",$D$1,A240,"all",,,,"T")</f>
        <v>63.4325242173162</v>
      </c>
    </row>
    <row r="241" spans="1:5" x14ac:dyDescent="0.3">
      <c r="A241">
        <f t="shared" si="7"/>
        <v>-238</v>
      </c>
      <c r="B241" s="3">
        <f xml:space="preserve"> RTD("cqg.rtd",,"StudyData",$B$1, "Bar", "", "Close",$D$1,A241,,,,,"T")</f>
        <v>4189.75</v>
      </c>
      <c r="C241" s="3">
        <f t="shared" si="6"/>
        <v>4131.3374999999996</v>
      </c>
      <c r="E241" s="3">
        <f xml:space="preserve"> RTD("cqg.rtd",,"StudyData", $B$1, "RSI", "InputChoice=Close,Period=9", "RSI",$D$1,A241,"all",,,,"T")</f>
        <v>64.327997740897644</v>
      </c>
    </row>
    <row r="242" spans="1:5" x14ac:dyDescent="0.3">
      <c r="A242">
        <f t="shared" si="7"/>
        <v>-239</v>
      </c>
      <c r="B242" s="3">
        <f xml:space="preserve"> RTD("cqg.rtd",,"StudyData",$B$1, "Bar", "", "Close",$D$1,A242,,,,,"T")</f>
        <v>4153.25</v>
      </c>
      <c r="C242" s="3">
        <f t="shared" si="6"/>
        <v>4129.6000000000004</v>
      </c>
      <c r="E242" s="3">
        <f xml:space="preserve"> RTD("cqg.rtd",,"StudyData", $B$1, "RSI", "InputChoice=Close,Period=9", "RSI",$D$1,A242,"all",,,,"T")</f>
        <v>55.210522946356654</v>
      </c>
    </row>
    <row r="243" spans="1:5" x14ac:dyDescent="0.3">
      <c r="A243">
        <f t="shared" si="7"/>
        <v>-240</v>
      </c>
      <c r="B243" s="3">
        <f xml:space="preserve"> RTD("cqg.rtd",,"StudyData",$B$1, "Bar", "", "Close",$D$1,A243,,,,,"T")</f>
        <v>4167.25</v>
      </c>
      <c r="C243" s="3">
        <f t="shared" si="6"/>
        <v>4128</v>
      </c>
      <c r="E243" s="3">
        <f xml:space="preserve"> RTD("cqg.rtd",,"StudyData", $B$1, "RSI", "InputChoice=Close,Period=9", "RSI",$D$1,A243,"all",,,,"T")</f>
        <v>60.480983643722453</v>
      </c>
    </row>
    <row r="244" spans="1:5" x14ac:dyDescent="0.3">
      <c r="A244">
        <f t="shared" si="7"/>
        <v>-241</v>
      </c>
      <c r="B244" s="3">
        <f xml:space="preserve"> RTD("cqg.rtd",,"StudyData",$B$1, "Bar", "", "Close",$D$1,A244,,,,,"T")</f>
        <v>4161</v>
      </c>
      <c r="C244" s="3">
        <f t="shared" si="6"/>
        <v>4125.5375000000004</v>
      </c>
      <c r="E244" s="3">
        <f xml:space="preserve"> RTD("cqg.rtd",,"StudyData", $B$1, "RSI", "InputChoice=Close,Period=9", "RSI",$D$1,A244,"all",,,,"T")</f>
        <v>58.925004758206192</v>
      </c>
    </row>
    <row r="245" spans="1:5" x14ac:dyDescent="0.3">
      <c r="A245">
        <f t="shared" si="7"/>
        <v>-242</v>
      </c>
      <c r="B245" s="3">
        <f xml:space="preserve"> RTD("cqg.rtd",,"StudyData",$B$1, "Bar", "", "Close",$D$1,A245,,,,,"T")</f>
        <v>4165.5</v>
      </c>
      <c r="C245" s="3">
        <f t="shared" si="6"/>
        <v>4124.7624999999998</v>
      </c>
      <c r="E245" s="3">
        <f xml:space="preserve"> RTD("cqg.rtd",,"StudyData", $B$1, "RSI", "InputChoice=Close,Period=9", "RSI",$D$1,A245,"all",,,,"T")</f>
        <v>60.448219234152873</v>
      </c>
    </row>
    <row r="246" spans="1:5" x14ac:dyDescent="0.3">
      <c r="A246">
        <f t="shared" si="7"/>
        <v>-243</v>
      </c>
      <c r="B246" s="3">
        <f xml:space="preserve"> RTD("cqg.rtd",,"StudyData",$B$1, "Bar", "", "Close",$D$1,A246,,,,,"T")</f>
        <v>4162</v>
      </c>
      <c r="C246" s="3">
        <f t="shared" si="6"/>
        <v>4123.1000000000004</v>
      </c>
      <c r="E246" s="3">
        <f xml:space="preserve"> RTD("cqg.rtd",,"StudyData", $B$1, "RSI", "InputChoice=Close,Period=9", "RSI",$D$1,A246,"all",,,,"T")</f>
        <v>59.728501455757673</v>
      </c>
    </row>
    <row r="247" spans="1:5" x14ac:dyDescent="0.3">
      <c r="A247">
        <f t="shared" si="7"/>
        <v>-244</v>
      </c>
      <c r="B247" s="3">
        <f xml:space="preserve"> RTD("cqg.rtd",,"StudyData",$B$1, "Bar", "", "Close",$D$1,A247,,,,,"T")</f>
        <v>4156</v>
      </c>
      <c r="C247" s="3">
        <f t="shared" si="6"/>
        <v>4123.1750000000002</v>
      </c>
      <c r="E247" s="3">
        <f xml:space="preserve"> RTD("cqg.rtd",,"StudyData", $B$1, "RSI", "InputChoice=Close,Period=9", "RSI",$D$1,A247,"all",,,,"T")</f>
        <v>58.579985265845615</v>
      </c>
    </row>
    <row r="248" spans="1:5" x14ac:dyDescent="0.3">
      <c r="A248">
        <f t="shared" si="7"/>
        <v>-245</v>
      </c>
      <c r="B248" s="3">
        <f xml:space="preserve"> RTD("cqg.rtd",,"StudyData",$B$1, "Bar", "", "Close",$D$1,A248,,,,,"T")</f>
        <v>4148.5</v>
      </c>
      <c r="C248" s="3">
        <f t="shared" si="6"/>
        <v>4122.1875</v>
      </c>
      <c r="E248" s="3">
        <f xml:space="preserve"> RTD("cqg.rtd",,"StudyData", $B$1, "RSI", "InputChoice=Close,Period=9", "RSI",$D$1,A248,"all",,,,"T")</f>
        <v>57.224509298472576</v>
      </c>
    </row>
    <row r="249" spans="1:5" x14ac:dyDescent="0.3">
      <c r="A249">
        <f t="shared" si="7"/>
        <v>-246</v>
      </c>
      <c r="B249" s="3">
        <f xml:space="preserve"> RTD("cqg.rtd",,"StudyData",$B$1, "Bar", "", "Close",$D$1,A249,,,,,"T")</f>
        <v>4156.75</v>
      </c>
      <c r="C249" s="3">
        <f t="shared" si="6"/>
        <v>4121.8999999999996</v>
      </c>
      <c r="E249" s="3">
        <f xml:space="preserve"> RTD("cqg.rtd",,"StudyData", $B$1, "RSI", "InputChoice=Close,Period=9", "RSI",$D$1,A249,"all",,,,"T")</f>
        <v>59.116101530799931</v>
      </c>
    </row>
    <row r="250" spans="1:5" x14ac:dyDescent="0.3">
      <c r="A250">
        <f t="shared" si="7"/>
        <v>-247</v>
      </c>
      <c r="B250" s="3">
        <f xml:space="preserve"> RTD("cqg.rtd",,"StudyData",$B$1, "Bar", "", "Close",$D$1,A250,,,,,"T")</f>
        <v>4114.75</v>
      </c>
      <c r="C250" s="3">
        <f t="shared" si="6"/>
        <v>4121.0625</v>
      </c>
      <c r="E250" s="3">
        <f xml:space="preserve"> RTD("cqg.rtd",,"StudyData", $B$1, "RSI", "InputChoice=Close,Period=9", "RSI",$D$1,A250,"all",,,,"T")</f>
        <v>51.924763693082404</v>
      </c>
    </row>
    <row r="251" spans="1:5" x14ac:dyDescent="0.3">
      <c r="A251">
        <f t="shared" si="7"/>
        <v>-248</v>
      </c>
      <c r="B251" s="3">
        <f xml:space="preserve"> RTD("cqg.rtd",,"StudyData",$B$1, "Bar", "", "Close",$D$1,A251,,,,,"T")</f>
        <v>4114.25</v>
      </c>
      <c r="C251" s="3">
        <f t="shared" si="6"/>
        <v>4121.9750000000004</v>
      </c>
      <c r="E251" s="3">
        <f xml:space="preserve"> RTD("cqg.rtd",,"StudyData", $B$1, "RSI", "InputChoice=Close,Period=9", "RSI",$D$1,A251,"all",,,,"T")</f>
        <v>51.835112487842942</v>
      </c>
    </row>
    <row r="252" spans="1:5" x14ac:dyDescent="0.3">
      <c r="A252">
        <f t="shared" si="7"/>
        <v>-249</v>
      </c>
      <c r="B252" s="3">
        <f xml:space="preserve"> RTD("cqg.rtd",,"StudyData",$B$1, "Bar", "", "Close",$D$1,A252,,,,,"T")</f>
        <v>4072.25</v>
      </c>
      <c r="C252" s="3">
        <f t="shared" si="6"/>
        <v>4120.6875</v>
      </c>
      <c r="E252" s="3">
        <f xml:space="preserve"> RTD("cqg.rtd",,"StudyData", $B$1, "RSI", "InputChoice=Close,Period=9", "RSI",$D$1,A252,"all",,,,"T")</f>
        <v>44.043819609215319</v>
      </c>
    </row>
    <row r="253" spans="1:5" x14ac:dyDescent="0.3">
      <c r="A253">
        <f t="shared" si="7"/>
        <v>-250</v>
      </c>
      <c r="B253" s="3">
        <f xml:space="preserve"> RTD("cqg.rtd",,"StudyData",$B$1, "Bar", "", "Close",$D$1,A253,,,,,"T")</f>
        <v>4085.5</v>
      </c>
      <c r="C253" s="3">
        <f t="shared" si="6"/>
        <v>4123.3374999999996</v>
      </c>
      <c r="E253" s="3">
        <f xml:space="preserve"> RTD("cqg.rtd",,"StudyData", $B$1, "RSI", "InputChoice=Close,Period=9", "RSI",$D$1,A253,"all",,,,"T")</f>
        <v>46.136675587399587</v>
      </c>
    </row>
    <row r="254" spans="1:5" x14ac:dyDescent="0.3">
      <c r="A254">
        <f t="shared" si="7"/>
        <v>-251</v>
      </c>
      <c r="B254" s="3">
        <f xml:space="preserve"> RTD("cqg.rtd",,"StudyData",$B$1, "Bar", "", "Close",$D$1,A254,,,,,"T")</f>
        <v>4119</v>
      </c>
      <c r="C254" s="3">
        <f t="shared" si="6"/>
        <v>4123.4375</v>
      </c>
      <c r="E254" s="3">
        <f xml:space="preserve"> RTD("cqg.rtd",,"StudyData", $B$1, "RSI", "InputChoice=Close,Period=9", "RSI",$D$1,A254,"all",,,,"T")</f>
        <v>51.652666192456863</v>
      </c>
    </row>
    <row r="255" spans="1:5" x14ac:dyDescent="0.3">
      <c r="A255">
        <f t="shared" si="7"/>
        <v>-252</v>
      </c>
      <c r="B255" s="3">
        <f xml:space="preserve"> RTD("cqg.rtd",,"StudyData",$B$1, "Bar", "", "Close",$D$1,A255,,,,,"T")</f>
        <v>4131</v>
      </c>
      <c r="C255" s="3">
        <f t="shared" si="6"/>
        <v>4123.1499999999996</v>
      </c>
      <c r="E255" s="3">
        <f xml:space="preserve"> RTD("cqg.rtd",,"StudyData", $B$1, "RSI", "InputChoice=Close,Period=9", "RSI",$D$1,A255,"all",,,,"T")</f>
        <v>53.696801079663032</v>
      </c>
    </row>
    <row r="256" spans="1:5" x14ac:dyDescent="0.3">
      <c r="A256">
        <f t="shared" si="7"/>
        <v>-253</v>
      </c>
      <c r="B256" s="3">
        <f xml:space="preserve"> RTD("cqg.rtd",,"StudyData",$B$1, "Bar", "", "Close",$D$1,A256,,,,,"T")</f>
        <v>4069.25</v>
      </c>
      <c r="C256" s="3">
        <f t="shared" si="6"/>
        <v>4123.4125000000004</v>
      </c>
      <c r="E256" s="3">
        <f xml:space="preserve"> RTD("cqg.rtd",,"StudyData", $B$1, "RSI", "InputChoice=Close,Period=9", "RSI",$D$1,A256,"all",,,,"T")</f>
        <v>43.462545702763457</v>
      </c>
    </row>
    <row r="257" spans="1:5" x14ac:dyDescent="0.3">
      <c r="A257">
        <f t="shared" si="7"/>
        <v>-254</v>
      </c>
      <c r="B257" s="3">
        <f xml:space="preserve"> RTD("cqg.rtd",,"StudyData",$B$1, "Bar", "", "Close",$D$1,A257,,,,,"T")</f>
        <v>4020.5</v>
      </c>
      <c r="C257" s="3">
        <f t="shared" si="6"/>
        <v>4126.0124999999998</v>
      </c>
      <c r="E257" s="3">
        <f xml:space="preserve"> RTD("cqg.rtd",,"StudyData", $B$1, "RSI", "InputChoice=Close,Period=9", "RSI",$D$1,A257,"all",,,,"T")</f>
        <v>33.083325112495046</v>
      </c>
    </row>
    <row r="258" spans="1:5" x14ac:dyDescent="0.3">
      <c r="A258">
        <f t="shared" si="7"/>
        <v>-255</v>
      </c>
      <c r="B258" s="3">
        <f xml:space="preserve"> RTD("cqg.rtd",,"StudyData",$B$1, "Bar", "", "Close",$D$1,A258,,,,,"T")</f>
        <v>4107.5</v>
      </c>
      <c r="C258" s="3">
        <f t="shared" si="6"/>
        <v>4128.7</v>
      </c>
      <c r="E258" s="3">
        <f xml:space="preserve"> RTD("cqg.rtd",,"StudyData", $B$1, "RSI", "InputChoice=Close,Period=9", "RSI",$D$1,A258,"all",,,,"T")</f>
        <v>46.676410862536443</v>
      </c>
    </row>
    <row r="259" spans="1:5" x14ac:dyDescent="0.3">
      <c r="A259">
        <f t="shared" si="7"/>
        <v>-256</v>
      </c>
      <c r="B259" s="3">
        <f xml:space="preserve"> RTD("cqg.rtd",,"StudyData",$B$1, "Bar", "", "Close",$D$1,A259,,,,,"T")</f>
        <v>4145.5</v>
      </c>
      <c r="C259" s="3">
        <f t="shared" si="6"/>
        <v>4128.0124999999998</v>
      </c>
      <c r="E259" s="3">
        <f xml:space="preserve"> RTD("cqg.rtd",,"StudyData", $B$1, "RSI", "InputChoice=Close,Period=9", "RSI",$D$1,A259,"all",,,,"T")</f>
        <v>55.535556797505251</v>
      </c>
    </row>
    <row r="260" spans="1:5" x14ac:dyDescent="0.3">
      <c r="A260">
        <f t="shared" si="7"/>
        <v>-257</v>
      </c>
      <c r="B260" s="3">
        <f xml:space="preserve"> RTD("cqg.rtd",,"StudyData",$B$1, "Bar", "", "Close",$D$1,A260,,,,,"T")</f>
        <v>4187.25</v>
      </c>
      <c r="C260" s="3">
        <f t="shared" ref="C260:C293" si="8">_xlfn.AGGREGATE(1,6,B260:B279)</f>
        <v>4124.7250000000004</v>
      </c>
      <c r="E260" s="3">
        <f xml:space="preserve"> RTD("cqg.rtd",,"StudyData", $B$1, "RSI", "InputChoice=Close,Period=9", "RSI",$D$1,A260,"all",,,,"T")</f>
        <v>68.171855282772768</v>
      </c>
    </row>
    <row r="261" spans="1:5" x14ac:dyDescent="0.3">
      <c r="A261">
        <f t="shared" ref="A261:A293" si="9">A260-1</f>
        <v>-258</v>
      </c>
      <c r="B261" s="3">
        <f xml:space="preserve"> RTD("cqg.rtd",,"StudyData",$B$1, "Bar", "", "Close",$D$1,A261,,,,,"T")</f>
        <v>4155</v>
      </c>
      <c r="C261" s="3">
        <f t="shared" si="8"/>
        <v>4119.3625000000002</v>
      </c>
      <c r="E261" s="3">
        <f xml:space="preserve"> RTD("cqg.rtd",,"StudyData", $B$1, "RSI", "InputChoice=Close,Period=9", "RSI",$D$1,A261,"all",,,,"T")</f>
        <v>62.278567660416705</v>
      </c>
    </row>
    <row r="262" spans="1:5" x14ac:dyDescent="0.3">
      <c r="A262">
        <f t="shared" si="9"/>
        <v>-259</v>
      </c>
      <c r="B262" s="3">
        <f xml:space="preserve"> RTD("cqg.rtd",,"StudyData",$B$1, "Bar", "", "Close",$D$1,A262,,,,,"T")</f>
        <v>4121.25</v>
      </c>
      <c r="C262" s="3">
        <f t="shared" si="8"/>
        <v>4114.0249999999996</v>
      </c>
      <c r="E262" s="3">
        <f xml:space="preserve"> RTD("cqg.rtd",,"StudyData", $B$1, "RSI", "InputChoice=Close,Period=9", "RSI",$D$1,A262,"all",,,,"T")</f>
        <v>54.429422053467427</v>
      </c>
    </row>
    <row r="263" spans="1:5" x14ac:dyDescent="0.3">
      <c r="A263">
        <f t="shared" si="9"/>
        <v>-260</v>
      </c>
      <c r="B263" s="3">
        <f xml:space="preserve"> RTD("cqg.rtd",,"StudyData",$B$1, "Bar", "", "Close",$D$1,A263,,,,,"T")</f>
        <v>4118</v>
      </c>
      <c r="C263" s="3">
        <f t="shared" si="8"/>
        <v>4109.5124999999998</v>
      </c>
      <c r="E263" s="3">
        <f xml:space="preserve"> RTD("cqg.rtd",,"StudyData", $B$1, "RSI", "InputChoice=Close,Period=9", "RSI",$D$1,A263,"all",,,,"T")</f>
        <v>53.603040153849037</v>
      </c>
    </row>
    <row r="264" spans="1:5" x14ac:dyDescent="0.3">
      <c r="A264">
        <f t="shared" si="9"/>
        <v>-261</v>
      </c>
      <c r="B264" s="3">
        <f xml:space="preserve"> RTD("cqg.rtd",,"StudyData",$B$1, "Bar", "", "Close",$D$1,A264,,,,,"T")</f>
        <v>4145.5</v>
      </c>
      <c r="C264" s="3">
        <f t="shared" si="8"/>
        <v>4104.8249999999998</v>
      </c>
      <c r="E264" s="3">
        <f xml:space="preserve"> RTD("cqg.rtd",,"StudyData", $B$1, "RSI", "InputChoice=Close,Period=9", "RSI",$D$1,A264,"all",,,,"T")</f>
        <v>62.068810716000463</v>
      </c>
    </row>
    <row r="265" spans="1:5" x14ac:dyDescent="0.3">
      <c r="A265">
        <f t="shared" si="9"/>
        <v>-262</v>
      </c>
      <c r="B265" s="3">
        <f xml:space="preserve"> RTD("cqg.rtd",,"StudyData",$B$1, "Bar", "", "Close",$D$1,A265,,,,,"T")</f>
        <v>4132.25</v>
      </c>
      <c r="C265" s="3">
        <f t="shared" si="8"/>
        <v>4099.0874999999996</v>
      </c>
      <c r="E265" s="3">
        <f xml:space="preserve"> RTD("cqg.rtd",,"StudyData", $B$1, "RSI", "InputChoice=Close,Period=9", "RSI",$D$1,A265,"all",,,,"T")</f>
        <v>59.316985406298265</v>
      </c>
    </row>
    <row r="266" spans="1:5" x14ac:dyDescent="0.3">
      <c r="A266">
        <f t="shared" si="9"/>
        <v>-263</v>
      </c>
      <c r="B266" s="3">
        <f xml:space="preserve"> RTD("cqg.rtd",,"StudyData",$B$1, "Bar", "", "Close",$D$1,A266,,,,,"T")</f>
        <v>4163.5</v>
      </c>
      <c r="C266" s="3">
        <f t="shared" si="8"/>
        <v>4091.0625</v>
      </c>
      <c r="E266" s="3">
        <f xml:space="preserve"> RTD("cqg.rtd",,"StudyData", $B$1, "RSI", "InputChoice=Close,Period=9", "RSI",$D$1,A266,"all",,,,"T")</f>
        <v>69.956854823427776</v>
      </c>
    </row>
    <row r="267" spans="1:5" x14ac:dyDescent="0.3">
      <c r="A267">
        <f t="shared" si="9"/>
        <v>-264</v>
      </c>
      <c r="B267" s="3">
        <f xml:space="preserve"> RTD("cqg.rtd",,"StudyData",$B$1, "Bar", "", "Close",$D$1,A267,,,,,"T")</f>
        <v>4136.25</v>
      </c>
      <c r="C267" s="3">
        <f t="shared" si="8"/>
        <v>4081.4749999999999</v>
      </c>
      <c r="E267" s="3">
        <f xml:space="preserve"> RTD("cqg.rtd",,"StudyData", $B$1, "RSI", "InputChoice=Close,Period=9", "RSI",$D$1,A267,"all",,,,"T")</f>
        <v>65.105303702365632</v>
      </c>
    </row>
    <row r="268" spans="1:5" x14ac:dyDescent="0.3">
      <c r="A268">
        <f t="shared" si="9"/>
        <v>-265</v>
      </c>
      <c r="B268" s="3">
        <f xml:space="preserve"> RTD("cqg.rtd",,"StudyData",$B$1, "Bar", "", "Close",$D$1,A268,,,,,"T")</f>
        <v>4142.75</v>
      </c>
      <c r="C268" s="3">
        <f t="shared" si="8"/>
        <v>4071.05</v>
      </c>
      <c r="E268" s="3">
        <f xml:space="preserve"> RTD("cqg.rtd",,"StudyData", $B$1, "RSI", "InputChoice=Close,Period=9", "RSI",$D$1,A268,"all",,,,"T")</f>
        <v>67.413520244346444</v>
      </c>
    </row>
    <row r="269" spans="1:5" x14ac:dyDescent="0.3">
      <c r="A269">
        <f t="shared" si="9"/>
        <v>-266</v>
      </c>
      <c r="B269" s="3">
        <f xml:space="preserve"> RTD("cqg.rtd",,"StudyData",$B$1, "Bar", "", "Close",$D$1,A269,,,,,"T")</f>
        <v>4140</v>
      </c>
      <c r="C269" s="3">
        <f t="shared" si="8"/>
        <v>4059.15</v>
      </c>
      <c r="E269" s="3">
        <f xml:space="preserve"> RTD("cqg.rtd",,"StudyData", $B$1, "RSI", "InputChoice=Close,Period=9", "RSI",$D$1,A269,"all",,,,"T")</f>
        <v>66.973174476367745</v>
      </c>
    </row>
    <row r="270" spans="1:5" x14ac:dyDescent="0.3">
      <c r="A270">
        <f t="shared" si="9"/>
        <v>-267</v>
      </c>
      <c r="B270" s="3">
        <f xml:space="preserve"> RTD("cqg.rtd",,"StudyData",$B$1, "Bar", "", "Close",$D$1,A270,,,,,"T")</f>
        <v>4133</v>
      </c>
      <c r="C270" s="3">
        <f t="shared" si="8"/>
        <v>4048.2125000000001</v>
      </c>
      <c r="E270" s="3">
        <f xml:space="preserve"> RTD("cqg.rtd",,"StudyData", $B$1, "RSI", "InputChoice=Close,Period=9", "RSI",$D$1,A270,"all",,,,"T")</f>
        <v>65.931524264374502</v>
      </c>
    </row>
    <row r="271" spans="1:5" x14ac:dyDescent="0.3">
      <c r="A271">
        <f t="shared" si="9"/>
        <v>-268</v>
      </c>
      <c r="B271" s="3">
        <f xml:space="preserve"> RTD("cqg.rtd",,"StudyData",$B$1, "Bar", "", "Close",$D$1,A271,,,,,"T")</f>
        <v>4088.5</v>
      </c>
      <c r="C271" s="3">
        <f t="shared" si="8"/>
        <v>4038</v>
      </c>
      <c r="E271" s="3">
        <f xml:space="preserve"> RTD("cqg.rtd",,"StudyData", $B$1, "RSI", "InputChoice=Close,Period=9", "RSI",$D$1,A271,"all",,,,"T")</f>
        <v>58.542902892850812</v>
      </c>
    </row>
    <row r="272" spans="1:5" x14ac:dyDescent="0.3">
      <c r="A272">
        <f t="shared" si="9"/>
        <v>-269</v>
      </c>
      <c r="B272" s="3">
        <f xml:space="preserve"> RTD("cqg.rtd",,"StudyData",$B$1, "Bar", "", "Close",$D$1,A272,,,,,"T")</f>
        <v>4125.25</v>
      </c>
      <c r="C272" s="3">
        <f t="shared" si="8"/>
        <v>4026.7125000000001</v>
      </c>
      <c r="E272" s="3">
        <f xml:space="preserve"> RTD("cqg.rtd",,"StudyData", $B$1, "RSI", "InputChoice=Close,Period=9", "RSI",$D$1,A272,"all",,,,"T")</f>
        <v>69.627998097491542</v>
      </c>
    </row>
    <row r="273" spans="1:5" x14ac:dyDescent="0.3">
      <c r="A273">
        <f t="shared" si="9"/>
        <v>-270</v>
      </c>
      <c r="B273" s="3">
        <f xml:space="preserve"> RTD("cqg.rtd",,"StudyData",$B$1, "Bar", "", "Close",$D$1,A273,,,,,"T")</f>
        <v>4087.5</v>
      </c>
      <c r="C273" s="3">
        <f t="shared" si="8"/>
        <v>4012.6750000000002</v>
      </c>
      <c r="E273" s="3">
        <f xml:space="preserve"> RTD("cqg.rtd",,"StudyData", $B$1, "RSI", "InputChoice=Close,Period=9", "RSI",$D$1,A273,"all",,,,"T")</f>
        <v>63.279325800761747</v>
      </c>
    </row>
    <row r="274" spans="1:5" x14ac:dyDescent="0.3">
      <c r="A274">
        <f t="shared" si="9"/>
        <v>-271</v>
      </c>
      <c r="B274" s="3">
        <f xml:space="preserve"> RTD("cqg.rtd",,"StudyData",$B$1, "Bar", "", "Close",$D$1,A274,,,,,"T")</f>
        <v>4113.25</v>
      </c>
      <c r="C274" s="3">
        <f t="shared" si="8"/>
        <v>4000.7874999999999</v>
      </c>
      <c r="E274" s="3">
        <f xml:space="preserve"> RTD("cqg.rtd",,"StudyData", $B$1, "RSI", "InputChoice=Close,Period=9", "RSI",$D$1,A274,"all",,,,"T")</f>
        <v>72.463413816805513</v>
      </c>
    </row>
    <row r="275" spans="1:5" x14ac:dyDescent="0.3">
      <c r="A275">
        <f t="shared" si="9"/>
        <v>-272</v>
      </c>
      <c r="B275" s="3">
        <f xml:space="preserve"> RTD("cqg.rtd",,"StudyData",$B$1, "Bar", "", "Close",$D$1,A275,,,,,"T")</f>
        <v>4136.25</v>
      </c>
      <c r="C275" s="3">
        <f t="shared" si="8"/>
        <v>3994.8684210526317</v>
      </c>
      <c r="E275" s="3">
        <f xml:space="preserve"> RTD("cqg.rtd",,"StudyData", $B$1, "RSI", "InputChoice=Close,Period=9", "RSI",$D$1,A275,"all",,,,"T")</f>
        <v>81.901013455157113</v>
      </c>
    </row>
    <row r="276" spans="1:5" x14ac:dyDescent="0.3">
      <c r="A276">
        <f t="shared" si="9"/>
        <v>-273</v>
      </c>
      <c r="B276" s="3">
        <f xml:space="preserve"> RTD("cqg.rtd",,"StudyData",$B$1, "Bar", "", "Close",$D$1,A276,,,,,"T")</f>
        <v>4121.25</v>
      </c>
      <c r="C276" s="3">
        <f t="shared" si="8"/>
        <v>3987.0138888888887</v>
      </c>
      <c r="E276" s="3">
        <f xml:space="preserve"> RTD("cqg.rtd",,"StudyData", $B$1, "RSI", "InputChoice=Close,Period=9", "RSI",$D$1,A276,"all",,,,"T")</f>
        <v>80.422921171721043</v>
      </c>
    </row>
    <row r="277" spans="1:5" x14ac:dyDescent="0.3">
      <c r="A277">
        <f t="shared" si="9"/>
        <v>-274</v>
      </c>
      <c r="B277" s="3">
        <f xml:space="preserve"> RTD("cqg.rtd",,"StudyData",$B$1, "Bar", "", "Close",$D$1,A277,,,,,"T")</f>
        <v>4074.25</v>
      </c>
      <c r="C277" s="3">
        <f t="shared" si="8"/>
        <v>3979.1176470588234</v>
      </c>
      <c r="E277" s="3">
        <f xml:space="preserve"> RTD("cqg.rtd",,"StudyData", $B$1, "RSI", "InputChoice=Close,Period=9", "RSI",$D$1,A277,"all",,,,"T")</f>
        <v>74.65887827899779</v>
      </c>
    </row>
    <row r="278" spans="1:5" x14ac:dyDescent="0.3">
      <c r="A278">
        <f t="shared" si="9"/>
        <v>-275</v>
      </c>
      <c r="B278" s="3">
        <f xml:space="preserve"> RTD("cqg.rtd",,"StudyData",$B$1, "Bar", "", "Close",$D$1,A278,,,,,"T")</f>
        <v>4093.75</v>
      </c>
      <c r="C278" s="3">
        <f t="shared" si="8"/>
        <v>3973.171875</v>
      </c>
      <c r="E278" s="3">
        <f xml:space="preserve"> RTD("cqg.rtd",,"StudyData", $B$1, "RSI", "InputChoice=Close,Period=9", "RSI",$D$1,A278,"all",,,,"T")</f>
        <v>83.753074109991047</v>
      </c>
    </row>
    <row r="279" spans="1:5" x14ac:dyDescent="0.3">
      <c r="A279">
        <f t="shared" si="9"/>
        <v>-276</v>
      </c>
      <c r="B279" s="3">
        <f xml:space="preserve"> RTD("cqg.rtd",,"StudyData",$B$1, "Bar", "", "Close",$D$1,A279,,,,,"T")</f>
        <v>4079.75</v>
      </c>
      <c r="C279" s="3">
        <f t="shared" si="8"/>
        <v>3965.1333333333332</v>
      </c>
      <c r="E279" s="3">
        <f xml:space="preserve"> RTD("cqg.rtd",,"StudyData", $B$1, "RSI", "InputChoice=Close,Period=9", "RSI",$D$1,A279,"all",,,,"T")</f>
        <v>82.383644174985164</v>
      </c>
    </row>
    <row r="280" spans="1:5" x14ac:dyDescent="0.3">
      <c r="A280">
        <f t="shared" si="9"/>
        <v>-277</v>
      </c>
      <c r="B280" s="3">
        <f xml:space="preserve"> RTD("cqg.rtd",,"StudyData",$B$1, "Bar", "", "Close",$D$1,A280,,,,,"T")</f>
        <v>4080</v>
      </c>
      <c r="C280" s="3">
        <f t="shared" si="8"/>
        <v>3956.9464285714284</v>
      </c>
      <c r="E280" s="3">
        <f xml:space="preserve"> RTD("cqg.rtd",,"StudyData", $B$1, "RSI", "InputChoice=Close,Period=9", "RSI",$D$1,A280,"all",,,,"T")</f>
        <v>82.494014038229125</v>
      </c>
    </row>
    <row r="281" spans="1:5" x14ac:dyDescent="0.3">
      <c r="A281">
        <f t="shared" si="9"/>
        <v>-278</v>
      </c>
      <c r="B281" s="3">
        <f xml:space="preserve"> RTD("cqg.rtd",,"StudyData",$B$1, "Bar", "", "Close",$D$1,A281,,,,,"T")</f>
        <v>4048.25</v>
      </c>
      <c r="C281" s="3">
        <f t="shared" si="8"/>
        <v>3947.4807692307691</v>
      </c>
      <c r="E281" s="3">
        <f xml:space="preserve"> RTD("cqg.rtd",,"StudyData", $B$1, "RSI", "InputChoice=Close,Period=9", "RSI",$D$1,A281,"all",,,,"T")</f>
        <v>79.374684102047667</v>
      </c>
    </row>
    <row r="282" spans="1:5" x14ac:dyDescent="0.3">
      <c r="A282">
        <f t="shared" si="9"/>
        <v>-279</v>
      </c>
      <c r="B282" s="3">
        <f xml:space="preserve"> RTD("cqg.rtd",,"StudyData",$B$1, "Bar", "", "Close",$D$1,A282,,,,,"T")</f>
        <v>4031</v>
      </c>
      <c r="C282" s="3">
        <f t="shared" si="8"/>
        <v>3939.0833333333335</v>
      </c>
      <c r="E282" s="3">
        <f xml:space="preserve"> RTD("cqg.rtd",,"StudyData", $B$1, "RSI", "InputChoice=Close,Period=9", "RSI",$D$1,A282,"all",,,,"T")</f>
        <v>77.432692579669919</v>
      </c>
    </row>
    <row r="283" spans="1:5" x14ac:dyDescent="0.3">
      <c r="A283">
        <f t="shared" si="9"/>
        <v>-280</v>
      </c>
      <c r="B283" s="3">
        <f xml:space="preserve"> RTD("cqg.rtd",,"StudyData",$B$1, "Bar", "", "Close",$D$1,A283,,,,,"T")</f>
        <v>4024.25</v>
      </c>
      <c r="C283" s="3">
        <f t="shared" si="8"/>
        <v>3930.7272727272725</v>
      </c>
      <c r="E283" s="3">
        <f xml:space="preserve"> RTD("cqg.rtd",,"StudyData", $B$1, "RSI", "InputChoice=Close,Period=9", "RSI",$D$1,A283,"all",,,,"T")</f>
        <v>76.668593289846697</v>
      </c>
    </row>
    <row r="284" spans="1:5" x14ac:dyDescent="0.3">
      <c r="A284">
        <f t="shared" si="9"/>
        <v>-281</v>
      </c>
      <c r="B284" s="3">
        <f xml:space="preserve"> RTD("cqg.rtd",,"StudyData",$B$1, "Bar", "", "Close",$D$1,A284,,,,,"T")</f>
        <v>4030.75</v>
      </c>
      <c r="C284" s="3">
        <f t="shared" si="8"/>
        <v>3921.375</v>
      </c>
      <c r="E284" s="3">
        <f xml:space="preserve"> RTD("cqg.rtd",,"StudyData", $B$1, "RSI", "InputChoice=Close,Period=9", "RSI",$D$1,A284,"all",,,,"T")</f>
        <v>78.956916099773252</v>
      </c>
    </row>
    <row r="285" spans="1:5" x14ac:dyDescent="0.3">
      <c r="A285">
        <f t="shared" si="9"/>
        <v>-282</v>
      </c>
      <c r="B285" s="3">
        <f xml:space="preserve"> RTD("cqg.rtd",,"StudyData",$B$1, "Bar", "", "Close",$D$1,A285,,,,,"T")</f>
        <v>3971.75</v>
      </c>
      <c r="C285" s="3">
        <f t="shared" si="8"/>
        <v>3909.2222222222222</v>
      </c>
      <c r="E285" s="3">
        <f xml:space="preserve"> RTD("cqg.rtd",,"StudyData", $B$1, "RSI", "InputChoice=Close,Period=9", "RSI",$D$1,A285,"all",,,,"T")</f>
        <v>72.281959378733575</v>
      </c>
    </row>
    <row r="286" spans="1:5" x14ac:dyDescent="0.3">
      <c r="A286">
        <f t="shared" si="9"/>
        <v>-283</v>
      </c>
      <c r="B286" s="3">
        <f xml:space="preserve"> RTD("cqg.rtd",,"StudyData",$B$1, "Bar", "", "Close",$D$1,A286,,,,,"T")</f>
        <v>3971.75</v>
      </c>
      <c r="C286" s="3">
        <f t="shared" si="8"/>
        <v>3901.40625</v>
      </c>
      <c r="E286" s="3" t="str">
        <f xml:space="preserve"> RTD("cqg.rtd",,"StudyData", $B$1, "RSI", "InputChoice=Close,Period=9", "RSI",$D$1,A286,"all",,,,"T")</f>
        <v/>
      </c>
    </row>
    <row r="287" spans="1:5" x14ac:dyDescent="0.3">
      <c r="A287">
        <f t="shared" si="9"/>
        <v>-284</v>
      </c>
      <c r="B287" s="3">
        <f xml:space="preserve"> RTD("cqg.rtd",,"StudyData",$B$1, "Bar", "", "Close",$D$1,A287,,,,,"T")</f>
        <v>3927.75</v>
      </c>
      <c r="C287" s="3">
        <f t="shared" si="8"/>
        <v>3891.3571428571427</v>
      </c>
      <c r="E287" s="3" t="str">
        <f xml:space="preserve"> RTD("cqg.rtd",,"StudyData", $B$1, "RSI", "InputChoice=Close,Period=9", "RSI",$D$1,A287,"all",,,,"T")</f>
        <v/>
      </c>
    </row>
    <row r="288" spans="1:5" x14ac:dyDescent="0.3">
      <c r="A288">
        <f t="shared" si="9"/>
        <v>-285</v>
      </c>
      <c r="B288" s="3">
        <f xml:space="preserve"> RTD("cqg.rtd",,"StudyData",$B$1, "Bar", "", "Close",$D$1,A288,,,,,"T")</f>
        <v>3904.75</v>
      </c>
      <c r="C288" s="3">
        <f t="shared" si="8"/>
        <v>3885.2916666666665</v>
      </c>
      <c r="E288" s="3" t="str">
        <f xml:space="preserve"> RTD("cqg.rtd",,"StudyData", $B$1, "RSI", "InputChoice=Close,Period=9", "RSI",$D$1,A288,"all",,,,"T")</f>
        <v/>
      </c>
    </row>
    <row r="289" spans="1:5" x14ac:dyDescent="0.3">
      <c r="A289">
        <f t="shared" si="9"/>
        <v>-286</v>
      </c>
      <c r="B289" s="3">
        <f xml:space="preserve"> RTD("cqg.rtd",,"StudyData",$B$1, "Bar", "", "Close",$D$1,A289,,,,,"T")</f>
        <v>3921.25</v>
      </c>
      <c r="C289" s="3">
        <f t="shared" si="8"/>
        <v>3881.4</v>
      </c>
      <c r="E289" s="3" t="str">
        <f xml:space="preserve"> RTD("cqg.rtd",,"StudyData", $B$1, "RSI", "InputChoice=Close,Period=9", "RSI",$D$1,A289,"all",,,,"T")</f>
        <v/>
      </c>
    </row>
    <row r="290" spans="1:5" x14ac:dyDescent="0.3">
      <c r="A290">
        <f t="shared" si="9"/>
        <v>-287</v>
      </c>
      <c r="B290" s="3">
        <f xml:space="preserve"> RTD("cqg.rtd",,"StudyData",$B$1, "Bar", "", "Close",$D$1,A290,,,,,"T")</f>
        <v>3928.75</v>
      </c>
      <c r="C290" s="3">
        <f t="shared" si="8"/>
        <v>3871.4375</v>
      </c>
      <c r="E290" s="3" t="str">
        <f xml:space="preserve"> RTD("cqg.rtd",,"StudyData", $B$1, "RSI", "InputChoice=Close,Period=9", "RSI",$D$1,A290,"all",,,,"T")</f>
        <v/>
      </c>
    </row>
    <row r="291" spans="1:5" x14ac:dyDescent="0.3">
      <c r="A291">
        <f t="shared" si="9"/>
        <v>-288</v>
      </c>
      <c r="B291" s="3">
        <f xml:space="preserve"> RTD("cqg.rtd",,"StudyData",$B$1, "Bar", "", "Close",$D$1,A291,,,,,"T")</f>
        <v>3862.75</v>
      </c>
      <c r="C291" s="3">
        <f t="shared" si="8"/>
        <v>3852.3333333333335</v>
      </c>
      <c r="E291" s="3" t="str">
        <f xml:space="preserve"> RTD("cqg.rtd",,"StudyData", $B$1, "RSI", "InputChoice=Close,Period=9", "RSI",$D$1,A291,"all",,,,"T")</f>
        <v/>
      </c>
    </row>
    <row r="292" spans="1:5" x14ac:dyDescent="0.3">
      <c r="A292">
        <f t="shared" si="9"/>
        <v>-289</v>
      </c>
      <c r="B292" s="3">
        <f xml:space="preserve"> RTD("cqg.rtd",,"StudyData",$B$1, "Bar", "", "Close",$D$1,A292,,,,,"T")</f>
        <v>3844.5</v>
      </c>
      <c r="C292" s="3">
        <f t="shared" si="8"/>
        <v>3847.125</v>
      </c>
      <c r="E292" s="3" t="str">
        <f xml:space="preserve"> RTD("cqg.rtd",,"StudyData", $B$1, "RSI", "InputChoice=Close,Period=9", "RSI",$D$1,A292,"all",,,,"T")</f>
        <v/>
      </c>
    </row>
    <row r="293" spans="1:5" x14ac:dyDescent="0.3">
      <c r="A293">
        <f t="shared" si="9"/>
        <v>-290</v>
      </c>
      <c r="B293" s="3">
        <f xml:space="preserve"> RTD("cqg.rtd",,"StudyData",$B$1, "Bar", "", "Close",$D$1,A293,,,,,"T")</f>
        <v>3849.75</v>
      </c>
      <c r="C293" s="3">
        <f t="shared" si="8"/>
        <v>3849.75</v>
      </c>
      <c r="E293" s="3" t="str">
        <f xml:space="preserve"> RTD("cqg.rtd",,"StudyData", $B$1, "RSI", "InputChoice=Close,Period=9", "RSI",$D$1,A293,"all",,,,"T")</f>
        <v/>
      </c>
    </row>
    <row r="294" spans="1:5" x14ac:dyDescent="0.3">
      <c r="C294" s="3"/>
    </row>
    <row r="295" spans="1:5" x14ac:dyDescent="0.3">
      <c r="C295" s="3"/>
    </row>
    <row r="296" spans="1:5" x14ac:dyDescent="0.3">
      <c r="C296" s="3"/>
    </row>
    <row r="297" spans="1:5" x14ac:dyDescent="0.3">
      <c r="C297" s="3"/>
    </row>
    <row r="298" spans="1:5" x14ac:dyDescent="0.3">
      <c r="C298" s="3"/>
    </row>
    <row r="299" spans="1:5" x14ac:dyDescent="0.3">
      <c r="C299" s="3"/>
    </row>
    <row r="300" spans="1:5" x14ac:dyDescent="0.3">
      <c r="C300" s="3"/>
    </row>
  </sheetData>
  <mergeCells count="1">
    <mergeCell ref="F1:H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E8" sqref="E8"/>
    </sheetView>
  </sheetViews>
  <sheetFormatPr defaultRowHeight="17.25" x14ac:dyDescent="0.3"/>
  <cols>
    <col min="2" max="2" width="25.77734375" customWidth="1"/>
    <col min="4" max="4" width="10.77734375" customWidth="1"/>
    <col min="5" max="5" width="9.88671875" customWidth="1"/>
    <col min="9" max="9" width="10.109375" customWidth="1"/>
    <col min="11" max="11" width="2.88671875" customWidth="1"/>
    <col min="13" max="13" width="10.77734375" customWidth="1"/>
  </cols>
  <sheetData>
    <row r="1" spans="1:13" x14ac:dyDescent="0.3">
      <c r="A1" s="16" t="s">
        <v>0</v>
      </c>
      <c r="B1" s="16" t="s">
        <v>1</v>
      </c>
      <c r="C1" s="2" t="s">
        <v>2</v>
      </c>
      <c r="D1" s="2" t="s">
        <v>3</v>
      </c>
      <c r="E1" s="2"/>
      <c r="F1" s="11"/>
      <c r="H1" s="18" t="s">
        <v>42</v>
      </c>
      <c r="I1" s="2" t="s">
        <v>3</v>
      </c>
      <c r="J1" s="16" t="s">
        <v>0</v>
      </c>
      <c r="L1" s="16" t="s">
        <v>0</v>
      </c>
      <c r="M1" s="2" t="s">
        <v>3</v>
      </c>
    </row>
    <row r="2" spans="1:13" x14ac:dyDescent="0.3">
      <c r="A2" s="17"/>
      <c r="B2" s="17"/>
      <c r="C2" s="2" t="s">
        <v>4</v>
      </c>
      <c r="D2" s="2" t="s">
        <v>35</v>
      </c>
      <c r="E2" s="2"/>
      <c r="F2" s="11" t="s">
        <v>40</v>
      </c>
      <c r="H2" s="18"/>
      <c r="I2" s="2" t="s">
        <v>35</v>
      </c>
      <c r="J2" s="17"/>
      <c r="L2" s="17"/>
      <c r="M2" s="2" t="s">
        <v>35</v>
      </c>
    </row>
    <row r="3" spans="1:13" x14ac:dyDescent="0.3">
      <c r="A3" t="s">
        <v>5</v>
      </c>
      <c r="B3" t="str">
        <f>RTD("cqg.rtd", ,"ContractData",A3, "LongDescription",, "T")</f>
        <v>3M Company</v>
      </c>
      <c r="C3" s="3">
        <f>RTD("cqg.rtd", ,"ContractData",A3, "LastTrade",, "T")</f>
        <v>149.30000000000001</v>
      </c>
      <c r="D3" s="1">
        <f>IFERROR( ROUND(RTD("cqg.rtd",,"StudyData", $A3, "PCB","BaseType=2,Date=12/31/2021", "Close", "D",,"all",,,,"T")/100,4),"")</f>
        <v>-0.1595</v>
      </c>
      <c r="E3" s="4" t="s">
        <v>39</v>
      </c>
      <c r="F3" s="5">
        <v>4</v>
      </c>
      <c r="G3" s="6">
        <f>IFERROR(_xlfn.AGGREGATE(17,6,$D$3:$D$32,F3),"")</f>
        <v>0.43049999999999999</v>
      </c>
      <c r="H3" s="5">
        <f>IFERROR(RANK(I3,$I$3:$I$32),"")</f>
        <v>19</v>
      </c>
      <c r="I3" s="6">
        <f t="shared" ref="I3:I32" si="0">D3</f>
        <v>-0.1595</v>
      </c>
      <c r="J3" s="5" t="str">
        <f>A3</f>
        <v>S.MMM</v>
      </c>
      <c r="K3">
        <v>1</v>
      </c>
      <c r="L3" s="7" t="str">
        <f>IFERROR(VLOOKUP(K3,$H$3:$J$32,3,FALSE),"")</f>
        <v>S.CVX</v>
      </c>
      <c r="M3" s="9">
        <f>IFERROR(VLOOKUP(K3,$H$3:$J$32,2,FALSE),"")</f>
        <v>0.43049999999999999</v>
      </c>
    </row>
    <row r="4" spans="1:13" x14ac:dyDescent="0.3">
      <c r="A4" t="s">
        <v>6</v>
      </c>
      <c r="B4" t="str">
        <f>RTD("cqg.rtd", ,"ContractData",A4, "LongDescription",, "T")</f>
        <v>American Express Co</v>
      </c>
      <c r="C4" s="3">
        <f>RTD("cqg.rtd", ,"ContractData",A4, "LastTrade",, "T")</f>
        <v>158.75</v>
      </c>
      <c r="D4" s="1">
        <f>IFERROR( ROUND(RTD("cqg.rtd",,"StudyData", $A4, "PCB","BaseType=2,Date=12/31/2021", "Close", "D",,"all",,,,"T")/100,4),"")</f>
        <v>-2.9600000000000001E-2</v>
      </c>
      <c r="E4" s="4" t="s">
        <v>37</v>
      </c>
      <c r="F4" s="5">
        <v>3</v>
      </c>
      <c r="G4" s="6">
        <f t="shared" ref="G4:G7" si="1">IFERROR(_xlfn.AGGREGATE(17,6,$D$3:$D$32,F4),"")</f>
        <v>1.7299999999999999E-2</v>
      </c>
      <c r="H4" s="5">
        <f t="shared" ref="H4:H32" si="2">IFERROR(RANK(I4,$I$3:$I$32),"")</f>
        <v>11</v>
      </c>
      <c r="I4" s="6">
        <f t="shared" si="0"/>
        <v>-2.9600000000000001E-2</v>
      </c>
      <c r="J4" s="5" t="str">
        <f t="shared" ref="J4:J32" si="3">A4</f>
        <v>S.AXP</v>
      </c>
      <c r="K4">
        <f>K3+1</f>
        <v>2</v>
      </c>
      <c r="L4" s="5" t="str">
        <f t="shared" ref="L4:L31" si="4">IFERROR(VLOOKUP(K4,$H$3:$J$32,3,FALSE),"")</f>
        <v>S.DOW</v>
      </c>
      <c r="M4" s="6">
        <f t="shared" ref="M4" si="5">IFERROR(VLOOKUP(K4,$H$3:$J$32,2,FALSE),"")</f>
        <v>0.19109999999999999</v>
      </c>
    </row>
    <row r="5" spans="1:13" x14ac:dyDescent="0.3">
      <c r="A5" t="s">
        <v>7</v>
      </c>
      <c r="B5" t="str">
        <f>RTD("cqg.rtd", ,"ContractData",A5, "LongDescription",, "T")</f>
        <v>Amgen Inc</v>
      </c>
      <c r="C5" s="3">
        <f>RTD("cqg.rtd", ,"ContractData",A5, "LastTrade",, "T")</f>
        <v>243.4</v>
      </c>
      <c r="D5" s="1">
        <f>IFERROR( ROUND(RTD("cqg.rtd",,"StudyData", $A5, "PCB","BaseType=2,Date=12/31/2021", "Close", "D",,"all",,,,"T")/100,4),"")</f>
        <v>8.1900000000000001E-2</v>
      </c>
      <c r="E5" s="4" t="s">
        <v>38</v>
      </c>
      <c r="F5" s="5">
        <v>2</v>
      </c>
      <c r="G5" s="6">
        <f t="shared" si="1"/>
        <v>-7.669999999999999E-2</v>
      </c>
      <c r="H5" s="5">
        <f t="shared" si="2"/>
        <v>6</v>
      </c>
      <c r="I5" s="6">
        <f t="shared" si="0"/>
        <v>8.1900000000000001E-2</v>
      </c>
      <c r="J5" s="5" t="str">
        <f t="shared" si="3"/>
        <v>S.AMGN</v>
      </c>
      <c r="K5">
        <f t="shared" ref="K5:K32" si="6">K4+1</f>
        <v>3</v>
      </c>
      <c r="L5" s="5" t="str">
        <f t="shared" si="4"/>
        <v>S.MRK</v>
      </c>
      <c r="M5" s="6">
        <f t="shared" ref="M5:M31" si="7">IFERROR(VLOOKUP(K5,$H$3:$J$32,2,FALSE),"")</f>
        <v>0.1797</v>
      </c>
    </row>
    <row r="6" spans="1:13" x14ac:dyDescent="0.3">
      <c r="A6" t="s">
        <v>8</v>
      </c>
      <c r="B6" t="str">
        <f>RTD("cqg.rtd", ,"ContractData",A6, "LongDescription",, "T")</f>
        <v>Apple Inc</v>
      </c>
      <c r="C6" s="3">
        <f>RTD("cqg.rtd", ,"ContractData",A6, "LastTrade",, "T")</f>
        <v>147.11000000000001</v>
      </c>
      <c r="D6" s="1">
        <f>IFERROR( ROUND(RTD("cqg.rtd",,"StudyData", $A6, "PCB","BaseType=2,Date=12/31/2021", "Close", "D",,"all",,,,"T")/100,4),"")</f>
        <v>-0.17150000000000001</v>
      </c>
      <c r="E6" s="4" t="s">
        <v>36</v>
      </c>
      <c r="F6" s="5">
        <v>1</v>
      </c>
      <c r="G6" s="6">
        <f t="shared" si="1"/>
        <v>-0.21280000000000002</v>
      </c>
      <c r="H6" s="5">
        <f t="shared" si="2"/>
        <v>21</v>
      </c>
      <c r="I6" s="6">
        <f t="shared" si="0"/>
        <v>-0.17150000000000001</v>
      </c>
      <c r="J6" s="5" t="str">
        <f t="shared" si="3"/>
        <v>S.AAPL</v>
      </c>
      <c r="K6">
        <f t="shared" si="6"/>
        <v>4</v>
      </c>
      <c r="L6" s="5" t="str">
        <f t="shared" si="4"/>
        <v>S.KO</v>
      </c>
      <c r="M6" s="6">
        <f t="shared" si="7"/>
        <v>0.1099</v>
      </c>
    </row>
    <row r="7" spans="1:13" x14ac:dyDescent="0.3">
      <c r="A7" t="s">
        <v>9</v>
      </c>
      <c r="B7" t="str">
        <f>RTD("cqg.rtd", ,"ContractData",A7, "LongDescription",, "T")</f>
        <v>Boeing Company</v>
      </c>
      <c r="C7" s="3">
        <f>RTD("cqg.rtd", ,"ContractData",A7, "LastTrade",, "T")</f>
        <v>127.2</v>
      </c>
      <c r="D7" s="1">
        <f>IFERROR( ROUND(RTD("cqg.rtd",,"StudyData", $A7, "PCB","BaseType=2,Date=12/31/2021", "Close", "D",,"all",,,,"T")/100,4),"")</f>
        <v>-0.36820000000000003</v>
      </c>
      <c r="E7" s="4" t="s">
        <v>41</v>
      </c>
      <c r="F7" s="5">
        <v>0</v>
      </c>
      <c r="G7" s="6">
        <f t="shared" si="1"/>
        <v>-0.36820000000000003</v>
      </c>
      <c r="H7" s="5">
        <f t="shared" si="2"/>
        <v>30</v>
      </c>
      <c r="I7" s="6">
        <f t="shared" si="0"/>
        <v>-0.36820000000000003</v>
      </c>
      <c r="J7" s="5" t="str">
        <f t="shared" si="3"/>
        <v>S.BA</v>
      </c>
      <c r="K7">
        <f t="shared" si="6"/>
        <v>5</v>
      </c>
      <c r="L7" s="5" t="str">
        <f t="shared" si="4"/>
        <v>S.TRV</v>
      </c>
      <c r="M7" s="6">
        <f t="shared" si="7"/>
        <v>0.1045</v>
      </c>
    </row>
    <row r="8" spans="1:13" x14ac:dyDescent="0.3">
      <c r="A8" t="s">
        <v>10</v>
      </c>
      <c r="B8" t="str">
        <f>RTD("cqg.rtd", ,"ContractData",A8, "LongDescription",, "T")</f>
        <v>Caterpillar Inc</v>
      </c>
      <c r="C8" s="3">
        <f>RTD("cqg.rtd", ,"ContractData",A8, "LastTrade",, "T")</f>
        <v>204.33</v>
      </c>
      <c r="D8" s="1">
        <f>IFERROR( ROUND(RTD("cqg.rtd",,"StudyData", $A8, "PCB","BaseType=2,Date=12/31/2021", "Close", "D",,"all",,,,"T")/100,4),"")</f>
        <v>-1.17E-2</v>
      </c>
      <c r="E8" s="1"/>
      <c r="H8" s="5">
        <f t="shared" si="2"/>
        <v>10</v>
      </c>
      <c r="I8" s="6">
        <f t="shared" si="0"/>
        <v>-1.17E-2</v>
      </c>
      <c r="J8" s="5" t="str">
        <f t="shared" si="3"/>
        <v>S.CAT</v>
      </c>
      <c r="K8">
        <f t="shared" si="6"/>
        <v>6</v>
      </c>
      <c r="L8" s="5" t="str">
        <f t="shared" si="4"/>
        <v>S.AMGN</v>
      </c>
      <c r="M8" s="6">
        <f t="shared" si="7"/>
        <v>8.1900000000000001E-2</v>
      </c>
    </row>
    <row r="9" spans="1:13" x14ac:dyDescent="0.3">
      <c r="A9" t="s">
        <v>11</v>
      </c>
      <c r="B9" t="str">
        <f>RTD("cqg.rtd", ,"ContractData",A9, "LongDescription",, "T")</f>
        <v>Chevron Corp</v>
      </c>
      <c r="C9" s="3">
        <f>RTD("cqg.rtd", ,"ContractData",A9, "LastTrade",, "T")</f>
        <v>167.87</v>
      </c>
      <c r="D9" s="1">
        <f>IFERROR( ROUND(RTD("cqg.rtd",,"StudyData", $A9, "PCB","BaseType=2,Date=12/31/2021", "Close", "D",,"all",,,,"T")/100,4),"")</f>
        <v>0.43049999999999999</v>
      </c>
      <c r="E9" s="1"/>
      <c r="H9" s="5">
        <f t="shared" si="2"/>
        <v>1</v>
      </c>
      <c r="I9" s="6">
        <f t="shared" si="0"/>
        <v>0.43049999999999999</v>
      </c>
      <c r="J9" s="5" t="str">
        <f t="shared" si="3"/>
        <v>S.CVX</v>
      </c>
      <c r="K9">
        <f t="shared" si="6"/>
        <v>7</v>
      </c>
      <c r="L9" s="5" t="str">
        <f t="shared" si="4"/>
        <v>S.JNJ</v>
      </c>
      <c r="M9" s="6">
        <f t="shared" si="7"/>
        <v>3.3799999999999997E-2</v>
      </c>
    </row>
    <row r="10" spans="1:13" x14ac:dyDescent="0.3">
      <c r="A10" t="s">
        <v>12</v>
      </c>
      <c r="B10" t="str">
        <f>RTD("cqg.rtd", ,"ContractData",A10, "LongDescription",, "T")</f>
        <v>Cisco Systems Inc</v>
      </c>
      <c r="C10" s="3">
        <f>RTD("cqg.rtd", ,"ContractData",A10, "LastTrade",, "T")</f>
        <v>49.56</v>
      </c>
      <c r="D10" s="1">
        <f>IFERROR( ROUND(RTD("cqg.rtd",,"StudyData", $A10, "PCB","BaseType=2,Date=12/31/2021", "Close", "D",,"all",,,,"T")/100,4),"")</f>
        <v>-0.21790000000000001</v>
      </c>
      <c r="E10" s="1"/>
      <c r="F10" s="1"/>
      <c r="H10" s="5">
        <f t="shared" si="2"/>
        <v>23</v>
      </c>
      <c r="I10" s="6">
        <f t="shared" si="0"/>
        <v>-0.21790000000000001</v>
      </c>
      <c r="J10" s="5" t="str">
        <f t="shared" si="3"/>
        <v>S.CSCO</v>
      </c>
      <c r="K10">
        <f t="shared" si="6"/>
        <v>8</v>
      </c>
      <c r="L10" s="5" t="str">
        <f t="shared" si="4"/>
        <v>S.WMT</v>
      </c>
      <c r="M10" s="6">
        <f t="shared" si="7"/>
        <v>2.3199999999999998E-2</v>
      </c>
    </row>
    <row r="11" spans="1:13" x14ac:dyDescent="0.3">
      <c r="A11" t="s">
        <v>13</v>
      </c>
      <c r="B11" t="str">
        <f>RTD("cqg.rtd", ,"ContractData",A11, "LongDescription",, "T")</f>
        <v>Coca-Cola Company</v>
      </c>
      <c r="C11" s="3">
        <f>RTD("cqg.rtd", ,"ContractData",A11, "LastTrade",, "T")</f>
        <v>65.72</v>
      </c>
      <c r="D11" s="1">
        <f>IFERROR( ROUND(RTD("cqg.rtd",,"StudyData", $A11, "PCB","BaseType=2,Date=12/31/2021", "Close", "D",,"all",,,,"T")/100,4),"")</f>
        <v>0.1099</v>
      </c>
      <c r="E11" s="1"/>
      <c r="H11" s="5">
        <f t="shared" si="2"/>
        <v>4</v>
      </c>
      <c r="I11" s="6">
        <f t="shared" si="0"/>
        <v>0.1099</v>
      </c>
      <c r="J11" s="5" t="str">
        <f t="shared" si="3"/>
        <v>S.KO</v>
      </c>
      <c r="K11">
        <f t="shared" si="6"/>
        <v>9</v>
      </c>
      <c r="L11" s="5" t="str">
        <f t="shared" si="4"/>
        <v>S.IBM</v>
      </c>
      <c r="M11" s="6">
        <f t="shared" si="7"/>
        <v>-4.0000000000000002E-4</v>
      </c>
    </row>
    <row r="12" spans="1:13" x14ac:dyDescent="0.3">
      <c r="A12" t="s">
        <v>14</v>
      </c>
      <c r="B12" t="str">
        <f>RTD("cqg.rtd", ,"ContractData",A12, "LongDescription",, "T")</f>
        <v>Dow Inc.</v>
      </c>
      <c r="C12" s="3">
        <f>RTD("cqg.rtd", ,"ContractData",A12, "LastTrade",, "T")</f>
        <v>67.56</v>
      </c>
      <c r="D12" s="1">
        <f>IFERROR( ROUND(RTD("cqg.rtd",,"StudyData", $A12, "PCB","BaseType=2,Date=12/31/2021", "Close", "D",,"all",,,,"T")/100,4),"")</f>
        <v>0.19109999999999999</v>
      </c>
      <c r="E12" s="1"/>
      <c r="F12" s="1"/>
      <c r="H12" s="5">
        <f t="shared" si="2"/>
        <v>2</v>
      </c>
      <c r="I12" s="6">
        <f t="shared" si="0"/>
        <v>0.19109999999999999</v>
      </c>
      <c r="J12" s="5" t="str">
        <f t="shared" si="3"/>
        <v>S.DOW</v>
      </c>
      <c r="K12">
        <f t="shared" si="6"/>
        <v>10</v>
      </c>
      <c r="L12" s="5" t="str">
        <f t="shared" si="4"/>
        <v>S.CAT</v>
      </c>
      <c r="M12" s="6">
        <f t="shared" si="7"/>
        <v>-1.17E-2</v>
      </c>
    </row>
    <row r="13" spans="1:13" x14ac:dyDescent="0.3">
      <c r="A13" t="s">
        <v>15</v>
      </c>
      <c r="B13" t="str">
        <f>RTD("cqg.rtd", ,"ContractData",A13, "LongDescription",, "T")</f>
        <v>Goldman Sachs Group</v>
      </c>
      <c r="C13" s="3">
        <f>RTD("cqg.rtd", ,"ContractData",A13, "LastTrade",, "T")</f>
        <v>306.99</v>
      </c>
      <c r="D13" s="1">
        <f>IFERROR( ROUND(RTD("cqg.rtd",,"StudyData", $A13, "PCB","BaseType=2,Date=12/31/2021", "Close", "D",,"all",,,,"T")/100,4),"")</f>
        <v>-0.19750000000000001</v>
      </c>
      <c r="E13" s="1"/>
      <c r="H13" s="5">
        <f t="shared" si="2"/>
        <v>22</v>
      </c>
      <c r="I13" s="6">
        <f t="shared" si="0"/>
        <v>-0.19750000000000001</v>
      </c>
      <c r="J13" s="5" t="str">
        <f t="shared" si="3"/>
        <v>S.GS</v>
      </c>
      <c r="K13">
        <f t="shared" si="6"/>
        <v>11</v>
      </c>
      <c r="L13" s="5" t="str">
        <f t="shared" si="4"/>
        <v>S.AXP</v>
      </c>
      <c r="M13" s="6">
        <f t="shared" si="7"/>
        <v>-2.9600000000000001E-2</v>
      </c>
    </row>
    <row r="14" spans="1:13" x14ac:dyDescent="0.3">
      <c r="A14" t="s">
        <v>16</v>
      </c>
      <c r="B14" t="str">
        <f>RTD("cqg.rtd", ,"ContractData",A14, "LongDescription",, "T")</f>
        <v>Home Depot, Inc.</v>
      </c>
      <c r="C14" s="3">
        <f>RTD("cqg.rtd", ,"ContractData",A14, "LastTrade",, "T")</f>
        <v>296.03000000000003</v>
      </c>
      <c r="D14" s="1">
        <f>IFERROR( ROUND(RTD("cqg.rtd",,"StudyData", $A14, "PCB","BaseType=2,Date=12/31/2021", "Close", "D",,"all",,,,"T")/100,4),"")</f>
        <v>-0.28670000000000001</v>
      </c>
      <c r="E14" s="1"/>
      <c r="H14" s="5">
        <f t="shared" si="2"/>
        <v>26</v>
      </c>
      <c r="I14" s="6">
        <f t="shared" si="0"/>
        <v>-0.28670000000000001</v>
      </c>
      <c r="J14" s="5" t="str">
        <f t="shared" si="3"/>
        <v>S.HD</v>
      </c>
      <c r="K14">
        <f t="shared" si="6"/>
        <v>12</v>
      </c>
      <c r="L14" s="5" t="str">
        <f t="shared" si="4"/>
        <v>S.UNH</v>
      </c>
      <c r="M14" s="6">
        <f t="shared" si="7"/>
        <v>-3.3300000000000003E-2</v>
      </c>
    </row>
    <row r="15" spans="1:13" x14ac:dyDescent="0.3">
      <c r="A15" t="s">
        <v>17</v>
      </c>
      <c r="B15" t="str">
        <f>RTD("cqg.rtd", ,"ContractData",A15, "LongDescription",, "T")</f>
        <v>Honeywell Intl</v>
      </c>
      <c r="C15" s="3">
        <f>RTD("cqg.rtd", ,"ContractData",A15, "LastTrade",, "T")</f>
        <v>193.53</v>
      </c>
      <c r="D15" s="1">
        <f>IFERROR( ROUND(RTD("cqg.rtd",,"StudyData", $A15, "PCB","BaseType=2,Date=12/31/2021", "Close", "D",,"all",,,,"T")/100,4),"")</f>
        <v>-7.1800000000000003E-2</v>
      </c>
      <c r="E15" s="1"/>
      <c r="H15" s="5">
        <f t="shared" si="2"/>
        <v>14</v>
      </c>
      <c r="I15" s="6">
        <f t="shared" si="0"/>
        <v>-7.1800000000000003E-2</v>
      </c>
      <c r="J15" s="5" t="str">
        <f t="shared" si="3"/>
        <v>S.HON</v>
      </c>
      <c r="K15">
        <f t="shared" si="6"/>
        <v>13</v>
      </c>
      <c r="L15" s="5" t="str">
        <f t="shared" si="4"/>
        <v>S.PG</v>
      </c>
      <c r="M15" s="6">
        <f t="shared" si="7"/>
        <v>-6.0900000000000003E-2</v>
      </c>
    </row>
    <row r="16" spans="1:13" x14ac:dyDescent="0.3">
      <c r="A16" t="s">
        <v>18</v>
      </c>
      <c r="B16" t="str">
        <f>RTD("cqg.rtd", ,"ContractData",A16, "LongDescription",, "T")</f>
        <v>Intel Corporation</v>
      </c>
      <c r="C16" s="3">
        <f>RTD("cqg.rtd", ,"ContractData",A16, "LastTrade",, "T")</f>
        <v>43.6</v>
      </c>
      <c r="D16" s="1">
        <f>IFERROR( ROUND(RTD("cqg.rtd",,"StudyData", $A16, "PCB","BaseType=2,Date=12/31/2021", "Close", "D",,"all",,,,"T")/100,4),"")</f>
        <v>-0.15340000000000001</v>
      </c>
      <c r="E16" s="1"/>
      <c r="H16" s="5">
        <f t="shared" si="2"/>
        <v>18</v>
      </c>
      <c r="I16" s="6">
        <f t="shared" si="0"/>
        <v>-0.15340000000000001</v>
      </c>
      <c r="J16" s="5" t="str">
        <f t="shared" si="3"/>
        <v>S.INTC</v>
      </c>
      <c r="K16">
        <f t="shared" si="6"/>
        <v>14</v>
      </c>
      <c r="L16" s="5" t="str">
        <f t="shared" si="4"/>
        <v>S.HON</v>
      </c>
      <c r="M16" s="6">
        <f t="shared" si="7"/>
        <v>-7.1800000000000003E-2</v>
      </c>
    </row>
    <row r="17" spans="1:13" x14ac:dyDescent="0.3">
      <c r="A17" t="s">
        <v>19</v>
      </c>
      <c r="B17" t="str">
        <f>RTD("cqg.rtd", ,"ContractData",A17, "LongDescription",, "T")</f>
        <v>International Business Machines</v>
      </c>
      <c r="C17" s="3">
        <f>RTD("cqg.rtd", ,"ContractData",A17, "LastTrade",, "T")</f>
        <v>133.6</v>
      </c>
      <c r="D17" s="1">
        <f>IFERROR( ROUND(RTD("cqg.rtd",,"StudyData", $A17, "PCB","BaseType=2,Date=12/31/2021", "Close", "D",,"all",,,,"T")/100,4),"")</f>
        <v>-4.0000000000000002E-4</v>
      </c>
      <c r="E17" s="1"/>
      <c r="H17" s="5">
        <f t="shared" si="2"/>
        <v>9</v>
      </c>
      <c r="I17" s="6">
        <f t="shared" si="0"/>
        <v>-4.0000000000000002E-4</v>
      </c>
      <c r="J17" s="5" t="str">
        <f t="shared" si="3"/>
        <v>S.IBM</v>
      </c>
      <c r="K17">
        <f t="shared" si="6"/>
        <v>15</v>
      </c>
      <c r="L17" s="5" t="str">
        <f t="shared" si="4"/>
        <v>S.VZ</v>
      </c>
      <c r="M17" s="6">
        <f t="shared" si="7"/>
        <v>-7.2700000000000001E-2</v>
      </c>
    </row>
    <row r="18" spans="1:13" x14ac:dyDescent="0.3">
      <c r="A18" t="s">
        <v>20</v>
      </c>
      <c r="B18" t="str">
        <f>RTD("cqg.rtd", ,"ContractData",A18, "LongDescription",, "T")</f>
        <v>Johnson &amp; Johnson</v>
      </c>
      <c r="C18" s="3">
        <f>RTD("cqg.rtd", ,"ContractData",A18, "LastTrade",, "T")</f>
        <v>176.85</v>
      </c>
      <c r="D18" s="1">
        <f>IFERROR( ROUND(RTD("cqg.rtd",,"StudyData", $A18, "PCB","BaseType=2,Date=12/31/2021", "Close", "D",,"all",,,,"T")/100,4),"")</f>
        <v>3.3799999999999997E-2</v>
      </c>
      <c r="E18" s="1"/>
      <c r="H18" s="5">
        <f t="shared" si="2"/>
        <v>7</v>
      </c>
      <c r="I18" s="6">
        <f t="shared" si="0"/>
        <v>3.3799999999999997E-2</v>
      </c>
      <c r="J18" s="5" t="str">
        <f t="shared" si="3"/>
        <v>S.JNJ</v>
      </c>
      <c r="K18">
        <f t="shared" si="6"/>
        <v>16</v>
      </c>
      <c r="L18" s="5" t="str">
        <f t="shared" si="4"/>
        <v>S.V</v>
      </c>
      <c r="M18" s="6">
        <f t="shared" si="7"/>
        <v>-8.0699999999999994E-2</v>
      </c>
    </row>
    <row r="19" spans="1:13" x14ac:dyDescent="0.3">
      <c r="A19" t="s">
        <v>21</v>
      </c>
      <c r="B19" t="str">
        <f>RTD("cqg.rtd", ,"ContractData",A19, "LongDescription",, "T")</f>
        <v>JPMorgan Chase &amp; Co.</v>
      </c>
      <c r="C19" s="3">
        <f>RTD("cqg.rtd", ,"ContractData",A19, "LastTrade",, "T")</f>
        <v>119.09</v>
      </c>
      <c r="D19" s="1">
        <f>IFERROR( ROUND(RTD("cqg.rtd",,"StudyData", $A19, "PCB","BaseType=2,Date=12/31/2021", "Close", "D",,"all",,,,"T")/100,4),"")</f>
        <v>-0.24790000000000001</v>
      </c>
      <c r="E19" s="1"/>
      <c r="H19" s="5">
        <f t="shared" si="2"/>
        <v>25</v>
      </c>
      <c r="I19" s="6">
        <f t="shared" si="0"/>
        <v>-0.24790000000000001</v>
      </c>
      <c r="J19" s="5" t="str">
        <f t="shared" si="3"/>
        <v>S.JPM</v>
      </c>
      <c r="K19">
        <f t="shared" si="6"/>
        <v>17</v>
      </c>
      <c r="L19" s="5" t="str">
        <f t="shared" si="4"/>
        <v>S.MCD</v>
      </c>
      <c r="M19" s="6">
        <f t="shared" si="7"/>
        <v>-8.5900000000000004E-2</v>
      </c>
    </row>
    <row r="20" spans="1:13" x14ac:dyDescent="0.3">
      <c r="A20" t="s">
        <v>22</v>
      </c>
      <c r="B20" t="str">
        <f>RTD("cqg.rtd", ,"ContractData",A20, "LongDescription",, "T")</f>
        <v>McDonald's Corporation</v>
      </c>
      <c r="C20" s="3">
        <f>RTD("cqg.rtd", ,"ContractData",A20, "LastTrade",, "T")</f>
        <v>245.04</v>
      </c>
      <c r="D20" s="1">
        <f>IFERROR( ROUND(RTD("cqg.rtd",,"StudyData", $A20, "PCB","BaseType=2,Date=12/31/2021", "Close", "D",,"all",,,,"T")/100,4),"")</f>
        <v>-8.5900000000000004E-2</v>
      </c>
      <c r="E20" s="1"/>
      <c r="H20" s="5">
        <f t="shared" si="2"/>
        <v>17</v>
      </c>
      <c r="I20" s="6">
        <f t="shared" si="0"/>
        <v>-8.5900000000000004E-2</v>
      </c>
      <c r="J20" s="5" t="str">
        <f t="shared" si="3"/>
        <v>S.MCD</v>
      </c>
      <c r="K20">
        <f t="shared" si="6"/>
        <v>18</v>
      </c>
      <c r="L20" s="5" t="str">
        <f t="shared" si="4"/>
        <v>S.INTC</v>
      </c>
      <c r="M20" s="6">
        <f t="shared" si="7"/>
        <v>-0.15340000000000001</v>
      </c>
    </row>
    <row r="21" spans="1:13" x14ac:dyDescent="0.3">
      <c r="A21" t="s">
        <v>23</v>
      </c>
      <c r="B21" t="str">
        <f>RTD("cqg.rtd", ,"ContractData",A21, "LongDescription",, "T")</f>
        <v>Merck &amp; Co Inc</v>
      </c>
      <c r="C21" s="3">
        <f>RTD("cqg.rtd", ,"ContractData",A21, "LastTrade",, "T")</f>
        <v>90.41</v>
      </c>
      <c r="D21" s="1">
        <f>IFERROR( ROUND(RTD("cqg.rtd",,"StudyData", $A21, "PCB","BaseType=2,Date=12/31/2021", "Close", "D",,"all",,,,"T")/100,4),"")</f>
        <v>0.1797</v>
      </c>
      <c r="E21" s="1"/>
      <c r="H21" s="5">
        <f t="shared" si="2"/>
        <v>3</v>
      </c>
      <c r="I21" s="6">
        <f t="shared" si="0"/>
        <v>0.1797</v>
      </c>
      <c r="J21" s="5" t="str">
        <f t="shared" si="3"/>
        <v>S.MRK</v>
      </c>
      <c r="K21">
        <f t="shared" si="6"/>
        <v>19</v>
      </c>
      <c r="L21" s="5" t="str">
        <f t="shared" si="4"/>
        <v>S.MMM</v>
      </c>
      <c r="M21" s="6">
        <f t="shared" si="7"/>
        <v>-0.1595</v>
      </c>
    </row>
    <row r="22" spans="1:13" x14ac:dyDescent="0.3">
      <c r="A22" t="s">
        <v>24</v>
      </c>
      <c r="B22" t="str">
        <f>RTD("cqg.rtd", ,"ContractData",A22, "LongDescription",, "T")</f>
        <v>Microsoft Corporation</v>
      </c>
      <c r="C22" s="3">
        <f>RTD("cqg.rtd", ,"ContractData",A22, "LastTrade",, "T")</f>
        <v>261.12</v>
      </c>
      <c r="D22" s="1">
        <f>IFERROR( ROUND(RTD("cqg.rtd",,"StudyData", $A22, "PCB","BaseType=2,Date=12/31/2021", "Close", "D",,"all",,,,"T")/100,4),"")</f>
        <v>-0.22359999999999999</v>
      </c>
      <c r="E22" s="1"/>
      <c r="H22" s="5">
        <f t="shared" si="2"/>
        <v>24</v>
      </c>
      <c r="I22" s="6">
        <f t="shared" si="0"/>
        <v>-0.22359999999999999</v>
      </c>
      <c r="J22" s="5" t="str">
        <f t="shared" si="3"/>
        <v>S.MSFT</v>
      </c>
      <c r="K22">
        <f t="shared" si="6"/>
        <v>20</v>
      </c>
      <c r="L22" s="5" t="str">
        <f t="shared" si="4"/>
        <v>S.WBA</v>
      </c>
      <c r="M22" s="6">
        <f t="shared" si="7"/>
        <v>-0.1651</v>
      </c>
    </row>
    <row r="23" spans="1:13" x14ac:dyDescent="0.3">
      <c r="A23" t="s">
        <v>25</v>
      </c>
      <c r="B23" t="str">
        <f>RTD("cqg.rtd", ,"ContractData",A23, "LongDescription",, "T")</f>
        <v>NIKE Inc ClsB</v>
      </c>
      <c r="C23" s="3">
        <f>RTD("cqg.rtd", ,"ContractData",A23, "LastTrade",, "T")</f>
        <v>113.01</v>
      </c>
      <c r="D23" s="1">
        <f>IFERROR( ROUND(RTD("cqg.rtd",,"StudyData", $A23, "PCB","BaseType=2,Date=12/31/2021", "Close", "D",,"all",,,,"T")/100,4),"")</f>
        <v>-0.32200000000000001</v>
      </c>
      <c r="E23" s="1"/>
      <c r="H23" s="5">
        <f t="shared" si="2"/>
        <v>28</v>
      </c>
      <c r="I23" s="6">
        <f t="shared" si="0"/>
        <v>-0.32200000000000001</v>
      </c>
      <c r="J23" s="5" t="str">
        <f t="shared" si="3"/>
        <v>S.NKE</v>
      </c>
      <c r="K23">
        <f t="shared" si="6"/>
        <v>21</v>
      </c>
      <c r="L23" s="5" t="str">
        <f t="shared" si="4"/>
        <v>S.AAPL</v>
      </c>
      <c r="M23" s="6">
        <f t="shared" si="7"/>
        <v>-0.17150000000000001</v>
      </c>
    </row>
    <row r="24" spans="1:13" x14ac:dyDescent="0.3">
      <c r="A24" t="s">
        <v>26</v>
      </c>
      <c r="B24" t="str">
        <f>RTD("cqg.rtd", ,"ContractData",A24, "LongDescription",, "T")</f>
        <v>Procter &amp; Gamble Co</v>
      </c>
      <c r="C24" s="3">
        <f>RTD("cqg.rtd", ,"ContractData",A24, "LastTrade",, "T")</f>
        <v>153.62</v>
      </c>
      <c r="D24" s="1">
        <f>IFERROR( ROUND(RTD("cqg.rtd",,"StudyData", $A24, "PCB","BaseType=2,Date=12/31/2021", "Close", "D",,"all",,,,"T")/100,4),"")</f>
        <v>-6.0900000000000003E-2</v>
      </c>
      <c r="E24" s="1"/>
      <c r="H24" s="5">
        <f t="shared" si="2"/>
        <v>13</v>
      </c>
      <c r="I24" s="6">
        <f t="shared" si="0"/>
        <v>-6.0900000000000003E-2</v>
      </c>
      <c r="J24" s="5" t="str">
        <f t="shared" si="3"/>
        <v>S.PG</v>
      </c>
      <c r="K24">
        <f t="shared" si="6"/>
        <v>22</v>
      </c>
      <c r="L24" s="5" t="str">
        <f t="shared" si="4"/>
        <v>S.GS</v>
      </c>
      <c r="M24" s="6">
        <f t="shared" si="7"/>
        <v>-0.19750000000000001</v>
      </c>
    </row>
    <row r="25" spans="1:13" x14ac:dyDescent="0.3">
      <c r="A25" t="s">
        <v>27</v>
      </c>
      <c r="B25" t="str">
        <f>RTD("cqg.rtd", ,"ContractData",A25, "LongDescription",, "T")</f>
        <v>Salesforce, Inc.</v>
      </c>
      <c r="C25" s="3">
        <f>RTD("cqg.rtd", ,"ContractData",A25, "LastTrade",, "T")</f>
        <v>166.91</v>
      </c>
      <c r="D25" s="1">
        <f>IFERROR( ROUND(RTD("cqg.rtd",,"StudyData", $A25, "PCB","BaseType=2,Date=12/31/2021", "Close", "D",,"all",,,,"T")/100,4),"")</f>
        <v>-0.34320000000000001</v>
      </c>
      <c r="E25" s="1"/>
      <c r="H25" s="5">
        <f t="shared" si="2"/>
        <v>29</v>
      </c>
      <c r="I25" s="6">
        <f t="shared" si="0"/>
        <v>-0.34320000000000001</v>
      </c>
      <c r="J25" s="5" t="str">
        <f t="shared" si="3"/>
        <v>S.CRM</v>
      </c>
      <c r="K25">
        <f t="shared" si="6"/>
        <v>23</v>
      </c>
      <c r="L25" s="5" t="str">
        <f t="shared" si="4"/>
        <v>S.CSCO</v>
      </c>
      <c r="M25" s="6">
        <f t="shared" si="7"/>
        <v>-0.21790000000000001</v>
      </c>
    </row>
    <row r="26" spans="1:13" x14ac:dyDescent="0.3">
      <c r="A26" t="s">
        <v>28</v>
      </c>
      <c r="B26" t="str">
        <f>RTD("cqg.rtd", ,"ContractData",A26, "LongDescription",, "T")</f>
        <v>Travelers Companies, Inc</v>
      </c>
      <c r="C26" s="3">
        <f>RTD("cqg.rtd", ,"ContractData",A26, "LastTrade",, "T")</f>
        <v>172.78</v>
      </c>
      <c r="D26" s="1">
        <f>IFERROR( ROUND(RTD("cqg.rtd",,"StudyData", $A26, "PCB","BaseType=2,Date=12/31/2021", "Close", "D",,"all",,,,"T")/100,4),"")</f>
        <v>0.1045</v>
      </c>
      <c r="E26" s="1"/>
      <c r="H26" s="5">
        <f t="shared" si="2"/>
        <v>5</v>
      </c>
      <c r="I26" s="6">
        <f t="shared" si="0"/>
        <v>0.1045</v>
      </c>
      <c r="J26" s="5" t="str">
        <f t="shared" si="3"/>
        <v>S.TRV</v>
      </c>
      <c r="K26">
        <f t="shared" si="6"/>
        <v>24</v>
      </c>
      <c r="L26" s="5" t="str">
        <f t="shared" si="4"/>
        <v>S.MSFT</v>
      </c>
      <c r="M26" s="6">
        <f t="shared" si="7"/>
        <v>-0.22359999999999999</v>
      </c>
    </row>
    <row r="27" spans="1:13" x14ac:dyDescent="0.3">
      <c r="A27" t="s">
        <v>29</v>
      </c>
      <c r="B27" t="str">
        <f>RTD("cqg.rtd", ,"ContractData",A27, "LongDescription",, "T")</f>
        <v>United Health Group Inc</v>
      </c>
      <c r="C27" s="3">
        <f>RTD("cqg.rtd", ,"ContractData",A27, "LastTrade",, "T")</f>
        <v>485.40000000000003</v>
      </c>
      <c r="D27" s="1">
        <f>IFERROR( ROUND(RTD("cqg.rtd",,"StudyData", $A27, "PCB","BaseType=2,Date=12/31/2021", "Close", "D",,"all",,,,"T")/100,4),"")</f>
        <v>-3.3300000000000003E-2</v>
      </c>
      <c r="E27" s="1"/>
      <c r="H27" s="5">
        <f t="shared" si="2"/>
        <v>12</v>
      </c>
      <c r="I27" s="6">
        <f t="shared" si="0"/>
        <v>-3.3300000000000003E-2</v>
      </c>
      <c r="J27" s="5" t="str">
        <f t="shared" si="3"/>
        <v>S.UNH</v>
      </c>
      <c r="K27">
        <f t="shared" si="6"/>
        <v>25</v>
      </c>
      <c r="L27" s="5" t="str">
        <f t="shared" si="4"/>
        <v>S.JPM</v>
      </c>
      <c r="M27" s="6">
        <f t="shared" si="7"/>
        <v>-0.24790000000000001</v>
      </c>
    </row>
    <row r="28" spans="1:13" x14ac:dyDescent="0.3">
      <c r="A28" t="s">
        <v>30</v>
      </c>
      <c r="B28" t="str">
        <f>RTD("cqg.rtd", ,"ContractData",A28, "LongDescription",, "T")</f>
        <v>Verizon Communications</v>
      </c>
      <c r="C28" s="3">
        <f>RTD("cqg.rtd", ,"ContractData",A28, "LastTrade",, "T")</f>
        <v>48.18</v>
      </c>
      <c r="D28" s="1">
        <f>IFERROR( ROUND(RTD("cqg.rtd",,"StudyData", $A28, "PCB","BaseType=2,Date=12/31/2021", "Close", "D",,"all",,,,"T")/100,4),"")</f>
        <v>-7.2700000000000001E-2</v>
      </c>
      <c r="E28" s="1"/>
      <c r="H28" s="5">
        <f t="shared" si="2"/>
        <v>15</v>
      </c>
      <c r="I28" s="6">
        <f t="shared" si="0"/>
        <v>-7.2700000000000001E-2</v>
      </c>
      <c r="J28" s="5" t="str">
        <f t="shared" si="3"/>
        <v>S.VZ</v>
      </c>
      <c r="K28">
        <f t="shared" si="6"/>
        <v>26</v>
      </c>
      <c r="L28" s="5" t="str">
        <f t="shared" si="4"/>
        <v>S.HD</v>
      </c>
      <c r="M28" s="6">
        <f t="shared" si="7"/>
        <v>-0.28670000000000001</v>
      </c>
    </row>
    <row r="29" spans="1:13" x14ac:dyDescent="0.3">
      <c r="A29" t="s">
        <v>31</v>
      </c>
      <c r="B29" t="str">
        <f>RTD("cqg.rtd", ,"ContractData",A29, "LongDescription",, "T")</f>
        <v>Visa Inc.</v>
      </c>
      <c r="C29" s="3">
        <f>RTD("cqg.rtd", ,"ContractData",A29, "LastTrade",, "T")</f>
        <v>199.23000000000002</v>
      </c>
      <c r="D29" s="1">
        <f>IFERROR( ROUND(RTD("cqg.rtd",,"StudyData", $A29, "PCB","BaseType=2,Date=12/31/2021", "Close", "D",,"all",,,,"T")/100,4),"")</f>
        <v>-8.0699999999999994E-2</v>
      </c>
      <c r="E29" s="1"/>
      <c r="H29" s="5">
        <f t="shared" si="2"/>
        <v>16</v>
      </c>
      <c r="I29" s="6">
        <f t="shared" si="0"/>
        <v>-8.0699999999999994E-2</v>
      </c>
      <c r="J29" s="5" t="str">
        <f t="shared" si="3"/>
        <v>S.V</v>
      </c>
      <c r="K29">
        <f t="shared" si="6"/>
        <v>27</v>
      </c>
      <c r="L29" s="5" t="str">
        <f t="shared" si="4"/>
        <v>S.DIS</v>
      </c>
      <c r="M29" s="6">
        <f t="shared" si="7"/>
        <v>-0.30709999999999998</v>
      </c>
    </row>
    <row r="30" spans="1:13" x14ac:dyDescent="0.3">
      <c r="A30" t="s">
        <v>32</v>
      </c>
      <c r="B30" t="str">
        <f>RTD("cqg.rtd", ,"ContractData",A30, "LongDescription",, "T")</f>
        <v>Walgreens Boots Alliance, Inc.</v>
      </c>
      <c r="C30" s="3">
        <f>RTD("cqg.rtd", ,"ContractData",A30, "LastTrade",, "T")</f>
        <v>43.550000000000004</v>
      </c>
      <c r="D30" s="1">
        <f>IFERROR( ROUND(RTD("cqg.rtd",,"StudyData", $A30, "PCB","BaseType=2,Date=12/31/2021", "Close", "D",,"all",,,,"T")/100,4),"")</f>
        <v>-0.1651</v>
      </c>
      <c r="E30" s="1"/>
      <c r="H30" s="5">
        <f t="shared" si="2"/>
        <v>20</v>
      </c>
      <c r="I30" s="6">
        <f t="shared" si="0"/>
        <v>-0.1651</v>
      </c>
      <c r="J30" s="5" t="str">
        <f t="shared" si="3"/>
        <v>S.WBA</v>
      </c>
      <c r="K30">
        <f t="shared" si="6"/>
        <v>28</v>
      </c>
      <c r="L30" s="5" t="str">
        <f t="shared" si="4"/>
        <v>S.NKE</v>
      </c>
      <c r="M30" s="6">
        <f t="shared" si="7"/>
        <v>-0.32200000000000001</v>
      </c>
    </row>
    <row r="31" spans="1:13" x14ac:dyDescent="0.3">
      <c r="A31" t="s">
        <v>33</v>
      </c>
      <c r="B31" t="str">
        <f>RTD("cqg.rtd", ,"ContractData",A31, "LongDescription",, "T")</f>
        <v>Walmart Inc.</v>
      </c>
      <c r="C31" s="3">
        <f>RTD("cqg.rtd", ,"ContractData",A31, "LastTrade",, "T")</f>
        <v>148.05000000000001</v>
      </c>
      <c r="D31" s="1">
        <f>IFERROR( ROUND(RTD("cqg.rtd",,"StudyData", $A31, "PCB","BaseType=2,Date=12/31/2021", "Close", "D",,"all",,,,"T")/100,4),"")</f>
        <v>2.3199999999999998E-2</v>
      </c>
      <c r="E31" s="1"/>
      <c r="H31" s="5">
        <f t="shared" si="2"/>
        <v>8</v>
      </c>
      <c r="I31" s="6">
        <f t="shared" si="0"/>
        <v>2.3199999999999998E-2</v>
      </c>
      <c r="J31" s="5" t="str">
        <f t="shared" si="3"/>
        <v>S.WMT</v>
      </c>
      <c r="K31">
        <f t="shared" si="6"/>
        <v>29</v>
      </c>
      <c r="L31" s="5" t="str">
        <f t="shared" si="4"/>
        <v>S.CRM</v>
      </c>
      <c r="M31" s="6">
        <f t="shared" si="7"/>
        <v>-0.34320000000000001</v>
      </c>
    </row>
    <row r="32" spans="1:13" x14ac:dyDescent="0.3">
      <c r="A32" t="s">
        <v>34</v>
      </c>
      <c r="B32" t="str">
        <f>RTD("cqg.rtd", ,"ContractData",A32, "LongDescription",, "T")</f>
        <v>Disney (Walt) Company</v>
      </c>
      <c r="C32" s="3">
        <f>RTD("cqg.rtd", ,"ContractData",A32, "LastTrade",, "T")</f>
        <v>107.33</v>
      </c>
      <c r="D32" s="1">
        <f>IFERROR( ROUND(RTD("cqg.rtd",,"StudyData", $A32, "PCB","BaseType=2,Date=12/31/2021", "Close", "D",,"all",,,,"T")/100,4),"")</f>
        <v>-0.30709999999999998</v>
      </c>
      <c r="E32" s="1"/>
      <c r="H32" s="5">
        <f t="shared" si="2"/>
        <v>27</v>
      </c>
      <c r="I32" s="6">
        <f t="shared" si="0"/>
        <v>-0.30709999999999998</v>
      </c>
      <c r="J32" s="5" t="str">
        <f t="shared" si="3"/>
        <v>S.DIS</v>
      </c>
      <c r="K32">
        <f t="shared" si="6"/>
        <v>30</v>
      </c>
      <c r="L32" s="8" t="str">
        <f>IFERROR(VLOOKUP(K32,$H$3:$J$32,3,FALSE),"")</f>
        <v>S.BA</v>
      </c>
      <c r="M32" s="10">
        <f>IFERROR(VLOOKUP(K32,$H$3:$J$32,2,FALSE),"")</f>
        <v>-0.36820000000000003</v>
      </c>
    </row>
  </sheetData>
  <mergeCells count="5">
    <mergeCell ref="A1:A2"/>
    <mergeCell ref="B1:B2"/>
    <mergeCell ref="J1:J2"/>
    <mergeCell ref="H1:H2"/>
    <mergeCell ref="L1:L2"/>
  </mergeCells>
  <conditionalFormatting sqref="L5:L31">
    <cfRule type="expression" dxfId="17" priority="15">
      <formula>$M5&gt;$G$4</formula>
    </cfRule>
    <cfRule type="expression" dxfId="16" priority="16">
      <formula>$M5&gt;$G$5</formula>
    </cfRule>
    <cfRule type="expression" dxfId="15" priority="17">
      <formula>$M5&gt;$G$6</formula>
    </cfRule>
    <cfRule type="expression" dxfId="14" priority="18">
      <formula>$M5&gt;$G$7</formula>
    </cfRule>
  </conditionalFormatting>
  <conditionalFormatting sqref="M5:M31">
    <cfRule type="expression" dxfId="13" priority="11">
      <formula>$M5&gt;$G$4</formula>
    </cfRule>
    <cfRule type="expression" dxfId="12" priority="12">
      <formula>$M5&gt;$G$5</formula>
    </cfRule>
    <cfRule type="expression" dxfId="11" priority="13">
      <formula>$M5&gt;$G$6</formula>
    </cfRule>
    <cfRule type="expression" dxfId="10" priority="14">
      <formula>$M5&gt;$G$7</formula>
    </cfRule>
  </conditionalFormatting>
  <conditionalFormatting sqref="L4">
    <cfRule type="expression" dxfId="9" priority="7">
      <formula>$M4&gt;$G$4</formula>
    </cfRule>
    <cfRule type="expression" dxfId="8" priority="8">
      <formula>$M4&gt;$G$5</formula>
    </cfRule>
    <cfRule type="expression" dxfId="7" priority="9">
      <formula>$M4&gt;$G$6</formula>
    </cfRule>
    <cfRule type="expression" dxfId="6" priority="10">
      <formula>$M4&gt;$G$7</formula>
    </cfRule>
  </conditionalFormatting>
  <conditionalFormatting sqref="M4">
    <cfRule type="expression" dxfId="5" priority="3">
      <formula>$M4&gt;$G$4</formula>
    </cfRule>
    <cfRule type="expression" dxfId="4" priority="4">
      <formula>$M4&gt;$G$5</formula>
    </cfRule>
    <cfRule type="expression" dxfId="3" priority="5">
      <formula>$M4&gt;$G$6</formula>
    </cfRule>
    <cfRule type="expression" dxfId="2" priority="6">
      <formula>$M4&gt;$G$7</formula>
    </cfRule>
  </conditionalFormatting>
  <conditionalFormatting sqref="L32:M32">
    <cfRule type="expression" dxfId="1" priority="2">
      <formula>$L$32=""</formula>
    </cfRule>
  </conditionalFormatting>
  <conditionalFormatting sqref="L3:M3">
    <cfRule type="expression" dxfId="0" priority="1">
      <formula>$L$3=""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Quartile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2022-05-09T17:44:12Z</dcterms:created>
  <dcterms:modified xsi:type="dcterms:W3CDTF">2022-05-13T20:06:50Z</dcterms:modified>
</cp:coreProperties>
</file>