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3440" activeTab="1"/>
  </bookViews>
  <sheets>
    <sheet name="Chart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B2" i="1" l="1"/>
  <c r="C2" i="1"/>
  <c r="D2" i="1"/>
  <c r="A3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C48" i="1"/>
  <c r="C165" i="1"/>
  <c r="B54" i="1"/>
  <c r="C56" i="1"/>
  <c r="D299" i="1"/>
  <c r="B81" i="1"/>
  <c r="B283" i="1"/>
  <c r="C57" i="1"/>
  <c r="D215" i="1"/>
  <c r="C31" i="1"/>
  <c r="D81" i="1"/>
  <c r="D77" i="1"/>
  <c r="C109" i="1"/>
  <c r="D20" i="1"/>
  <c r="D102" i="1"/>
  <c r="B163" i="1"/>
  <c r="C21" i="1"/>
  <c r="C220" i="1"/>
  <c r="B276" i="1"/>
  <c r="C265" i="1"/>
  <c r="B143" i="1"/>
  <c r="C118" i="1"/>
  <c r="D70" i="1"/>
  <c r="C119" i="1"/>
  <c r="C132" i="1"/>
  <c r="C110" i="1"/>
  <c r="C280" i="1"/>
  <c r="B282" i="1"/>
  <c r="C100" i="1"/>
  <c r="C7" i="1"/>
  <c r="C239" i="1"/>
  <c r="C13" i="1"/>
  <c r="D177" i="1"/>
  <c r="B52" i="1"/>
  <c r="C44" i="1"/>
  <c r="B76" i="1"/>
  <c r="C290" i="1"/>
  <c r="D95" i="1"/>
  <c r="B101" i="1"/>
  <c r="B206" i="1"/>
  <c r="C199" i="1"/>
  <c r="C112" i="1"/>
  <c r="D210" i="1"/>
  <c r="D199" i="1"/>
  <c r="D23" i="1"/>
  <c r="B58" i="1"/>
  <c r="D22" i="1"/>
  <c r="D75" i="1"/>
  <c r="B290" i="1"/>
  <c r="B116" i="1"/>
  <c r="B227" i="1"/>
  <c r="B178" i="1"/>
  <c r="D219" i="1"/>
  <c r="D39" i="1"/>
  <c r="C273" i="1"/>
  <c r="B186" i="1"/>
  <c r="C55" i="1"/>
  <c r="C54" i="1"/>
  <c r="B46" i="1"/>
  <c r="D152" i="1"/>
  <c r="C176" i="1"/>
  <c r="B132" i="1"/>
  <c r="D42" i="1"/>
  <c r="B268" i="1"/>
  <c r="B243" i="1"/>
  <c r="B69" i="1"/>
  <c r="C3" i="1"/>
  <c r="D26" i="1"/>
  <c r="B160" i="1"/>
  <c r="D59" i="1"/>
  <c r="C91" i="1"/>
  <c r="B153" i="1"/>
  <c r="B42" i="1"/>
  <c r="B5" i="1"/>
  <c r="C221" i="1"/>
  <c r="C72" i="1"/>
  <c r="B72" i="1"/>
  <c r="C167" i="1"/>
  <c r="D61" i="1"/>
  <c r="B295" i="1"/>
  <c r="C16" i="1"/>
  <c r="B193" i="1"/>
  <c r="D92" i="1"/>
  <c r="B104" i="1"/>
  <c r="C200" i="1"/>
  <c r="C60" i="1"/>
  <c r="D18" i="1"/>
  <c r="D6" i="1"/>
  <c r="D72" i="1"/>
  <c r="D117" i="1"/>
  <c r="D16" i="1"/>
  <c r="C138" i="1"/>
  <c r="C50" i="1"/>
  <c r="C14" i="1"/>
  <c r="B15" i="1"/>
  <c r="B102" i="1"/>
  <c r="C93" i="1"/>
  <c r="B38" i="1"/>
  <c r="D55" i="1"/>
  <c r="C11" i="1"/>
  <c r="B64" i="1"/>
  <c r="D140" i="1"/>
  <c r="B53" i="1"/>
  <c r="C181" i="1"/>
  <c r="C111" i="1"/>
  <c r="C171" i="1"/>
  <c r="B25" i="1"/>
  <c r="C61" i="1"/>
  <c r="C215" i="1"/>
  <c r="C10" i="1"/>
  <c r="C224" i="1"/>
  <c r="B199" i="1"/>
  <c r="B78" i="1"/>
  <c r="C142" i="1"/>
  <c r="C77" i="1"/>
  <c r="D97" i="1"/>
  <c r="C32" i="1"/>
  <c r="B92" i="1"/>
  <c r="D201" i="1"/>
  <c r="B189" i="1"/>
  <c r="B185" i="1"/>
  <c r="D137" i="1"/>
  <c r="B175" i="1"/>
  <c r="C147" i="1"/>
  <c r="D272" i="1"/>
  <c r="D247" i="1"/>
  <c r="D21" i="1"/>
  <c r="D213" i="1"/>
  <c r="B93" i="1"/>
  <c r="D173" i="1"/>
  <c r="D3" i="1"/>
  <c r="D208" i="1"/>
  <c r="D41" i="1"/>
  <c r="C153" i="1"/>
  <c r="B155" i="1"/>
  <c r="D300" i="1"/>
  <c r="D248" i="1"/>
  <c r="B56" i="1"/>
  <c r="D267" i="1"/>
  <c r="B164" i="1"/>
  <c r="C204" i="1"/>
  <c r="B13" i="1"/>
  <c r="C173" i="1"/>
  <c r="C80" i="1"/>
  <c r="B59" i="1"/>
  <c r="B27" i="1"/>
  <c r="C83" i="1"/>
  <c r="C69" i="1"/>
  <c r="D107" i="1"/>
  <c r="B3" i="1"/>
  <c r="D237" i="1"/>
  <c r="C287" i="1"/>
  <c r="C270" i="1"/>
  <c r="C33" i="1"/>
  <c r="B108" i="1"/>
  <c r="D78" i="1"/>
  <c r="B169" i="1"/>
  <c r="D279" i="1"/>
  <c r="C35" i="1"/>
  <c r="B239" i="1"/>
  <c r="B50" i="1"/>
  <c r="B240" i="1"/>
  <c r="D205" i="1"/>
  <c r="D203" i="1"/>
  <c r="D241" i="1"/>
  <c r="D257" i="1"/>
  <c r="B65" i="1"/>
  <c r="C135" i="1"/>
  <c r="D273" i="1"/>
  <c r="B259" i="1"/>
  <c r="D222" i="1"/>
  <c r="D292" i="1"/>
  <c r="D275" i="1"/>
  <c r="B113" i="1"/>
  <c r="C281" i="1"/>
  <c r="B184" i="1"/>
  <c r="C209" i="1"/>
  <c r="D86" i="1"/>
  <c r="B85" i="1"/>
  <c r="B244" i="1"/>
  <c r="D125" i="1"/>
  <c r="D60" i="1"/>
  <c r="D175" i="1"/>
  <c r="B80" i="1"/>
  <c r="C157" i="1"/>
  <c r="D167" i="1"/>
  <c r="D37" i="1"/>
  <c r="B248" i="1"/>
  <c r="B87" i="1"/>
  <c r="C248" i="1"/>
  <c r="B60" i="1"/>
  <c r="D127" i="1"/>
  <c r="C6" i="1"/>
  <c r="D74" i="1"/>
  <c r="B31" i="1"/>
  <c r="D12" i="1"/>
  <c r="C298" i="1"/>
  <c r="C262" i="1"/>
  <c r="B115" i="1"/>
  <c r="C8" i="1"/>
  <c r="B90" i="1"/>
  <c r="B138" i="1"/>
  <c r="B41" i="1"/>
  <c r="B230" i="1"/>
  <c r="B277" i="1"/>
  <c r="C166" i="1"/>
  <c r="C296" i="1"/>
  <c r="D245" i="1"/>
  <c r="B258" i="1"/>
  <c r="D264" i="1"/>
  <c r="D187" i="1"/>
  <c r="C9" i="1"/>
  <c r="C51" i="1"/>
  <c r="B97" i="1"/>
  <c r="B49" i="1"/>
  <c r="D96" i="1"/>
  <c r="D214" i="1"/>
  <c r="C22" i="1"/>
  <c r="D232" i="1"/>
  <c r="D228" i="1"/>
  <c r="B117" i="1"/>
  <c r="D164" i="1"/>
  <c r="B96" i="1"/>
  <c r="D91" i="1"/>
  <c r="D226" i="1"/>
  <c r="B30" i="1"/>
  <c r="B29" i="1"/>
  <c r="C99" i="1"/>
  <c r="B232" i="1"/>
  <c r="D141" i="1"/>
  <c r="C222" i="1"/>
  <c r="C67" i="1"/>
  <c r="B140" i="1"/>
  <c r="B151" i="1"/>
  <c r="C66" i="1"/>
  <c r="D69" i="1"/>
  <c r="B14" i="1"/>
  <c r="D28" i="1"/>
  <c r="B95" i="1"/>
  <c r="B215" i="1"/>
  <c r="C192" i="1"/>
  <c r="C210" i="1"/>
  <c r="B210" i="1"/>
  <c r="B294" i="1"/>
  <c r="C58" i="1"/>
  <c r="C266" i="1"/>
  <c r="B135" i="1"/>
  <c r="C28" i="1"/>
  <c r="D30" i="1"/>
  <c r="D133" i="1"/>
  <c r="C197" i="1"/>
  <c r="D24" i="1"/>
  <c r="B8" i="1"/>
  <c r="D269" i="1"/>
  <c r="C186" i="1"/>
  <c r="C151" i="1"/>
  <c r="B271" i="1"/>
  <c r="B110" i="1"/>
  <c r="C30" i="1"/>
  <c r="B20" i="1"/>
  <c r="C27" i="1"/>
  <c r="D63" i="1"/>
  <c r="B19" i="1"/>
  <c r="D191" i="1"/>
  <c r="C45" i="1"/>
  <c r="B144" i="1"/>
  <c r="D274" i="1"/>
  <c r="C194" i="1"/>
  <c r="B121" i="1"/>
  <c r="B252" i="1"/>
  <c r="B195" i="1"/>
  <c r="D169" i="1"/>
  <c r="D184" i="1"/>
  <c r="C128" i="1"/>
  <c r="D252" i="1"/>
  <c r="B182" i="1"/>
  <c r="C59" i="1"/>
  <c r="C141" i="1"/>
  <c r="C254" i="1"/>
  <c r="B161" i="1"/>
  <c r="C34" i="1"/>
  <c r="D113" i="1"/>
  <c r="C113" i="1"/>
  <c r="D45" i="1"/>
  <c r="B109" i="1"/>
  <c r="C106" i="1"/>
  <c r="D170" i="1"/>
  <c r="B149" i="1"/>
  <c r="D89" i="1"/>
  <c r="D180" i="1"/>
  <c r="D13" i="1"/>
  <c r="C19" i="1"/>
  <c r="C74" i="1"/>
  <c r="C73" i="1"/>
  <c r="D129" i="1"/>
  <c r="B190" i="1"/>
  <c r="D262" i="1"/>
  <c r="D146" i="1"/>
  <c r="D130" i="1"/>
  <c r="C68" i="1"/>
  <c r="C129" i="1"/>
  <c r="D160" i="1"/>
  <c r="C98" i="1"/>
  <c r="D47" i="1"/>
  <c r="B297" i="1"/>
  <c r="C250" i="1"/>
  <c r="C90" i="1"/>
  <c r="B264" i="1"/>
  <c r="B293" i="1"/>
  <c r="B145" i="1"/>
  <c r="C178" i="1"/>
  <c r="B250" i="1"/>
  <c r="D88" i="1"/>
  <c r="B37" i="1"/>
  <c r="C64" i="1"/>
  <c r="C169" i="1"/>
  <c r="D124" i="1"/>
  <c r="D93" i="1"/>
  <c r="B134" i="1"/>
  <c r="B71" i="1"/>
  <c r="C170" i="1"/>
  <c r="B61" i="1"/>
  <c r="D301" i="1"/>
  <c r="D49" i="1"/>
  <c r="D144" i="1"/>
  <c r="B36" i="1"/>
  <c r="C75" i="1"/>
  <c r="C40" i="1"/>
  <c r="D53" i="1"/>
  <c r="D118" i="1"/>
  <c r="C297" i="1"/>
  <c r="B24" i="1"/>
  <c r="C24" i="1"/>
  <c r="C240" i="1"/>
  <c r="C249" i="1"/>
  <c r="B126" i="1"/>
  <c r="D103" i="1"/>
  <c r="D57" i="1"/>
  <c r="D209" i="1"/>
  <c r="B188" i="1"/>
  <c r="B127" i="1"/>
  <c r="C237" i="1"/>
  <c r="B55" i="1"/>
  <c r="B261" i="1"/>
  <c r="C193" i="1"/>
  <c r="C145" i="1"/>
  <c r="B158" i="1"/>
  <c r="D116" i="1"/>
  <c r="C41" i="1"/>
  <c r="C179" i="1"/>
  <c r="B40" i="1"/>
  <c r="D100" i="1"/>
  <c r="C251" i="1"/>
  <c r="D221" i="1"/>
  <c r="D216" i="1"/>
  <c r="B288" i="1"/>
  <c r="C235" i="1"/>
  <c r="B172" i="1"/>
  <c r="B301" i="1"/>
  <c r="C274" i="1"/>
  <c r="B255" i="1"/>
  <c r="B137" i="1"/>
  <c r="D276" i="1"/>
  <c r="B285" i="1"/>
  <c r="C104" i="1"/>
  <c r="D258" i="1"/>
  <c r="B21" i="1"/>
  <c r="C161" i="1"/>
  <c r="B124" i="1"/>
  <c r="B177" i="1"/>
  <c r="D255" i="1"/>
  <c r="D71" i="1"/>
  <c r="B51" i="1"/>
  <c r="B266" i="1"/>
  <c r="B35" i="1"/>
  <c r="B70" i="1"/>
  <c r="D189" i="1"/>
  <c r="C156" i="1"/>
  <c r="B100" i="1"/>
  <c r="C92" i="1"/>
  <c r="C70" i="1"/>
  <c r="D38" i="1"/>
  <c r="D139" i="1"/>
  <c r="C150" i="1"/>
  <c r="B45" i="1"/>
  <c r="D85" i="1"/>
  <c r="D4" i="1"/>
  <c r="D10" i="1"/>
  <c r="D106" i="1"/>
  <c r="D183" i="1"/>
  <c r="B106" i="1"/>
  <c r="B39" i="1"/>
  <c r="B141" i="1"/>
  <c r="B99" i="1"/>
  <c r="D40" i="1"/>
  <c r="D123" i="1"/>
  <c r="C39" i="1"/>
  <c r="C208" i="1"/>
  <c r="D68" i="1"/>
  <c r="C259" i="1"/>
  <c r="C23" i="1"/>
  <c r="B157" i="1"/>
  <c r="D134" i="1"/>
  <c r="B89" i="1"/>
  <c r="C108" i="1"/>
  <c r="B32" i="1"/>
  <c r="B247" i="1"/>
  <c r="B220" i="1"/>
  <c r="D200" i="1"/>
  <c r="C29" i="1"/>
  <c r="D206" i="1"/>
  <c r="D196" i="1"/>
  <c r="B123" i="1"/>
  <c r="C5" i="1"/>
  <c r="C198" i="1"/>
  <c r="C42" i="1"/>
  <c r="C18" i="1"/>
  <c r="B44" i="1"/>
  <c r="C86" i="1"/>
  <c r="B274" i="1"/>
  <c r="B103" i="1"/>
  <c r="C105" i="1"/>
  <c r="C268" i="1"/>
  <c r="D260" i="1"/>
  <c r="D25" i="1"/>
  <c r="B251" i="1"/>
  <c r="D50" i="1"/>
  <c r="B187" i="1"/>
  <c r="B28" i="1"/>
  <c r="D186" i="1"/>
  <c r="B200" i="1"/>
  <c r="B249" i="1"/>
  <c r="D8" i="1"/>
  <c r="B224" i="1"/>
  <c r="B260" i="1"/>
  <c r="C302" i="1"/>
  <c r="C116" i="1"/>
  <c r="D259" i="1"/>
  <c r="B198" i="1"/>
  <c r="B168" i="1"/>
  <c r="B17" i="1"/>
  <c r="C47" i="1"/>
  <c r="D101" i="1"/>
  <c r="B98" i="1"/>
  <c r="C36" i="1"/>
  <c r="D142" i="1"/>
  <c r="B22" i="1"/>
  <c r="B279" i="1"/>
  <c r="C203" i="1"/>
  <c r="D27" i="1"/>
  <c r="C256" i="1"/>
  <c r="D162" i="1"/>
  <c r="B77" i="1"/>
  <c r="B111" i="1"/>
  <c r="C283" i="1"/>
  <c r="C246" i="1"/>
  <c r="B16" i="1"/>
  <c r="D218" i="1"/>
  <c r="D244" i="1"/>
  <c r="B298" i="1"/>
  <c r="D109" i="1"/>
  <c r="B133" i="1"/>
  <c r="B192" i="1"/>
  <c r="C212" i="1"/>
  <c r="B75" i="1"/>
  <c r="C285" i="1"/>
  <c r="C65" i="1"/>
  <c r="D157" i="1"/>
  <c r="D119" i="1"/>
  <c r="B245" i="1"/>
  <c r="C158" i="1"/>
  <c r="C114" i="1"/>
  <c r="B34" i="1"/>
  <c r="D236" i="1"/>
  <c r="D99" i="1"/>
  <c r="B18" i="1"/>
  <c r="B10" i="1"/>
  <c r="D266" i="1"/>
  <c r="C286" i="1"/>
  <c r="B229" i="1"/>
  <c r="D288" i="1"/>
  <c r="B179" i="1"/>
  <c r="C278" i="1"/>
  <c r="D82" i="1"/>
  <c r="D90" i="1"/>
  <c r="B23" i="1"/>
  <c r="C226" i="1"/>
  <c r="B302" i="1"/>
  <c r="D302" i="1"/>
  <c r="C160" i="1"/>
  <c r="C101" i="1"/>
  <c r="B131" i="1"/>
  <c r="D11" i="1"/>
  <c r="D253" i="1"/>
  <c r="D204" i="1"/>
  <c r="C144" i="1"/>
  <c r="B63" i="1"/>
  <c r="C38" i="1"/>
  <c r="B26" i="1"/>
  <c r="B94" i="1"/>
  <c r="D83" i="1"/>
  <c r="C15" i="1"/>
  <c r="D65" i="1"/>
  <c r="D150" i="1"/>
  <c r="C217" i="1"/>
  <c r="B68" i="1"/>
  <c r="D138" i="1"/>
  <c r="B176" i="1"/>
  <c r="C107" i="1"/>
  <c r="D168" i="1"/>
  <c r="C84" i="1"/>
  <c r="C37" i="1"/>
  <c r="D52" i="1"/>
  <c r="B122" i="1"/>
  <c r="C79" i="1"/>
  <c r="D171" i="1"/>
  <c r="C293" i="1"/>
  <c r="D17" i="1"/>
  <c r="C164" i="1"/>
  <c r="B146" i="1"/>
  <c r="C162" i="1"/>
  <c r="C225" i="1"/>
  <c r="D35" i="1"/>
  <c r="B162" i="1"/>
  <c r="D161" i="1"/>
  <c r="D298" i="1"/>
  <c r="B47" i="1"/>
  <c r="D194" i="1"/>
  <c r="C134" i="1"/>
  <c r="C146" i="1"/>
  <c r="D284" i="1"/>
  <c r="B235" i="1"/>
  <c r="C20" i="1"/>
  <c r="C140" i="1"/>
  <c r="B83" i="1"/>
  <c r="B142" i="1"/>
  <c r="B256" i="1"/>
  <c r="C271" i="1"/>
  <c r="B171" i="1"/>
  <c r="D234" i="1"/>
  <c r="B181" i="1"/>
  <c r="C211" i="1"/>
  <c r="C94" i="1"/>
  <c r="C244" i="1"/>
  <c r="D254" i="1"/>
  <c r="D14" i="1"/>
  <c r="D242" i="1"/>
  <c r="B150" i="1"/>
  <c r="D240" i="1"/>
  <c r="D58" i="1"/>
  <c r="C205" i="1"/>
  <c r="D271" i="1"/>
  <c r="C188" i="1"/>
  <c r="D121" i="1"/>
  <c r="C63" i="1"/>
  <c r="D80" i="1"/>
  <c r="C243" i="1"/>
  <c r="D261" i="1"/>
  <c r="B165" i="1"/>
  <c r="D94" i="1"/>
  <c r="B284" i="1"/>
  <c r="C53" i="1"/>
  <c r="C123" i="1"/>
  <c r="C62" i="1"/>
  <c r="D46" i="1"/>
  <c r="B112" i="1"/>
  <c r="D283" i="1"/>
  <c r="D32" i="1"/>
  <c r="C95" i="1"/>
  <c r="C130" i="1"/>
  <c r="C195" i="1"/>
  <c r="D154" i="1"/>
  <c r="D48" i="1"/>
  <c r="B82" i="1"/>
  <c r="C122" i="1"/>
  <c r="D285" i="1"/>
  <c r="D179" i="1"/>
  <c r="B139" i="1"/>
  <c r="B236" i="1"/>
  <c r="B209" i="1"/>
  <c r="C207" i="1"/>
  <c r="D233" i="1"/>
  <c r="D178" i="1"/>
  <c r="C233" i="1"/>
  <c r="B170" i="1"/>
  <c r="C81" i="1"/>
  <c r="D7" i="1"/>
  <c r="D176" i="1"/>
  <c r="D239" i="1"/>
  <c r="B148" i="1"/>
  <c r="C295" i="1"/>
  <c r="C201" i="1"/>
  <c r="D156" i="1"/>
  <c r="B194" i="1"/>
  <c r="D34" i="1"/>
  <c r="C241" i="1"/>
  <c r="C85" i="1"/>
  <c r="C269" i="1"/>
  <c r="D29" i="1"/>
  <c r="B300" i="1"/>
  <c r="B217" i="1"/>
  <c r="C12" i="1"/>
  <c r="D43" i="1"/>
  <c r="C190" i="1"/>
  <c r="C143" i="1"/>
  <c r="C88" i="1"/>
  <c r="D159" i="1"/>
  <c r="B128" i="1"/>
  <c r="D5" i="1"/>
  <c r="C255" i="1"/>
  <c r="D243" i="1"/>
  <c r="B265" i="1"/>
  <c r="B9" i="1"/>
  <c r="C26" i="1"/>
  <c r="C148" i="1"/>
  <c r="C163" i="1"/>
  <c r="B253" i="1"/>
  <c r="C180" i="1"/>
  <c r="B159" i="1"/>
  <c r="B207" i="1"/>
  <c r="C117" i="1"/>
  <c r="C187" i="1"/>
  <c r="C202" i="1"/>
  <c r="C228" i="1"/>
  <c r="C223" i="1"/>
  <c r="B212" i="1"/>
  <c r="D31" i="1"/>
  <c r="C229" i="1"/>
  <c r="C76" i="1"/>
  <c r="D153" i="1"/>
  <c r="D231" i="1"/>
  <c r="D174" i="1"/>
  <c r="C127" i="1"/>
  <c r="C231" i="1"/>
  <c r="B202" i="1"/>
  <c r="C49" i="1"/>
  <c r="B166" i="1"/>
  <c r="D198" i="1"/>
  <c r="D256" i="1"/>
  <c r="C137" i="1"/>
  <c r="D251" i="1"/>
  <c r="B91" i="1"/>
  <c r="B119" i="1"/>
  <c r="D155" i="1"/>
  <c r="C126" i="1"/>
  <c r="C71" i="1"/>
  <c r="B4" i="1"/>
  <c r="D131" i="1"/>
  <c r="D67" i="1"/>
  <c r="B267" i="1"/>
  <c r="D132" i="1"/>
  <c r="B33" i="1"/>
  <c r="D188" i="1"/>
  <c r="B125" i="1"/>
  <c r="D197" i="1"/>
  <c r="B203" i="1"/>
  <c r="D268" i="1"/>
  <c r="D9" i="1"/>
  <c r="D263" i="1"/>
  <c r="B136" i="1"/>
  <c r="C253" i="1"/>
  <c r="B269" i="1"/>
  <c r="B120" i="1"/>
  <c r="B43" i="1"/>
  <c r="C242" i="1"/>
  <c r="D73" i="1"/>
  <c r="C155" i="1"/>
  <c r="B273" i="1"/>
  <c r="C103" i="1"/>
  <c r="D193" i="1"/>
  <c r="B242" i="1"/>
  <c r="C120" i="1"/>
  <c r="B219" i="1"/>
  <c r="C52" i="1"/>
  <c r="B223" i="1"/>
  <c r="D128" i="1"/>
  <c r="C236" i="1"/>
  <c r="C87" i="1"/>
  <c r="C234" i="1"/>
  <c r="C78" i="1"/>
  <c r="C288" i="1"/>
  <c r="D223" i="1"/>
  <c r="C124" i="1"/>
  <c r="B79" i="1"/>
  <c r="B152" i="1"/>
  <c r="D114" i="1"/>
  <c r="B246" i="1"/>
  <c r="C260" i="1"/>
  <c r="C174" i="1"/>
  <c r="B11" i="1"/>
  <c r="B183" i="1"/>
  <c r="C25" i="1"/>
  <c r="C17" i="1"/>
  <c r="C121" i="1"/>
  <c r="C276" i="1"/>
  <c r="C133" i="1"/>
  <c r="C4" i="1"/>
  <c r="C232" i="1"/>
  <c r="D87" i="1"/>
  <c r="D51" i="1"/>
  <c r="D104" i="1"/>
  <c r="B130" i="1"/>
  <c r="D122" i="1"/>
  <c r="B12" i="1"/>
  <c r="C136" i="1"/>
  <c r="C184" i="1"/>
  <c r="C46" i="1"/>
  <c r="C230" i="1"/>
  <c r="D181" i="1"/>
  <c r="C214" i="1"/>
  <c r="B233" i="1"/>
  <c r="B218" i="1"/>
  <c r="C172" i="1"/>
  <c r="D227" i="1"/>
  <c r="B234" i="1"/>
  <c r="D44" i="1"/>
  <c r="C131" i="1"/>
  <c r="C115" i="1"/>
  <c r="B292" i="1"/>
  <c r="B66" i="1"/>
  <c r="C263" i="1"/>
  <c r="B6" i="1"/>
  <c r="D281" i="1"/>
  <c r="B48" i="1"/>
  <c r="C289" i="1"/>
  <c r="D79" i="1"/>
  <c r="D158" i="1"/>
  <c r="D287" i="1"/>
  <c r="D190" i="1"/>
  <c r="B222" i="1"/>
  <c r="D108" i="1"/>
  <c r="B7" i="1"/>
  <c r="D182" i="1"/>
  <c r="D64" i="1"/>
  <c r="D15" i="1"/>
  <c r="D76" i="1"/>
  <c r="B173" i="1"/>
  <c r="D202" i="1"/>
  <c r="B74" i="1"/>
  <c r="D110" i="1"/>
  <c r="C277" i="1"/>
  <c r="D249" i="1"/>
  <c r="D84" i="1"/>
  <c r="B62" i="1"/>
  <c r="D230" i="1"/>
  <c r="D217" i="1"/>
  <c r="D56" i="1"/>
  <c r="D105" i="1"/>
  <c r="B238" i="1"/>
  <c r="C257" i="1"/>
  <c r="C139" i="1"/>
  <c r="B241" i="1"/>
  <c r="A110" i="2" l="1"/>
  <c r="D110" i="2" s="1"/>
  <c r="A265" i="2"/>
  <c r="D265" i="2" s="1"/>
  <c r="A84" i="2"/>
  <c r="D84" i="2" s="1"/>
  <c r="A224" i="2"/>
  <c r="D224" i="2" s="1"/>
  <c r="A159" i="2"/>
  <c r="D159" i="2" s="1"/>
  <c r="A117" i="2"/>
  <c r="D117" i="2" s="1"/>
  <c r="A65" i="2"/>
  <c r="D65" i="2" s="1"/>
  <c r="A55" i="2"/>
  <c r="D55" i="2" s="1"/>
  <c r="A235" i="2"/>
  <c r="D235" i="2" s="1"/>
  <c r="A221" i="2"/>
  <c r="D221" i="2" s="1"/>
  <c r="A247" i="2"/>
  <c r="D247" i="2" s="1"/>
  <c r="A128" i="2"/>
  <c r="D128" i="2" s="1"/>
  <c r="A226" i="2"/>
  <c r="D226" i="2" s="1"/>
  <c r="A209" i="2"/>
  <c r="D209" i="2" s="1"/>
  <c r="A172" i="2"/>
  <c r="D172" i="2" s="1"/>
  <c r="A281" i="2"/>
  <c r="D281" i="2" s="1"/>
  <c r="A142" i="2"/>
  <c r="D142" i="2" s="1"/>
  <c r="A183" i="2"/>
  <c r="D183" i="2" s="1"/>
  <c r="A164" i="2"/>
  <c r="D164" i="2" s="1"/>
  <c r="A173" i="2"/>
  <c r="D173" i="2" s="1"/>
  <c r="A113" i="2"/>
  <c r="D113" i="2" s="1"/>
  <c r="A152" i="2"/>
  <c r="D152" i="2" s="1"/>
  <c r="A27" i="2"/>
  <c r="D27" i="2" s="1"/>
  <c r="A93" i="2"/>
  <c r="D93" i="2" s="1"/>
  <c r="A278" i="2"/>
  <c r="D278" i="2" s="1"/>
  <c r="A54" i="2"/>
  <c r="D54" i="2" s="1"/>
  <c r="A268" i="2"/>
  <c r="D268" i="2" s="1"/>
  <c r="A141" i="2"/>
  <c r="D141" i="2" s="1"/>
  <c r="A132" i="2"/>
  <c r="D132" i="2" s="1"/>
  <c r="A189" i="2"/>
  <c r="D189" i="2" s="1"/>
  <c r="A275" i="2"/>
  <c r="D275" i="2" s="1"/>
  <c r="A197" i="2"/>
  <c r="D197" i="2" s="1"/>
  <c r="A59" i="2"/>
  <c r="D59" i="2" s="1"/>
  <c r="A239" i="2"/>
  <c r="D239" i="2" s="1"/>
  <c r="A216" i="2"/>
  <c r="D216" i="2" s="1"/>
  <c r="A162" i="2"/>
  <c r="D162" i="2" s="1"/>
  <c r="A20" i="2"/>
  <c r="D20" i="2" s="1"/>
  <c r="A99" i="2"/>
  <c r="D99" i="2" s="1"/>
  <c r="A91" i="2"/>
  <c r="D91" i="2" s="1"/>
  <c r="A45" i="2"/>
  <c r="D45" i="2" s="1"/>
  <c r="A57" i="2"/>
  <c r="D57" i="2" s="1"/>
  <c r="A119" i="2"/>
  <c r="D119" i="2" s="1"/>
  <c r="A126" i="2"/>
  <c r="D126" i="2" s="1"/>
  <c r="A146" i="2"/>
  <c r="D146" i="2" s="1"/>
  <c r="A52" i="2"/>
  <c r="D52" i="2" s="1"/>
  <c r="A138" i="2"/>
  <c r="D138" i="2" s="1"/>
  <c r="A175" i="2"/>
  <c r="D175" i="2" s="1"/>
  <c r="A14" i="2"/>
  <c r="D14" i="2" s="1"/>
  <c r="A232" i="2"/>
  <c r="D232" i="2" s="1"/>
  <c r="A236" i="2"/>
  <c r="D236" i="2" s="1"/>
  <c r="A101" i="2"/>
  <c r="D101" i="2" s="1"/>
  <c r="A220" i="2"/>
  <c r="D220" i="2" s="1"/>
  <c r="A259" i="2"/>
  <c r="D259" i="2" s="1"/>
  <c r="A192" i="2"/>
  <c r="D192" i="2" s="1"/>
  <c r="A241" i="2"/>
  <c r="D241" i="2" s="1"/>
  <c r="A30" i="2"/>
  <c r="D30" i="2" s="1"/>
  <c r="A2" i="2"/>
  <c r="D2" i="2" s="1"/>
  <c r="H86" i="1"/>
  <c r="F86" i="1"/>
  <c r="E66" i="2" s="1"/>
  <c r="G86" i="1"/>
  <c r="J86" i="1"/>
  <c r="I86" i="1"/>
  <c r="A35" i="2"/>
  <c r="D35" i="2" s="1"/>
  <c r="A219" i="2"/>
  <c r="D219" i="2" s="1"/>
  <c r="A124" i="2"/>
  <c r="D124" i="2" s="1"/>
  <c r="A107" i="2"/>
  <c r="D107" i="2" s="1"/>
  <c r="A280" i="2"/>
  <c r="D280" i="2" s="1"/>
  <c r="A225" i="2"/>
  <c r="D225" i="2" s="1"/>
  <c r="A78" i="2"/>
  <c r="D78" i="2" s="1"/>
  <c r="A42" i="2"/>
  <c r="D42" i="2" s="1"/>
  <c r="A168" i="2"/>
  <c r="D168" i="2" s="1"/>
  <c r="A149" i="2"/>
  <c r="D149" i="2" s="1"/>
  <c r="A22" i="2"/>
  <c r="D22" i="2" s="1"/>
  <c r="A62" i="2"/>
  <c r="D62" i="2" s="1"/>
  <c r="H97" i="1"/>
  <c r="J97" i="1"/>
  <c r="I97" i="1"/>
  <c r="G97" i="1"/>
  <c r="F97" i="1"/>
  <c r="E77" i="2" s="1"/>
  <c r="A133" i="2"/>
  <c r="D133" i="2" s="1"/>
  <c r="A88" i="2"/>
  <c r="D88" i="2" s="1"/>
  <c r="A71" i="2"/>
  <c r="D71" i="2" s="1"/>
  <c r="A148" i="2"/>
  <c r="D148" i="2" s="1"/>
  <c r="A106" i="2"/>
  <c r="D106" i="2" s="1"/>
  <c r="A178" i="2"/>
  <c r="D178" i="2" s="1"/>
  <c r="A105" i="2"/>
  <c r="D105" i="2" s="1"/>
  <c r="A122" i="2"/>
  <c r="D122" i="2" s="1"/>
  <c r="A140" i="2"/>
  <c r="D140" i="2" s="1"/>
  <c r="A90" i="2"/>
  <c r="D90" i="2" s="1"/>
  <c r="A102" i="2"/>
  <c r="D102" i="2" s="1"/>
  <c r="A251" i="2"/>
  <c r="D251" i="2" s="1"/>
  <c r="A174" i="2"/>
  <c r="D174" i="2" s="1"/>
  <c r="A4" i="2"/>
  <c r="D4" i="2" s="1"/>
  <c r="A49" i="2"/>
  <c r="D49" i="2" s="1"/>
  <c r="A240" i="2"/>
  <c r="D240" i="2" s="1"/>
  <c r="A223" i="2"/>
  <c r="D223" i="2" s="1"/>
  <c r="A218" i="2"/>
  <c r="D218" i="2" s="1"/>
  <c r="A248" i="2"/>
  <c r="D248" i="2" s="1"/>
  <c r="A204" i="2"/>
  <c r="D204" i="2" s="1"/>
  <c r="A202" i="2"/>
  <c r="D202" i="2" s="1"/>
  <c r="A203" i="2"/>
  <c r="D203" i="2" s="1"/>
  <c r="A7" i="2"/>
  <c r="D7" i="2" s="1"/>
  <c r="A187" i="2"/>
  <c r="D187" i="2" s="1"/>
  <c r="A39" i="2"/>
  <c r="D39" i="2" s="1"/>
  <c r="A112" i="2"/>
  <c r="D112" i="2" s="1"/>
  <c r="A229" i="2"/>
  <c r="D229" i="2" s="1"/>
  <c r="A153" i="2"/>
  <c r="D153" i="2" s="1"/>
  <c r="A180" i="2"/>
  <c r="D180" i="2" s="1"/>
  <c r="A163" i="2"/>
  <c r="D163" i="2" s="1"/>
  <c r="A16" i="2"/>
  <c r="D16" i="2" s="1"/>
  <c r="A139" i="2"/>
  <c r="D139" i="2" s="1"/>
  <c r="A26" i="2"/>
  <c r="D26" i="2" s="1"/>
  <c r="A8" i="2"/>
  <c r="D8" i="2" s="1"/>
  <c r="A63" i="2"/>
  <c r="D63" i="2" s="1"/>
  <c r="A167" i="2"/>
  <c r="D167" i="2" s="1"/>
  <c r="A199" i="2"/>
  <c r="D199" i="2" s="1"/>
  <c r="A115" i="2"/>
  <c r="D115" i="2" s="1"/>
  <c r="A144" i="2"/>
  <c r="D144" i="2" s="1"/>
  <c r="A130" i="2"/>
  <c r="D130" i="2" s="1"/>
  <c r="A166" i="2"/>
  <c r="D166" i="2" s="1"/>
  <c r="A231" i="2"/>
  <c r="D231" i="2" s="1"/>
  <c r="A182" i="2"/>
  <c r="D182" i="2" s="1"/>
  <c r="A41" i="2"/>
  <c r="D41" i="2" s="1"/>
  <c r="A36" i="2"/>
  <c r="D36" i="2" s="1"/>
  <c r="A233" i="2"/>
  <c r="D233" i="2" s="1"/>
  <c r="A274" i="2"/>
  <c r="D274" i="2" s="1"/>
  <c r="A198" i="2"/>
  <c r="D198" i="2" s="1"/>
  <c r="A51" i="2"/>
  <c r="D51" i="2" s="1"/>
  <c r="A190" i="2"/>
  <c r="D190" i="2" s="1"/>
  <c r="A222" i="2"/>
  <c r="D222" i="2" s="1"/>
  <c r="A114" i="2"/>
  <c r="D114" i="2" s="1"/>
  <c r="A135" i="2"/>
  <c r="D135" i="2" s="1"/>
  <c r="A158" i="2"/>
  <c r="D158" i="2" s="1"/>
  <c r="A92" i="2"/>
  <c r="D92" i="2" s="1"/>
  <c r="A156" i="2"/>
  <c r="D156" i="2" s="1"/>
  <c r="A13" i="2"/>
  <c r="D13" i="2" s="1"/>
  <c r="A207" i="2"/>
  <c r="D207" i="2" s="1"/>
  <c r="A83" i="2"/>
  <c r="D83" i="2" s="1"/>
  <c r="A195" i="2"/>
  <c r="D195" i="2" s="1"/>
  <c r="A96" i="2"/>
  <c r="D96" i="2" s="1"/>
  <c r="A254" i="2"/>
  <c r="D254" i="2" s="1"/>
  <c r="A75" i="2"/>
  <c r="D75" i="2" s="1"/>
  <c r="A270" i="2"/>
  <c r="D270" i="2" s="1"/>
  <c r="H94" i="1"/>
  <c r="G94" i="1"/>
  <c r="J94" i="1"/>
  <c r="F94" i="1"/>
  <c r="E74" i="2" s="1"/>
  <c r="I94" i="1"/>
  <c r="A24" i="2"/>
  <c r="D24" i="2" s="1"/>
  <c r="G95" i="1"/>
  <c r="I95" i="1"/>
  <c r="H95" i="1"/>
  <c r="F95" i="1"/>
  <c r="E75" i="2" s="1"/>
  <c r="J95" i="1"/>
  <c r="A17" i="2"/>
  <c r="D17" i="2" s="1"/>
  <c r="F88" i="1"/>
  <c r="E68" i="2" s="1"/>
  <c r="G88" i="1"/>
  <c r="H88" i="1"/>
  <c r="J88" i="1"/>
  <c r="I88" i="1"/>
  <c r="A48" i="2"/>
  <c r="D48" i="2" s="1"/>
  <c r="A73" i="2"/>
  <c r="D73" i="2" s="1"/>
  <c r="A38" i="2"/>
  <c r="D38" i="2" s="1"/>
  <c r="A161" i="2"/>
  <c r="D161" i="2" s="1"/>
  <c r="A230" i="2"/>
  <c r="D230" i="2" s="1"/>
  <c r="A253" i="2"/>
  <c r="D253" i="2" s="1"/>
  <c r="A131" i="2"/>
  <c r="D131" i="2" s="1"/>
  <c r="A125" i="2"/>
  <c r="D125" i="2" s="1"/>
  <c r="A120" i="2"/>
  <c r="D120" i="2" s="1"/>
  <c r="A103" i="2"/>
  <c r="D103" i="2" s="1"/>
  <c r="A273" i="2"/>
  <c r="D273" i="2" s="1"/>
  <c r="A245" i="2"/>
  <c r="D245" i="2" s="1"/>
  <c r="A244" i="2"/>
  <c r="D244" i="2" s="1"/>
  <c r="A213" i="2"/>
  <c r="D213" i="2" s="1"/>
  <c r="A155" i="2"/>
  <c r="D155" i="2" s="1"/>
  <c r="A186" i="2"/>
  <c r="D186" i="2" s="1"/>
  <c r="A28" i="2"/>
  <c r="D28" i="2" s="1"/>
  <c r="A212" i="2"/>
  <c r="D212" i="2" s="1"/>
  <c r="H92" i="1"/>
  <c r="I92" i="1"/>
  <c r="F92" i="1"/>
  <c r="E72" i="2" s="1"/>
  <c r="G92" i="1"/>
  <c r="J92" i="1"/>
  <c r="A81" i="2"/>
  <c r="D81" i="2" s="1"/>
  <c r="A264" i="2"/>
  <c r="D264" i="2" s="1"/>
  <c r="A277" i="2"/>
  <c r="D277" i="2" s="1"/>
  <c r="A165" i="2"/>
  <c r="D165" i="2" s="1"/>
  <c r="A200" i="2"/>
  <c r="D200" i="2" s="1"/>
  <c r="A9" i="2"/>
  <c r="D9" i="2" s="1"/>
  <c r="A169" i="2"/>
  <c r="D169" i="2" s="1"/>
  <c r="A227" i="2"/>
  <c r="D227" i="2" s="1"/>
  <c r="A10" i="2"/>
  <c r="D10" i="2" s="1"/>
  <c r="A56" i="2"/>
  <c r="D56" i="2" s="1"/>
  <c r="A12" i="2"/>
  <c r="D12" i="2" s="1"/>
  <c r="A72" i="2"/>
  <c r="D72" i="2" s="1"/>
  <c r="A32" i="2"/>
  <c r="D32" i="2" s="1"/>
  <c r="A69" i="2"/>
  <c r="D69" i="2" s="1"/>
  <c r="A23" i="2"/>
  <c r="D23" i="2" s="1"/>
  <c r="A76" i="2"/>
  <c r="D76" i="2" s="1"/>
  <c r="A145" i="2"/>
  <c r="D145" i="2" s="1"/>
  <c r="A137" i="2"/>
  <c r="D137" i="2" s="1"/>
  <c r="A97" i="2"/>
  <c r="D97" i="2" s="1"/>
  <c r="A100" i="2"/>
  <c r="D100" i="2" s="1"/>
  <c r="A108" i="2"/>
  <c r="D108" i="2" s="1"/>
  <c r="A74" i="2"/>
  <c r="D74" i="2" s="1"/>
  <c r="A58" i="2"/>
  <c r="D58" i="2" s="1"/>
  <c r="A179" i="2"/>
  <c r="D179" i="2" s="1"/>
  <c r="G87" i="1"/>
  <c r="J87" i="1"/>
  <c r="H87" i="1"/>
  <c r="I87" i="1"/>
  <c r="F87" i="1"/>
  <c r="E67" i="2" s="1"/>
  <c r="A46" i="2"/>
  <c r="D46" i="2" s="1"/>
  <c r="A249" i="2"/>
  <c r="D249" i="2" s="1"/>
  <c r="A262" i="2"/>
  <c r="D262" i="2" s="1"/>
  <c r="A6" i="2"/>
  <c r="D6" i="2" s="1"/>
  <c r="A170" i="2"/>
  <c r="D170" i="2" s="1"/>
  <c r="A272" i="2"/>
  <c r="D272" i="2" s="1"/>
  <c r="A29" i="2"/>
  <c r="D29" i="2" s="1"/>
  <c r="A77" i="2"/>
  <c r="D77" i="2" s="1"/>
  <c r="A5" i="2"/>
  <c r="D5" i="2" s="1"/>
  <c r="A79" i="2"/>
  <c r="D79" i="2" s="1"/>
  <c r="A215" i="2"/>
  <c r="D215" i="2" s="1"/>
  <c r="F89" i="1"/>
  <c r="E69" i="2" s="1"/>
  <c r="H89" i="1"/>
  <c r="J89" i="1"/>
  <c r="I89" i="1"/>
  <c r="G89" i="1"/>
  <c r="A121" i="2"/>
  <c r="D121" i="2" s="1"/>
  <c r="A116" i="2"/>
  <c r="D116" i="2" s="1"/>
  <c r="A95" i="2"/>
  <c r="D95" i="2" s="1"/>
  <c r="A19" i="2"/>
  <c r="D19" i="2" s="1"/>
  <c r="A43" i="2"/>
  <c r="D43" i="2" s="1"/>
  <c r="A282" i="2"/>
  <c r="D282" i="2" s="1"/>
  <c r="A123" i="2"/>
  <c r="D123" i="2" s="1"/>
  <c r="A86" i="2"/>
  <c r="D86" i="2" s="1"/>
  <c r="A111" i="2"/>
  <c r="D111" i="2" s="1"/>
  <c r="A33" i="2"/>
  <c r="D33" i="2" s="1"/>
  <c r="A238" i="2"/>
  <c r="D238" i="2" s="1"/>
  <c r="A256" i="2"/>
  <c r="D256" i="2" s="1"/>
  <c r="A44" i="2"/>
  <c r="D44" i="2" s="1"/>
  <c r="A3" i="2"/>
  <c r="D3" i="2" s="1"/>
  <c r="A143" i="2"/>
  <c r="D143" i="2" s="1"/>
  <c r="A129" i="2"/>
  <c r="D129" i="2" s="1"/>
  <c r="A257" i="2"/>
  <c r="D257" i="2" s="1"/>
  <c r="A210" i="2"/>
  <c r="D210" i="2" s="1"/>
  <c r="A80" i="2"/>
  <c r="D80" i="2" s="1"/>
  <c r="A21" i="2"/>
  <c r="D21" i="2" s="1"/>
  <c r="A11" i="2"/>
  <c r="D11" i="2" s="1"/>
  <c r="A118" i="2"/>
  <c r="D118" i="2" s="1"/>
  <c r="F93" i="1"/>
  <c r="E73" i="2" s="1"/>
  <c r="H93" i="1"/>
  <c r="J93" i="1"/>
  <c r="G93" i="1"/>
  <c r="I93" i="1"/>
  <c r="A18" i="2"/>
  <c r="D18" i="2" s="1"/>
  <c r="A89" i="2"/>
  <c r="D89" i="2" s="1"/>
  <c r="A70" i="2"/>
  <c r="D70" i="2" s="1"/>
  <c r="G96" i="1"/>
  <c r="H96" i="1"/>
  <c r="J96" i="1"/>
  <c r="F96" i="1"/>
  <c r="E76" i="2" s="1"/>
  <c r="I96" i="1"/>
  <c r="A50" i="2"/>
  <c r="D50" i="2" s="1"/>
  <c r="A82" i="2"/>
  <c r="D82" i="2" s="1"/>
  <c r="A15" i="2"/>
  <c r="D15" i="2" s="1"/>
  <c r="A246" i="2"/>
  <c r="D246" i="2" s="1"/>
  <c r="A31" i="2"/>
  <c r="D31" i="2" s="1"/>
  <c r="A40" i="2"/>
  <c r="D40" i="2" s="1"/>
  <c r="J90" i="1"/>
  <c r="I90" i="1"/>
  <c r="F90" i="1"/>
  <c r="E70" i="2" s="1"/>
  <c r="H90" i="1"/>
  <c r="G90" i="1"/>
  <c r="A263" i="2"/>
  <c r="D263" i="2" s="1"/>
  <c r="A151" i="2"/>
  <c r="D151" i="2" s="1"/>
  <c r="A67" i="2"/>
  <c r="D67" i="2" s="1"/>
  <c r="A61" i="2"/>
  <c r="D61" i="2" s="1"/>
  <c r="A25" i="2"/>
  <c r="D25" i="2" s="1"/>
  <c r="A150" i="2"/>
  <c r="D150" i="2" s="1"/>
  <c r="A157" i="2"/>
  <c r="D157" i="2" s="1"/>
  <c r="A228" i="2"/>
  <c r="D228" i="2" s="1"/>
  <c r="A214" i="2"/>
  <c r="D214" i="2" s="1"/>
  <c r="A104" i="2"/>
  <c r="D104" i="2" s="1"/>
  <c r="A34" i="2"/>
  <c r="D34" i="2" s="1"/>
  <c r="A1" i="2"/>
  <c r="D1" i="2" s="1"/>
  <c r="A60" i="2"/>
  <c r="D60" i="2" s="1"/>
  <c r="F91" i="1"/>
  <c r="E71" i="2" s="1"/>
  <c r="I91" i="1"/>
  <c r="G91" i="1"/>
  <c r="J91" i="1"/>
  <c r="H91" i="1"/>
  <c r="B213" i="1"/>
  <c r="D270" i="1"/>
  <c r="B272" i="1"/>
  <c r="D211" i="1"/>
  <c r="D229" i="1"/>
  <c r="B278" i="1"/>
  <c r="C282" i="1"/>
  <c r="C97" i="1"/>
  <c r="C219" i="1"/>
  <c r="C175" i="1"/>
  <c r="D225" i="1"/>
  <c r="B211" i="1"/>
  <c r="D282" i="1"/>
  <c r="B114" i="1"/>
  <c r="B197" i="1"/>
  <c r="C261" i="1"/>
  <c r="B237" i="1"/>
  <c r="B214" i="1"/>
  <c r="B205" i="1"/>
  <c r="B228" i="1"/>
  <c r="B225" i="1"/>
  <c r="D120" i="1"/>
  <c r="B287" i="1"/>
  <c r="B180" i="1"/>
  <c r="C82" i="1"/>
  <c r="D278" i="1"/>
  <c r="B231" i="1"/>
  <c r="D19" i="1"/>
  <c r="B105" i="1"/>
  <c r="D151" i="1"/>
  <c r="B67" i="1"/>
  <c r="B73" i="1"/>
  <c r="C300" i="1"/>
  <c r="D145" i="1"/>
  <c r="B270" i="1"/>
  <c r="D220" i="1"/>
  <c r="D148" i="1"/>
  <c r="B254" i="1"/>
  <c r="C185" i="1"/>
  <c r="C89" i="1"/>
  <c r="D98" i="1"/>
  <c r="B129" i="1"/>
  <c r="C272" i="1"/>
  <c r="B156" i="1"/>
  <c r="B263" i="1"/>
  <c r="C154" i="1"/>
  <c r="B280" i="1"/>
  <c r="D111" i="1"/>
  <c r="D136" i="1"/>
  <c r="C177" i="1"/>
  <c r="C267" i="1"/>
  <c r="B289" i="1"/>
  <c r="D286" i="1"/>
  <c r="D126" i="1"/>
  <c r="D149" i="1"/>
  <c r="D295" i="1"/>
  <c r="B262" i="1"/>
  <c r="C159" i="1"/>
  <c r="D115" i="1"/>
  <c r="D163" i="1"/>
  <c r="B57" i="1"/>
  <c r="D147" i="1"/>
  <c r="C275" i="1"/>
  <c r="B196" i="1"/>
  <c r="C227" i="1"/>
  <c r="D195" i="1"/>
  <c r="D238" i="1"/>
  <c r="B216" i="1"/>
  <c r="C279" i="1"/>
  <c r="C299" i="1"/>
  <c r="C125" i="1"/>
  <c r="C264" i="1"/>
  <c r="B167" i="1"/>
  <c r="D297" i="1"/>
  <c r="D112" i="1"/>
  <c r="D135" i="1"/>
  <c r="D224" i="1"/>
  <c r="D277" i="1"/>
  <c r="C152" i="1"/>
  <c r="C218" i="1"/>
  <c r="D33" i="1"/>
  <c r="D290" i="1"/>
  <c r="B221" i="1"/>
  <c r="B154" i="1"/>
  <c r="C168" i="1"/>
  <c r="D235" i="1"/>
  <c r="B281" i="1"/>
  <c r="B191" i="1"/>
  <c r="B226" i="1"/>
  <c r="C258" i="1"/>
  <c r="C189" i="1"/>
  <c r="D166" i="1"/>
  <c r="C196" i="1"/>
  <c r="B107" i="1"/>
  <c r="C245" i="1"/>
  <c r="C213" i="1"/>
  <c r="B84" i="1"/>
  <c r="C252" i="1"/>
  <c r="B174" i="1"/>
  <c r="B208" i="1"/>
  <c r="B147" i="1"/>
  <c r="B299" i="1"/>
  <c r="C96" i="1"/>
  <c r="B88" i="1"/>
  <c r="C149" i="1"/>
  <c r="C291" i="1"/>
  <c r="D172" i="1"/>
  <c r="C301" i="1"/>
  <c r="B257" i="1"/>
  <c r="D207" i="1"/>
  <c r="D265" i="1"/>
  <c r="C284" i="1"/>
  <c r="D289" i="1"/>
  <c r="C216" i="1"/>
  <c r="C183" i="1"/>
  <c r="C182" i="1"/>
  <c r="B201" i="1"/>
  <c r="D165" i="1"/>
  <c r="D296" i="1"/>
  <c r="C247" i="1"/>
  <c r="D291" i="1"/>
  <c r="B86" i="1"/>
  <c r="D192" i="1"/>
  <c r="D212" i="1"/>
  <c r="D185" i="1"/>
  <c r="D294" i="1"/>
  <c r="C191" i="1"/>
  <c r="B291" i="1"/>
  <c r="D246" i="1"/>
  <c r="D36" i="1"/>
  <c r="D66" i="1"/>
  <c r="C43" i="1"/>
  <c r="C294" i="1"/>
  <c r="B286" i="1"/>
  <c r="C206" i="1"/>
  <c r="C292" i="1"/>
  <c r="D143" i="1"/>
  <c r="D293" i="1"/>
  <c r="D280" i="1"/>
  <c r="B118" i="1"/>
  <c r="B204" i="1"/>
  <c r="C238" i="1"/>
  <c r="D54" i="1"/>
  <c r="D250" i="1"/>
  <c r="B275" i="1"/>
  <c r="B296" i="1"/>
  <c r="C102" i="1"/>
  <c r="D62" i="1"/>
  <c r="A276" i="2" l="1"/>
  <c r="D276" i="2" s="1"/>
  <c r="A255" i="2"/>
  <c r="D255" i="2" s="1"/>
  <c r="A66" i="2"/>
  <c r="D66" i="2" s="1"/>
  <c r="A206" i="2"/>
  <c r="D206" i="2" s="1"/>
  <c r="A171" i="2"/>
  <c r="D171" i="2" s="1"/>
  <c r="A196" i="2"/>
  <c r="D196" i="2" s="1"/>
  <c r="A176" i="2"/>
  <c r="D176" i="2" s="1"/>
  <c r="A260" i="2"/>
  <c r="D260" i="2" s="1"/>
  <c r="A243" i="2"/>
  <c r="D243" i="2" s="1"/>
  <c r="A208" i="2"/>
  <c r="D208" i="2" s="1"/>
  <c r="A185" i="2"/>
  <c r="D185" i="2" s="1"/>
  <c r="A194" i="2"/>
  <c r="D194" i="2" s="1"/>
  <c r="A217" i="2"/>
  <c r="D217" i="2" s="1"/>
  <c r="A177" i="2"/>
  <c r="D177" i="2" s="1"/>
  <c r="A191" i="2"/>
  <c r="D191" i="2" s="1"/>
  <c r="A258" i="2"/>
  <c r="D258" i="2" s="1"/>
  <c r="A252" i="2"/>
  <c r="D252" i="2" s="1"/>
  <c r="A193" i="2"/>
  <c r="D193" i="2" s="1"/>
  <c r="E86" i="1"/>
  <c r="B66" i="2" s="1"/>
  <c r="I238" i="1"/>
  <c r="I237" i="1"/>
  <c r="J238" i="1"/>
  <c r="G236" i="1"/>
  <c r="H235" i="1"/>
  <c r="H237" i="1"/>
  <c r="H238" i="1"/>
  <c r="F236" i="1"/>
  <c r="E216" i="2" s="1"/>
  <c r="I235" i="1"/>
  <c r="G237" i="1"/>
  <c r="G238" i="1"/>
  <c r="J236" i="1"/>
  <c r="F235" i="1"/>
  <c r="E215" i="2" s="1"/>
  <c r="F237" i="1"/>
  <c r="E217" i="2" s="1"/>
  <c r="F232" i="1"/>
  <c r="E212" i="2" s="1"/>
  <c r="H236" i="1"/>
  <c r="J235" i="1"/>
  <c r="J237" i="1"/>
  <c r="I236" i="1"/>
  <c r="G235" i="1"/>
  <c r="H232" i="1"/>
  <c r="F238" i="1"/>
  <c r="E218" i="2" s="1"/>
  <c r="I232" i="1"/>
  <c r="G233" i="1"/>
  <c r="I233" i="1"/>
  <c r="H233" i="1"/>
  <c r="F234" i="1"/>
  <c r="E214" i="2" s="1"/>
  <c r="G234" i="1"/>
  <c r="H234" i="1"/>
  <c r="J234" i="1"/>
  <c r="G232" i="1"/>
  <c r="J233" i="1"/>
  <c r="I234" i="1"/>
  <c r="J232" i="1"/>
  <c r="F233" i="1"/>
  <c r="E213" i="2" s="1"/>
  <c r="H273" i="1"/>
  <c r="H271" i="1"/>
  <c r="G279" i="1"/>
  <c r="F273" i="1"/>
  <c r="E253" i="2" s="1"/>
  <c r="G271" i="1"/>
  <c r="H276" i="1"/>
  <c r="J279" i="1"/>
  <c r="G273" i="1"/>
  <c r="I271" i="1"/>
  <c r="J276" i="1"/>
  <c r="J270" i="1"/>
  <c r="I273" i="1"/>
  <c r="J271" i="1"/>
  <c r="I276" i="1"/>
  <c r="F278" i="1"/>
  <c r="E258" i="2" s="1"/>
  <c r="G267" i="1"/>
  <c r="I270" i="1"/>
  <c r="J273" i="1"/>
  <c r="F276" i="1"/>
  <c r="E256" i="2" s="1"/>
  <c r="H278" i="1"/>
  <c r="F267" i="1"/>
  <c r="E247" i="2" s="1"/>
  <c r="F270" i="1"/>
  <c r="E250" i="2" s="1"/>
  <c r="G276" i="1"/>
  <c r="G278" i="1"/>
  <c r="I267" i="1"/>
  <c r="H279" i="1"/>
  <c r="G270" i="1"/>
  <c r="J278" i="1"/>
  <c r="H267" i="1"/>
  <c r="I279" i="1"/>
  <c r="H270" i="1"/>
  <c r="G266" i="1"/>
  <c r="F271" i="1"/>
  <c r="E251" i="2" s="1"/>
  <c r="I278" i="1"/>
  <c r="J267" i="1"/>
  <c r="F279" i="1"/>
  <c r="E259" i="2" s="1"/>
  <c r="J280" i="1"/>
  <c r="G283" i="1"/>
  <c r="F282" i="1"/>
  <c r="E262" i="2" s="1"/>
  <c r="H269" i="1"/>
  <c r="I280" i="1"/>
  <c r="J281" i="1"/>
  <c r="J272" i="1"/>
  <c r="I266" i="1"/>
  <c r="H281" i="1"/>
  <c r="F274" i="1"/>
  <c r="E254" i="2" s="1"/>
  <c r="J266" i="1"/>
  <c r="I268" i="1"/>
  <c r="F281" i="1"/>
  <c r="E261" i="2" s="1"/>
  <c r="I275" i="1"/>
  <c r="I274" i="1"/>
  <c r="J277" i="1"/>
  <c r="H266" i="1"/>
  <c r="J268" i="1"/>
  <c r="I281" i="1"/>
  <c r="F283" i="1"/>
  <c r="E263" i="2" s="1"/>
  <c r="F275" i="1"/>
  <c r="E255" i="2" s="1"/>
  <c r="I282" i="1"/>
  <c r="J269" i="1"/>
  <c r="G274" i="1"/>
  <c r="G277" i="1"/>
  <c r="F266" i="1"/>
  <c r="E246" i="2" s="1"/>
  <c r="G268" i="1"/>
  <c r="H280" i="1"/>
  <c r="G281" i="1"/>
  <c r="J283" i="1"/>
  <c r="H275" i="1"/>
  <c r="G282" i="1"/>
  <c r="F269" i="1"/>
  <c r="E249" i="2" s="1"/>
  <c r="H274" i="1"/>
  <c r="H277" i="1"/>
  <c r="I272" i="1"/>
  <c r="F268" i="1"/>
  <c r="E248" i="2" s="1"/>
  <c r="G280" i="1"/>
  <c r="H283" i="1"/>
  <c r="J275" i="1"/>
  <c r="J282" i="1"/>
  <c r="G269" i="1"/>
  <c r="J274" i="1"/>
  <c r="I277" i="1"/>
  <c r="H272" i="1"/>
  <c r="G272" i="1"/>
  <c r="H268" i="1"/>
  <c r="F280" i="1"/>
  <c r="E260" i="2" s="1"/>
  <c r="I283" i="1"/>
  <c r="G275" i="1"/>
  <c r="H282" i="1"/>
  <c r="I269" i="1"/>
  <c r="F277" i="1"/>
  <c r="E257" i="2" s="1"/>
  <c r="F272" i="1"/>
  <c r="E252" i="2" s="1"/>
  <c r="H50" i="1"/>
  <c r="I45" i="1"/>
  <c r="G43" i="1"/>
  <c r="H49" i="1"/>
  <c r="G51" i="1"/>
  <c r="J44" i="1"/>
  <c r="J47" i="1"/>
  <c r="I41" i="1"/>
  <c r="F50" i="1"/>
  <c r="E30" i="2" s="1"/>
  <c r="G45" i="1"/>
  <c r="H43" i="1"/>
  <c r="I49" i="1"/>
  <c r="G44" i="1"/>
  <c r="G47" i="1"/>
  <c r="J50" i="1"/>
  <c r="J46" i="1"/>
  <c r="J45" i="1"/>
  <c r="F43" i="1"/>
  <c r="E23" i="2" s="1"/>
  <c r="G48" i="1"/>
  <c r="H44" i="1"/>
  <c r="F47" i="1"/>
  <c r="E27" i="2" s="1"/>
  <c r="J41" i="1"/>
  <c r="G50" i="1"/>
  <c r="G46" i="1"/>
  <c r="I43" i="1"/>
  <c r="J48" i="1"/>
  <c r="I44" i="1"/>
  <c r="H47" i="1"/>
  <c r="I50" i="1"/>
  <c r="H46" i="1"/>
  <c r="F48" i="1"/>
  <c r="E28" i="2" s="1"/>
  <c r="H51" i="1"/>
  <c r="F42" i="1"/>
  <c r="E22" i="2" s="1"/>
  <c r="I46" i="1"/>
  <c r="J49" i="1"/>
  <c r="I48" i="1"/>
  <c r="I51" i="1"/>
  <c r="F46" i="1"/>
  <c r="E26" i="2" s="1"/>
  <c r="H45" i="1"/>
  <c r="F49" i="1"/>
  <c r="E29" i="2" s="1"/>
  <c r="H48" i="1"/>
  <c r="J51" i="1"/>
  <c r="I40" i="1"/>
  <c r="F45" i="1"/>
  <c r="E25" i="2" s="1"/>
  <c r="J43" i="1"/>
  <c r="G49" i="1"/>
  <c r="F51" i="1"/>
  <c r="E31" i="2" s="1"/>
  <c r="F44" i="1"/>
  <c r="E24" i="2" s="1"/>
  <c r="I47" i="1"/>
  <c r="G41" i="1"/>
  <c r="G42" i="1"/>
  <c r="F39" i="1"/>
  <c r="E19" i="2" s="1"/>
  <c r="H41" i="1"/>
  <c r="J42" i="1"/>
  <c r="F41" i="1"/>
  <c r="E21" i="2" s="1"/>
  <c r="H42" i="1"/>
  <c r="J40" i="1"/>
  <c r="I42" i="1"/>
  <c r="H40" i="1"/>
  <c r="G40" i="1"/>
  <c r="J39" i="1"/>
  <c r="F40" i="1"/>
  <c r="E20" i="2" s="1"/>
  <c r="H39" i="1"/>
  <c r="G39" i="1"/>
  <c r="I39" i="1"/>
  <c r="I176" i="1"/>
  <c r="I174" i="1"/>
  <c r="I172" i="1"/>
  <c r="I171" i="1"/>
  <c r="I177" i="1"/>
  <c r="G176" i="1"/>
  <c r="G174" i="1"/>
  <c r="F172" i="1"/>
  <c r="E152" i="2" s="1"/>
  <c r="J171" i="1"/>
  <c r="F171" i="1"/>
  <c r="E151" i="2" s="1"/>
  <c r="G180" i="1"/>
  <c r="I181" i="1"/>
  <c r="G173" i="1"/>
  <c r="G175" i="1"/>
  <c r="F180" i="1"/>
  <c r="E160" i="2" s="1"/>
  <c r="F181" i="1"/>
  <c r="E161" i="2" s="1"/>
  <c r="I173" i="1"/>
  <c r="J175" i="1"/>
  <c r="G177" i="1"/>
  <c r="H176" i="1"/>
  <c r="F174" i="1"/>
  <c r="E154" i="2" s="1"/>
  <c r="J180" i="1"/>
  <c r="H172" i="1"/>
  <c r="G181" i="1"/>
  <c r="F173" i="1"/>
  <c r="E153" i="2" s="1"/>
  <c r="I175" i="1"/>
  <c r="F177" i="1"/>
  <c r="E157" i="2" s="1"/>
  <c r="F176" i="1"/>
  <c r="E156" i="2" s="1"/>
  <c r="H174" i="1"/>
  <c r="I180" i="1"/>
  <c r="J172" i="1"/>
  <c r="H181" i="1"/>
  <c r="H173" i="1"/>
  <c r="H171" i="1"/>
  <c r="F175" i="1"/>
  <c r="E155" i="2" s="1"/>
  <c r="J177" i="1"/>
  <c r="J176" i="1"/>
  <c r="J174" i="1"/>
  <c r="H180" i="1"/>
  <c r="G172" i="1"/>
  <c r="J181" i="1"/>
  <c r="J173" i="1"/>
  <c r="G171" i="1"/>
  <c r="H175" i="1"/>
  <c r="H177" i="1"/>
  <c r="J178" i="1"/>
  <c r="G178" i="1"/>
  <c r="I179" i="1"/>
  <c r="I178" i="1"/>
  <c r="F179" i="1"/>
  <c r="E159" i="2" s="1"/>
  <c r="J179" i="1"/>
  <c r="H179" i="1"/>
  <c r="G179" i="1"/>
  <c r="F178" i="1"/>
  <c r="E158" i="2" s="1"/>
  <c r="H178" i="1"/>
  <c r="F133" i="1"/>
  <c r="E113" i="2" s="1"/>
  <c r="G133" i="1"/>
  <c r="J133" i="1"/>
  <c r="I133" i="1"/>
  <c r="H133" i="1"/>
  <c r="G132" i="1"/>
  <c r="H132" i="1"/>
  <c r="J132" i="1"/>
  <c r="F132" i="1"/>
  <c r="E112" i="2" s="1"/>
  <c r="I132" i="1"/>
  <c r="G169" i="1"/>
  <c r="F169" i="1"/>
  <c r="E149" i="2" s="1"/>
  <c r="I169" i="1"/>
  <c r="H169" i="1"/>
  <c r="J169" i="1"/>
  <c r="H79" i="1"/>
  <c r="H77" i="1"/>
  <c r="J76" i="1"/>
  <c r="F79" i="1"/>
  <c r="E59" i="2" s="1"/>
  <c r="H80" i="1"/>
  <c r="H76" i="1"/>
  <c r="I79" i="1"/>
  <c r="I80" i="1"/>
  <c r="I82" i="1"/>
  <c r="H78" i="1"/>
  <c r="G79" i="1"/>
  <c r="F80" i="1"/>
  <c r="E60" i="2" s="1"/>
  <c r="G82" i="1"/>
  <c r="F78" i="1"/>
  <c r="E58" i="2" s="1"/>
  <c r="J79" i="1"/>
  <c r="J80" i="1"/>
  <c r="G77" i="1"/>
  <c r="J82" i="1"/>
  <c r="G78" i="1"/>
  <c r="G80" i="1"/>
  <c r="J77" i="1"/>
  <c r="I76" i="1"/>
  <c r="H82" i="1"/>
  <c r="J78" i="1"/>
  <c r="F77" i="1"/>
  <c r="E57" i="2" s="1"/>
  <c r="F76" i="1"/>
  <c r="E56" i="2" s="1"/>
  <c r="F82" i="1"/>
  <c r="E62" i="2" s="1"/>
  <c r="I78" i="1"/>
  <c r="I77" i="1"/>
  <c r="G76" i="1"/>
  <c r="H84" i="1"/>
  <c r="F81" i="1"/>
  <c r="E61" i="2" s="1"/>
  <c r="J84" i="1"/>
  <c r="H74" i="1"/>
  <c r="J81" i="1"/>
  <c r="F84" i="1"/>
  <c r="E64" i="2" s="1"/>
  <c r="F75" i="1"/>
  <c r="E55" i="2" s="1"/>
  <c r="I74" i="1"/>
  <c r="I84" i="1"/>
  <c r="I75" i="1"/>
  <c r="F83" i="1"/>
  <c r="E63" i="2" s="1"/>
  <c r="J74" i="1"/>
  <c r="J75" i="1"/>
  <c r="J83" i="1"/>
  <c r="F74" i="1"/>
  <c r="E54" i="2" s="1"/>
  <c r="H75" i="1"/>
  <c r="H83" i="1"/>
  <c r="G74" i="1"/>
  <c r="I81" i="1"/>
  <c r="G75" i="1"/>
  <c r="G83" i="1"/>
  <c r="H81" i="1"/>
  <c r="G84" i="1"/>
  <c r="I83" i="1"/>
  <c r="G81" i="1"/>
  <c r="F294" i="1"/>
  <c r="E274" i="2" s="1"/>
  <c r="I292" i="1"/>
  <c r="F293" i="1"/>
  <c r="E273" i="2" s="1"/>
  <c r="I286" i="1"/>
  <c r="H295" i="1"/>
  <c r="G294" i="1"/>
  <c r="H293" i="1"/>
  <c r="H286" i="1"/>
  <c r="G295" i="1"/>
  <c r="F285" i="1"/>
  <c r="E265" i="2" s="1"/>
  <c r="J295" i="1"/>
  <c r="G285" i="1"/>
  <c r="J288" i="1"/>
  <c r="F295" i="1"/>
  <c r="E275" i="2" s="1"/>
  <c r="J285" i="1"/>
  <c r="H292" i="1"/>
  <c r="I288" i="1"/>
  <c r="I295" i="1"/>
  <c r="I294" i="1"/>
  <c r="H285" i="1"/>
  <c r="G292" i="1"/>
  <c r="J293" i="1"/>
  <c r="H288" i="1"/>
  <c r="J286" i="1"/>
  <c r="H294" i="1"/>
  <c r="I285" i="1"/>
  <c r="J292" i="1"/>
  <c r="G293" i="1"/>
  <c r="G288" i="1"/>
  <c r="G286" i="1"/>
  <c r="F291" i="1"/>
  <c r="E271" i="2" s="1"/>
  <c r="J294" i="1"/>
  <c r="F292" i="1"/>
  <c r="E272" i="2" s="1"/>
  <c r="I293" i="1"/>
  <c r="F288" i="1"/>
  <c r="E268" i="2" s="1"/>
  <c r="F286" i="1"/>
  <c r="E266" i="2" s="1"/>
  <c r="G289" i="1"/>
  <c r="G287" i="1"/>
  <c r="F290" i="1"/>
  <c r="E270" i="2" s="1"/>
  <c r="H291" i="1"/>
  <c r="H289" i="1"/>
  <c r="H287" i="1"/>
  <c r="H290" i="1"/>
  <c r="G291" i="1"/>
  <c r="J289" i="1"/>
  <c r="F287" i="1"/>
  <c r="E267" i="2" s="1"/>
  <c r="J290" i="1"/>
  <c r="I291" i="1"/>
  <c r="F289" i="1"/>
  <c r="E269" i="2" s="1"/>
  <c r="J291" i="1"/>
  <c r="I287" i="1"/>
  <c r="G290" i="1"/>
  <c r="I289" i="1"/>
  <c r="J287" i="1"/>
  <c r="I290" i="1"/>
  <c r="I163" i="1"/>
  <c r="F163" i="1"/>
  <c r="E143" i="2" s="1"/>
  <c r="G163" i="1"/>
  <c r="J163" i="1"/>
  <c r="H163" i="1"/>
  <c r="G213" i="1"/>
  <c r="H217" i="1"/>
  <c r="G222" i="1"/>
  <c r="G216" i="1"/>
  <c r="J224" i="1"/>
  <c r="F212" i="1"/>
  <c r="E192" i="2" s="1"/>
  <c r="I213" i="1"/>
  <c r="G217" i="1"/>
  <c r="F216" i="1"/>
  <c r="E196" i="2" s="1"/>
  <c r="H224" i="1"/>
  <c r="J216" i="1"/>
  <c r="J221" i="1"/>
  <c r="I216" i="1"/>
  <c r="F221" i="1"/>
  <c r="E201" i="2" s="1"/>
  <c r="J222" i="1"/>
  <c r="H221" i="1"/>
  <c r="H212" i="1"/>
  <c r="H213" i="1"/>
  <c r="J217" i="1"/>
  <c r="I222" i="1"/>
  <c r="F224" i="1"/>
  <c r="E204" i="2" s="1"/>
  <c r="I221" i="1"/>
  <c r="G212" i="1"/>
  <c r="J213" i="1"/>
  <c r="F217" i="1"/>
  <c r="E197" i="2" s="1"/>
  <c r="H222" i="1"/>
  <c r="I224" i="1"/>
  <c r="G221" i="1"/>
  <c r="I212" i="1"/>
  <c r="F213" i="1"/>
  <c r="E193" i="2" s="1"/>
  <c r="I217" i="1"/>
  <c r="F222" i="1"/>
  <c r="E202" i="2" s="1"/>
  <c r="H216" i="1"/>
  <c r="G224" i="1"/>
  <c r="J212" i="1"/>
  <c r="J218" i="1"/>
  <c r="H215" i="1"/>
  <c r="G225" i="1"/>
  <c r="F220" i="1"/>
  <c r="E200" i="2" s="1"/>
  <c r="G223" i="1"/>
  <c r="I218" i="1"/>
  <c r="J215" i="1"/>
  <c r="J220" i="1"/>
  <c r="F218" i="1"/>
  <c r="E198" i="2" s="1"/>
  <c r="I220" i="1"/>
  <c r="H219" i="1"/>
  <c r="I214" i="1"/>
  <c r="I225" i="1"/>
  <c r="J219" i="1"/>
  <c r="G214" i="1"/>
  <c r="I223" i="1"/>
  <c r="I215" i="1"/>
  <c r="J225" i="1"/>
  <c r="I219" i="1"/>
  <c r="F214" i="1"/>
  <c r="E194" i="2" s="1"/>
  <c r="F223" i="1"/>
  <c r="E203" i="2" s="1"/>
  <c r="H218" i="1"/>
  <c r="G215" i="1"/>
  <c r="F225" i="1"/>
  <c r="E205" i="2" s="1"/>
  <c r="G219" i="1"/>
  <c r="H220" i="1"/>
  <c r="H214" i="1"/>
  <c r="H223" i="1"/>
  <c r="G218" i="1"/>
  <c r="F215" i="1"/>
  <c r="E195" i="2" s="1"/>
  <c r="H225" i="1"/>
  <c r="F219" i="1"/>
  <c r="E199" i="2" s="1"/>
  <c r="G220" i="1"/>
  <c r="J214" i="1"/>
  <c r="J223" i="1"/>
  <c r="G53" i="1"/>
  <c r="J54" i="1"/>
  <c r="I53" i="1"/>
  <c r="G54" i="1"/>
  <c r="F53" i="1"/>
  <c r="E33" i="2" s="1"/>
  <c r="I54" i="1"/>
  <c r="J53" i="1"/>
  <c r="F54" i="1"/>
  <c r="E34" i="2" s="1"/>
  <c r="H53" i="1"/>
  <c r="H54" i="1"/>
  <c r="H240" i="1"/>
  <c r="J240" i="1"/>
  <c r="F241" i="1"/>
  <c r="E221" i="2" s="1"/>
  <c r="G240" i="1"/>
  <c r="J241" i="1"/>
  <c r="I240" i="1"/>
  <c r="G241" i="1"/>
  <c r="I242" i="1"/>
  <c r="I241" i="1"/>
  <c r="F242" i="1"/>
  <c r="E222" i="2" s="1"/>
  <c r="H241" i="1"/>
  <c r="H242" i="1"/>
  <c r="J242" i="1"/>
  <c r="F240" i="1"/>
  <c r="E220" i="2" s="1"/>
  <c r="G242" i="1"/>
  <c r="J36" i="1"/>
  <c r="H22" i="1"/>
  <c r="F36" i="1"/>
  <c r="E16" i="2" s="1"/>
  <c r="I27" i="1"/>
  <c r="I36" i="1"/>
  <c r="F27" i="1"/>
  <c r="E7" i="2" s="1"/>
  <c r="H26" i="1"/>
  <c r="H36" i="1"/>
  <c r="G27" i="1"/>
  <c r="G26" i="1"/>
  <c r="G36" i="1"/>
  <c r="H27" i="1"/>
  <c r="J26" i="1"/>
  <c r="J22" i="1"/>
  <c r="J27" i="1"/>
  <c r="I26" i="1"/>
  <c r="G22" i="1"/>
  <c r="F26" i="1"/>
  <c r="E6" i="2" s="1"/>
  <c r="F22" i="1"/>
  <c r="E2" i="2" s="1"/>
  <c r="I22" i="1"/>
  <c r="I33" i="1"/>
  <c r="I24" i="1"/>
  <c r="J31" i="1"/>
  <c r="J28" i="1"/>
  <c r="H29" i="1"/>
  <c r="J25" i="1"/>
  <c r="G24" i="1"/>
  <c r="G32" i="1"/>
  <c r="F31" i="1"/>
  <c r="E11" i="2" s="1"/>
  <c r="G28" i="1"/>
  <c r="H35" i="1"/>
  <c r="J34" i="1"/>
  <c r="J24" i="1"/>
  <c r="F37" i="1"/>
  <c r="E17" i="2" s="1"/>
  <c r="J32" i="1"/>
  <c r="G31" i="1"/>
  <c r="H28" i="1"/>
  <c r="I35" i="1"/>
  <c r="H34" i="1"/>
  <c r="H24" i="1"/>
  <c r="J30" i="1"/>
  <c r="G37" i="1"/>
  <c r="H32" i="1"/>
  <c r="I31" i="1"/>
  <c r="H23" i="1"/>
  <c r="F35" i="1"/>
  <c r="E15" i="2" s="1"/>
  <c r="J33" i="1"/>
  <c r="G34" i="1"/>
  <c r="G30" i="1"/>
  <c r="J37" i="1"/>
  <c r="I32" i="1"/>
  <c r="G29" i="1"/>
  <c r="F23" i="1"/>
  <c r="E3" i="2" s="1"/>
  <c r="G35" i="1"/>
  <c r="I25" i="1"/>
  <c r="G33" i="1"/>
  <c r="I34" i="1"/>
  <c r="I30" i="1"/>
  <c r="I37" i="1"/>
  <c r="F32" i="1"/>
  <c r="E12" i="2" s="1"/>
  <c r="I29" i="1"/>
  <c r="I23" i="1"/>
  <c r="J35" i="1"/>
  <c r="G25" i="1"/>
  <c r="H25" i="1"/>
  <c r="H33" i="1"/>
  <c r="F34" i="1"/>
  <c r="E14" i="2" s="1"/>
  <c r="F30" i="1"/>
  <c r="E10" i="2" s="1"/>
  <c r="H37" i="1"/>
  <c r="I28" i="1"/>
  <c r="F29" i="1"/>
  <c r="E9" i="2" s="1"/>
  <c r="G23" i="1"/>
  <c r="F33" i="1"/>
  <c r="E13" i="2" s="1"/>
  <c r="F24" i="1"/>
  <c r="E4" i="2" s="1"/>
  <c r="H30" i="1"/>
  <c r="H31" i="1"/>
  <c r="F28" i="1"/>
  <c r="E8" i="2" s="1"/>
  <c r="J29" i="1"/>
  <c r="J23" i="1"/>
  <c r="F25" i="1"/>
  <c r="E5" i="2" s="1"/>
  <c r="I70" i="1"/>
  <c r="F67" i="1"/>
  <c r="E47" i="2" s="1"/>
  <c r="I71" i="1"/>
  <c r="I72" i="1"/>
  <c r="G61" i="1"/>
  <c r="I68" i="1"/>
  <c r="G58" i="1"/>
  <c r="G60" i="1"/>
  <c r="F70" i="1"/>
  <c r="E50" i="2" s="1"/>
  <c r="J71" i="1"/>
  <c r="H72" i="1"/>
  <c r="J68" i="1"/>
  <c r="J58" i="1"/>
  <c r="J60" i="1"/>
  <c r="G71" i="1"/>
  <c r="H68" i="1"/>
  <c r="J69" i="1"/>
  <c r="H58" i="1"/>
  <c r="F65" i="1"/>
  <c r="E45" i="2" s="1"/>
  <c r="F71" i="1"/>
  <c r="E51" i="2" s="1"/>
  <c r="F68" i="1"/>
  <c r="E48" i="2" s="1"/>
  <c r="F69" i="1"/>
  <c r="E49" i="2" s="1"/>
  <c r="I58" i="1"/>
  <c r="I65" i="1"/>
  <c r="G67" i="1"/>
  <c r="H71" i="1"/>
  <c r="J61" i="1"/>
  <c r="G69" i="1"/>
  <c r="F58" i="1"/>
  <c r="E38" i="2" s="1"/>
  <c r="J65" i="1"/>
  <c r="H70" i="1"/>
  <c r="I67" i="1"/>
  <c r="G72" i="1"/>
  <c r="F61" i="1"/>
  <c r="E41" i="2" s="1"/>
  <c r="I69" i="1"/>
  <c r="I60" i="1"/>
  <c r="G65" i="1"/>
  <c r="G70" i="1"/>
  <c r="J67" i="1"/>
  <c r="J72" i="1"/>
  <c r="H61" i="1"/>
  <c r="H69" i="1"/>
  <c r="F60" i="1"/>
  <c r="E40" i="2" s="1"/>
  <c r="H65" i="1"/>
  <c r="J70" i="1"/>
  <c r="H67" i="1"/>
  <c r="F72" i="1"/>
  <c r="E52" i="2" s="1"/>
  <c r="I61" i="1"/>
  <c r="G68" i="1"/>
  <c r="H60" i="1"/>
  <c r="H66" i="1"/>
  <c r="F59" i="1"/>
  <c r="E39" i="2" s="1"/>
  <c r="J63" i="1"/>
  <c r="I64" i="1"/>
  <c r="F56" i="1"/>
  <c r="E36" i="2" s="1"/>
  <c r="F66" i="1"/>
  <c r="E46" i="2" s="1"/>
  <c r="G59" i="1"/>
  <c r="I63" i="1"/>
  <c r="H62" i="1"/>
  <c r="G66" i="1"/>
  <c r="H59" i="1"/>
  <c r="G57" i="1"/>
  <c r="F63" i="1"/>
  <c r="E43" i="2" s="1"/>
  <c r="F62" i="1"/>
  <c r="E42" i="2" s="1"/>
  <c r="I66" i="1"/>
  <c r="F57" i="1"/>
  <c r="E37" i="2" s="1"/>
  <c r="H63" i="1"/>
  <c r="I62" i="1"/>
  <c r="J66" i="1"/>
  <c r="I57" i="1"/>
  <c r="G63" i="1"/>
  <c r="J64" i="1"/>
  <c r="J62" i="1"/>
  <c r="G56" i="1"/>
  <c r="H57" i="1"/>
  <c r="H64" i="1"/>
  <c r="G62" i="1"/>
  <c r="J56" i="1"/>
  <c r="I59" i="1"/>
  <c r="J57" i="1"/>
  <c r="G64" i="1"/>
  <c r="H56" i="1"/>
  <c r="J59" i="1"/>
  <c r="F64" i="1"/>
  <c r="E44" i="2" s="1"/>
  <c r="I56" i="1"/>
  <c r="I263" i="1"/>
  <c r="I255" i="1"/>
  <c r="G258" i="1"/>
  <c r="F260" i="1"/>
  <c r="E240" i="2" s="1"/>
  <c r="H263" i="1"/>
  <c r="H255" i="1"/>
  <c r="I258" i="1"/>
  <c r="I260" i="1"/>
  <c r="I256" i="1"/>
  <c r="F263" i="1"/>
  <c r="E243" i="2" s="1"/>
  <c r="F255" i="1"/>
  <c r="E235" i="2" s="1"/>
  <c r="F256" i="1"/>
  <c r="E236" i="2" s="1"/>
  <c r="I259" i="1"/>
  <c r="G263" i="1"/>
  <c r="J256" i="1"/>
  <c r="H259" i="1"/>
  <c r="H256" i="1"/>
  <c r="G259" i="1"/>
  <c r="H258" i="1"/>
  <c r="G260" i="1"/>
  <c r="G256" i="1"/>
  <c r="F259" i="1"/>
  <c r="E239" i="2" s="1"/>
  <c r="G255" i="1"/>
  <c r="J258" i="1"/>
  <c r="J260" i="1"/>
  <c r="J259" i="1"/>
  <c r="J263" i="1"/>
  <c r="J255" i="1"/>
  <c r="F258" i="1"/>
  <c r="E238" i="2" s="1"/>
  <c r="H260" i="1"/>
  <c r="F261" i="1"/>
  <c r="E241" i="2" s="1"/>
  <c r="H262" i="1"/>
  <c r="I257" i="1"/>
  <c r="I261" i="1"/>
  <c r="F262" i="1"/>
  <c r="E242" i="2" s="1"/>
  <c r="I264" i="1"/>
  <c r="H257" i="1"/>
  <c r="I262" i="1"/>
  <c r="J264" i="1"/>
  <c r="G262" i="1"/>
  <c r="F264" i="1"/>
  <c r="E244" i="2" s="1"/>
  <c r="J262" i="1"/>
  <c r="H264" i="1"/>
  <c r="J257" i="1"/>
  <c r="J261" i="1"/>
  <c r="G264" i="1"/>
  <c r="F257" i="1"/>
  <c r="E237" i="2" s="1"/>
  <c r="H261" i="1"/>
  <c r="G257" i="1"/>
  <c r="G261" i="1"/>
  <c r="G147" i="1"/>
  <c r="F150" i="1"/>
  <c r="E130" i="2" s="1"/>
  <c r="G152" i="1"/>
  <c r="I147" i="1"/>
  <c r="J150" i="1"/>
  <c r="F152" i="1"/>
  <c r="E132" i="2" s="1"/>
  <c r="G150" i="1"/>
  <c r="J152" i="1"/>
  <c r="I150" i="1"/>
  <c r="I152" i="1"/>
  <c r="H150" i="1"/>
  <c r="H152" i="1"/>
  <c r="F147" i="1"/>
  <c r="E127" i="2" s="1"/>
  <c r="H147" i="1"/>
  <c r="J147" i="1"/>
  <c r="G153" i="1"/>
  <c r="I149" i="1"/>
  <c r="F148" i="1"/>
  <c r="E128" i="2" s="1"/>
  <c r="G146" i="1"/>
  <c r="I153" i="1"/>
  <c r="H149" i="1"/>
  <c r="J148" i="1"/>
  <c r="F146" i="1"/>
  <c r="E126" i="2" s="1"/>
  <c r="F153" i="1"/>
  <c r="E133" i="2" s="1"/>
  <c r="F149" i="1"/>
  <c r="E129" i="2" s="1"/>
  <c r="I148" i="1"/>
  <c r="J146" i="1"/>
  <c r="J151" i="1"/>
  <c r="H153" i="1"/>
  <c r="G149" i="1"/>
  <c r="H148" i="1"/>
  <c r="I146" i="1"/>
  <c r="G151" i="1"/>
  <c r="J153" i="1"/>
  <c r="G148" i="1"/>
  <c r="H151" i="1"/>
  <c r="I151" i="1"/>
  <c r="F151" i="1"/>
  <c r="E131" i="2" s="1"/>
  <c r="J149" i="1"/>
  <c r="H146" i="1"/>
  <c r="F161" i="1"/>
  <c r="E141" i="2" s="1"/>
  <c r="J157" i="1"/>
  <c r="H161" i="1"/>
  <c r="F157" i="1"/>
  <c r="E137" i="2" s="1"/>
  <c r="I161" i="1"/>
  <c r="G161" i="1"/>
  <c r="J161" i="1"/>
  <c r="G157" i="1"/>
  <c r="I157" i="1"/>
  <c r="H157" i="1"/>
  <c r="H160" i="1"/>
  <c r="H156" i="1"/>
  <c r="I159" i="1"/>
  <c r="J158" i="1"/>
  <c r="G155" i="1"/>
  <c r="J160" i="1"/>
  <c r="J156" i="1"/>
  <c r="F159" i="1"/>
  <c r="E139" i="2" s="1"/>
  <c r="J155" i="1"/>
  <c r="F160" i="1"/>
  <c r="E140" i="2" s="1"/>
  <c r="H159" i="1"/>
  <c r="F155" i="1"/>
  <c r="E135" i="2" s="1"/>
  <c r="I160" i="1"/>
  <c r="I155" i="1"/>
  <c r="G158" i="1"/>
  <c r="G156" i="1"/>
  <c r="F158" i="1"/>
  <c r="E138" i="2" s="1"/>
  <c r="I156" i="1"/>
  <c r="G159" i="1"/>
  <c r="I158" i="1"/>
  <c r="G160" i="1"/>
  <c r="F156" i="1"/>
  <c r="E136" i="2" s="1"/>
  <c r="J159" i="1"/>
  <c r="H158" i="1"/>
  <c r="H155" i="1"/>
  <c r="F128" i="1"/>
  <c r="E108" i="2" s="1"/>
  <c r="H123" i="1"/>
  <c r="F119" i="1"/>
  <c r="E99" i="2" s="1"/>
  <c r="J118" i="1"/>
  <c r="G127" i="1"/>
  <c r="H120" i="1"/>
  <c r="I122" i="1"/>
  <c r="J126" i="1"/>
  <c r="H128" i="1"/>
  <c r="G123" i="1"/>
  <c r="I119" i="1"/>
  <c r="F118" i="1"/>
  <c r="E98" i="2" s="1"/>
  <c r="H127" i="1"/>
  <c r="G120" i="1"/>
  <c r="H122" i="1"/>
  <c r="G126" i="1"/>
  <c r="I128" i="1"/>
  <c r="J123" i="1"/>
  <c r="H119" i="1"/>
  <c r="I127" i="1"/>
  <c r="I120" i="1"/>
  <c r="G122" i="1"/>
  <c r="F126" i="1"/>
  <c r="E106" i="2" s="1"/>
  <c r="F124" i="1"/>
  <c r="E104" i="2" s="1"/>
  <c r="F127" i="1"/>
  <c r="E107" i="2" s="1"/>
  <c r="J120" i="1"/>
  <c r="I124" i="1"/>
  <c r="J127" i="1"/>
  <c r="H124" i="1"/>
  <c r="G118" i="1"/>
  <c r="G124" i="1"/>
  <c r="G128" i="1"/>
  <c r="I123" i="1"/>
  <c r="G119" i="1"/>
  <c r="I118" i="1"/>
  <c r="F122" i="1"/>
  <c r="E102" i="2" s="1"/>
  <c r="H126" i="1"/>
  <c r="J124" i="1"/>
  <c r="J128" i="1"/>
  <c r="F123" i="1"/>
  <c r="E103" i="2" s="1"/>
  <c r="J119" i="1"/>
  <c r="H118" i="1"/>
  <c r="F120" i="1"/>
  <c r="E100" i="2" s="1"/>
  <c r="J122" i="1"/>
  <c r="I126" i="1"/>
  <c r="H125" i="1"/>
  <c r="H130" i="1"/>
  <c r="G129" i="1"/>
  <c r="G125" i="1"/>
  <c r="I130" i="1"/>
  <c r="F129" i="1"/>
  <c r="E109" i="2" s="1"/>
  <c r="F125" i="1"/>
  <c r="E105" i="2" s="1"/>
  <c r="F130" i="1"/>
  <c r="E110" i="2" s="1"/>
  <c r="H121" i="1"/>
  <c r="H129" i="1"/>
  <c r="J130" i="1"/>
  <c r="G121" i="1"/>
  <c r="J129" i="1"/>
  <c r="G130" i="1"/>
  <c r="F121" i="1"/>
  <c r="E101" i="2" s="1"/>
  <c r="I129" i="1"/>
  <c r="I121" i="1"/>
  <c r="J125" i="1"/>
  <c r="J121" i="1"/>
  <c r="I125" i="1"/>
  <c r="G252" i="1"/>
  <c r="F246" i="1"/>
  <c r="E226" i="2" s="1"/>
  <c r="H249" i="1"/>
  <c r="J246" i="1"/>
  <c r="I246" i="1"/>
  <c r="I250" i="1"/>
  <c r="H252" i="1"/>
  <c r="H250" i="1"/>
  <c r="I249" i="1"/>
  <c r="I252" i="1"/>
  <c r="J250" i="1"/>
  <c r="G249" i="1"/>
  <c r="J252" i="1"/>
  <c r="G250" i="1"/>
  <c r="G246" i="1"/>
  <c r="J249" i="1"/>
  <c r="F252" i="1"/>
  <c r="E232" i="2" s="1"/>
  <c r="F250" i="1"/>
  <c r="E230" i="2" s="1"/>
  <c r="H246" i="1"/>
  <c r="F249" i="1"/>
  <c r="E229" i="2" s="1"/>
  <c r="J245" i="1"/>
  <c r="G247" i="1"/>
  <c r="J253" i="1"/>
  <c r="F251" i="1"/>
  <c r="E231" i="2" s="1"/>
  <c r="F248" i="1"/>
  <c r="E228" i="2" s="1"/>
  <c r="G244" i="1"/>
  <c r="H245" i="1"/>
  <c r="F247" i="1"/>
  <c r="E227" i="2" s="1"/>
  <c r="G253" i="1"/>
  <c r="J248" i="1"/>
  <c r="I245" i="1"/>
  <c r="J247" i="1"/>
  <c r="H253" i="1"/>
  <c r="I248" i="1"/>
  <c r="F245" i="1"/>
  <c r="E225" i="2" s="1"/>
  <c r="H247" i="1"/>
  <c r="J251" i="1"/>
  <c r="I244" i="1"/>
  <c r="I251" i="1"/>
  <c r="J244" i="1"/>
  <c r="F253" i="1"/>
  <c r="E233" i="2" s="1"/>
  <c r="H251" i="1"/>
  <c r="G248" i="1"/>
  <c r="F244" i="1"/>
  <c r="E224" i="2" s="1"/>
  <c r="G245" i="1"/>
  <c r="I247" i="1"/>
  <c r="I253" i="1"/>
  <c r="G251" i="1"/>
  <c r="H248" i="1"/>
  <c r="H244" i="1"/>
  <c r="J111" i="1"/>
  <c r="G106" i="1"/>
  <c r="F105" i="1"/>
  <c r="E85" i="2" s="1"/>
  <c r="G111" i="1"/>
  <c r="I106" i="1"/>
  <c r="I103" i="1"/>
  <c r="H105" i="1"/>
  <c r="F111" i="1"/>
  <c r="E91" i="2" s="1"/>
  <c r="H106" i="1"/>
  <c r="F103" i="1"/>
  <c r="E83" i="2" s="1"/>
  <c r="I112" i="1"/>
  <c r="I105" i="1"/>
  <c r="F106" i="1"/>
  <c r="E86" i="2" s="1"/>
  <c r="H103" i="1"/>
  <c r="G112" i="1"/>
  <c r="J105" i="1"/>
  <c r="G103" i="1"/>
  <c r="F112" i="1"/>
  <c r="E92" i="2" s="1"/>
  <c r="J107" i="1"/>
  <c r="G105" i="1"/>
  <c r="J103" i="1"/>
  <c r="J112" i="1"/>
  <c r="F107" i="1"/>
  <c r="E87" i="2" s="1"/>
  <c r="I111" i="1"/>
  <c r="H112" i="1"/>
  <c r="I107" i="1"/>
  <c r="J98" i="1"/>
  <c r="H111" i="1"/>
  <c r="J106" i="1"/>
  <c r="G107" i="1"/>
  <c r="J114" i="1"/>
  <c r="F113" i="1"/>
  <c r="E93" i="2" s="1"/>
  <c r="G110" i="1"/>
  <c r="I116" i="1"/>
  <c r="J102" i="1"/>
  <c r="F115" i="1"/>
  <c r="E95" i="2" s="1"/>
  <c r="G108" i="1"/>
  <c r="J109" i="1"/>
  <c r="G100" i="1"/>
  <c r="G104" i="1"/>
  <c r="F114" i="1"/>
  <c r="E94" i="2" s="1"/>
  <c r="G113" i="1"/>
  <c r="F110" i="1"/>
  <c r="E90" i="2" s="1"/>
  <c r="G116" i="1"/>
  <c r="F102" i="1"/>
  <c r="E82" i="2" s="1"/>
  <c r="J115" i="1"/>
  <c r="H99" i="1"/>
  <c r="H108" i="1"/>
  <c r="F109" i="1"/>
  <c r="E89" i="2" s="1"/>
  <c r="H101" i="1"/>
  <c r="H100" i="1"/>
  <c r="I110" i="1"/>
  <c r="J116" i="1"/>
  <c r="G99" i="1"/>
  <c r="I108" i="1"/>
  <c r="F101" i="1"/>
  <c r="E81" i="2" s="1"/>
  <c r="J100" i="1"/>
  <c r="H107" i="1"/>
  <c r="H110" i="1"/>
  <c r="J99" i="1"/>
  <c r="F108" i="1"/>
  <c r="E88" i="2" s="1"/>
  <c r="I101" i="1"/>
  <c r="F100" i="1"/>
  <c r="E80" i="2" s="1"/>
  <c r="I98" i="1"/>
  <c r="F99" i="1"/>
  <c r="E79" i="2" s="1"/>
  <c r="J108" i="1"/>
  <c r="G101" i="1"/>
  <c r="J104" i="1"/>
  <c r="G98" i="1"/>
  <c r="G114" i="1"/>
  <c r="J113" i="1"/>
  <c r="I102" i="1"/>
  <c r="I115" i="1"/>
  <c r="I99" i="1"/>
  <c r="I109" i="1"/>
  <c r="J101" i="1"/>
  <c r="H104" i="1"/>
  <c r="F98" i="1"/>
  <c r="E78" i="2" s="1"/>
  <c r="H114" i="1"/>
  <c r="I113" i="1"/>
  <c r="H116" i="1"/>
  <c r="H102" i="1"/>
  <c r="H115" i="1"/>
  <c r="G109" i="1"/>
  <c r="F104" i="1"/>
  <c r="E84" i="2" s="1"/>
  <c r="H98" i="1"/>
  <c r="I114" i="1"/>
  <c r="H113" i="1"/>
  <c r="J110" i="1"/>
  <c r="F116" i="1"/>
  <c r="E96" i="2" s="1"/>
  <c r="G102" i="1"/>
  <c r="G115" i="1"/>
  <c r="H109" i="1"/>
  <c r="I100" i="1"/>
  <c r="I104" i="1"/>
  <c r="F165" i="1"/>
  <c r="E145" i="2" s="1"/>
  <c r="I165" i="1"/>
  <c r="H165" i="1"/>
  <c r="G165" i="1"/>
  <c r="J165" i="1"/>
  <c r="I144" i="1"/>
  <c r="J143" i="1"/>
  <c r="G144" i="1"/>
  <c r="I143" i="1"/>
  <c r="F144" i="1"/>
  <c r="E124" i="2" s="1"/>
  <c r="G143" i="1"/>
  <c r="H143" i="1"/>
  <c r="H144" i="1"/>
  <c r="J144" i="1"/>
  <c r="F143" i="1"/>
  <c r="E123" i="2" s="1"/>
  <c r="F140" i="1"/>
  <c r="E120" i="2" s="1"/>
  <c r="J140" i="1"/>
  <c r="H141" i="1"/>
  <c r="J142" i="1"/>
  <c r="I141" i="1"/>
  <c r="G142" i="1"/>
  <c r="G141" i="1"/>
  <c r="F142" i="1"/>
  <c r="E122" i="2" s="1"/>
  <c r="F141" i="1"/>
  <c r="E121" i="2" s="1"/>
  <c r="G140" i="1"/>
  <c r="H142" i="1"/>
  <c r="J141" i="1"/>
  <c r="I140" i="1"/>
  <c r="I142" i="1"/>
  <c r="H140" i="1"/>
  <c r="F300" i="1"/>
  <c r="E280" i="2" s="1"/>
  <c r="J300" i="1"/>
  <c r="H300" i="1"/>
  <c r="I300" i="1"/>
  <c r="G300" i="1"/>
  <c r="I298" i="1"/>
  <c r="F298" i="1"/>
  <c r="E278" i="2" s="1"/>
  <c r="G298" i="1"/>
  <c r="H298" i="1"/>
  <c r="J298" i="1"/>
  <c r="G193" i="1"/>
  <c r="G200" i="1"/>
  <c r="J203" i="1"/>
  <c r="H198" i="1"/>
  <c r="J197" i="1"/>
  <c r="J195" i="1"/>
  <c r="F201" i="1"/>
  <c r="E181" i="2" s="1"/>
  <c r="I193" i="1"/>
  <c r="H200" i="1"/>
  <c r="G203" i="1"/>
  <c r="I198" i="1"/>
  <c r="F197" i="1"/>
  <c r="E177" i="2" s="1"/>
  <c r="H195" i="1"/>
  <c r="I201" i="1"/>
  <c r="I203" i="1"/>
  <c r="J198" i="1"/>
  <c r="I195" i="1"/>
  <c r="J192" i="1"/>
  <c r="G201" i="1"/>
  <c r="F203" i="1"/>
  <c r="E183" i="2" s="1"/>
  <c r="G198" i="1"/>
  <c r="G195" i="1"/>
  <c r="H201" i="1"/>
  <c r="F195" i="1"/>
  <c r="E175" i="2" s="1"/>
  <c r="F192" i="1"/>
  <c r="E172" i="2" s="1"/>
  <c r="J201" i="1"/>
  <c r="J193" i="1"/>
  <c r="J200" i="1"/>
  <c r="H197" i="1"/>
  <c r="I192" i="1"/>
  <c r="F193" i="1"/>
  <c r="E173" i="2" s="1"/>
  <c r="F200" i="1"/>
  <c r="E180" i="2" s="1"/>
  <c r="I197" i="1"/>
  <c r="G192" i="1"/>
  <c r="H193" i="1"/>
  <c r="I200" i="1"/>
  <c r="H203" i="1"/>
  <c r="F198" i="1"/>
  <c r="E178" i="2" s="1"/>
  <c r="G197" i="1"/>
  <c r="H192" i="1"/>
  <c r="I199" i="1"/>
  <c r="G202" i="1"/>
  <c r="J199" i="1"/>
  <c r="J202" i="1"/>
  <c r="F199" i="1"/>
  <c r="E179" i="2" s="1"/>
  <c r="F202" i="1"/>
  <c r="E182" i="2" s="1"/>
  <c r="I196" i="1"/>
  <c r="H199" i="1"/>
  <c r="H202" i="1"/>
  <c r="F196" i="1"/>
  <c r="E176" i="2" s="1"/>
  <c r="H196" i="1"/>
  <c r="H194" i="1"/>
  <c r="G194" i="1"/>
  <c r="G196" i="1"/>
  <c r="I194" i="1"/>
  <c r="F194" i="1"/>
  <c r="E174" i="2" s="1"/>
  <c r="J196" i="1"/>
  <c r="G199" i="1"/>
  <c r="I202" i="1"/>
  <c r="J194" i="1"/>
  <c r="F302" i="1"/>
  <c r="E282" i="2" s="1"/>
  <c r="I302" i="1"/>
  <c r="J302" i="1"/>
  <c r="G302" i="1"/>
  <c r="H302" i="1"/>
  <c r="G228" i="1"/>
  <c r="H227" i="1"/>
  <c r="F227" i="1"/>
  <c r="E207" i="2" s="1"/>
  <c r="I227" i="1"/>
  <c r="G227" i="1"/>
  <c r="J228" i="1"/>
  <c r="F228" i="1"/>
  <c r="E208" i="2" s="1"/>
  <c r="H228" i="1"/>
  <c r="G229" i="1"/>
  <c r="I228" i="1"/>
  <c r="J227" i="1"/>
  <c r="I229" i="1"/>
  <c r="G230" i="1"/>
  <c r="H229" i="1"/>
  <c r="I230" i="1"/>
  <c r="J230" i="1"/>
  <c r="F230" i="1"/>
  <c r="E210" i="2" s="1"/>
  <c r="F229" i="1"/>
  <c r="E209" i="2" s="1"/>
  <c r="J229" i="1"/>
  <c r="H230" i="1"/>
  <c r="H138" i="1"/>
  <c r="F137" i="1"/>
  <c r="E117" i="2" s="1"/>
  <c r="G138" i="1"/>
  <c r="H137" i="1"/>
  <c r="G135" i="1"/>
  <c r="I138" i="1"/>
  <c r="J137" i="1"/>
  <c r="H135" i="1"/>
  <c r="J138" i="1"/>
  <c r="I135" i="1"/>
  <c r="F138" i="1"/>
  <c r="E118" i="2" s="1"/>
  <c r="F135" i="1"/>
  <c r="E115" i="2" s="1"/>
  <c r="J135" i="1"/>
  <c r="I137" i="1"/>
  <c r="G137" i="1"/>
  <c r="J136" i="1"/>
  <c r="G136" i="1"/>
  <c r="H136" i="1"/>
  <c r="I136" i="1"/>
  <c r="F136" i="1"/>
  <c r="E116" i="2" s="1"/>
  <c r="G188" i="1"/>
  <c r="J190" i="1"/>
  <c r="I187" i="1"/>
  <c r="J188" i="1"/>
  <c r="I190" i="1"/>
  <c r="F187" i="1"/>
  <c r="E167" i="2" s="1"/>
  <c r="H188" i="1"/>
  <c r="F190" i="1"/>
  <c r="E170" i="2" s="1"/>
  <c r="J187" i="1"/>
  <c r="F188" i="1"/>
  <c r="E168" i="2" s="1"/>
  <c r="G190" i="1"/>
  <c r="G187" i="1"/>
  <c r="H190" i="1"/>
  <c r="I188" i="1"/>
  <c r="H187" i="1"/>
  <c r="J183" i="1"/>
  <c r="G186" i="1"/>
  <c r="F185" i="1"/>
  <c r="E165" i="2" s="1"/>
  <c r="F189" i="1"/>
  <c r="E169" i="2" s="1"/>
  <c r="I184" i="1"/>
  <c r="H186" i="1"/>
  <c r="G189" i="1"/>
  <c r="G184" i="1"/>
  <c r="I189" i="1"/>
  <c r="H184" i="1"/>
  <c r="F183" i="1"/>
  <c r="E163" i="2" s="1"/>
  <c r="H189" i="1"/>
  <c r="J184" i="1"/>
  <c r="H185" i="1"/>
  <c r="I183" i="1"/>
  <c r="J189" i="1"/>
  <c r="F184" i="1"/>
  <c r="E164" i="2" s="1"/>
  <c r="J186" i="1"/>
  <c r="J185" i="1"/>
  <c r="H183" i="1"/>
  <c r="I186" i="1"/>
  <c r="I185" i="1"/>
  <c r="G183" i="1"/>
  <c r="F186" i="1"/>
  <c r="E166" i="2" s="1"/>
  <c r="G185" i="1"/>
  <c r="F207" i="1"/>
  <c r="E187" i="2" s="1"/>
  <c r="G209" i="1"/>
  <c r="H207" i="1"/>
  <c r="J207" i="1"/>
  <c r="H210" i="1"/>
  <c r="G207" i="1"/>
  <c r="H205" i="1"/>
  <c r="G210" i="1"/>
  <c r="G205" i="1"/>
  <c r="F209" i="1"/>
  <c r="E189" i="2" s="1"/>
  <c r="I210" i="1"/>
  <c r="I205" i="1"/>
  <c r="I209" i="1"/>
  <c r="J210" i="1"/>
  <c r="F205" i="1"/>
  <c r="E185" i="2" s="1"/>
  <c r="H209" i="1"/>
  <c r="F210" i="1"/>
  <c r="E190" i="2" s="1"/>
  <c r="I207" i="1"/>
  <c r="J205" i="1"/>
  <c r="J209" i="1"/>
  <c r="G206" i="1"/>
  <c r="H208" i="1"/>
  <c r="F206" i="1"/>
  <c r="E186" i="2" s="1"/>
  <c r="G208" i="1"/>
  <c r="I206" i="1"/>
  <c r="J208" i="1"/>
  <c r="J206" i="1"/>
  <c r="I208" i="1"/>
  <c r="H206" i="1"/>
  <c r="F208" i="1"/>
  <c r="E188" i="2" s="1"/>
  <c r="E89" i="1"/>
  <c r="B69" i="2" s="1"/>
  <c r="A37" i="2"/>
  <c r="D37" i="2" s="1"/>
  <c r="J239" i="1"/>
  <c r="H239" i="1"/>
  <c r="F239" i="1"/>
  <c r="E219" i="2" s="1"/>
  <c r="G239" i="1"/>
  <c r="I239" i="1"/>
  <c r="A181" i="2"/>
  <c r="D181" i="2" s="1"/>
  <c r="H284" i="1"/>
  <c r="F284" i="1"/>
  <c r="E264" i="2" s="1"/>
  <c r="J284" i="1"/>
  <c r="G284" i="1"/>
  <c r="I284" i="1"/>
  <c r="A266" i="2"/>
  <c r="D266" i="2" s="1"/>
  <c r="H52" i="1"/>
  <c r="F52" i="1"/>
  <c r="E32" i="2" s="1"/>
  <c r="J52" i="1"/>
  <c r="I52" i="1"/>
  <c r="G52" i="1"/>
  <c r="J182" i="1"/>
  <c r="G182" i="1"/>
  <c r="H182" i="1"/>
  <c r="F182" i="1"/>
  <c r="E162" i="2" s="1"/>
  <c r="I182" i="1"/>
  <c r="A53" i="2"/>
  <c r="D53" i="2" s="1"/>
  <c r="A94" i="2"/>
  <c r="D94" i="2" s="1"/>
  <c r="A184" i="2"/>
  <c r="D184" i="2" s="1"/>
  <c r="A68" i="2"/>
  <c r="D68" i="2" s="1"/>
  <c r="A250" i="2"/>
  <c r="D250" i="2" s="1"/>
  <c r="A47" i="2"/>
  <c r="D47" i="2" s="1"/>
  <c r="H134" i="1"/>
  <c r="G134" i="1"/>
  <c r="I134" i="1"/>
  <c r="F134" i="1"/>
  <c r="E114" i="2" s="1"/>
  <c r="J134" i="1"/>
  <c r="J170" i="1"/>
  <c r="H170" i="1"/>
  <c r="F170" i="1"/>
  <c r="E150" i="2" s="1"/>
  <c r="G170" i="1"/>
  <c r="I170" i="1"/>
  <c r="A261" i="2"/>
  <c r="D261" i="2" s="1"/>
  <c r="A109" i="2"/>
  <c r="D109" i="2" s="1"/>
  <c r="I85" i="1"/>
  <c r="H85" i="1"/>
  <c r="J85" i="1"/>
  <c r="G85" i="1"/>
  <c r="F85" i="1"/>
  <c r="E65" i="2" s="1"/>
  <c r="A279" i="2"/>
  <c r="D279" i="2" s="1"/>
  <c r="J296" i="1"/>
  <c r="I296" i="1"/>
  <c r="F296" i="1"/>
  <c r="E276" i="2" s="1"/>
  <c r="G296" i="1"/>
  <c r="H296" i="1"/>
  <c r="J164" i="1"/>
  <c r="G164" i="1"/>
  <c r="F164" i="1"/>
  <c r="E144" i="2" s="1"/>
  <c r="I164" i="1"/>
  <c r="H164" i="1"/>
  <c r="A85" i="2"/>
  <c r="D85" i="2" s="1"/>
  <c r="A136" i="2"/>
  <c r="D136" i="2" s="1"/>
  <c r="A134" i="2"/>
  <c r="D134" i="2" s="1"/>
  <c r="G226" i="1"/>
  <c r="J226" i="1"/>
  <c r="I226" i="1"/>
  <c r="F226" i="1"/>
  <c r="E206" i="2" s="1"/>
  <c r="H226" i="1"/>
  <c r="F55" i="1"/>
  <c r="E35" i="2" s="1"/>
  <c r="J55" i="1"/>
  <c r="G55" i="1"/>
  <c r="H55" i="1"/>
  <c r="I55" i="1"/>
  <c r="A127" i="2"/>
  <c r="D127" i="2" s="1"/>
  <c r="J243" i="1"/>
  <c r="I243" i="1"/>
  <c r="G243" i="1"/>
  <c r="F243" i="1"/>
  <c r="E223" i="2" s="1"/>
  <c r="H243" i="1"/>
  <c r="J38" i="1"/>
  <c r="H38" i="1"/>
  <c r="F38" i="1"/>
  <c r="E18" i="2" s="1"/>
  <c r="I38" i="1"/>
  <c r="G38" i="1"/>
  <c r="F73" i="1"/>
  <c r="E53" i="2" s="1"/>
  <c r="H73" i="1"/>
  <c r="J73" i="1"/>
  <c r="I73" i="1"/>
  <c r="G73" i="1"/>
  <c r="A98" i="2"/>
  <c r="D98" i="2" s="1"/>
  <c r="A234" i="2"/>
  <c r="D234" i="2" s="1"/>
  <c r="I265" i="1"/>
  <c r="H265" i="1"/>
  <c r="G265" i="1"/>
  <c r="F265" i="1"/>
  <c r="E245" i="2" s="1"/>
  <c r="J265" i="1"/>
  <c r="A188" i="2"/>
  <c r="D188" i="2" s="1"/>
  <c r="J154" i="1"/>
  <c r="G154" i="1"/>
  <c r="H154" i="1"/>
  <c r="F154" i="1"/>
  <c r="E134" i="2" s="1"/>
  <c r="I154" i="1"/>
  <c r="A242" i="2"/>
  <c r="D242" i="2" s="1"/>
  <c r="A211" i="2"/>
  <c r="D211" i="2" s="1"/>
  <c r="I162" i="1"/>
  <c r="F162" i="1"/>
  <c r="E142" i="2" s="1"/>
  <c r="J162" i="1"/>
  <c r="G162" i="1"/>
  <c r="H162" i="1"/>
  <c r="A271" i="2"/>
  <c r="D271" i="2" s="1"/>
  <c r="A154" i="2"/>
  <c r="D154" i="2" s="1"/>
  <c r="J131" i="1"/>
  <c r="F131" i="1"/>
  <c r="E111" i="2" s="1"/>
  <c r="H131" i="1"/>
  <c r="I131" i="1"/>
  <c r="G131" i="1"/>
  <c r="F297" i="1"/>
  <c r="E277" i="2" s="1"/>
  <c r="J297" i="1"/>
  <c r="G297" i="1"/>
  <c r="I297" i="1"/>
  <c r="H297" i="1"/>
  <c r="J254" i="1"/>
  <c r="H254" i="1"/>
  <c r="G254" i="1"/>
  <c r="F254" i="1"/>
  <c r="E234" i="2" s="1"/>
  <c r="I254" i="1"/>
  <c r="F117" i="1"/>
  <c r="E97" i="2" s="1"/>
  <c r="G117" i="1"/>
  <c r="J117" i="1"/>
  <c r="I117" i="1"/>
  <c r="H117" i="1"/>
  <c r="A237" i="2"/>
  <c r="D237" i="2" s="1"/>
  <c r="J168" i="1"/>
  <c r="H168" i="1"/>
  <c r="I168" i="1"/>
  <c r="G168" i="1"/>
  <c r="F168" i="1"/>
  <c r="E148" i="2" s="1"/>
  <c r="J166" i="1"/>
  <c r="H166" i="1"/>
  <c r="G166" i="1"/>
  <c r="F166" i="1"/>
  <c r="E146" i="2" s="1"/>
  <c r="I166" i="1"/>
  <c r="A201" i="2"/>
  <c r="D201" i="2" s="1"/>
  <c r="A64" i="2"/>
  <c r="D64" i="2" s="1"/>
  <c r="A147" i="2"/>
  <c r="D147" i="2" s="1"/>
  <c r="H145" i="1"/>
  <c r="F145" i="1"/>
  <c r="E125" i="2" s="1"/>
  <c r="J145" i="1"/>
  <c r="G145" i="1"/>
  <c r="I145" i="1"/>
  <c r="A160" i="2"/>
  <c r="D160" i="2" s="1"/>
  <c r="G301" i="1"/>
  <c r="H301" i="1"/>
  <c r="F301" i="1"/>
  <c r="E281" i="2" s="1"/>
  <c r="I301" i="1"/>
  <c r="J301" i="1"/>
  <c r="F299" i="1"/>
  <c r="E279" i="2" s="1"/>
  <c r="J299" i="1"/>
  <c r="G299" i="1"/>
  <c r="I299" i="1"/>
  <c r="H299" i="1"/>
  <c r="G167" i="1"/>
  <c r="F167" i="1"/>
  <c r="E147" i="2" s="1"/>
  <c r="J167" i="1"/>
  <c r="H167" i="1"/>
  <c r="I167" i="1"/>
  <c r="F204" i="1"/>
  <c r="E184" i="2" s="1"/>
  <c r="J204" i="1"/>
  <c r="I204" i="1"/>
  <c r="H204" i="1"/>
  <c r="G204" i="1"/>
  <c r="A267" i="2"/>
  <c r="D267" i="2" s="1"/>
  <c r="G231" i="1"/>
  <c r="I231" i="1"/>
  <c r="F231" i="1"/>
  <c r="E211" i="2" s="1"/>
  <c r="J231" i="1"/>
  <c r="H231" i="1"/>
  <c r="A269" i="2"/>
  <c r="D269" i="2" s="1"/>
  <c r="J139" i="1"/>
  <c r="I139" i="1"/>
  <c r="F139" i="1"/>
  <c r="E119" i="2" s="1"/>
  <c r="H139" i="1"/>
  <c r="G139" i="1"/>
  <c r="I191" i="1"/>
  <c r="F191" i="1"/>
  <c r="E171" i="2" s="1"/>
  <c r="G191" i="1"/>
  <c r="J191" i="1"/>
  <c r="H191" i="1"/>
  <c r="F211" i="1"/>
  <c r="E191" i="2" s="1"/>
  <c r="G211" i="1"/>
  <c r="H211" i="1"/>
  <c r="J211" i="1"/>
  <c r="I211" i="1"/>
  <c r="A87" i="2"/>
  <c r="D87" i="2" s="1"/>
  <c r="A205" i="2"/>
  <c r="D205" i="2" s="1"/>
  <c r="E91" i="1"/>
  <c r="B71" i="2" s="1"/>
  <c r="E90" i="1"/>
  <c r="B70" i="2" s="1"/>
  <c r="E92" i="1"/>
  <c r="B72" i="2" s="1"/>
  <c r="E95" i="1"/>
  <c r="B75" i="2" s="1"/>
  <c r="E96" i="1"/>
  <c r="B76" i="2" s="1"/>
  <c r="E93" i="1"/>
  <c r="B73" i="2" s="1"/>
  <c r="E88" i="1"/>
  <c r="B68" i="2" s="1"/>
  <c r="E94" i="1"/>
  <c r="B74" i="2" s="1"/>
  <c r="E97" i="1"/>
  <c r="B77" i="2" s="1"/>
  <c r="E87" i="1"/>
  <c r="B67" i="2" s="1"/>
  <c r="E236" i="1" l="1"/>
  <c r="B216" i="2" s="1"/>
  <c r="E237" i="1"/>
  <c r="B217" i="2" s="1"/>
  <c r="E49" i="1"/>
  <c r="B29" i="2" s="1"/>
  <c r="E276" i="1"/>
  <c r="B256" i="2" s="1"/>
  <c r="E151" i="1"/>
  <c r="B131" i="2" s="1"/>
  <c r="E37" i="1"/>
  <c r="B17" i="2" s="1"/>
  <c r="E146" i="1"/>
  <c r="B126" i="2" s="1"/>
  <c r="E219" i="1"/>
  <c r="B199" i="2" s="1"/>
  <c r="E43" i="1"/>
  <c r="B23" i="2" s="1"/>
  <c r="E53" i="1"/>
  <c r="B33" i="2" s="1"/>
  <c r="E108" i="1"/>
  <c r="B88" i="2" s="1"/>
  <c r="E240" i="1"/>
  <c r="B220" i="2" s="1"/>
  <c r="E84" i="1"/>
  <c r="B64" i="2" s="1"/>
  <c r="E26" i="1"/>
  <c r="B6" i="2" s="1"/>
  <c r="E147" i="1"/>
  <c r="B127" i="2" s="1"/>
  <c r="E174" i="1"/>
  <c r="B154" i="2" s="1"/>
  <c r="E281" i="1"/>
  <c r="B261" i="2" s="1"/>
  <c r="E235" i="1"/>
  <c r="B215" i="2" s="1"/>
  <c r="E41" i="1"/>
  <c r="B21" i="2" s="1"/>
  <c r="E71" i="1"/>
  <c r="B51" i="2" s="1"/>
  <c r="E192" i="1"/>
  <c r="B172" i="2" s="1"/>
  <c r="E103" i="1"/>
  <c r="B83" i="2" s="1"/>
  <c r="E106" i="1"/>
  <c r="B86" i="2" s="1"/>
  <c r="E127" i="1"/>
  <c r="B107" i="2" s="1"/>
  <c r="E56" i="1"/>
  <c r="B36" i="2" s="1"/>
  <c r="E57" i="1"/>
  <c r="B37" i="2" s="1"/>
  <c r="E60" i="1"/>
  <c r="B40" i="2" s="1"/>
  <c r="E28" i="1"/>
  <c r="B8" i="2" s="1"/>
  <c r="E24" i="1"/>
  <c r="B4" i="2" s="1"/>
  <c r="E215" i="1"/>
  <c r="B195" i="2" s="1"/>
  <c r="E289" i="1"/>
  <c r="B269" i="2" s="1"/>
  <c r="E80" i="1"/>
  <c r="B60" i="2" s="1"/>
  <c r="E175" i="1"/>
  <c r="B155" i="2" s="1"/>
  <c r="E280" i="1"/>
  <c r="B260" i="2" s="1"/>
  <c r="E234" i="1"/>
  <c r="B214" i="2" s="1"/>
  <c r="E159" i="1"/>
  <c r="B139" i="2" s="1"/>
  <c r="E196" i="1"/>
  <c r="B176" i="2" s="1"/>
  <c r="E155" i="1"/>
  <c r="B135" i="2" s="1"/>
  <c r="E261" i="1"/>
  <c r="B241" i="2" s="1"/>
  <c r="E262" i="1"/>
  <c r="B242" i="2" s="1"/>
  <c r="E63" i="1"/>
  <c r="B43" i="2" s="1"/>
  <c r="E23" i="1"/>
  <c r="B3" i="2" s="1"/>
  <c r="E180" i="1"/>
  <c r="B160" i="2" s="1"/>
  <c r="E138" i="1"/>
  <c r="B118" i="2" s="1"/>
  <c r="E302" i="1"/>
  <c r="B282" i="2" s="1"/>
  <c r="E119" i="1"/>
  <c r="B99" i="2" s="1"/>
  <c r="E150" i="1"/>
  <c r="B130" i="2" s="1"/>
  <c r="E256" i="1"/>
  <c r="B236" i="2" s="1"/>
  <c r="E224" i="1"/>
  <c r="B204" i="2" s="1"/>
  <c r="E169" i="1"/>
  <c r="B149" i="2" s="1"/>
  <c r="E177" i="1"/>
  <c r="B157" i="2" s="1"/>
  <c r="E50" i="1"/>
  <c r="B30" i="2" s="1"/>
  <c r="E233" i="1"/>
  <c r="B213" i="2" s="1"/>
  <c r="E54" i="1"/>
  <c r="B34" i="2" s="1"/>
  <c r="E200" i="1"/>
  <c r="B180" i="2" s="1"/>
  <c r="E160" i="1"/>
  <c r="B140" i="2" s="1"/>
  <c r="E259" i="1"/>
  <c r="B239" i="2" s="1"/>
  <c r="E58" i="1"/>
  <c r="B38" i="2" s="1"/>
  <c r="E33" i="1"/>
  <c r="B13" i="2" s="1"/>
  <c r="E35" i="1"/>
  <c r="B15" i="2" s="1"/>
  <c r="E214" i="1"/>
  <c r="B194" i="2" s="1"/>
  <c r="E172" i="1"/>
  <c r="B152" i="2" s="1"/>
  <c r="E39" i="1"/>
  <c r="B19" i="2" s="1"/>
  <c r="E46" i="1"/>
  <c r="B26" i="2" s="1"/>
  <c r="E283" i="1"/>
  <c r="B263" i="2" s="1"/>
  <c r="E271" i="1"/>
  <c r="B251" i="2" s="1"/>
  <c r="E199" i="1"/>
  <c r="B179" i="2" s="1"/>
  <c r="E114" i="1"/>
  <c r="B94" i="2" s="1"/>
  <c r="E31" i="1"/>
  <c r="B11" i="2" s="1"/>
  <c r="E32" i="1"/>
  <c r="B12" i="2" s="1"/>
  <c r="E220" i="1"/>
  <c r="B200" i="2" s="1"/>
  <c r="E216" i="1"/>
  <c r="B196" i="2" s="1"/>
  <c r="E44" i="1"/>
  <c r="B24" i="2" s="1"/>
  <c r="E153" i="1"/>
  <c r="B133" i="2" s="1"/>
  <c r="E255" i="1"/>
  <c r="B235" i="2" s="1"/>
  <c r="E293" i="1"/>
  <c r="B273" i="2" s="1"/>
  <c r="E102" i="1"/>
  <c r="B82" i="2" s="1"/>
  <c r="E268" i="1"/>
  <c r="B248" i="2" s="1"/>
  <c r="E190" i="1"/>
  <c r="B170" i="2" s="1"/>
  <c r="E137" i="1"/>
  <c r="B117" i="2" s="1"/>
  <c r="E298" i="1"/>
  <c r="B278" i="2" s="1"/>
  <c r="E140" i="1"/>
  <c r="B120" i="2" s="1"/>
  <c r="E143" i="1"/>
  <c r="B123" i="2" s="1"/>
  <c r="E98" i="1"/>
  <c r="B78" i="2" s="1"/>
  <c r="E245" i="1"/>
  <c r="B225" i="2" s="1"/>
  <c r="E251" i="1"/>
  <c r="B231" i="2" s="1"/>
  <c r="E253" i="1"/>
  <c r="B233" i="2" s="1"/>
  <c r="E252" i="1"/>
  <c r="B232" i="2" s="1"/>
  <c r="E246" i="1"/>
  <c r="B226" i="2" s="1"/>
  <c r="E258" i="1"/>
  <c r="B238" i="2" s="1"/>
  <c r="E65" i="1"/>
  <c r="B45" i="2" s="1"/>
  <c r="E241" i="1"/>
  <c r="B221" i="2" s="1"/>
  <c r="E212" i="1"/>
  <c r="B192" i="2" s="1"/>
  <c r="E222" i="1"/>
  <c r="B202" i="2" s="1"/>
  <c r="E287" i="1"/>
  <c r="B267" i="2" s="1"/>
  <c r="E295" i="1"/>
  <c r="B275" i="2" s="1"/>
  <c r="E74" i="1"/>
  <c r="B54" i="2" s="1"/>
  <c r="E82" i="1"/>
  <c r="B62" i="2" s="1"/>
  <c r="E77" i="1"/>
  <c r="B57" i="2" s="1"/>
  <c r="E179" i="1"/>
  <c r="B159" i="2" s="1"/>
  <c r="E269" i="1"/>
  <c r="B249" i="2" s="1"/>
  <c r="E272" i="1"/>
  <c r="B252" i="2" s="1"/>
  <c r="E267" i="1"/>
  <c r="B247" i="2" s="1"/>
  <c r="E270" i="1"/>
  <c r="B250" i="2" s="1"/>
  <c r="E279" i="1"/>
  <c r="B259" i="2" s="1"/>
  <c r="E105" i="1"/>
  <c r="B85" i="2" s="1"/>
  <c r="E185" i="1"/>
  <c r="B165" i="2" s="1"/>
  <c r="E300" i="1"/>
  <c r="B280" i="2" s="1"/>
  <c r="E121" i="1"/>
  <c r="B101" i="2" s="1"/>
  <c r="E205" i="1"/>
  <c r="B185" i="2" s="1"/>
  <c r="E206" i="1"/>
  <c r="B186" i="2" s="1"/>
  <c r="E210" i="1"/>
  <c r="B190" i="2" s="1"/>
  <c r="E207" i="1"/>
  <c r="B187" i="2" s="1"/>
  <c r="E186" i="1"/>
  <c r="B166" i="2" s="1"/>
  <c r="E184" i="1"/>
  <c r="B164" i="2" s="1"/>
  <c r="E187" i="1"/>
  <c r="B167" i="2" s="1"/>
  <c r="E136" i="1"/>
  <c r="B116" i="2" s="1"/>
  <c r="E230" i="1"/>
  <c r="B210" i="2" s="1"/>
  <c r="E227" i="1"/>
  <c r="B207" i="2" s="1"/>
  <c r="E194" i="1"/>
  <c r="B174" i="2" s="1"/>
  <c r="E197" i="1"/>
  <c r="B177" i="2" s="1"/>
  <c r="E198" i="1"/>
  <c r="B178" i="2" s="1"/>
  <c r="E195" i="1"/>
  <c r="B175" i="2" s="1"/>
  <c r="E144" i="1"/>
  <c r="B124" i="2" s="1"/>
  <c r="E165" i="1"/>
  <c r="B145" i="2" s="1"/>
  <c r="E115" i="1"/>
  <c r="B95" i="2" s="1"/>
  <c r="E109" i="1"/>
  <c r="B89" i="2" s="1"/>
  <c r="E101" i="1"/>
  <c r="B81" i="2" s="1"/>
  <c r="E104" i="1"/>
  <c r="B84" i="2" s="1"/>
  <c r="E99" i="1"/>
  <c r="B79" i="2" s="1"/>
  <c r="E110" i="1"/>
  <c r="B90" i="2" s="1"/>
  <c r="E116" i="1"/>
  <c r="B96" i="2" s="1"/>
  <c r="E244" i="1"/>
  <c r="B224" i="2" s="1"/>
  <c r="E248" i="1"/>
  <c r="B228" i="2" s="1"/>
  <c r="E250" i="1"/>
  <c r="B230" i="2" s="1"/>
  <c r="E125" i="1"/>
  <c r="B105" i="2" s="1"/>
  <c r="E129" i="1"/>
  <c r="B109" i="2" s="1"/>
  <c r="E130" i="1"/>
  <c r="B110" i="2" s="1"/>
  <c r="E128" i="1"/>
  <c r="B108" i="2" s="1"/>
  <c r="E124" i="1"/>
  <c r="B104" i="2" s="1"/>
  <c r="E122" i="1"/>
  <c r="B102" i="2" s="1"/>
  <c r="E158" i="1"/>
  <c r="B138" i="2" s="1"/>
  <c r="E156" i="1"/>
  <c r="B136" i="2" s="1"/>
  <c r="E157" i="1"/>
  <c r="B137" i="2" s="1"/>
  <c r="E148" i="1"/>
  <c r="B128" i="2" s="1"/>
  <c r="E152" i="1"/>
  <c r="B132" i="2" s="1"/>
  <c r="E257" i="1"/>
  <c r="B237" i="2" s="1"/>
  <c r="E264" i="1"/>
  <c r="B244" i="2" s="1"/>
  <c r="E64" i="1"/>
  <c r="B44" i="2" s="1"/>
  <c r="E62" i="1"/>
  <c r="B42" i="2" s="1"/>
  <c r="E66" i="1"/>
  <c r="B46" i="2" s="1"/>
  <c r="E59" i="1"/>
  <c r="B39" i="2" s="1"/>
  <c r="E68" i="1"/>
  <c r="B48" i="2" s="1"/>
  <c r="E72" i="1"/>
  <c r="B52" i="2" s="1"/>
  <c r="E67" i="1"/>
  <c r="B47" i="2" s="1"/>
  <c r="E69" i="1"/>
  <c r="B49" i="2" s="1"/>
  <c r="E70" i="1"/>
  <c r="B50" i="2" s="1"/>
  <c r="E25" i="1"/>
  <c r="B5" i="2" s="1"/>
  <c r="E34" i="1"/>
  <c r="B14" i="2" s="1"/>
  <c r="E30" i="1"/>
  <c r="B10" i="2" s="1"/>
  <c r="E29" i="1"/>
  <c r="B9" i="2" s="1"/>
  <c r="E22" i="1"/>
  <c r="B2" i="2" s="1"/>
  <c r="E27" i="1"/>
  <c r="B7" i="2" s="1"/>
  <c r="E36" i="1"/>
  <c r="B16" i="2" s="1"/>
  <c r="E242" i="1"/>
  <c r="B222" i="2" s="1"/>
  <c r="E218" i="1"/>
  <c r="B198" i="2" s="1"/>
  <c r="E225" i="1"/>
  <c r="B205" i="2" s="1"/>
  <c r="E223" i="1"/>
  <c r="B203" i="2" s="1"/>
  <c r="E213" i="1"/>
  <c r="B193" i="2" s="1"/>
  <c r="E221" i="1"/>
  <c r="B201" i="2" s="1"/>
  <c r="E217" i="1"/>
  <c r="B197" i="2" s="1"/>
  <c r="E163" i="1"/>
  <c r="B143" i="2" s="1"/>
  <c r="E290" i="1"/>
  <c r="B270" i="2" s="1"/>
  <c r="E291" i="1"/>
  <c r="B271" i="2" s="1"/>
  <c r="E286" i="1"/>
  <c r="B266" i="2" s="1"/>
  <c r="E83" i="1"/>
  <c r="B63" i="2" s="1"/>
  <c r="E75" i="1"/>
  <c r="B55" i="2" s="1"/>
  <c r="E81" i="1"/>
  <c r="B61" i="2" s="1"/>
  <c r="E78" i="1"/>
  <c r="B58" i="2" s="1"/>
  <c r="E79" i="1"/>
  <c r="B59" i="2" s="1"/>
  <c r="E76" i="1"/>
  <c r="B56" i="2" s="1"/>
  <c r="E132" i="1"/>
  <c r="B112" i="2" s="1"/>
  <c r="E133" i="1"/>
  <c r="B113" i="2" s="1"/>
  <c r="E178" i="1"/>
  <c r="B158" i="2" s="1"/>
  <c r="E173" i="1"/>
  <c r="B153" i="2" s="1"/>
  <c r="E171" i="1"/>
  <c r="B151" i="2" s="1"/>
  <c r="E42" i="1"/>
  <c r="B22" i="2" s="1"/>
  <c r="E48" i="1"/>
  <c r="B28" i="2" s="1"/>
  <c r="E45" i="1"/>
  <c r="B25" i="2" s="1"/>
  <c r="E275" i="1"/>
  <c r="B255" i="2" s="1"/>
  <c r="E282" i="1"/>
  <c r="B262" i="2" s="1"/>
  <c r="E274" i="1"/>
  <c r="B254" i="2" s="1"/>
  <c r="E277" i="1"/>
  <c r="B257" i="2" s="1"/>
  <c r="E266" i="1"/>
  <c r="B246" i="2" s="1"/>
  <c r="E273" i="1"/>
  <c r="B253" i="2" s="1"/>
  <c r="E232" i="1"/>
  <c r="B212" i="2" s="1"/>
  <c r="E238" i="1"/>
  <c r="B218" i="2" s="1"/>
  <c r="E229" i="1"/>
  <c r="B209" i="2" s="1"/>
  <c r="E228" i="1"/>
  <c r="B208" i="2" s="1"/>
  <c r="E202" i="1"/>
  <c r="B182" i="2" s="1"/>
  <c r="E201" i="1"/>
  <c r="B181" i="2" s="1"/>
  <c r="E141" i="1"/>
  <c r="B121" i="2" s="1"/>
  <c r="E100" i="1"/>
  <c r="B80" i="2" s="1"/>
  <c r="E112" i="1"/>
  <c r="B92" i="2" s="1"/>
  <c r="E183" i="1"/>
  <c r="B163" i="2" s="1"/>
  <c r="E40" i="1"/>
  <c r="B20" i="2" s="1"/>
  <c r="E285" i="1"/>
  <c r="B265" i="2" s="1"/>
  <c r="E142" i="1"/>
  <c r="B122" i="2" s="1"/>
  <c r="E107" i="1"/>
  <c r="B87" i="2" s="1"/>
  <c r="E247" i="1"/>
  <c r="B227" i="2" s="1"/>
  <c r="E189" i="1"/>
  <c r="B169" i="2" s="1"/>
  <c r="E188" i="1"/>
  <c r="B168" i="2" s="1"/>
  <c r="E126" i="1"/>
  <c r="B106" i="2" s="1"/>
  <c r="E161" i="1"/>
  <c r="B141" i="2" s="1"/>
  <c r="E263" i="1"/>
  <c r="B243" i="2" s="1"/>
  <c r="E288" i="1"/>
  <c r="B268" i="2" s="1"/>
  <c r="E292" i="1"/>
  <c r="B272" i="2" s="1"/>
  <c r="E118" i="1"/>
  <c r="B98" i="2" s="1"/>
  <c r="E120" i="1"/>
  <c r="B100" i="2" s="1"/>
  <c r="E181" i="1"/>
  <c r="B161" i="2" s="1"/>
  <c r="E231" i="1"/>
  <c r="B211" i="2" s="1"/>
  <c r="E209" i="1"/>
  <c r="B189" i="2" s="1"/>
  <c r="E113" i="1"/>
  <c r="B93" i="2" s="1"/>
  <c r="E249" i="1"/>
  <c r="B229" i="2" s="1"/>
  <c r="E135" i="1"/>
  <c r="B115" i="2" s="1"/>
  <c r="E203" i="1"/>
  <c r="B183" i="2" s="1"/>
  <c r="E176" i="1"/>
  <c r="B156" i="2" s="1"/>
  <c r="E111" i="1"/>
  <c r="B91" i="2" s="1"/>
  <c r="E208" i="1"/>
  <c r="B188" i="2" s="1"/>
  <c r="E149" i="1"/>
  <c r="B129" i="2" s="1"/>
  <c r="E260" i="1"/>
  <c r="B240" i="2" s="1"/>
  <c r="E61" i="1"/>
  <c r="B41" i="2" s="1"/>
  <c r="E47" i="1"/>
  <c r="B27" i="2" s="1"/>
  <c r="E278" i="1"/>
  <c r="B258" i="2" s="1"/>
  <c r="E193" i="1"/>
  <c r="B173" i="2" s="1"/>
  <c r="E123" i="1"/>
  <c r="B103" i="2" s="1"/>
  <c r="E51" i="1"/>
  <c r="B31" i="2" s="1"/>
  <c r="E73" i="1"/>
  <c r="B53" i="2" s="1"/>
  <c r="E294" i="1"/>
  <c r="B274" i="2" s="1"/>
  <c r="E239" i="1"/>
  <c r="B219" i="2" s="1"/>
  <c r="E131" i="1"/>
  <c r="B111" i="2" s="1"/>
  <c r="E170" i="1"/>
  <c r="B150" i="2" s="1"/>
  <c r="E182" i="1"/>
  <c r="B162" i="2" s="1"/>
  <c r="E145" i="1"/>
  <c r="B125" i="2" s="1"/>
  <c r="E243" i="1"/>
  <c r="B223" i="2" s="1"/>
  <c r="E52" i="1"/>
  <c r="B32" i="2" s="1"/>
  <c r="E204" i="1"/>
  <c r="B184" i="2" s="1"/>
  <c r="E154" i="1"/>
  <c r="B134" i="2" s="1"/>
  <c r="E191" i="1"/>
  <c r="B171" i="2" s="1"/>
  <c r="E167" i="1"/>
  <c r="B147" i="2" s="1"/>
  <c r="E162" i="1"/>
  <c r="B142" i="2" s="1"/>
  <c r="E134" i="1"/>
  <c r="B114" i="2" s="1"/>
  <c r="E301" i="1"/>
  <c r="B281" i="2" s="1"/>
  <c r="E168" i="1"/>
  <c r="B148" i="2" s="1"/>
  <c r="E117" i="1"/>
  <c r="B97" i="2" s="1"/>
  <c r="E226" i="1"/>
  <c r="B206" i="2" s="1"/>
  <c r="E164" i="1"/>
  <c r="B144" i="2" s="1"/>
  <c r="E85" i="1"/>
  <c r="B65" i="2" s="1"/>
  <c r="E139" i="1"/>
  <c r="B119" i="2" s="1"/>
  <c r="E299" i="1"/>
  <c r="B279" i="2" s="1"/>
  <c r="E297" i="1"/>
  <c r="B277" i="2" s="1"/>
  <c r="E55" i="1"/>
  <c r="B35" i="2" s="1"/>
  <c r="E211" i="1"/>
  <c r="B191" i="2" s="1"/>
  <c r="E265" i="1"/>
  <c r="B245" i="2" s="1"/>
  <c r="E296" i="1"/>
  <c r="B276" i="2" s="1"/>
  <c r="E284" i="1"/>
  <c r="B264" i="2" s="1"/>
  <c r="E166" i="1"/>
  <c r="B146" i="2" s="1"/>
  <c r="E254" i="1"/>
  <c r="B234" i="2" s="1"/>
  <c r="E38" i="1"/>
  <c r="B18" i="2" s="1"/>
  <c r="J21" i="1"/>
  <c r="I21" i="1"/>
  <c r="H21" i="1"/>
  <c r="G21" i="1"/>
  <c r="F21" i="1"/>
  <c r="E1" i="2" s="1"/>
  <c r="E21" i="1" l="1"/>
  <c r="B1" i="2" s="1"/>
</calcChain>
</file>

<file path=xl/sharedStrings.xml><?xml version="1.0" encoding="utf-8"?>
<sst xmlns="http://schemas.openxmlformats.org/spreadsheetml/2006/main" count="30" uniqueCount="24">
  <si>
    <t>DATE</t>
  </si>
  <si>
    <t>TIME</t>
  </si>
  <si>
    <t>CLOSE</t>
  </si>
  <si>
    <t>Symbol:</t>
  </si>
  <si>
    <t>EP</t>
  </si>
  <si>
    <t>Time Frame:</t>
  </si>
  <si>
    <t>Continuation —</t>
  </si>
  <si>
    <t>TRUE or FALSE:</t>
  </si>
  <si>
    <t>Session — All</t>
  </si>
  <si>
    <t>or PrimaryOnly:</t>
  </si>
  <si>
    <t>All</t>
  </si>
  <si>
    <t>Custom Session's</t>
  </si>
  <si>
    <t>Name:</t>
  </si>
  <si>
    <t xml:space="preserve">Price Format — </t>
  </si>
  <si>
    <t>Decimal=T or Tick=D:</t>
  </si>
  <si>
    <t>T</t>
  </si>
  <si>
    <t>Y</t>
  </si>
  <si>
    <t>Rsqrd</t>
  </si>
  <si>
    <t>X3</t>
  </si>
  <si>
    <t>X2</t>
  </si>
  <si>
    <t>X</t>
  </si>
  <si>
    <t>b</t>
  </si>
  <si>
    <t>ADC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</si>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</sst>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;@"/>
    <numFmt numFmtId="165" formatCode="h:mm:ss;@"/>
    <numFmt numFmtId="166" formatCode="0.0000"/>
  </numFmts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1" xfId="0" applyNumberFormat="1" applyBorder="1" applyAlignment="1">
      <alignment horizontal="center"/>
    </xf>
    <xf numFmtId="2" fontId="0" fillId="0" borderId="0" xfId="0" quotePrefix="1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44319</v>
        <stp/>
        <stp>StudyData</stp>
        <stp>EP</stp>
        <stp>Bar</stp>
        <stp/>
        <stp>Time</stp>
        <stp>ADC</stp>
        <stp>-88</stp>
        <stp>All</stp>
        <stp/>
        <stp/>
        <stp>False</stp>
        <tr r="B214" s="1"/>
        <tr r="C214" s="1"/>
      </tp>
      <tp>
        <v>44316</v>
        <stp/>
        <stp>StudyData</stp>
        <stp>EP</stp>
        <stp>Bar</stp>
        <stp/>
        <stp>Time</stp>
        <stp>ADC</stp>
        <stp>-89</stp>
        <stp>All</stp>
        <stp/>
        <stp/>
        <stp>False</stp>
        <tr r="C213" s="1"/>
        <tr r="B213" s="1"/>
      </tp>
      <tp>
        <v>44321</v>
        <stp/>
        <stp>StudyData</stp>
        <stp>EP</stp>
        <stp>Bar</stp>
        <stp/>
        <stp>Time</stp>
        <stp>ADC</stp>
        <stp>-86</stp>
        <stp>All</stp>
        <stp/>
        <stp/>
        <stp>False</stp>
        <tr r="C216" s="1"/>
        <tr r="B216" s="1"/>
      </tp>
      <tp>
        <v>44320</v>
        <stp/>
        <stp>StudyData</stp>
        <stp>EP</stp>
        <stp>Bar</stp>
        <stp/>
        <stp>Time</stp>
        <stp>ADC</stp>
        <stp>-87</stp>
        <stp>All</stp>
        <stp/>
        <stp/>
        <stp>False</stp>
        <tr r="B215" s="1"/>
        <tr r="C215" s="1"/>
      </tp>
      <tp>
        <v>44323</v>
        <stp/>
        <stp>StudyData</stp>
        <stp>EP</stp>
        <stp>Bar</stp>
        <stp/>
        <stp>Time</stp>
        <stp>ADC</stp>
        <stp>-84</stp>
        <stp>All</stp>
        <stp/>
        <stp/>
        <stp>False</stp>
        <tr r="C218" s="1"/>
        <tr r="B218" s="1"/>
      </tp>
      <tp>
        <v>44322</v>
        <stp/>
        <stp>StudyData</stp>
        <stp>EP</stp>
        <stp>Bar</stp>
        <stp/>
        <stp>Time</stp>
        <stp>ADC</stp>
        <stp>-85</stp>
        <stp>All</stp>
        <stp/>
        <stp/>
        <stp>False</stp>
        <tr r="B217" s="1"/>
        <tr r="C217" s="1"/>
      </tp>
      <tp>
        <v>44327</v>
        <stp/>
        <stp>StudyData</stp>
        <stp>EP</stp>
        <stp>Bar</stp>
        <stp/>
        <stp>Time</stp>
        <stp>ADC</stp>
        <stp>-82</stp>
        <stp>All</stp>
        <stp/>
        <stp/>
        <stp>False</stp>
        <tr r="B220" s="1"/>
        <tr r="C220" s="1"/>
      </tp>
      <tp>
        <v>44326</v>
        <stp/>
        <stp>StudyData</stp>
        <stp>EP</stp>
        <stp>Bar</stp>
        <stp/>
        <stp>Time</stp>
        <stp>ADC</stp>
        <stp>-83</stp>
        <stp>All</stp>
        <stp/>
        <stp/>
        <stp>False</stp>
        <tr r="C219" s="1"/>
        <tr r="B219" s="1"/>
      </tp>
      <tp>
        <v>44329</v>
        <stp/>
        <stp>StudyData</stp>
        <stp>EP</stp>
        <stp>Bar</stp>
        <stp/>
        <stp>Time</stp>
        <stp>ADC</stp>
        <stp>-80</stp>
        <stp>All</stp>
        <stp/>
        <stp/>
        <stp>False</stp>
        <tr r="B222" s="1"/>
        <tr r="C222" s="1"/>
      </tp>
      <tp>
        <v>44328</v>
        <stp/>
        <stp>StudyData</stp>
        <stp>EP</stp>
        <stp>Bar</stp>
        <stp/>
        <stp>Time</stp>
        <stp>ADC</stp>
        <stp>-81</stp>
        <stp>All</stp>
        <stp/>
        <stp/>
        <stp>False</stp>
        <tr r="B221" s="1"/>
        <tr r="C221" s="1"/>
      </tp>
      <tp>
        <v>44305</v>
        <stp/>
        <stp>StudyData</stp>
        <stp>EP</stp>
        <stp>Bar</stp>
        <stp/>
        <stp>Time</stp>
        <stp>ADC</stp>
        <stp>-98</stp>
        <stp>All</stp>
        <stp/>
        <stp/>
        <stp>False</stp>
        <tr r="B204" s="1"/>
        <tr r="C204" s="1"/>
      </tp>
      <tp>
        <v>44302</v>
        <stp/>
        <stp>StudyData</stp>
        <stp>EP</stp>
        <stp>Bar</stp>
        <stp/>
        <stp>Time</stp>
        <stp>ADC</stp>
        <stp>-99</stp>
        <stp>All</stp>
        <stp/>
        <stp/>
        <stp>False</stp>
        <tr r="B203" s="1"/>
        <tr r="C203" s="1"/>
      </tp>
      <tp>
        <v>44307</v>
        <stp/>
        <stp>StudyData</stp>
        <stp>EP</stp>
        <stp>Bar</stp>
        <stp/>
        <stp>Time</stp>
        <stp>ADC</stp>
        <stp>-96</stp>
        <stp>All</stp>
        <stp/>
        <stp/>
        <stp>False</stp>
        <tr r="C206" s="1"/>
        <tr r="B206" s="1"/>
      </tp>
      <tp>
        <v>44306</v>
        <stp/>
        <stp>StudyData</stp>
        <stp>EP</stp>
        <stp>Bar</stp>
        <stp/>
        <stp>Time</stp>
        <stp>ADC</stp>
        <stp>-97</stp>
        <stp>All</stp>
        <stp/>
        <stp/>
        <stp>False</stp>
        <tr r="B205" s="1"/>
        <tr r="C205" s="1"/>
      </tp>
      <tp>
        <v>44309</v>
        <stp/>
        <stp>StudyData</stp>
        <stp>EP</stp>
        <stp>Bar</stp>
        <stp/>
        <stp>Time</stp>
        <stp>ADC</stp>
        <stp>-94</stp>
        <stp>All</stp>
        <stp/>
        <stp/>
        <stp>False</stp>
        <tr r="B208" s="1"/>
        <tr r="C208" s="1"/>
      </tp>
      <tp>
        <v>44308</v>
        <stp/>
        <stp>StudyData</stp>
        <stp>EP</stp>
        <stp>Bar</stp>
        <stp/>
        <stp>Time</stp>
        <stp>ADC</stp>
        <stp>-95</stp>
        <stp>All</stp>
        <stp/>
        <stp/>
        <stp>False</stp>
        <tr r="B207" s="1"/>
        <tr r="C207" s="1"/>
      </tp>
      <tp>
        <v>44313</v>
        <stp/>
        <stp>StudyData</stp>
        <stp>EP</stp>
        <stp>Bar</stp>
        <stp/>
        <stp>Time</stp>
        <stp>ADC</stp>
        <stp>-92</stp>
        <stp>All</stp>
        <stp/>
        <stp/>
        <stp>False</stp>
        <tr r="B210" s="1"/>
        <tr r="C210" s="1"/>
      </tp>
      <tp>
        <v>44312</v>
        <stp/>
        <stp>StudyData</stp>
        <stp>EP</stp>
        <stp>Bar</stp>
        <stp/>
        <stp>Time</stp>
        <stp>ADC</stp>
        <stp>-93</stp>
        <stp>All</stp>
        <stp/>
        <stp/>
        <stp>False</stp>
        <tr r="B209" s="1"/>
        <tr r="C209" s="1"/>
      </tp>
      <tp>
        <v>44315</v>
        <stp/>
        <stp>StudyData</stp>
        <stp>EP</stp>
        <stp>Bar</stp>
        <stp/>
        <stp>Time</stp>
        <stp>ADC</stp>
        <stp>-90</stp>
        <stp>All</stp>
        <stp/>
        <stp/>
        <stp>False</stp>
        <tr r="B212" s="1"/>
        <tr r="C212" s="1"/>
      </tp>
      <tp>
        <v>44314</v>
        <stp/>
        <stp>StudyData</stp>
        <stp>EP</stp>
        <stp>Bar</stp>
        <stp/>
        <stp>Time</stp>
        <stp>ADC</stp>
        <stp>-91</stp>
        <stp>All</stp>
        <stp/>
        <stp/>
        <stp>False</stp>
        <tr r="B211" s="1"/>
        <tr r="C211" s="1"/>
      </tp>
      <tp>
        <v>44348</v>
        <stp/>
        <stp>StudyData</stp>
        <stp>EP</stp>
        <stp>Bar</stp>
        <stp/>
        <stp>Time</stp>
        <stp>ADC</stp>
        <stp>-68</stp>
        <stp>All</stp>
        <stp/>
        <stp/>
        <stp>False</stp>
        <tr r="B234" s="1"/>
        <tr r="C234" s="1"/>
      </tp>
      <tp>
        <v>44344</v>
        <stp/>
        <stp>StudyData</stp>
        <stp>EP</stp>
        <stp>Bar</stp>
        <stp/>
        <stp>Time</stp>
        <stp>ADC</stp>
        <stp>-69</stp>
        <stp>All</stp>
        <stp/>
        <stp/>
        <stp>False</stp>
        <tr r="B233" s="1"/>
        <tr r="C233" s="1"/>
      </tp>
      <tp>
        <v>44350</v>
        <stp/>
        <stp>StudyData</stp>
        <stp>EP</stp>
        <stp>Bar</stp>
        <stp/>
        <stp>Time</stp>
        <stp>ADC</stp>
        <stp>-66</stp>
        <stp>All</stp>
        <stp/>
        <stp/>
        <stp>False</stp>
        <tr r="C236" s="1"/>
        <tr r="B236" s="1"/>
      </tp>
      <tp>
        <v>44349</v>
        <stp/>
        <stp>StudyData</stp>
        <stp>EP</stp>
        <stp>Bar</stp>
        <stp/>
        <stp>Time</stp>
        <stp>ADC</stp>
        <stp>-67</stp>
        <stp>All</stp>
        <stp/>
        <stp/>
        <stp>False</stp>
        <tr r="B235" s="1"/>
        <tr r="C235" s="1"/>
      </tp>
      <tp>
        <v>44354</v>
        <stp/>
        <stp>StudyData</stp>
        <stp>EP</stp>
        <stp>Bar</stp>
        <stp/>
        <stp>Time</stp>
        <stp>ADC</stp>
        <stp>-64</stp>
        <stp>All</stp>
        <stp/>
        <stp/>
        <stp>False</stp>
        <tr r="C238" s="1"/>
        <tr r="B238" s="1"/>
      </tp>
      <tp>
        <v>44351</v>
        <stp/>
        <stp>StudyData</stp>
        <stp>EP</stp>
        <stp>Bar</stp>
        <stp/>
        <stp>Time</stp>
        <stp>ADC</stp>
        <stp>-65</stp>
        <stp>All</stp>
        <stp/>
        <stp/>
        <stp>False</stp>
        <tr r="B237" s="1"/>
        <tr r="C237" s="1"/>
      </tp>
      <tp>
        <v>44356</v>
        <stp/>
        <stp>StudyData</stp>
        <stp>EP</stp>
        <stp>Bar</stp>
        <stp/>
        <stp>Time</stp>
        <stp>ADC</stp>
        <stp>-62</stp>
        <stp>All</stp>
        <stp/>
        <stp/>
        <stp>False</stp>
        <tr r="C240" s="1"/>
        <tr r="B240" s="1"/>
      </tp>
      <tp>
        <v>44355</v>
        <stp/>
        <stp>StudyData</stp>
        <stp>EP</stp>
        <stp>Bar</stp>
        <stp/>
        <stp>Time</stp>
        <stp>ADC</stp>
        <stp>-63</stp>
        <stp>All</stp>
        <stp/>
        <stp/>
        <stp>False</stp>
        <tr r="B239" s="1"/>
        <tr r="C239" s="1"/>
      </tp>
      <tp>
        <v>44358</v>
        <stp/>
        <stp>StudyData</stp>
        <stp>EP</stp>
        <stp>Bar</stp>
        <stp/>
        <stp>Time</stp>
        <stp>ADC</stp>
        <stp>-60</stp>
        <stp>All</stp>
        <stp/>
        <stp/>
        <stp>False</stp>
        <tr r="B242" s="1"/>
        <tr r="C242" s="1"/>
      </tp>
      <tp>
        <v>44357</v>
        <stp/>
        <stp>StudyData</stp>
        <stp>EP</stp>
        <stp>Bar</stp>
        <stp/>
        <stp>Time</stp>
        <stp>ADC</stp>
        <stp>-61</stp>
        <stp>All</stp>
        <stp/>
        <stp/>
        <stp>False</stp>
        <tr r="B241" s="1"/>
        <tr r="C241" s="1"/>
      </tp>
      <tp>
        <v>44333</v>
        <stp/>
        <stp>StudyData</stp>
        <stp>EP</stp>
        <stp>Bar</stp>
        <stp/>
        <stp>Time</stp>
        <stp>ADC</stp>
        <stp>-78</stp>
        <stp>All</stp>
        <stp/>
        <stp/>
        <stp>False</stp>
        <tr r="B224" s="1"/>
        <tr r="C224" s="1"/>
      </tp>
      <tp>
        <v>44330</v>
        <stp/>
        <stp>StudyData</stp>
        <stp>EP</stp>
        <stp>Bar</stp>
        <stp/>
        <stp>Time</stp>
        <stp>ADC</stp>
        <stp>-79</stp>
        <stp>All</stp>
        <stp/>
        <stp/>
        <stp>False</stp>
        <tr r="B223" s="1"/>
        <tr r="C223" s="1"/>
      </tp>
      <tp>
        <v>44335</v>
        <stp/>
        <stp>StudyData</stp>
        <stp>EP</stp>
        <stp>Bar</stp>
        <stp/>
        <stp>Time</stp>
        <stp>ADC</stp>
        <stp>-76</stp>
        <stp>All</stp>
        <stp/>
        <stp/>
        <stp>False</stp>
        <tr r="B226" s="1"/>
        <tr r="C226" s="1"/>
      </tp>
      <tp>
        <v>44334</v>
        <stp/>
        <stp>StudyData</stp>
        <stp>EP</stp>
        <stp>Bar</stp>
        <stp/>
        <stp>Time</stp>
        <stp>ADC</stp>
        <stp>-77</stp>
        <stp>All</stp>
        <stp/>
        <stp/>
        <stp>False</stp>
        <tr r="B225" s="1"/>
        <tr r="C225" s="1"/>
      </tp>
      <tp>
        <v>44337</v>
        <stp/>
        <stp>StudyData</stp>
        <stp>EP</stp>
        <stp>Bar</stp>
        <stp/>
        <stp>Time</stp>
        <stp>ADC</stp>
        <stp>-74</stp>
        <stp>All</stp>
        <stp/>
        <stp/>
        <stp>False</stp>
        <tr r="B228" s="1"/>
        <tr r="C228" s="1"/>
      </tp>
      <tp>
        <v>44336</v>
        <stp/>
        <stp>StudyData</stp>
        <stp>EP</stp>
        <stp>Bar</stp>
        <stp/>
        <stp>Time</stp>
        <stp>ADC</stp>
        <stp>-75</stp>
        <stp>All</stp>
        <stp/>
        <stp/>
        <stp>False</stp>
        <tr r="C227" s="1"/>
        <tr r="B227" s="1"/>
      </tp>
      <tp>
        <v>44341</v>
        <stp/>
        <stp>StudyData</stp>
        <stp>EP</stp>
        <stp>Bar</stp>
        <stp/>
        <stp>Time</stp>
        <stp>ADC</stp>
        <stp>-72</stp>
        <stp>All</stp>
        <stp/>
        <stp/>
        <stp>False</stp>
        <tr r="C230" s="1"/>
        <tr r="B230" s="1"/>
      </tp>
      <tp>
        <v>44340</v>
        <stp/>
        <stp>StudyData</stp>
        <stp>EP</stp>
        <stp>Bar</stp>
        <stp/>
        <stp>Time</stp>
        <stp>ADC</stp>
        <stp>-73</stp>
        <stp>All</stp>
        <stp/>
        <stp/>
        <stp>False</stp>
        <tr r="C229" s="1"/>
        <tr r="B229" s="1"/>
      </tp>
      <tp>
        <v>44343</v>
        <stp/>
        <stp>StudyData</stp>
        <stp>EP</stp>
        <stp>Bar</stp>
        <stp/>
        <stp>Time</stp>
        <stp>ADC</stp>
        <stp>-70</stp>
        <stp>All</stp>
        <stp/>
        <stp/>
        <stp>False</stp>
        <tr r="C232" s="1"/>
        <tr r="B232" s="1"/>
      </tp>
      <tp>
        <v>44342</v>
        <stp/>
        <stp>StudyData</stp>
        <stp>EP</stp>
        <stp>Bar</stp>
        <stp/>
        <stp>Time</stp>
        <stp>ADC</stp>
        <stp>-71</stp>
        <stp>All</stp>
        <stp/>
        <stp/>
        <stp>False</stp>
        <tr r="B231" s="1"/>
        <tr r="C231" s="1"/>
      </tp>
      <tp>
        <v>44376</v>
        <stp/>
        <stp>StudyData</stp>
        <stp>EP</stp>
        <stp>Bar</stp>
        <stp/>
        <stp>Time</stp>
        <stp>ADC</stp>
        <stp>-48</stp>
        <stp>All</stp>
        <stp/>
        <stp/>
        <stp>False</stp>
        <tr r="B254" s="1"/>
        <tr r="C254" s="1"/>
      </tp>
      <tp>
        <v>44375</v>
        <stp/>
        <stp>StudyData</stp>
        <stp>EP</stp>
        <stp>Bar</stp>
        <stp/>
        <stp>Time</stp>
        <stp>ADC</stp>
        <stp>-49</stp>
        <stp>All</stp>
        <stp/>
        <stp/>
        <stp>False</stp>
        <tr r="C253" s="1"/>
        <tr r="B253" s="1"/>
      </tp>
      <tp>
        <v>44378</v>
        <stp/>
        <stp>StudyData</stp>
        <stp>EP</stp>
        <stp>Bar</stp>
        <stp/>
        <stp>Time</stp>
        <stp>ADC</stp>
        <stp>-46</stp>
        <stp>All</stp>
        <stp/>
        <stp/>
        <stp>False</stp>
        <tr r="B256" s="1"/>
        <tr r="C256" s="1"/>
      </tp>
      <tp>
        <v>44377</v>
        <stp/>
        <stp>StudyData</stp>
        <stp>EP</stp>
        <stp>Bar</stp>
        <stp/>
        <stp>Time</stp>
        <stp>ADC</stp>
        <stp>-47</stp>
        <stp>All</stp>
        <stp/>
        <stp/>
        <stp>False</stp>
        <tr r="C255" s="1"/>
        <tr r="B255" s="1"/>
      </tp>
      <tp>
        <v>44383</v>
        <stp/>
        <stp>StudyData</stp>
        <stp>EP</stp>
        <stp>Bar</stp>
        <stp/>
        <stp>Time</stp>
        <stp>ADC</stp>
        <stp>-44</stp>
        <stp>All</stp>
        <stp/>
        <stp/>
        <stp>False</stp>
        <tr r="C258" s="1"/>
        <tr r="B258" s="1"/>
      </tp>
      <tp>
        <v>44379</v>
        <stp/>
        <stp>StudyData</stp>
        <stp>EP</stp>
        <stp>Bar</stp>
        <stp/>
        <stp>Time</stp>
        <stp>ADC</stp>
        <stp>-45</stp>
        <stp>All</stp>
        <stp/>
        <stp/>
        <stp>False</stp>
        <tr r="B257" s="1"/>
        <tr r="C257" s="1"/>
      </tp>
      <tp>
        <v>44385</v>
        <stp/>
        <stp>StudyData</stp>
        <stp>EP</stp>
        <stp>Bar</stp>
        <stp/>
        <stp>Time</stp>
        <stp>ADC</stp>
        <stp>-42</stp>
        <stp>All</stp>
        <stp/>
        <stp/>
        <stp>False</stp>
        <tr r="C260" s="1"/>
        <tr r="B260" s="1"/>
      </tp>
      <tp>
        <v>44384</v>
        <stp/>
        <stp>StudyData</stp>
        <stp>EP</stp>
        <stp>Bar</stp>
        <stp/>
        <stp>Time</stp>
        <stp>ADC</stp>
        <stp>-43</stp>
        <stp>All</stp>
        <stp/>
        <stp/>
        <stp>False</stp>
        <tr r="C259" s="1"/>
        <tr r="B259" s="1"/>
      </tp>
      <tp>
        <v>44389</v>
        <stp/>
        <stp>StudyData</stp>
        <stp>EP</stp>
        <stp>Bar</stp>
        <stp/>
        <stp>Time</stp>
        <stp>ADC</stp>
        <stp>-40</stp>
        <stp>All</stp>
        <stp/>
        <stp/>
        <stp>False</stp>
        <tr r="B262" s="1"/>
        <tr r="C262" s="1"/>
      </tp>
      <tp>
        <v>44386</v>
        <stp/>
        <stp>StudyData</stp>
        <stp>EP</stp>
        <stp>Bar</stp>
        <stp/>
        <stp>Time</stp>
        <stp>ADC</stp>
        <stp>-41</stp>
        <stp>All</stp>
        <stp/>
        <stp/>
        <stp>False</stp>
        <tr r="C261" s="1"/>
        <tr r="B261" s="1"/>
      </tp>
      <tp>
        <v>44362</v>
        <stp/>
        <stp>StudyData</stp>
        <stp>EP</stp>
        <stp>Bar</stp>
        <stp/>
        <stp>Time</stp>
        <stp>ADC</stp>
        <stp>-58</stp>
        <stp>All</stp>
        <stp/>
        <stp/>
        <stp>False</stp>
        <tr r="C244" s="1"/>
        <tr r="B244" s="1"/>
      </tp>
      <tp>
        <v>44361</v>
        <stp/>
        <stp>StudyData</stp>
        <stp>EP</stp>
        <stp>Bar</stp>
        <stp/>
        <stp>Time</stp>
        <stp>ADC</stp>
        <stp>-59</stp>
        <stp>All</stp>
        <stp/>
        <stp/>
        <stp>False</stp>
        <tr r="C243" s="1"/>
        <tr r="B243" s="1"/>
      </tp>
      <tp>
        <v>44364</v>
        <stp/>
        <stp>StudyData</stp>
        <stp>EP</stp>
        <stp>Bar</stp>
        <stp/>
        <stp>Time</stp>
        <stp>ADC</stp>
        <stp>-56</stp>
        <stp>All</stp>
        <stp/>
        <stp/>
        <stp>False</stp>
        <tr r="B246" s="1"/>
        <tr r="C246" s="1"/>
      </tp>
      <tp>
        <v>44363</v>
        <stp/>
        <stp>StudyData</stp>
        <stp>EP</stp>
        <stp>Bar</stp>
        <stp/>
        <stp>Time</stp>
        <stp>ADC</stp>
        <stp>-57</stp>
        <stp>All</stp>
        <stp/>
        <stp/>
        <stp>False</stp>
        <tr r="C245" s="1"/>
        <tr r="B245" s="1"/>
      </tp>
      <tp>
        <v>44368</v>
        <stp/>
        <stp>StudyData</stp>
        <stp>EP</stp>
        <stp>Bar</stp>
        <stp/>
        <stp>Time</stp>
        <stp>ADC</stp>
        <stp>-54</stp>
        <stp>All</stp>
        <stp/>
        <stp/>
        <stp>False</stp>
        <tr r="C248" s="1"/>
        <tr r="B248" s="1"/>
      </tp>
      <tp>
        <v>44365</v>
        <stp/>
        <stp>StudyData</stp>
        <stp>EP</stp>
        <stp>Bar</stp>
        <stp/>
        <stp>Time</stp>
        <stp>ADC</stp>
        <stp>-55</stp>
        <stp>All</stp>
        <stp/>
        <stp/>
        <stp>False</stp>
        <tr r="C247" s="1"/>
        <tr r="B247" s="1"/>
      </tp>
      <tp>
        <v>44370</v>
        <stp/>
        <stp>StudyData</stp>
        <stp>EP</stp>
        <stp>Bar</stp>
        <stp/>
        <stp>Time</stp>
        <stp>ADC</stp>
        <stp>-52</stp>
        <stp>All</stp>
        <stp/>
        <stp/>
        <stp>False</stp>
        <tr r="B250" s="1"/>
        <tr r="C250" s="1"/>
      </tp>
      <tp>
        <v>44369</v>
        <stp/>
        <stp>StudyData</stp>
        <stp>EP</stp>
        <stp>Bar</stp>
        <stp/>
        <stp>Time</stp>
        <stp>ADC</stp>
        <stp>-53</stp>
        <stp>All</stp>
        <stp/>
        <stp/>
        <stp>False</stp>
        <tr r="B249" s="1"/>
        <tr r="C249" s="1"/>
      </tp>
      <tp>
        <v>44372</v>
        <stp/>
        <stp>StudyData</stp>
        <stp>EP</stp>
        <stp>Bar</stp>
        <stp/>
        <stp>Time</stp>
        <stp>ADC</stp>
        <stp>-50</stp>
        <stp>All</stp>
        <stp/>
        <stp/>
        <stp>False</stp>
        <tr r="C252" s="1"/>
        <tr r="B252" s="1"/>
      </tp>
      <tp>
        <v>44371</v>
        <stp/>
        <stp>StudyData</stp>
        <stp>EP</stp>
        <stp>Bar</stp>
        <stp/>
        <stp>Time</stp>
        <stp>ADC</stp>
        <stp>-51</stp>
        <stp>All</stp>
        <stp/>
        <stp/>
        <stp>False</stp>
        <tr r="B251" s="1"/>
        <tr r="C251" s="1"/>
      </tp>
      <tp>
        <v>44405</v>
        <stp/>
        <stp>StudyData</stp>
        <stp>EP</stp>
        <stp>Bar</stp>
        <stp/>
        <stp>Time</stp>
        <stp>ADC</stp>
        <stp>-28</stp>
        <stp>All</stp>
        <stp/>
        <stp/>
        <stp>False</stp>
        <tr r="B274" s="1"/>
        <tr r="C274" s="1"/>
      </tp>
      <tp>
        <v>44404</v>
        <stp/>
        <stp>StudyData</stp>
        <stp>EP</stp>
        <stp>Bar</stp>
        <stp/>
        <stp>Time</stp>
        <stp>ADC</stp>
        <stp>-29</stp>
        <stp>All</stp>
        <stp/>
        <stp/>
        <stp>False</stp>
        <tr r="B273" s="1"/>
        <tr r="C273" s="1"/>
      </tp>
      <tp>
        <v>44407</v>
        <stp/>
        <stp>StudyData</stp>
        <stp>EP</stp>
        <stp>Bar</stp>
        <stp/>
        <stp>Time</stp>
        <stp>ADC</stp>
        <stp>-26</stp>
        <stp>All</stp>
        <stp/>
        <stp/>
        <stp>False</stp>
        <tr r="C276" s="1"/>
        <tr r="B276" s="1"/>
      </tp>
      <tp>
        <v>44406</v>
        <stp/>
        <stp>StudyData</stp>
        <stp>EP</stp>
        <stp>Bar</stp>
        <stp/>
        <stp>Time</stp>
        <stp>ADC</stp>
        <stp>-27</stp>
        <stp>All</stp>
        <stp/>
        <stp/>
        <stp>False</stp>
        <tr r="B275" s="1"/>
        <tr r="C275" s="1"/>
      </tp>
      <tp>
        <v>44411</v>
        <stp/>
        <stp>StudyData</stp>
        <stp>EP</stp>
        <stp>Bar</stp>
        <stp/>
        <stp>Time</stp>
        <stp>ADC</stp>
        <stp>-24</stp>
        <stp>All</stp>
        <stp/>
        <stp/>
        <stp>False</stp>
        <tr r="B278" s="1"/>
        <tr r="C278" s="1"/>
      </tp>
      <tp>
        <v>44410</v>
        <stp/>
        <stp>StudyData</stp>
        <stp>EP</stp>
        <stp>Bar</stp>
        <stp/>
        <stp>Time</stp>
        <stp>ADC</stp>
        <stp>-25</stp>
        <stp>All</stp>
        <stp/>
        <stp/>
        <stp>False</stp>
        <tr r="C277" s="1"/>
        <tr r="B277" s="1"/>
      </tp>
      <tp>
        <v>44413</v>
        <stp/>
        <stp>StudyData</stp>
        <stp>EP</stp>
        <stp>Bar</stp>
        <stp/>
        <stp>Time</stp>
        <stp>ADC</stp>
        <stp>-22</stp>
        <stp>All</stp>
        <stp/>
        <stp/>
        <stp>False</stp>
        <tr r="B280" s="1"/>
        <tr r="C280" s="1"/>
      </tp>
      <tp>
        <v>44412</v>
        <stp/>
        <stp>StudyData</stp>
        <stp>EP</stp>
        <stp>Bar</stp>
        <stp/>
        <stp>Time</stp>
        <stp>ADC</stp>
        <stp>-23</stp>
        <stp>All</stp>
        <stp/>
        <stp/>
        <stp>False</stp>
        <tr r="C279" s="1"/>
        <tr r="B279" s="1"/>
      </tp>
      <tp>
        <v>44417</v>
        <stp/>
        <stp>StudyData</stp>
        <stp>EP</stp>
        <stp>Bar</stp>
        <stp/>
        <stp>Time</stp>
        <stp>ADC</stp>
        <stp>-20</stp>
        <stp>All</stp>
        <stp/>
        <stp/>
        <stp>False</stp>
        <tr r="C282" s="1"/>
        <tr r="B282" s="1"/>
      </tp>
      <tp>
        <v>44414</v>
        <stp/>
        <stp>StudyData</stp>
        <stp>EP</stp>
        <stp>Bar</stp>
        <stp/>
        <stp>Time</stp>
        <stp>ADC</stp>
        <stp>-21</stp>
        <stp>All</stp>
        <stp/>
        <stp/>
        <stp>False</stp>
        <tr r="B281" s="1"/>
        <tr r="C281" s="1"/>
      </tp>
      <tp>
        <v>44391</v>
        <stp/>
        <stp>StudyData</stp>
        <stp>EP</stp>
        <stp>Bar</stp>
        <stp/>
        <stp>Time</stp>
        <stp>ADC</stp>
        <stp>-38</stp>
        <stp>All</stp>
        <stp/>
        <stp/>
        <stp>False</stp>
        <tr r="C264" s="1"/>
        <tr r="B264" s="1"/>
      </tp>
      <tp>
        <v>44390</v>
        <stp/>
        <stp>StudyData</stp>
        <stp>EP</stp>
        <stp>Bar</stp>
        <stp/>
        <stp>Time</stp>
        <stp>ADC</stp>
        <stp>-39</stp>
        <stp>All</stp>
        <stp/>
        <stp/>
        <stp>False</stp>
        <tr r="B263" s="1"/>
        <tr r="C263" s="1"/>
      </tp>
      <tp>
        <v>44393</v>
        <stp/>
        <stp>StudyData</stp>
        <stp>EP</stp>
        <stp>Bar</stp>
        <stp/>
        <stp>Time</stp>
        <stp>ADC</stp>
        <stp>-36</stp>
        <stp>All</stp>
        <stp/>
        <stp/>
        <stp>False</stp>
        <tr r="B266" s="1"/>
        <tr r="C266" s="1"/>
      </tp>
      <tp>
        <v>44392</v>
        <stp/>
        <stp>StudyData</stp>
        <stp>EP</stp>
        <stp>Bar</stp>
        <stp/>
        <stp>Time</stp>
        <stp>ADC</stp>
        <stp>-37</stp>
        <stp>All</stp>
        <stp/>
        <stp/>
        <stp>False</stp>
        <tr r="B265" s="1"/>
        <tr r="C265" s="1"/>
      </tp>
      <tp>
        <v>44397</v>
        <stp/>
        <stp>StudyData</stp>
        <stp>EP</stp>
        <stp>Bar</stp>
        <stp/>
        <stp>Time</stp>
        <stp>ADC</stp>
        <stp>-34</stp>
        <stp>All</stp>
        <stp/>
        <stp/>
        <stp>False</stp>
        <tr r="C268" s="1"/>
        <tr r="B268" s="1"/>
      </tp>
      <tp>
        <v>44396</v>
        <stp/>
        <stp>StudyData</stp>
        <stp>EP</stp>
        <stp>Bar</stp>
        <stp/>
        <stp>Time</stp>
        <stp>ADC</stp>
        <stp>-35</stp>
        <stp>All</stp>
        <stp/>
        <stp/>
        <stp>False</stp>
        <tr r="C267" s="1"/>
        <tr r="B267" s="1"/>
      </tp>
      <tp>
        <v>44399</v>
        <stp/>
        <stp>StudyData</stp>
        <stp>EP</stp>
        <stp>Bar</stp>
        <stp/>
        <stp>Time</stp>
        <stp>ADC</stp>
        <stp>-32</stp>
        <stp>All</stp>
        <stp/>
        <stp/>
        <stp>False</stp>
        <tr r="B270" s="1"/>
        <tr r="C270" s="1"/>
      </tp>
      <tp>
        <v>44398</v>
        <stp/>
        <stp>StudyData</stp>
        <stp>EP</stp>
        <stp>Bar</stp>
        <stp/>
        <stp>Time</stp>
        <stp>ADC</stp>
        <stp>-33</stp>
        <stp>All</stp>
        <stp/>
        <stp/>
        <stp>False</stp>
        <tr r="B269" s="1"/>
        <tr r="C269" s="1"/>
      </tp>
      <tp>
        <v>44403</v>
        <stp/>
        <stp>StudyData</stp>
        <stp>EP</stp>
        <stp>Bar</stp>
        <stp/>
        <stp>Time</stp>
        <stp>ADC</stp>
        <stp>-30</stp>
        <stp>All</stp>
        <stp/>
        <stp/>
        <stp>False</stp>
        <tr r="C272" s="1"/>
        <tr r="B272" s="1"/>
      </tp>
      <tp>
        <v>44400</v>
        <stp/>
        <stp>StudyData</stp>
        <stp>EP</stp>
        <stp>Bar</stp>
        <stp/>
        <stp>Time</stp>
        <stp>ADC</stp>
        <stp>-31</stp>
        <stp>All</stp>
        <stp/>
        <stp/>
        <stp>False</stp>
        <tr r="C271" s="1"/>
        <tr r="B271" s="1"/>
      </tp>
      <tp>
        <v>44419</v>
        <stp/>
        <stp>StudyData</stp>
        <stp>EP</stp>
        <stp>Bar</stp>
        <stp/>
        <stp>Time</stp>
        <stp>ADC</stp>
        <stp>-18</stp>
        <stp>All</stp>
        <stp/>
        <stp/>
        <stp>False</stp>
        <tr r="C284" s="1"/>
        <tr r="B284" s="1"/>
      </tp>
      <tp>
        <v>44418</v>
        <stp/>
        <stp>StudyData</stp>
        <stp>EP</stp>
        <stp>Bar</stp>
        <stp/>
        <stp>Time</stp>
        <stp>ADC</stp>
        <stp>-19</stp>
        <stp>All</stp>
        <stp/>
        <stp/>
        <stp>False</stp>
        <tr r="C283" s="1"/>
        <tr r="B283" s="1"/>
      </tp>
      <tp>
        <v>44421</v>
        <stp/>
        <stp>StudyData</stp>
        <stp>EP</stp>
        <stp>Bar</stp>
        <stp/>
        <stp>Time</stp>
        <stp>ADC</stp>
        <stp>-16</stp>
        <stp>All</stp>
        <stp/>
        <stp/>
        <stp>False</stp>
        <tr r="B286" s="1"/>
        <tr r="C286" s="1"/>
      </tp>
      <tp>
        <v>44420</v>
        <stp/>
        <stp>StudyData</stp>
        <stp>EP</stp>
        <stp>Bar</stp>
        <stp/>
        <stp>Time</stp>
        <stp>ADC</stp>
        <stp>-17</stp>
        <stp>All</stp>
        <stp/>
        <stp/>
        <stp>False</stp>
        <tr r="C285" s="1"/>
        <tr r="B285" s="1"/>
      </tp>
      <tp>
        <v>44425</v>
        <stp/>
        <stp>StudyData</stp>
        <stp>EP</stp>
        <stp>Bar</stp>
        <stp/>
        <stp>Time</stp>
        <stp>ADC</stp>
        <stp>-14</stp>
        <stp>All</stp>
        <stp/>
        <stp/>
        <stp>False</stp>
        <tr r="C288" s="1"/>
        <tr r="B288" s="1"/>
      </tp>
      <tp>
        <v>44424</v>
        <stp/>
        <stp>StudyData</stp>
        <stp>EP</stp>
        <stp>Bar</stp>
        <stp/>
        <stp>Time</stp>
        <stp>ADC</stp>
        <stp>-15</stp>
        <stp>All</stp>
        <stp/>
        <stp/>
        <stp>False</stp>
        <tr r="B287" s="1"/>
        <tr r="C287" s="1"/>
      </tp>
      <tp>
        <v>44427</v>
        <stp/>
        <stp>StudyData</stp>
        <stp>EP</stp>
        <stp>Bar</stp>
        <stp/>
        <stp>Time</stp>
        <stp>ADC</stp>
        <stp>-12</stp>
        <stp>All</stp>
        <stp/>
        <stp/>
        <stp>False</stp>
        <tr r="B290" s="1"/>
        <tr r="C290" s="1"/>
      </tp>
      <tp>
        <v>44426</v>
        <stp/>
        <stp>StudyData</stp>
        <stp>EP</stp>
        <stp>Bar</stp>
        <stp/>
        <stp>Time</stp>
        <stp>ADC</stp>
        <stp>-13</stp>
        <stp>All</stp>
        <stp/>
        <stp/>
        <stp>False</stp>
        <tr r="B289" s="1"/>
        <tr r="C289" s="1"/>
      </tp>
      <tp>
        <v>44431</v>
        <stp/>
        <stp>StudyData</stp>
        <stp>EP</stp>
        <stp>Bar</stp>
        <stp/>
        <stp>Time</stp>
        <stp>ADC</stp>
        <stp>-10</stp>
        <stp>All</stp>
        <stp/>
        <stp/>
        <stp>False</stp>
        <tr r="C292" s="1"/>
        <tr r="B292" s="1"/>
      </tp>
      <tp>
        <v>44428</v>
        <stp/>
        <stp>StudyData</stp>
        <stp>EP</stp>
        <stp>Bar</stp>
        <stp/>
        <stp>Time</stp>
        <stp>ADC</stp>
        <stp>-11</stp>
        <stp>All</stp>
        <stp/>
        <stp/>
        <stp>False</stp>
        <tr r="B291" s="1"/>
        <tr r="C291" s="1"/>
      </tp>
      <tp>
        <v>4185</v>
        <stp/>
        <stp>StudyData</stp>
        <stp>EP</stp>
        <stp>Bar</stp>
        <stp/>
        <stp>Close</stp>
        <stp>ADC</stp>
        <stp>-85</stp>
        <stp>All</stp>
        <stp/>
        <stp/>
        <stp>TRUE</stp>
        <stp>T</stp>
        <tr r="D217" s="1"/>
      </tp>
      <tp>
        <v>4216</v>
        <stp/>
        <stp>StudyData</stp>
        <stp>EP</stp>
        <stp>Bar</stp>
        <stp/>
        <stp>Close</stp>
        <stp>ADC</stp>
        <stp>-84</stp>
        <stp>All</stp>
        <stp/>
        <stp/>
        <stp>TRUE</stp>
        <stp>T</stp>
        <tr r="D218" s="1"/>
      </tp>
      <tp>
        <v>4149</v>
        <stp/>
        <stp>StudyData</stp>
        <stp>EP</stp>
        <stp>Bar</stp>
        <stp/>
        <stp>Close</stp>
        <stp>ADC</stp>
        <stp>-87</stp>
        <stp>All</stp>
        <stp/>
        <stp/>
        <stp>TRUE</stp>
        <stp>T</stp>
        <tr r="D215" s="1"/>
      </tp>
      <tp>
        <v>4150.75</v>
        <stp/>
        <stp>StudyData</stp>
        <stp>EP</stp>
        <stp>Bar</stp>
        <stp/>
        <stp>Close</stp>
        <stp>ADC</stp>
        <stp>-86</stp>
        <stp>All</stp>
        <stp/>
        <stp/>
        <stp>TRUE</stp>
        <stp>T</stp>
        <tr r="D216" s="1"/>
      </tp>
      <tp>
        <v>4049.5</v>
        <stp/>
        <stp>StudyData</stp>
        <stp>EP</stp>
        <stp>Bar</stp>
        <stp/>
        <stp>Close</stp>
        <stp>ADC</stp>
        <stp>-81</stp>
        <stp>All</stp>
        <stp/>
        <stp/>
        <stp>TRUE</stp>
        <stp>T</stp>
        <tr r="D221" s="1"/>
      </tp>
      <tp>
        <v>4097.75</v>
        <stp/>
        <stp>StudyData</stp>
        <stp>EP</stp>
        <stp>Bar</stp>
        <stp/>
        <stp>Close</stp>
        <stp>ADC</stp>
        <stp>-80</stp>
        <stp>All</stp>
        <stp/>
        <stp/>
        <stp>TRUE</stp>
        <stp>T</stp>
        <tr r="D222" s="1"/>
      </tp>
      <tp>
        <v>4174.25</v>
        <stp/>
        <stp>StudyData</stp>
        <stp>EP</stp>
        <stp>Bar</stp>
        <stp/>
        <stp>Close</stp>
        <stp>ADC</stp>
        <stp>-83</stp>
        <stp>All</stp>
        <stp/>
        <stp/>
        <stp>TRUE</stp>
        <stp>T</stp>
        <tr r="D219" s="1"/>
      </tp>
      <tp>
        <v>4137</v>
        <stp/>
        <stp>StudyData</stp>
        <stp>EP</stp>
        <stp>Bar</stp>
        <stp/>
        <stp>Close</stp>
        <stp>ADC</stp>
        <stp>-82</stp>
        <stp>All</stp>
        <stp/>
        <stp/>
        <stp>TRUE</stp>
        <stp>T</stp>
        <tr r="D220" s="1"/>
      </tp>
      <tp>
        <v>4165.25</v>
        <stp/>
        <stp>StudyData</stp>
        <stp>EP</stp>
        <stp>Bar</stp>
        <stp/>
        <stp>Close</stp>
        <stp>ADC</stp>
        <stp>-89</stp>
        <stp>All</stp>
        <stp/>
        <stp/>
        <stp>TRUE</stp>
        <stp>T</stp>
        <tr r="D213" s="1"/>
      </tp>
      <tp>
        <v>4176.5</v>
        <stp/>
        <stp>StudyData</stp>
        <stp>EP</stp>
        <stp>Bar</stp>
        <stp/>
        <stp>Close</stp>
        <stp>ADC</stp>
        <stp>-88</stp>
        <stp>All</stp>
        <stp/>
        <stp/>
        <stp>TRUE</stp>
        <stp>T</stp>
        <tr r="D214" s="1"/>
      </tp>
      <tp>
        <v>4118.5</v>
        <stp/>
        <stp>StudyData</stp>
        <stp>EP</stp>
        <stp>Bar</stp>
        <stp/>
        <stp>Close</stp>
        <stp>ADC</stp>
        <stp>-95</stp>
        <stp>All</stp>
        <stp/>
        <stp/>
        <stp>TRUE</stp>
        <stp>T</stp>
        <tr r="D207" s="1"/>
      </tp>
      <tp>
        <v>4162.25</v>
        <stp/>
        <stp>StudyData</stp>
        <stp>EP</stp>
        <stp>Bar</stp>
        <stp/>
        <stp>Close</stp>
        <stp>ADC</stp>
        <stp>-94</stp>
        <stp>All</stp>
        <stp/>
        <stp/>
        <stp>TRUE</stp>
        <stp>T</stp>
        <tr r="D208" s="1"/>
      </tp>
      <tp>
        <v>4117.25</v>
        <stp/>
        <stp>StudyData</stp>
        <stp>EP</stp>
        <stp>Bar</stp>
        <stp/>
        <stp>Close</stp>
        <stp>ADC</stp>
        <stp>-97</stp>
        <stp>All</stp>
        <stp/>
        <stp/>
        <stp>TRUE</stp>
        <stp>T</stp>
        <tr r="D205" s="1"/>
      </tp>
      <tp>
        <v>4155.5</v>
        <stp/>
        <stp>StudyData</stp>
        <stp>EP</stp>
        <stp>Bar</stp>
        <stp/>
        <stp>Close</stp>
        <stp>ADC</stp>
        <stp>-96</stp>
        <stp>All</stp>
        <stp/>
        <stp/>
        <stp>TRUE</stp>
        <stp>T</stp>
        <tr r="D206" s="1"/>
      </tp>
      <tp>
        <v>4167</v>
        <stp/>
        <stp>StudyData</stp>
        <stp>EP</stp>
        <stp>Bar</stp>
        <stp/>
        <stp>Close</stp>
        <stp>ADC</stp>
        <stp>-91</stp>
        <stp>All</stp>
        <stp/>
        <stp/>
        <stp>TRUE</stp>
        <stp>T</stp>
        <tr r="D211" s="1"/>
      </tp>
      <tp>
        <v>4194.25</v>
        <stp/>
        <stp>StudyData</stp>
        <stp>EP</stp>
        <stp>Bar</stp>
        <stp/>
        <stp>Close</stp>
        <stp>ADC</stp>
        <stp>-90</stp>
        <stp>All</stp>
        <stp/>
        <stp/>
        <stp>TRUE</stp>
        <stp>T</stp>
        <tr r="D212" s="1"/>
      </tp>
      <tp>
        <v>4170.25</v>
        <stp/>
        <stp>StudyData</stp>
        <stp>EP</stp>
        <stp>Bar</stp>
        <stp/>
        <stp>Close</stp>
        <stp>ADC</stp>
        <stp>-93</stp>
        <stp>All</stp>
        <stp/>
        <stp/>
        <stp>TRUE</stp>
        <stp>T</stp>
        <tr r="D209" s="1"/>
      </tp>
      <tp>
        <v>4169.75</v>
        <stp/>
        <stp>StudyData</stp>
        <stp>EP</stp>
        <stp>Bar</stp>
        <stp/>
        <stp>Close</stp>
        <stp>ADC</stp>
        <stp>-92</stp>
        <stp>All</stp>
        <stp/>
        <stp/>
        <stp>TRUE</stp>
        <stp>T</stp>
        <tr r="D210" s="1"/>
      </tp>
      <tp>
        <v>4167</v>
        <stp/>
        <stp>StudyData</stp>
        <stp>EP</stp>
        <stp>Bar</stp>
        <stp/>
        <stp>Close</stp>
        <stp>ADC</stp>
        <stp>-99</stp>
        <stp>All</stp>
        <stp/>
        <stp/>
        <stp>TRUE</stp>
        <stp>T</stp>
        <tr r="D203" s="1"/>
      </tp>
      <tp>
        <v>4146.25</v>
        <stp/>
        <stp>StudyData</stp>
        <stp>EP</stp>
        <stp>Bar</stp>
        <stp/>
        <stp>Close</stp>
        <stp>ADC</stp>
        <stp>-98</stp>
        <stp>All</stp>
        <stp/>
        <stp/>
        <stp>TRUE</stp>
        <stp>T</stp>
        <tr r="D204" s="1"/>
      </tp>
      <tp>
        <v>4342.75</v>
        <stp/>
        <stp>StudyData</stp>
        <stp>EP</stp>
        <stp>Bar</stp>
        <stp/>
        <stp>Close</stp>
        <stp>ADC</stp>
        <stp>-45</stp>
        <stp>All</stp>
        <stp/>
        <stp/>
        <stp>TRUE</stp>
        <stp>T</stp>
        <tr r="D257" s="1"/>
      </tp>
      <tp>
        <v>4334</v>
        <stp/>
        <stp>StudyData</stp>
        <stp>EP</stp>
        <stp>Bar</stp>
        <stp/>
        <stp>Close</stp>
        <stp>ADC</stp>
        <stp>-44</stp>
        <stp>All</stp>
        <stp/>
        <stp/>
        <stp>TRUE</stp>
        <stp>T</stp>
        <tr r="D258" s="1"/>
      </tp>
      <tp>
        <v>4288.5</v>
        <stp/>
        <stp>StudyData</stp>
        <stp>EP</stp>
        <stp>Bar</stp>
        <stp/>
        <stp>Close</stp>
        <stp>ADC</stp>
        <stp>-47</stp>
        <stp>All</stp>
        <stp/>
        <stp/>
        <stp>TRUE</stp>
        <stp>T</stp>
        <tr r="D255" s="1"/>
      </tp>
      <tp>
        <v>4310.75</v>
        <stp/>
        <stp>StudyData</stp>
        <stp>EP</stp>
        <stp>Bar</stp>
        <stp/>
        <stp>Close</stp>
        <stp>ADC</stp>
        <stp>-46</stp>
        <stp>All</stp>
        <stp/>
        <stp/>
        <stp>TRUE</stp>
        <stp>T</stp>
        <tr r="D256" s="1"/>
      </tp>
      <tp>
        <v>4360</v>
        <stp/>
        <stp>StudyData</stp>
        <stp>EP</stp>
        <stp>Bar</stp>
        <stp/>
        <stp>Close</stp>
        <stp>ADC</stp>
        <stp>-41</stp>
        <stp>All</stp>
        <stp/>
        <stp/>
        <stp>TRUE</stp>
        <stp>T</stp>
        <tr r="D261" s="1"/>
      </tp>
      <tp>
        <v>4376.5</v>
        <stp/>
        <stp>StudyData</stp>
        <stp>EP</stp>
        <stp>Bar</stp>
        <stp/>
        <stp>Close</stp>
        <stp>ADC</stp>
        <stp>-40</stp>
        <stp>All</stp>
        <stp/>
        <stp/>
        <stp>TRUE</stp>
        <stp>T</stp>
        <tr r="D262" s="1"/>
      </tp>
      <tp>
        <v>4349.75</v>
        <stp/>
        <stp>StudyData</stp>
        <stp>EP</stp>
        <stp>Bar</stp>
        <stp/>
        <stp>Close</stp>
        <stp>ADC</stp>
        <stp>-43</stp>
        <stp>All</stp>
        <stp/>
        <stp/>
        <stp>TRUE</stp>
        <stp>T</stp>
        <tr r="D259" s="1"/>
      </tp>
      <tp>
        <v>4313</v>
        <stp/>
        <stp>StudyData</stp>
        <stp>EP</stp>
        <stp>Bar</stp>
        <stp/>
        <stp>Close</stp>
        <stp>ADC</stp>
        <stp>-42</stp>
        <stp>All</stp>
        <stp/>
        <stp/>
        <stp>TRUE</stp>
        <stp>T</stp>
        <tr r="D260" s="1"/>
      </tp>
      <tp>
        <v>4280.5</v>
        <stp/>
        <stp>StudyData</stp>
        <stp>EP</stp>
        <stp>Bar</stp>
        <stp/>
        <stp>Close</stp>
        <stp>ADC</stp>
        <stp>-49</stp>
        <stp>All</stp>
        <stp/>
        <stp/>
        <stp>TRUE</stp>
        <stp>T</stp>
        <tr r="D253" s="1"/>
      </tp>
      <tp>
        <v>4282</v>
        <stp/>
        <stp>StudyData</stp>
        <stp>EP</stp>
        <stp>Bar</stp>
        <stp/>
        <stp>Close</stp>
        <stp>ADC</stp>
        <stp>-48</stp>
        <stp>All</stp>
        <stp/>
        <stp/>
        <stp>TRUE</stp>
        <stp>T</stp>
        <tr r="D254" s="1"/>
      </tp>
      <tp>
        <v>4153.5</v>
        <stp/>
        <stp>StudyData</stp>
        <stp>EP</stp>
        <stp>Bar</stp>
        <stp/>
        <stp>Close</stp>
        <stp>ADC</stp>
        <stp>-55</stp>
        <stp>All</stp>
        <stp/>
        <stp/>
        <stp>TRUE</stp>
        <stp>T</stp>
        <tr r="D247" s="1"/>
      </tp>
      <tp>
        <v>4213.75</v>
        <stp/>
        <stp>StudyData</stp>
        <stp>EP</stp>
        <stp>Bar</stp>
        <stp/>
        <stp>Close</stp>
        <stp>ADC</stp>
        <stp>-54</stp>
        <stp>All</stp>
        <stp/>
        <stp/>
        <stp>TRUE</stp>
        <stp>T</stp>
        <tr r="D248" s="1"/>
      </tp>
      <tp>
        <v>4213</v>
        <stp/>
        <stp>StudyData</stp>
        <stp>EP</stp>
        <stp>Bar</stp>
        <stp/>
        <stp>Close</stp>
        <stp>ADC</stp>
        <stp>-57</stp>
        <stp>All</stp>
        <stp/>
        <stp/>
        <stp>TRUE</stp>
        <stp>T</stp>
        <tr r="D245" s="1"/>
      </tp>
      <tp>
        <v>4212.25</v>
        <stp/>
        <stp>StudyData</stp>
        <stp>EP</stp>
        <stp>Bar</stp>
        <stp/>
        <stp>Close</stp>
        <stp>ADC</stp>
        <stp>-56</stp>
        <stp>All</stp>
        <stp/>
        <stp/>
        <stp>TRUE</stp>
        <stp>T</stp>
        <tr r="D246" s="1"/>
      </tp>
      <tp>
        <v>4256</v>
        <stp/>
        <stp>StudyData</stp>
        <stp>EP</stp>
        <stp>Bar</stp>
        <stp/>
        <stp>Close</stp>
        <stp>ADC</stp>
        <stp>-51</stp>
        <stp>All</stp>
        <stp/>
        <stp/>
        <stp>TRUE</stp>
        <stp>T</stp>
        <tr r="D251" s="1"/>
      </tp>
      <tp>
        <v>4271.25</v>
        <stp/>
        <stp>StudyData</stp>
        <stp>EP</stp>
        <stp>Bar</stp>
        <stp/>
        <stp>Close</stp>
        <stp>ADC</stp>
        <stp>-50</stp>
        <stp>All</stp>
        <stp/>
        <stp/>
        <stp>TRUE</stp>
        <stp>T</stp>
        <tr r="D252" s="1"/>
      </tp>
      <tp>
        <v>4236.25</v>
        <stp/>
        <stp>StudyData</stp>
        <stp>EP</stp>
        <stp>Bar</stp>
        <stp/>
        <stp>Close</stp>
        <stp>ADC</stp>
        <stp>-53</stp>
        <stp>All</stp>
        <stp/>
        <stp/>
        <stp>TRUE</stp>
        <stp>T</stp>
        <tr r="D249" s="1"/>
      </tp>
      <tp>
        <v>4231.5</v>
        <stp/>
        <stp>StudyData</stp>
        <stp>EP</stp>
        <stp>Bar</stp>
        <stp/>
        <stp>Close</stp>
        <stp>ADC</stp>
        <stp>-52</stp>
        <stp>All</stp>
        <stp/>
        <stp/>
        <stp>TRUE</stp>
        <stp>T</stp>
        <tr r="D250" s="1"/>
      </tp>
      <tp>
        <v>4245.75</v>
        <stp/>
        <stp>StudyData</stp>
        <stp>EP</stp>
        <stp>Bar</stp>
        <stp/>
        <stp>Close</stp>
        <stp>ADC</stp>
        <stp>-59</stp>
        <stp>All</stp>
        <stp/>
        <stp/>
        <stp>TRUE</stp>
        <stp>T</stp>
        <tr r="D243" s="1"/>
      </tp>
      <tp>
        <v>4236.5</v>
        <stp/>
        <stp>StudyData</stp>
        <stp>EP</stp>
        <stp>Bar</stp>
        <stp/>
        <stp>Close</stp>
        <stp>ADC</stp>
        <stp>-58</stp>
        <stp>All</stp>
        <stp/>
        <stp/>
        <stp>TRUE</stp>
        <stp>T</stp>
        <tr r="D244" s="1"/>
      </tp>
      <tp>
        <v>4219</v>
        <stp/>
        <stp>StudyData</stp>
        <stp>EP</stp>
        <stp>Bar</stp>
        <stp/>
        <stp>Close</stp>
        <stp>ADC</stp>
        <stp>-65</stp>
        <stp>All</stp>
        <stp/>
        <stp/>
        <stp>TRUE</stp>
        <stp>T</stp>
        <tr r="D237" s="1"/>
      </tp>
      <tp>
        <v>4216.25</v>
        <stp/>
        <stp>StudyData</stp>
        <stp>EP</stp>
        <stp>Bar</stp>
        <stp/>
        <stp>Close</stp>
        <stp>ADC</stp>
        <stp>-64</stp>
        <stp>All</stp>
        <stp/>
        <stp/>
        <stp>TRUE</stp>
        <stp>T</stp>
        <tr r="D238" s="1"/>
      </tp>
      <tp>
        <v>4197</v>
        <stp/>
        <stp>StudyData</stp>
        <stp>EP</stp>
        <stp>Bar</stp>
        <stp/>
        <stp>Close</stp>
        <stp>ADC</stp>
        <stp>-67</stp>
        <stp>All</stp>
        <stp/>
        <stp/>
        <stp>TRUE</stp>
        <stp>T</stp>
        <tr r="D235" s="1"/>
      </tp>
      <tp>
        <v>4182</v>
        <stp/>
        <stp>StudyData</stp>
        <stp>EP</stp>
        <stp>Bar</stp>
        <stp/>
        <stp>Close</stp>
        <stp>ADC</stp>
        <stp>-66</stp>
        <stp>All</stp>
        <stp/>
        <stp/>
        <stp>TRUE</stp>
        <stp>T</stp>
        <tr r="D236" s="1"/>
      </tp>
      <tp>
        <v>4228.75</v>
        <stp/>
        <stp>StudyData</stp>
        <stp>EP</stp>
        <stp>Bar</stp>
        <stp/>
        <stp>Close</stp>
        <stp>ADC</stp>
        <stp>-61</stp>
        <stp>All</stp>
        <stp/>
        <stp/>
        <stp>TRUE</stp>
        <stp>T</stp>
        <tr r="D241" s="1"/>
      </tp>
      <tp>
        <v>4236.5</v>
        <stp/>
        <stp>StudyData</stp>
        <stp>EP</stp>
        <stp>Bar</stp>
        <stp/>
        <stp>Close</stp>
        <stp>ADC</stp>
        <stp>-60</stp>
        <stp>All</stp>
        <stp/>
        <stp/>
        <stp>TRUE</stp>
        <stp>T</stp>
        <tr r="D242" s="1"/>
      </tp>
      <tp>
        <v>4216.5</v>
        <stp/>
        <stp>StudyData</stp>
        <stp>EP</stp>
        <stp>Bar</stp>
        <stp/>
        <stp>Close</stp>
        <stp>ADC</stp>
        <stp>-63</stp>
        <stp>All</stp>
        <stp/>
        <stp/>
        <stp>TRUE</stp>
        <stp>T</stp>
        <tr r="D239" s="1"/>
      </tp>
      <tp>
        <v>4209.25</v>
        <stp/>
        <stp>StudyData</stp>
        <stp>EP</stp>
        <stp>Bar</stp>
        <stp/>
        <stp>Close</stp>
        <stp>ADC</stp>
        <stp>-62</stp>
        <stp>All</stp>
        <stp/>
        <stp/>
        <stp>TRUE</stp>
        <stp>T</stp>
        <tr r="D240" s="1"/>
      </tp>
      <tp>
        <v>4193.25</v>
        <stp/>
        <stp>StudyData</stp>
        <stp>EP</stp>
        <stp>Bar</stp>
        <stp/>
        <stp>Close</stp>
        <stp>ADC</stp>
        <stp>-69</stp>
        <stp>All</stp>
        <stp/>
        <stp/>
        <stp>TRUE</stp>
        <stp>T</stp>
        <tr r="D233" s="1"/>
      </tp>
      <tp>
        <v>4189.25</v>
        <stp/>
        <stp>StudyData</stp>
        <stp>EP</stp>
        <stp>Bar</stp>
        <stp/>
        <stp>Close</stp>
        <stp>ADC</stp>
        <stp>-68</stp>
        <stp>All</stp>
        <stp/>
        <stp/>
        <stp>TRUE</stp>
        <stp>T</stp>
        <tr r="D234" s="1"/>
      </tp>
      <tp>
        <v>4145</v>
        <stp/>
        <stp>StudyData</stp>
        <stp>EP</stp>
        <stp>Bar</stp>
        <stp/>
        <stp>Close</stp>
        <stp>ADC</stp>
        <stp>-75</stp>
        <stp>All</stp>
        <stp/>
        <stp/>
        <stp>TRUE</stp>
        <stp>T</stp>
        <tr r="D227" s="1"/>
      </tp>
      <tp>
        <v>4142.5</v>
        <stp/>
        <stp>StudyData</stp>
        <stp>EP</stp>
        <stp>Bar</stp>
        <stp/>
        <stp>Close</stp>
        <stp>ADC</stp>
        <stp>-74</stp>
        <stp>All</stp>
        <stp/>
        <stp/>
        <stp>TRUE</stp>
        <stp>T</stp>
        <tr r="D228" s="1"/>
      </tp>
      <tp>
        <v>4113.75</v>
        <stp/>
        <stp>StudyData</stp>
        <stp>EP</stp>
        <stp>Bar</stp>
        <stp/>
        <stp>Close</stp>
        <stp>ADC</stp>
        <stp>-77</stp>
        <stp>All</stp>
        <stp/>
        <stp/>
        <stp>TRUE</stp>
        <stp>T</stp>
        <tr r="D225" s="1"/>
      </tp>
      <tp>
        <v>4102.25</v>
        <stp/>
        <stp>StudyData</stp>
        <stp>EP</stp>
        <stp>Bar</stp>
        <stp/>
        <stp>Close</stp>
        <stp>ADC</stp>
        <stp>-76</stp>
        <stp>All</stp>
        <stp/>
        <stp/>
        <stp>TRUE</stp>
        <stp>T</stp>
        <tr r="D226" s="1"/>
      </tp>
      <tp>
        <v>4183.75</v>
        <stp/>
        <stp>StudyData</stp>
        <stp>EP</stp>
        <stp>Bar</stp>
        <stp/>
        <stp>Close</stp>
        <stp>ADC</stp>
        <stp>-71</stp>
        <stp>All</stp>
        <stp/>
        <stp/>
        <stp>TRUE</stp>
        <stp>T</stp>
        <tr r="D231" s="1"/>
      </tp>
      <tp>
        <v>4189.75</v>
        <stp/>
        <stp>StudyData</stp>
        <stp>EP</stp>
        <stp>Bar</stp>
        <stp/>
        <stp>Close</stp>
        <stp>ADC</stp>
        <stp>-70</stp>
        <stp>All</stp>
        <stp/>
        <stp/>
        <stp>TRUE</stp>
        <stp>T</stp>
        <tr r="D232" s="1"/>
      </tp>
      <tp>
        <v>4184.5</v>
        <stp/>
        <stp>StudyData</stp>
        <stp>EP</stp>
        <stp>Bar</stp>
        <stp/>
        <stp>Close</stp>
        <stp>ADC</stp>
        <stp>-73</stp>
        <stp>All</stp>
        <stp/>
        <stp/>
        <stp>TRUE</stp>
        <stp>T</stp>
        <tr r="D229" s="1"/>
      </tp>
      <tp>
        <v>4176.25</v>
        <stp/>
        <stp>StudyData</stp>
        <stp>EP</stp>
        <stp>Bar</stp>
        <stp/>
        <stp>Close</stp>
        <stp>ADC</stp>
        <stp>-72</stp>
        <stp>All</stp>
        <stp/>
        <stp/>
        <stp>TRUE</stp>
        <stp>T</stp>
        <tr r="D230" s="1"/>
      </tp>
      <tp>
        <v>4159.75</v>
        <stp/>
        <stp>StudyData</stp>
        <stp>EP</stp>
        <stp>Bar</stp>
        <stp/>
        <stp>Close</stp>
        <stp>ADC</stp>
        <stp>-79</stp>
        <stp>All</stp>
        <stp/>
        <stp/>
        <stp>TRUE</stp>
        <stp>T</stp>
        <tr r="D223" s="1"/>
      </tp>
      <tp>
        <v>4148.5</v>
        <stp/>
        <stp>StudyData</stp>
        <stp>EP</stp>
        <stp>Bar</stp>
        <stp/>
        <stp>Close</stp>
        <stp>ADC</stp>
        <stp>-78</stp>
        <stp>All</stp>
        <stp/>
        <stp/>
        <stp>TRUE</stp>
        <stp>T</stp>
        <tr r="D224" s="1"/>
      </tp>
      <tp>
        <v>4474</v>
        <stp/>
        <stp>StudyData</stp>
        <stp>EP</stp>
        <stp>Bar</stp>
        <stp/>
        <stp>Close</stp>
        <stp>ADC</stp>
        <stp>-15</stp>
        <stp>All</stp>
        <stp/>
        <stp/>
        <stp>TRUE</stp>
        <stp>T</stp>
        <tr r="D287" s="1"/>
      </tp>
      <tp>
        <v>4443.5</v>
        <stp/>
        <stp>StudyData</stp>
        <stp>EP</stp>
        <stp>Bar</stp>
        <stp/>
        <stp>Close</stp>
        <stp>ADC</stp>
        <stp>-14</stp>
        <stp>All</stp>
        <stp/>
        <stp/>
        <stp>TRUE</stp>
        <stp>T</stp>
        <tr r="D288" s="1"/>
      </tp>
      <tp>
        <v>4454.5</v>
        <stp/>
        <stp>StudyData</stp>
        <stp>EP</stp>
        <stp>Bar</stp>
        <stp/>
        <stp>Close</stp>
        <stp>ADC</stp>
        <stp>-17</stp>
        <stp>All</stp>
        <stp/>
        <stp/>
        <stp>TRUE</stp>
        <stp>T</stp>
        <tr r="D285" s="1"/>
      </tp>
      <tp>
        <v>4462.5</v>
        <stp/>
        <stp>StudyData</stp>
        <stp>EP</stp>
        <stp>Bar</stp>
        <stp/>
        <stp>Close</stp>
        <stp>ADC</stp>
        <stp>-16</stp>
        <stp>All</stp>
        <stp/>
        <stp/>
        <stp>TRUE</stp>
        <stp>T</stp>
        <tr r="D286" s="1"/>
      </tp>
      <tp>
        <v>4437</v>
        <stp/>
        <stp>StudyData</stp>
        <stp>EP</stp>
        <stp>Bar</stp>
        <stp/>
        <stp>Close</stp>
        <stp>ADC</stp>
        <stp>-11</stp>
        <stp>All</stp>
        <stp/>
        <stp/>
        <stp>TRUE</stp>
        <stp>T</stp>
        <tr r="D291" s="1"/>
      </tp>
      <tp>
        <v>4475.5</v>
        <stp/>
        <stp>StudyData</stp>
        <stp>EP</stp>
        <stp>Bar</stp>
        <stp/>
        <stp>Close</stp>
        <stp>ADC</stp>
        <stp>-10</stp>
        <stp>All</stp>
        <stp/>
        <stp/>
        <stp>TRUE</stp>
        <stp>T</stp>
        <tr r="D292" s="1"/>
      </tp>
      <tp>
        <v>4394.5</v>
        <stp/>
        <stp>StudyData</stp>
        <stp>EP</stp>
        <stp>Bar</stp>
        <stp/>
        <stp>Close</stp>
        <stp>ADC</stp>
        <stp>-13</stp>
        <stp>All</stp>
        <stp/>
        <stp/>
        <stp>TRUE</stp>
        <stp>T</stp>
        <tr r="D289" s="1"/>
      </tp>
      <tp>
        <v>4401.5</v>
        <stp/>
        <stp>StudyData</stp>
        <stp>EP</stp>
        <stp>Bar</stp>
        <stp/>
        <stp>Close</stp>
        <stp>ADC</stp>
        <stp>-12</stp>
        <stp>All</stp>
        <stp/>
        <stp/>
        <stp>TRUE</stp>
        <stp>T</stp>
        <tr r="D290" s="1"/>
      </tp>
      <tp>
        <v>4430</v>
        <stp/>
        <stp>StudyData</stp>
        <stp>EP</stp>
        <stp>Bar</stp>
        <stp/>
        <stp>Close</stp>
        <stp>ADC</stp>
        <stp>-19</stp>
        <stp>All</stp>
        <stp/>
        <stp/>
        <stp>TRUE</stp>
        <stp>T</stp>
        <tr r="D283" s="1"/>
      </tp>
      <tp>
        <v>4440.5</v>
        <stp/>
        <stp>StudyData</stp>
        <stp>EP</stp>
        <stp>Bar</stp>
        <stp/>
        <stp>Close</stp>
        <stp>ADC</stp>
        <stp>-18</stp>
        <stp>All</stp>
        <stp/>
        <stp/>
        <stp>TRUE</stp>
        <stp>T</stp>
        <tr r="D284" s="1"/>
      </tp>
      <tp>
        <v>4379.75</v>
        <stp/>
        <stp>StudyData</stp>
        <stp>EP</stp>
        <stp>Bar</stp>
        <stp/>
        <stp>Close</stp>
        <stp>ADC</stp>
        <stp>-25</stp>
        <stp>All</stp>
        <stp/>
        <stp/>
        <stp>TRUE</stp>
        <stp>T</stp>
        <tr r="D277" s="1"/>
      </tp>
      <tp>
        <v>4415</v>
        <stp/>
        <stp>StudyData</stp>
        <stp>EP</stp>
        <stp>Bar</stp>
        <stp/>
        <stp>Close</stp>
        <stp>ADC</stp>
        <stp>-24</stp>
        <stp>All</stp>
        <stp/>
        <stp/>
        <stp>TRUE</stp>
        <stp>T</stp>
        <tr r="D278" s="1"/>
      </tp>
      <tp>
        <v>4411.75</v>
        <stp/>
        <stp>StudyData</stp>
        <stp>EP</stp>
        <stp>Bar</stp>
        <stp/>
        <stp>Close</stp>
        <stp>ADC</stp>
        <stp>-27</stp>
        <stp>All</stp>
        <stp/>
        <stp/>
        <stp>TRUE</stp>
        <stp>T</stp>
        <tr r="D275" s="1"/>
      </tp>
      <tp>
        <v>4389.5</v>
        <stp/>
        <stp>StudyData</stp>
        <stp>EP</stp>
        <stp>Bar</stp>
        <stp/>
        <stp>Close</stp>
        <stp>ADC</stp>
        <stp>-26</stp>
        <stp>All</stp>
        <stp/>
        <stp/>
        <stp>TRUE</stp>
        <stp>T</stp>
        <tr r="D276" s="1"/>
      </tp>
      <tp>
        <v>4429.5</v>
        <stp/>
        <stp>StudyData</stp>
        <stp>EP</stp>
        <stp>Bar</stp>
        <stp/>
        <stp>Close</stp>
        <stp>ADC</stp>
        <stp>-21</stp>
        <stp>All</stp>
        <stp/>
        <stp/>
        <stp>TRUE</stp>
        <stp>T</stp>
        <tr r="D281" s="1"/>
      </tp>
      <tp>
        <v>4425.75</v>
        <stp/>
        <stp>StudyData</stp>
        <stp>EP</stp>
        <stp>Bar</stp>
        <stp/>
        <stp>Close</stp>
        <stp>ADC</stp>
        <stp>-20</stp>
        <stp>All</stp>
        <stp/>
        <stp/>
        <stp>TRUE</stp>
        <stp>T</stp>
        <tr r="D282" s="1"/>
      </tp>
      <tp>
        <v>4394.75</v>
        <stp/>
        <stp>StudyData</stp>
        <stp>EP</stp>
        <stp>Bar</stp>
        <stp/>
        <stp>Close</stp>
        <stp>ADC</stp>
        <stp>-23</stp>
        <stp>All</stp>
        <stp/>
        <stp/>
        <stp>TRUE</stp>
        <stp>T</stp>
        <tr r="D279" s="1"/>
      </tp>
      <tp>
        <v>4421.5</v>
        <stp/>
        <stp>StudyData</stp>
        <stp>EP</stp>
        <stp>Bar</stp>
        <stp/>
        <stp>Close</stp>
        <stp>ADC</stp>
        <stp>-22</stp>
        <stp>All</stp>
        <stp/>
        <stp/>
        <stp>TRUE</stp>
        <stp>T</stp>
        <tr r="D280" s="1"/>
      </tp>
      <tp>
        <v>4394.5</v>
        <stp/>
        <stp>StudyData</stp>
        <stp>EP</stp>
        <stp>Bar</stp>
        <stp/>
        <stp>Close</stp>
        <stp>ADC</stp>
        <stp>-29</stp>
        <stp>All</stp>
        <stp/>
        <stp/>
        <stp>TRUE</stp>
        <stp>T</stp>
        <tr r="D273" s="1"/>
      </tp>
      <tp>
        <v>4393.75</v>
        <stp/>
        <stp>StudyData</stp>
        <stp>EP</stp>
        <stp>Bar</stp>
        <stp/>
        <stp>Close</stp>
        <stp>ADC</stp>
        <stp>-28</stp>
        <stp>All</stp>
        <stp/>
        <stp/>
        <stp>TRUE</stp>
        <stp>T</stp>
        <tr r="D274" s="1"/>
      </tp>
      <tp>
        <v>4251.25</v>
        <stp/>
        <stp>StudyData</stp>
        <stp>EP</stp>
        <stp>Bar</stp>
        <stp/>
        <stp>Close</stp>
        <stp>ADC</stp>
        <stp>-35</stp>
        <stp>All</stp>
        <stp/>
        <stp/>
        <stp>TRUE</stp>
        <stp>T</stp>
        <tr r="D267" s="1"/>
      </tp>
      <tp>
        <v>4315.5</v>
        <stp/>
        <stp>StudyData</stp>
        <stp>EP</stp>
        <stp>Bar</stp>
        <stp/>
        <stp>Close</stp>
        <stp>ADC</stp>
        <stp>-34</stp>
        <stp>All</stp>
        <stp/>
        <stp/>
        <stp>TRUE</stp>
        <stp>T</stp>
        <tr r="D268" s="1"/>
      </tp>
      <tp>
        <v>4352</v>
        <stp/>
        <stp>StudyData</stp>
        <stp>EP</stp>
        <stp>Bar</stp>
        <stp/>
        <stp>Close</stp>
        <stp>ADC</stp>
        <stp>-37</stp>
        <stp>All</stp>
        <stp/>
        <stp/>
        <stp>TRUE</stp>
        <stp>T</stp>
        <tr r="D265" s="1"/>
      </tp>
      <tp>
        <v>4318.5</v>
        <stp/>
        <stp>StudyData</stp>
        <stp>EP</stp>
        <stp>Bar</stp>
        <stp/>
        <stp>Close</stp>
        <stp>ADC</stp>
        <stp>-36</stp>
        <stp>All</stp>
        <stp/>
        <stp/>
        <stp>TRUE</stp>
        <stp>T</stp>
        <tr r="D266" s="1"/>
      </tp>
      <tp>
        <v>4403</v>
        <stp/>
        <stp>StudyData</stp>
        <stp>EP</stp>
        <stp>Bar</stp>
        <stp/>
        <stp>Close</stp>
        <stp>ADC</stp>
        <stp>-31</stp>
        <stp>All</stp>
        <stp/>
        <stp/>
        <stp>TRUE</stp>
        <stp>T</stp>
        <tr r="D271" s="1"/>
      </tp>
      <tp>
        <v>4414.25</v>
        <stp/>
        <stp>StudyData</stp>
        <stp>EP</stp>
        <stp>Bar</stp>
        <stp/>
        <stp>Close</stp>
        <stp>ADC</stp>
        <stp>-30</stp>
        <stp>All</stp>
        <stp/>
        <stp/>
        <stp>TRUE</stp>
        <stp>T</stp>
        <tr r="D272" s="1"/>
      </tp>
      <tp>
        <v>4350.5</v>
        <stp/>
        <stp>StudyData</stp>
        <stp>EP</stp>
        <stp>Bar</stp>
        <stp/>
        <stp>Close</stp>
        <stp>ADC</stp>
        <stp>-33</stp>
        <stp>All</stp>
        <stp/>
        <stp/>
        <stp>TRUE</stp>
        <stp>T</stp>
        <tr r="D269" s="1"/>
      </tp>
      <tp>
        <v>4359.5</v>
        <stp/>
        <stp>StudyData</stp>
        <stp>EP</stp>
        <stp>Bar</stp>
        <stp/>
        <stp>Close</stp>
        <stp>ADC</stp>
        <stp>-32</stp>
        <stp>All</stp>
        <stp/>
        <stp/>
        <stp>TRUE</stp>
        <stp>T</stp>
        <tr r="D270" s="1"/>
      </tp>
      <tp>
        <v>4361.25</v>
        <stp/>
        <stp>StudyData</stp>
        <stp>EP</stp>
        <stp>Bar</stp>
        <stp/>
        <stp>Close</stp>
        <stp>ADC</stp>
        <stp>-39</stp>
        <stp>All</stp>
        <stp/>
        <stp/>
        <stp>TRUE</stp>
        <stp>T</stp>
        <tr r="D263" s="1"/>
      </tp>
      <tp>
        <v>4367.75</v>
        <stp/>
        <stp>StudyData</stp>
        <stp>EP</stp>
        <stp>Bar</stp>
        <stp/>
        <stp>Close</stp>
        <stp>ADC</stp>
        <stp>-38</stp>
        <stp>All</stp>
        <stp/>
        <stp/>
        <stp>TRUE</stp>
        <stp>T</stp>
        <tr r="D264" s="1"/>
      </tp>
      <tp>
        <v>3920.75</v>
        <stp/>
        <stp>StudyData</stp>
        <stp>EP</stp>
        <stp>Bar</stp>
        <stp/>
        <stp>Close</stp>
        <stp>ADC</stp>
        <stp>-118</stp>
        <stp>All</stp>
        <stp/>
        <stp/>
        <stp>TRUE</stp>
        <stp>T</stp>
        <tr r="D184" s="1"/>
      </tp>
      <tp>
        <v>3367</v>
        <stp/>
        <stp>StudyData</stp>
        <stp>EP</stp>
        <stp>Bar</stp>
        <stp/>
        <stp>Close</stp>
        <stp>ADC</stp>
        <stp>-218</stp>
        <stp>All</stp>
        <stp/>
        <stp/>
        <stp>TRUE</stp>
        <stp>T</stp>
        <tr r="D84" s="1"/>
      </tp>
      <tp>
        <v>3890.5</v>
        <stp/>
        <stp>StudyData</stp>
        <stp>EP</stp>
        <stp>Bar</stp>
        <stp/>
        <stp>Close</stp>
        <stp>ADC</stp>
        <stp>-119</stp>
        <stp>All</stp>
        <stp/>
        <stp/>
        <stp>TRUE</stp>
        <stp>T</stp>
        <tr r="D183" s="1"/>
      </tp>
      <tp>
        <v>3425.25</v>
        <stp/>
        <stp>StudyData</stp>
        <stp>EP</stp>
        <stp>Bar</stp>
        <stp/>
        <stp>Close</stp>
        <stp>ADC</stp>
        <stp>-219</stp>
        <stp>All</stp>
        <stp/>
        <stp/>
        <stp>TRUE</stp>
        <stp>T</stp>
        <tr r="D83" s="1"/>
      </tp>
      <tp>
        <v>4000.75</v>
        <stp/>
        <stp>StudyData</stp>
        <stp>EP</stp>
        <stp>Bar</stp>
        <stp/>
        <stp>Close</stp>
        <stp>ADC</stp>
        <stp>-110</stp>
        <stp>All</stp>
        <stp/>
        <stp/>
        <stp>TRUE</stp>
        <stp>T</stp>
        <tr r="D192" s="1"/>
      </tp>
      <tp>
        <v>3478.25</v>
        <stp/>
        <stp>StudyData</stp>
        <stp>EP</stp>
        <stp>Bar</stp>
        <stp/>
        <stp>Close</stp>
        <stp>ADC</stp>
        <stp>-210</stp>
        <stp>All</stp>
        <stp/>
        <stp/>
        <stp>TRUE</stp>
        <stp>T</stp>
        <tr r="D92" s="1"/>
      </tp>
      <tp>
        <v>3958.25</v>
        <stp/>
        <stp>StudyData</stp>
        <stp>EP</stp>
        <stp>Bar</stp>
        <stp/>
        <stp>Close</stp>
        <stp>ADC</stp>
        <stp>-111</stp>
        <stp>All</stp>
        <stp/>
        <stp/>
        <stp>TRUE</stp>
        <stp>T</stp>
        <tr r="D191" s="1"/>
      </tp>
      <tp>
        <v>3408.5</v>
        <stp/>
        <stp>StudyData</stp>
        <stp>EP</stp>
        <stp>Bar</stp>
        <stp/>
        <stp>Close</stp>
        <stp>ADC</stp>
        <stp>-211</stp>
        <stp>All</stp>
        <stp/>
        <stp/>
        <stp>TRUE</stp>
        <stp>T</stp>
        <tr r="D91" s="1"/>
      </tp>
      <tp>
        <v>3938.5</v>
        <stp/>
        <stp>StudyData</stp>
        <stp>EP</stp>
        <stp>Bar</stp>
        <stp/>
        <stp>Close</stp>
        <stp>ADC</stp>
        <stp>-112</stp>
        <stp>All</stp>
        <stp/>
        <stp/>
        <stp>TRUE</stp>
        <stp>T</stp>
        <tr r="D190" s="1"/>
      </tp>
      <tp>
        <v>3335</v>
        <stp/>
        <stp>StudyData</stp>
        <stp>EP</stp>
        <stp>Bar</stp>
        <stp/>
        <stp>Close</stp>
        <stp>ADC</stp>
        <stp>-212</stp>
        <stp>All</stp>
        <stp/>
        <stp/>
        <stp>TRUE</stp>
        <stp>T</stp>
        <tr r="D90" s="1"/>
      </tp>
      <tp>
        <v>3949.75</v>
        <stp/>
        <stp>StudyData</stp>
        <stp>EP</stp>
        <stp>Bar</stp>
        <stp/>
        <stp>Close</stp>
        <stp>ADC</stp>
        <stp>-113</stp>
        <stp>All</stp>
        <stp/>
        <stp/>
        <stp>TRUE</stp>
        <stp>T</stp>
        <tr r="D189" s="1"/>
      </tp>
      <tp>
        <v>3274</v>
        <stp/>
        <stp>StudyData</stp>
        <stp>EP</stp>
        <stp>Bar</stp>
        <stp/>
        <stp>Close</stp>
        <stp>ADC</stp>
        <stp>-213</stp>
        <stp>All</stp>
        <stp/>
        <stp/>
        <stp>TRUE</stp>
        <stp>T</stp>
        <tr r="D89" s="1"/>
      </tp>
      <tp>
        <v>3955.5</v>
        <stp/>
        <stp>StudyData</stp>
        <stp>EP</stp>
        <stp>Bar</stp>
        <stp/>
        <stp>Close</stp>
        <stp>ADC</stp>
        <stp>-114</stp>
        <stp>All</stp>
        <stp/>
        <stp/>
        <stp>TRUE</stp>
        <stp>T</stp>
        <tr r="D188" s="1"/>
      </tp>
      <tp>
        <v>3238.25</v>
        <stp/>
        <stp>StudyData</stp>
        <stp>EP</stp>
        <stp>Bar</stp>
        <stp/>
        <stp>Close</stp>
        <stp>ADC</stp>
        <stp>-214</stp>
        <stp>All</stp>
        <stp/>
        <stp/>
        <stp>TRUE</stp>
        <stp>T</stp>
        <tr r="D88" s="1"/>
      </tp>
      <tp>
        <v>3891.25</v>
        <stp/>
        <stp>StudyData</stp>
        <stp>EP</stp>
        <stp>Bar</stp>
        <stp/>
        <stp>Close</stp>
        <stp>ADC</stp>
        <stp>-115</stp>
        <stp>All</stp>
        <stp/>
        <stp/>
        <stp>TRUE</stp>
        <stp>T</stp>
        <tr r="D187" s="1"/>
      </tp>
      <tp>
        <v>3275.75</v>
        <stp/>
        <stp>StudyData</stp>
        <stp>EP</stp>
        <stp>Bar</stp>
        <stp/>
        <stp>Close</stp>
        <stp>ADC</stp>
        <stp>-215</stp>
        <stp>All</stp>
        <stp/>
        <stp/>
        <stp>TRUE</stp>
        <stp>T</stp>
        <tr r="D87" s="1"/>
      </tp>
      <tp>
        <v>3871.5</v>
        <stp/>
        <stp>StudyData</stp>
        <stp>EP</stp>
        <stp>Bar</stp>
        <stp/>
        <stp>Close</stp>
        <stp>ADC</stp>
        <stp>-116</stp>
        <stp>All</stp>
        <stp/>
        <stp/>
        <stp>TRUE</stp>
        <stp>T</stp>
        <tr r="D186" s="1"/>
      </tp>
      <tp>
        <v>3237</v>
        <stp/>
        <stp>StudyData</stp>
        <stp>EP</stp>
        <stp>Bar</stp>
        <stp/>
        <stp>Close</stp>
        <stp>ADC</stp>
        <stp>-216</stp>
        <stp>All</stp>
        <stp/>
        <stp/>
        <stp>TRUE</stp>
        <stp>T</stp>
        <tr r="D86" s="1"/>
      </tp>
      <tp>
        <v>3890.5</v>
        <stp/>
        <stp>StudyData</stp>
        <stp>EP</stp>
        <stp>Bar</stp>
        <stp/>
        <stp>Close</stp>
        <stp>ADC</stp>
        <stp>-117</stp>
        <stp>All</stp>
        <stp/>
        <stp/>
        <stp>TRUE</stp>
        <stp>T</stp>
        <tr r="D185" s="1"/>
      </tp>
      <tp>
        <v>3356.5</v>
        <stp/>
        <stp>StudyData</stp>
        <stp>EP</stp>
        <stp>Bar</stp>
        <stp/>
        <stp>Close</stp>
        <stp>ADC</stp>
        <stp>-217</stp>
        <stp>All</stp>
        <stp/>
        <stp/>
        <stp>TRUE</stp>
        <stp>T</stp>
        <tr r="D85" s="1"/>
      </tp>
      <tp>
        <v>44432</v>
        <stp/>
        <stp>StudyData</stp>
        <stp>EP</stp>
        <stp>Bar</stp>
        <stp/>
        <stp>Time</stp>
        <stp>ADC</stp>
        <stp>-9</stp>
        <stp>All</stp>
        <stp/>
        <stp/>
        <stp>False</stp>
        <tr r="C293" s="1"/>
        <tr r="B293" s="1"/>
      </tp>
      <tp>
        <v>44433</v>
        <stp/>
        <stp>StudyData</stp>
        <stp>EP</stp>
        <stp>Bar</stp>
        <stp/>
        <stp>Time</stp>
        <stp>ADC</stp>
        <stp>-8</stp>
        <stp>All</stp>
        <stp/>
        <stp/>
        <stp>False</stp>
        <tr r="C294" s="1"/>
        <tr r="B294" s="1"/>
      </tp>
      <tp>
        <v>44440</v>
        <stp/>
        <stp>StudyData</stp>
        <stp>EP</stp>
        <stp>Bar</stp>
        <stp/>
        <stp>Time</stp>
        <stp>ADC</stp>
        <stp>-3</stp>
        <stp>All</stp>
        <stp/>
        <stp/>
        <stp>False</stp>
        <tr r="B299" s="1"/>
        <tr r="C299" s="1"/>
      </tp>
      <tp>
        <v>44441</v>
        <stp/>
        <stp>StudyData</stp>
        <stp>EP</stp>
        <stp>Bar</stp>
        <stp/>
        <stp>Time</stp>
        <stp>ADC</stp>
        <stp>-2</stp>
        <stp>All</stp>
        <stp/>
        <stp/>
        <stp>False</stp>
        <tr r="C300" s="1"/>
        <tr r="B300" s="1"/>
      </tp>
      <tp>
        <v>44442</v>
        <stp/>
        <stp>StudyData</stp>
        <stp>EP</stp>
        <stp>Bar</stp>
        <stp/>
        <stp>Time</stp>
        <stp>ADC</stp>
        <stp>-1</stp>
        <stp>All</stp>
        <stp/>
        <stp/>
        <stp>False</stp>
        <tr r="C301" s="1"/>
        <tr r="B301" s="1"/>
      </tp>
      <tp>
        <v>44434</v>
        <stp/>
        <stp>StudyData</stp>
        <stp>EP</stp>
        <stp>Bar</stp>
        <stp/>
        <stp>Time</stp>
        <stp>ADC</stp>
        <stp>-7</stp>
        <stp>All</stp>
        <stp/>
        <stp/>
        <stp>False</stp>
        <tr r="C295" s="1"/>
        <tr r="B295" s="1"/>
      </tp>
      <tp>
        <v>44435</v>
        <stp/>
        <stp>StudyData</stp>
        <stp>EP</stp>
        <stp>Bar</stp>
        <stp/>
        <stp>Time</stp>
        <stp>ADC</stp>
        <stp>-6</stp>
        <stp>All</stp>
        <stp/>
        <stp/>
        <stp>False</stp>
        <tr r="B296" s="1"/>
        <tr r="C296" s="1"/>
      </tp>
      <tp>
        <v>44438</v>
        <stp/>
        <stp>StudyData</stp>
        <stp>EP</stp>
        <stp>Bar</stp>
        <stp/>
        <stp>Time</stp>
        <stp>ADC</stp>
        <stp>-5</stp>
        <stp>All</stp>
        <stp/>
        <stp/>
        <stp>False</stp>
        <tr r="C297" s="1"/>
        <tr r="B297" s="1"/>
      </tp>
      <tp>
        <v>44439</v>
        <stp/>
        <stp>StudyData</stp>
        <stp>EP</stp>
        <stp>Bar</stp>
        <stp/>
        <stp>Time</stp>
        <stp>ADC</stp>
        <stp>-4</stp>
        <stp>All</stp>
        <stp/>
        <stp/>
        <stp>False</stp>
        <tr r="B298" s="1"/>
        <tr r="C298" s="1"/>
      </tp>
      <tp>
        <v>4058.5</v>
        <stp/>
        <stp>StudyData</stp>
        <stp>EP</stp>
        <stp>Bar</stp>
        <stp/>
        <stp>Close</stp>
        <stp>ADC</stp>
        <stp>-108</stp>
        <stp>All</stp>
        <stp/>
        <stp/>
        <stp>TRUE</stp>
        <stp>T</stp>
        <tr r="D194" s="1"/>
      </tp>
      <tp>
        <v>3517.5</v>
        <stp/>
        <stp>StudyData</stp>
        <stp>EP</stp>
        <stp>Bar</stp>
        <stp/>
        <stp>Close</stp>
        <stp>ADC</stp>
        <stp>-208</stp>
        <stp>All</stp>
        <stp/>
        <stp/>
        <stp>TRUE</stp>
        <stp>T</stp>
        <tr r="D94" s="1"/>
      </tp>
      <tp>
        <v>4000.75</v>
        <stp/>
        <stp>StudyData</stp>
        <stp>EP</stp>
        <stp>Bar</stp>
        <stp/>
        <stp>Close</stp>
        <stp>ADC</stp>
        <stp>-109</stp>
        <stp>All</stp>
        <stp/>
        <stp/>
        <stp>TRUE</stp>
        <stp>T</stp>
        <tr r="D193" s="1"/>
      </tp>
      <tp>
        <v>3474.25</v>
        <stp/>
        <stp>StudyData</stp>
        <stp>EP</stp>
        <stp>Bar</stp>
        <stp/>
        <stp>Close</stp>
        <stp>ADC</stp>
        <stp>-209</stp>
        <stp>All</stp>
        <stp/>
        <stp/>
        <stp>TRUE</stp>
        <stp>T</stp>
        <tr r="D93" s="1"/>
      </tp>
      <tp>
        <v>4153.25</v>
        <stp/>
        <stp>StudyData</stp>
        <stp>EP</stp>
        <stp>Bar</stp>
        <stp/>
        <stp>Close</stp>
        <stp>ADC</stp>
        <stp>-100</stp>
        <stp>All</stp>
        <stp/>
        <stp/>
        <stp>TRUE</stp>
        <stp>T</stp>
        <tr r="D202" s="1"/>
      </tp>
      <tp>
        <v>3053.25</v>
        <stp/>
        <stp>StudyData</stp>
        <stp>EP</stp>
        <stp>Bar</stp>
        <stp/>
        <stp>Close</stp>
        <stp>ADC</stp>
        <stp>-300</stp>
        <stp>All</stp>
        <stp/>
        <stp/>
        <stp>TRUE</stp>
        <stp>T</stp>
        <tr r="D2" s="1"/>
      </tp>
      <tp>
        <v>3553.5</v>
        <stp/>
        <stp>StudyData</stp>
        <stp>EP</stp>
        <stp>Bar</stp>
        <stp/>
        <stp>Close</stp>
        <stp>ADC</stp>
        <stp>-200</stp>
        <stp>All</stp>
        <stp/>
        <stp/>
        <stp>TRUE</stp>
        <stp>T</stp>
        <tr r="D102" s="1"/>
      </tp>
      <tp>
        <v>4108.75</v>
        <stp/>
        <stp>StudyData</stp>
        <stp>EP</stp>
        <stp>Bar</stp>
        <stp/>
        <stp>Close</stp>
        <stp>ADC</stp>
        <stp>-101</stp>
        <stp>All</stp>
        <stp/>
        <stp/>
        <stp>TRUE</stp>
        <stp>T</stp>
        <tr r="D201" s="1"/>
      </tp>
      <tp>
        <v>3538.5</v>
        <stp/>
        <stp>StudyData</stp>
        <stp>EP</stp>
        <stp>Bar</stp>
        <stp/>
        <stp>Close</stp>
        <stp>ADC</stp>
        <stp>-201</stp>
        <stp>All</stp>
        <stp/>
        <stp/>
        <stp>TRUE</stp>
        <stp>T</stp>
        <tr r="D101" s="1"/>
      </tp>
      <tp>
        <v>4123.5</v>
        <stp/>
        <stp>StudyData</stp>
        <stp>EP</stp>
        <stp>Bar</stp>
        <stp/>
        <stp>Close</stp>
        <stp>ADC</stp>
        <stp>-102</stp>
        <stp>All</stp>
        <stp/>
        <stp/>
        <stp>TRUE</stp>
        <stp>T</stp>
        <tr r="D200" s="1"/>
      </tp>
      <tp>
        <v>3580.25</v>
        <stp/>
        <stp>StudyData</stp>
        <stp>EP</stp>
        <stp>Bar</stp>
        <stp/>
        <stp>Close</stp>
        <stp>ADC</stp>
        <stp>-202</stp>
        <stp>All</stp>
        <stp/>
        <stp/>
        <stp>TRUE</stp>
        <stp>T</stp>
        <tr r="D100" s="1"/>
      </tp>
      <tp>
        <v>4111</v>
        <stp/>
        <stp>StudyData</stp>
        <stp>EP</stp>
        <stp>Bar</stp>
        <stp/>
        <stp>Close</stp>
        <stp>ADC</stp>
        <stp>-103</stp>
        <stp>All</stp>
        <stp/>
        <stp/>
        <stp>TRUE</stp>
        <stp>T</stp>
        <tr r="D199" s="1"/>
      </tp>
      <tp>
        <v>3596.5</v>
        <stp/>
        <stp>StudyData</stp>
        <stp>EP</stp>
        <stp>Bar</stp>
        <stp/>
        <stp>Close</stp>
        <stp>ADC</stp>
        <stp>-203</stp>
        <stp>All</stp>
        <stp/>
        <stp/>
        <stp>TRUE</stp>
        <stp>T</stp>
        <tr r="D99" s="1"/>
      </tp>
      <tp>
        <v>4110.25</v>
        <stp/>
        <stp>StudyData</stp>
        <stp>EP</stp>
        <stp>Bar</stp>
        <stp/>
        <stp>Close</stp>
        <stp>ADC</stp>
        <stp>-104</stp>
        <stp>All</stp>
        <stp/>
        <stp/>
        <stp>TRUE</stp>
        <stp>T</stp>
        <tr r="D198" s="1"/>
      </tp>
      <tp>
        <v>3555.5</v>
        <stp/>
        <stp>StudyData</stp>
        <stp>EP</stp>
        <stp>Bar</stp>
        <stp/>
        <stp>Close</stp>
        <stp>ADC</stp>
        <stp>-204</stp>
        <stp>All</stp>
        <stp/>
        <stp/>
        <stp>TRUE</stp>
        <stp>T</stp>
        <tr r="D98" s="1"/>
      </tp>
      <tp>
        <v>4079.75</v>
        <stp/>
        <stp>StudyData</stp>
        <stp>EP</stp>
        <stp>Bar</stp>
        <stp/>
        <stp>Close</stp>
        <stp>ADC</stp>
        <stp>-105</stp>
        <stp>All</stp>
        <stp/>
        <stp/>
        <stp>TRUE</stp>
        <stp>T</stp>
        <tr r="D197" s="1"/>
      </tp>
      <tp>
        <v>3506</v>
        <stp/>
        <stp>StudyData</stp>
        <stp>EP</stp>
        <stp>Bar</stp>
        <stp/>
        <stp>Close</stp>
        <stp>ADC</stp>
        <stp>-205</stp>
        <stp>All</stp>
        <stp/>
        <stp/>
        <stp>TRUE</stp>
        <stp>T</stp>
        <tr r="D97" s="1"/>
      </tp>
      <tp>
        <v>4060.75</v>
        <stp/>
        <stp>StudyData</stp>
        <stp>EP</stp>
        <stp>Bar</stp>
        <stp/>
        <stp>Close</stp>
        <stp>ADC</stp>
        <stp>-106</stp>
        <stp>All</stp>
        <stp/>
        <stp/>
        <stp>TRUE</stp>
        <stp>T</stp>
        <tr r="D196" s="1"/>
      </tp>
      <tp>
        <v>3541.5</v>
        <stp/>
        <stp>StudyData</stp>
        <stp>EP</stp>
        <stp>Bar</stp>
        <stp/>
        <stp>Close</stp>
        <stp>ADC</stp>
        <stp>-206</stp>
        <stp>All</stp>
        <stp/>
        <stp/>
        <stp>TRUE</stp>
        <stp>T</stp>
        <tr r="D96" s="1"/>
      </tp>
      <tp>
        <v>4054.75</v>
        <stp/>
        <stp>StudyData</stp>
        <stp>EP</stp>
        <stp>Bar</stp>
        <stp/>
        <stp>Close</stp>
        <stp>ADC</stp>
        <stp>-107</stp>
        <stp>All</stp>
        <stp/>
        <stp/>
        <stp>TRUE</stp>
        <stp>T</stp>
        <tr r="D195" s="1"/>
      </tp>
      <tp>
        <v>3514.5</v>
        <stp/>
        <stp>StudyData</stp>
        <stp>EP</stp>
        <stp>Bar</stp>
        <stp/>
        <stp>Close</stp>
        <stp>ADC</stp>
        <stp>-207</stp>
        <stp>All</stp>
        <stp/>
        <stp/>
        <stp>TRUE</stp>
        <stp>T</stp>
        <tr r="D95" s="1"/>
      </tp>
      <tp>
        <v>3854.75</v>
        <stp/>
        <stp>StudyData</stp>
        <stp>EP</stp>
        <stp>Bar</stp>
        <stp/>
        <stp>Close</stp>
        <stp>ADC</stp>
        <stp>-138</stp>
        <stp>All</stp>
        <stp/>
        <stp/>
        <stp>TRUE</stp>
        <stp>T</stp>
        <tr r="D164" s="1"/>
      </tp>
      <tp>
        <v>3319.5</v>
        <stp/>
        <stp>StudyData</stp>
        <stp>EP</stp>
        <stp>Bar</stp>
        <stp/>
        <stp>Close</stp>
        <stp>ADC</stp>
        <stp>-238</stp>
        <stp>All</stp>
        <stp/>
        <stp/>
        <stp>TRUE</stp>
        <stp>T</stp>
        <tr r="D64" s="1"/>
      </tp>
      <tp>
        <v>3884.25</v>
        <stp/>
        <stp>StudyData</stp>
        <stp>EP</stp>
        <stp>Bar</stp>
        <stp/>
        <stp>Close</stp>
        <stp>ADC</stp>
        <stp>-139</stp>
        <stp>All</stp>
        <stp/>
        <stp/>
        <stp>TRUE</stp>
        <stp>T</stp>
        <tr r="D163" s="1"/>
      </tp>
      <tp>
        <v>3260.75</v>
        <stp/>
        <stp>StudyData</stp>
        <stp>EP</stp>
        <stp>Bar</stp>
        <stp/>
        <stp>Close</stp>
        <stp>ADC</stp>
        <stp>-239</stp>
        <stp>All</stp>
        <stp/>
        <stp/>
        <stp>TRUE</stp>
        <stp>T</stp>
        <tr r="D63" s="1"/>
      </tp>
      <tp>
        <v>3746.75</v>
        <stp/>
        <stp>StudyData</stp>
        <stp>EP</stp>
        <stp>Bar</stp>
        <stp/>
        <stp>Close</stp>
        <stp>ADC</stp>
        <stp>-130</stp>
        <stp>All</stp>
        <stp/>
        <stp/>
        <stp>TRUE</stp>
        <stp>T</stp>
        <tr r="D172" s="1"/>
      </tp>
      <tp>
        <v>3411</v>
        <stp/>
        <stp>StudyData</stp>
        <stp>EP</stp>
        <stp>Bar</stp>
        <stp/>
        <stp>Close</stp>
        <stp>ADC</stp>
        <stp>-230</stp>
        <stp>All</stp>
        <stp/>
        <stp/>
        <stp>TRUE</stp>
        <stp>T</stp>
        <tr r="D72" s="1"/>
      </tp>
      <tp>
        <v>3798</v>
        <stp/>
        <stp>StudyData</stp>
        <stp>EP</stp>
        <stp>Bar</stp>
        <stp/>
        <stp>Close</stp>
        <stp>ADC</stp>
        <stp>-131</stp>
        <stp>All</stp>
        <stp/>
        <stp/>
        <stp>TRUE</stp>
        <stp>T</stp>
        <tr r="D171" s="1"/>
      </tp>
      <tp>
        <v>3380.25</v>
        <stp/>
        <stp>StudyData</stp>
        <stp>EP</stp>
        <stp>Bar</stp>
        <stp/>
        <stp>Close</stp>
        <stp>ADC</stp>
        <stp>-231</stp>
        <stp>All</stp>
        <stp/>
        <stp/>
        <stp>TRUE</stp>
        <stp>T</stp>
        <tr r="D71" s="1"/>
      </tp>
      <tp>
        <v>3848.75</v>
        <stp/>
        <stp>StudyData</stp>
        <stp>EP</stp>
        <stp>Bar</stp>
        <stp/>
        <stp>Close</stp>
        <stp>ADC</stp>
        <stp>-132</stp>
        <stp>All</stp>
        <stp/>
        <stp/>
        <stp>TRUE</stp>
        <stp>T</stp>
        <tr r="D170" s="1"/>
      </tp>
      <tp>
        <v>3326.75</v>
        <stp/>
        <stp>StudyData</stp>
        <stp>EP</stp>
        <stp>Bar</stp>
        <stp/>
        <stp>Close</stp>
        <stp>ADC</stp>
        <stp>-232</stp>
        <stp>All</stp>
        <stp/>
        <stp/>
        <stp>TRUE</stp>
        <stp>T</stp>
        <tr r="D70" s="1"/>
      </tp>
      <tp>
        <v>3880</v>
        <stp/>
        <stp>StudyData</stp>
        <stp>EP</stp>
        <stp>Bar</stp>
        <stp/>
        <stp>Close</stp>
        <stp>ADC</stp>
        <stp>-133</stp>
        <stp>All</stp>
        <stp/>
        <stp/>
        <stp>TRUE</stp>
        <stp>T</stp>
        <tr r="D169" s="1"/>
      </tp>
      <tp>
        <v>3366.5</v>
        <stp/>
        <stp>StudyData</stp>
        <stp>EP</stp>
        <stp>Bar</stp>
        <stp/>
        <stp>Close</stp>
        <stp>ADC</stp>
        <stp>-233</stp>
        <stp>All</stp>
        <stp/>
        <stp/>
        <stp>TRUE</stp>
        <stp>T</stp>
        <tr r="D69" s="1"/>
      </tp>
      <tp>
        <v>3790.5</v>
        <stp/>
        <stp>StudyData</stp>
        <stp>EP</stp>
        <stp>Bar</stp>
        <stp/>
        <stp>Close</stp>
        <stp>ADC</stp>
        <stp>-134</stp>
        <stp>All</stp>
        <stp/>
        <stp/>
        <stp>TRUE</stp>
        <stp>T</stp>
        <tr r="D168" s="1"/>
      </tp>
      <tp>
        <v>3312.75</v>
        <stp/>
        <stp>StudyData</stp>
        <stp>EP</stp>
        <stp>Bar</stp>
        <stp/>
        <stp>Close</stp>
        <stp>ADC</stp>
        <stp>-234</stp>
        <stp>All</stp>
        <stp/>
        <stp/>
        <stp>TRUE</stp>
        <stp>T</stp>
        <tr r="D68" s="1"/>
      </tp>
      <tp>
        <v>3809.25</v>
        <stp/>
        <stp>StudyData</stp>
        <stp>EP</stp>
        <stp>Bar</stp>
        <stp/>
        <stp>Close</stp>
        <stp>ADC</stp>
        <stp>-135</stp>
        <stp>All</stp>
        <stp/>
        <stp/>
        <stp>TRUE</stp>
        <stp>T</stp>
        <tr r="D167" s="1"/>
      </tp>
      <tp>
        <v>3341.25</v>
        <stp/>
        <stp>StudyData</stp>
        <stp>EP</stp>
        <stp>Bar</stp>
        <stp/>
        <stp>Close</stp>
        <stp>ADC</stp>
        <stp>-235</stp>
        <stp>All</stp>
        <stp/>
        <stp/>
        <stp>TRUE</stp>
        <stp>T</stp>
        <tr r="D67" s="1"/>
      </tp>
      <tp>
        <v>3903.75</v>
        <stp/>
        <stp>StudyData</stp>
        <stp>EP</stp>
        <stp>Bar</stp>
        <stp/>
        <stp>Close</stp>
        <stp>ADC</stp>
        <stp>-136</stp>
        <stp>All</stp>
        <stp/>
        <stp/>
        <stp>TRUE</stp>
        <stp>T</stp>
        <tr r="D166" s="1"/>
      </tp>
      <tp>
        <v>3325.5</v>
        <stp/>
        <stp>StudyData</stp>
        <stp>EP</stp>
        <stp>Bar</stp>
        <stp/>
        <stp>Close</stp>
        <stp>ADC</stp>
        <stp>-236</stp>
        <stp>All</stp>
        <stp/>
        <stp/>
        <stp>TRUE</stp>
        <stp>T</stp>
        <tr r="D66" s="1"/>
      </tp>
      <tp>
        <v>3859.25</v>
        <stp/>
        <stp>StudyData</stp>
        <stp>EP</stp>
        <stp>Bar</stp>
        <stp/>
        <stp>Close</stp>
        <stp>ADC</stp>
        <stp>-137</stp>
        <stp>All</stp>
        <stp/>
        <stp/>
        <stp>TRUE</stp>
        <stp>T</stp>
        <tr r="D165" s="1"/>
      </tp>
      <tp>
        <v>3307.25</v>
        <stp/>
        <stp>StudyData</stp>
        <stp>EP</stp>
        <stp>Bar</stp>
        <stp/>
        <stp>Close</stp>
        <stp>ADC</stp>
        <stp>-237</stp>
        <stp>All</stp>
        <stp/>
        <stp/>
        <stp>TRUE</stp>
        <stp>T</stp>
        <tr r="D65" s="1"/>
      </tp>
      <tp>
        <v>3800.5</v>
        <stp/>
        <stp>StudyData</stp>
        <stp>EP</stp>
        <stp>Bar</stp>
        <stp/>
        <stp>Close</stp>
        <stp>ADC</stp>
        <stp>-128</stp>
        <stp>All</stp>
        <stp/>
        <stp/>
        <stp>TRUE</stp>
        <stp>T</stp>
        <tr r="D174" s="1"/>
      </tp>
      <tp>
        <v>3506.25</v>
        <stp/>
        <stp>StudyData</stp>
        <stp>EP</stp>
        <stp>Bar</stp>
        <stp/>
        <stp>Close</stp>
        <stp>ADC</stp>
        <stp>-228</stp>
        <stp>All</stp>
        <stp/>
        <stp/>
        <stp>TRUE</stp>
        <stp>T</stp>
        <tr r="D74" s="1"/>
      </tp>
      <tp>
        <v>4493</v>
        <stp/>
        <stp>StudyData</stp>
        <stp>EP</stp>
        <stp>Bar</stp>
        <stp/>
        <stp>Close</stp>
        <stp>ADC</stp>
        <stp>-8</stp>
        <stp>All</stp>
        <stp/>
        <stp/>
        <stp>TRUE</stp>
        <stp>T</stp>
        <tr r="D294" s="1"/>
      </tp>
      <tp>
        <v>3820.25</v>
        <stp/>
        <stp>StudyData</stp>
        <stp>EP</stp>
        <stp>Bar</stp>
        <stp/>
        <stp>Close</stp>
        <stp>ADC</stp>
        <stp>-129</stp>
        <stp>All</stp>
        <stp/>
        <stp/>
        <stp>TRUE</stp>
        <stp>T</stp>
        <tr r="D173" s="1"/>
      </tp>
      <tp>
        <v>3446.75</v>
        <stp/>
        <stp>StudyData</stp>
        <stp>EP</stp>
        <stp>Bar</stp>
        <stp/>
        <stp>Close</stp>
        <stp>ADC</stp>
        <stp>-229</stp>
        <stp>All</stp>
        <stp/>
        <stp/>
        <stp>TRUE</stp>
        <stp>T</stp>
        <tr r="D73" s="1"/>
      </tp>
      <tp>
        <v>4482.5</v>
        <stp/>
        <stp>StudyData</stp>
        <stp>EP</stp>
        <stp>Bar</stp>
        <stp/>
        <stp>Close</stp>
        <stp>ADC</stp>
        <stp>-9</stp>
        <stp>All</stp>
        <stp/>
        <stp/>
        <stp>TRUE</stp>
        <stp>T</stp>
        <tr r="D293" s="1"/>
      </tp>
      <tp>
        <v>3896.75</v>
        <stp/>
        <stp>StudyData</stp>
        <stp>EP</stp>
        <stp>Bar</stp>
        <stp/>
        <stp>Close</stp>
        <stp>ADC</stp>
        <stp>-120</stp>
        <stp>All</stp>
        <stp/>
        <stp/>
        <stp>TRUE</stp>
        <stp>T</stp>
        <tr r="D182" s="1"/>
      </tp>
      <tp>
        <v>3422.75</v>
        <stp/>
        <stp>StudyData</stp>
        <stp>EP</stp>
        <stp>Bar</stp>
        <stp/>
        <stp>Close</stp>
        <stp>ADC</stp>
        <stp>-220</stp>
        <stp>All</stp>
        <stp/>
        <stp/>
        <stp>TRUE</stp>
        <stp>T</stp>
        <tr r="D82" s="1"/>
      </tp>
      <tp>
        <v>3954.25</v>
        <stp/>
        <stp>StudyData</stp>
        <stp>EP</stp>
        <stp>Bar</stp>
        <stp/>
        <stp>Close</stp>
        <stp>ADC</stp>
        <stp>-121</stp>
        <stp>All</stp>
        <stp/>
        <stp/>
        <stp>TRUE</stp>
        <stp>T</stp>
        <tr r="D181" s="1"/>
      </tp>
      <tp>
        <v>3406</v>
        <stp/>
        <stp>StudyData</stp>
        <stp>EP</stp>
        <stp>Bar</stp>
        <stp/>
        <stp>Close</stp>
        <stp>ADC</stp>
        <stp>-221</stp>
        <stp>All</stp>
        <stp/>
        <stp/>
        <stp>TRUE</stp>
        <stp>T</stp>
        <tr r="D81" s="1"/>
      </tp>
      <tp>
        <v>4534.5</v>
        <stp/>
        <stp>StudyData</stp>
        <stp>EP</stp>
        <stp>Bar</stp>
        <stp/>
        <stp>Close</stp>
        <stp>ADC</stp>
        <stp>-1</stp>
        <stp>All</stp>
        <stp/>
        <stp/>
        <stp>TRUE</stp>
        <stp>T</stp>
        <tr r="D301" s="1"/>
      </tp>
      <tp>
        <v>3943.25</v>
        <stp/>
        <stp>StudyData</stp>
        <stp>EP</stp>
        <stp>Bar</stp>
        <stp/>
        <stp>Close</stp>
        <stp>ADC</stp>
        <stp>-122</stp>
        <stp>All</stp>
        <stp/>
        <stp/>
        <stp>TRUE</stp>
        <stp>T</stp>
        <tr r="D180" s="1"/>
      </tp>
      <tp>
        <v>3405.75</v>
        <stp/>
        <stp>StudyData</stp>
        <stp>EP</stp>
        <stp>Bar</stp>
        <stp/>
        <stp>Close</stp>
        <stp>ADC</stp>
        <stp>-222</stp>
        <stp>All</stp>
        <stp/>
        <stp/>
        <stp>TRUE</stp>
        <stp>T</stp>
        <tr r="D80" s="1"/>
      </tp>
      <tp>
        <v>4535.25</v>
        <stp/>
        <stp>StudyData</stp>
        <stp>EP</stp>
        <stp>Bar</stp>
        <stp/>
        <stp>Close</stp>
        <stp>ADC</stp>
        <stp>-2</stp>
        <stp>All</stp>
        <stp/>
        <stp/>
        <stp>TRUE</stp>
        <stp>T</stp>
        <tr r="D300" s="1"/>
      </tp>
      <tp>
        <v>3949</v>
        <stp/>
        <stp>StudyData</stp>
        <stp>EP</stp>
        <stp>Bar</stp>
        <stp/>
        <stp>Close</stp>
        <stp>ADC</stp>
        <stp>-123</stp>
        <stp>All</stp>
        <stp/>
        <stp/>
        <stp>TRUE</stp>
        <stp>T</stp>
        <tr r="D179" s="1"/>
      </tp>
      <tp>
        <v>3396.25</v>
        <stp/>
        <stp>StudyData</stp>
        <stp>EP</stp>
        <stp>Bar</stp>
        <stp/>
        <stp>Close</stp>
        <stp>ADC</stp>
        <stp>-223</stp>
        <stp>All</stp>
        <stp/>
        <stp/>
        <stp>TRUE</stp>
        <stp>T</stp>
        <tr r="D79" s="1"/>
      </tp>
      <tp>
        <v>4521.25</v>
        <stp/>
        <stp>StudyData</stp>
        <stp>EP</stp>
        <stp>Bar</stp>
        <stp/>
        <stp>Close</stp>
        <stp>ADC</stp>
        <stp>-3</stp>
        <stp>All</stp>
        <stp/>
        <stp/>
        <stp>TRUE</stp>
        <stp>T</stp>
        <tr r="D299" s="1"/>
      </tp>
      <tp>
        <v>3923.5</v>
        <stp/>
        <stp>StudyData</stp>
        <stp>EP</stp>
        <stp>Bar</stp>
        <stp/>
        <stp>Close</stp>
        <stp>ADC</stp>
        <stp>-124</stp>
        <stp>All</stp>
        <stp/>
        <stp/>
        <stp>TRUE</stp>
        <stp>T</stp>
        <tr r="D178" s="1"/>
      </tp>
      <tp>
        <v>3435.75</v>
        <stp/>
        <stp>StudyData</stp>
        <stp>EP</stp>
        <stp>Bar</stp>
        <stp/>
        <stp>Close</stp>
        <stp>ADC</stp>
        <stp>-224</stp>
        <stp>All</stp>
        <stp/>
        <stp/>
        <stp>TRUE</stp>
        <stp>T</stp>
        <tr r="D78" s="1"/>
      </tp>
      <tp>
        <v>4520.5</v>
        <stp/>
        <stp>StudyData</stp>
        <stp>EP</stp>
        <stp>Bar</stp>
        <stp/>
        <stp>Close</stp>
        <stp>ADC</stp>
        <stp>-4</stp>
        <stp>All</stp>
        <stp/>
        <stp/>
        <stp>TRUE</stp>
        <stp>T</stp>
        <tr r="D298" s="1"/>
      </tp>
      <tp>
        <v>3918</v>
        <stp/>
        <stp>StudyData</stp>
        <stp>EP</stp>
        <stp>Bar</stp>
        <stp/>
        <stp>Close</stp>
        <stp>ADC</stp>
        <stp>-125</stp>
        <stp>All</stp>
        <stp/>
        <stp/>
        <stp>TRUE</stp>
        <stp>T</stp>
        <tr r="D177" s="1"/>
      </tp>
      <tp>
        <v>3449</v>
        <stp/>
        <stp>StudyData</stp>
        <stp>EP</stp>
        <stp>Bar</stp>
        <stp/>
        <stp>Close</stp>
        <stp>ADC</stp>
        <stp>-225</stp>
        <stp>All</stp>
        <stp/>
        <stp/>
        <stp>TRUE</stp>
        <stp>T</stp>
        <tr r="D77" s="1"/>
      </tp>
      <tp>
        <v>4525.25</v>
        <stp/>
        <stp>StudyData</stp>
        <stp>EP</stp>
        <stp>Bar</stp>
        <stp/>
        <stp>Close</stp>
        <stp>ADC</stp>
        <stp>-5</stp>
        <stp>All</stp>
        <stp/>
        <stp/>
        <stp>TRUE</stp>
        <stp>T</stp>
        <tr r="D297" s="1"/>
      </tp>
      <tp>
        <v>3877.75</v>
        <stp/>
        <stp>StudyData</stp>
        <stp>EP</stp>
        <stp>Bar</stp>
        <stp/>
        <stp>Close</stp>
        <stp>ADC</stp>
        <stp>-126</stp>
        <stp>All</stp>
        <stp/>
        <stp/>
        <stp>TRUE</stp>
        <stp>T</stp>
        <tr r="D176" s="1"/>
      </tp>
      <tp>
        <v>3454.5</v>
        <stp/>
        <stp>StudyData</stp>
        <stp>EP</stp>
        <stp>Bar</stp>
        <stp/>
        <stp>Close</stp>
        <stp>ADC</stp>
        <stp>-226</stp>
        <stp>All</stp>
        <stp/>
        <stp/>
        <stp>TRUE</stp>
        <stp>T</stp>
        <tr r="D76" s="1"/>
      </tp>
      <tp>
        <v>4505.5</v>
        <stp/>
        <stp>StudyData</stp>
        <stp>EP</stp>
        <stp>Bar</stp>
        <stp/>
        <stp>Close</stp>
        <stp>ADC</stp>
        <stp>-6</stp>
        <stp>All</stp>
        <stp/>
        <stp/>
        <stp>TRUE</stp>
        <stp>T</stp>
        <tr r="D296" s="1"/>
      </tp>
      <tp>
        <v>3854.5</v>
        <stp/>
        <stp>StudyData</stp>
        <stp>EP</stp>
        <stp>Bar</stp>
        <stp/>
        <stp>Close</stp>
        <stp>ADC</stp>
        <stp>-127</stp>
        <stp>All</stp>
        <stp/>
        <stp/>
        <stp>TRUE</stp>
        <stp>T</stp>
        <tr r="D175" s="1"/>
      </tp>
      <tp>
        <v>3478.25</v>
        <stp/>
        <stp>StudyData</stp>
        <stp>EP</stp>
        <stp>Bar</stp>
        <stp/>
        <stp>Close</stp>
        <stp>ADC</stp>
        <stp>-227</stp>
        <stp>All</stp>
        <stp/>
        <stp/>
        <stp>TRUE</stp>
        <stp>T</stp>
        <tr r="D75" s="1"/>
      </tp>
      <tp>
        <v>4466.5</v>
        <stp/>
        <stp>StudyData</stp>
        <stp>EP</stp>
        <stp>Bar</stp>
        <stp/>
        <stp>Close</stp>
        <stp>ADC</stp>
        <stp>-7</stp>
        <stp>All</stp>
        <stp/>
        <stp/>
        <stp>TRUE</stp>
        <stp>T</stp>
        <tr r="D295" s="1"/>
      </tp>
      <tp>
        <v>3815.5</v>
        <stp/>
        <stp>StudyData</stp>
        <stp>EP</stp>
        <stp>Bar</stp>
        <stp/>
        <stp>Close</stp>
        <stp>ADC</stp>
        <stp>-158</stp>
        <stp>All</stp>
        <stp/>
        <stp/>
        <stp>TRUE</stp>
        <stp>T</stp>
        <tr r="D144" s="1"/>
      </tp>
      <tp>
        <v>3467.5</v>
        <stp/>
        <stp>StudyData</stp>
        <stp>EP</stp>
        <stp>Bar</stp>
        <stp/>
        <stp>Close</stp>
        <stp>ADC</stp>
        <stp>-258</stp>
        <stp>All</stp>
        <stp/>
        <stp/>
        <stp>TRUE</stp>
        <stp>T</stp>
        <tr r="D44" s="1"/>
      </tp>
      <tp>
        <v>3827.25</v>
        <stp/>
        <stp>StudyData</stp>
        <stp>EP</stp>
        <stp>Bar</stp>
        <stp/>
        <stp>Close</stp>
        <stp>ADC</stp>
        <stp>-159</stp>
        <stp>All</stp>
        <stp/>
        <stp/>
        <stp>TRUE</stp>
        <stp>T</stp>
        <tr r="D143" s="1"/>
      </tp>
      <tp>
        <v>3448.25</v>
        <stp/>
        <stp>StudyData</stp>
        <stp>EP</stp>
        <stp>Bar</stp>
        <stp/>
        <stp>Close</stp>
        <stp>ADC</stp>
        <stp>-259</stp>
        <stp>All</stp>
        <stp/>
        <stp/>
        <stp>TRUE</stp>
        <stp>T</stp>
        <tr r="D43" s="1"/>
      </tp>
      <tp>
        <v>3804.75</v>
        <stp/>
        <stp>StudyData</stp>
        <stp>EP</stp>
        <stp>Bar</stp>
        <stp/>
        <stp>Close</stp>
        <stp>ADC</stp>
        <stp>-150</stp>
        <stp>All</stp>
        <stp/>
        <stp/>
        <stp>TRUE</stp>
        <stp>T</stp>
        <tr r="D152" s="1"/>
      </tp>
      <tp>
        <v>3303.5</v>
        <stp/>
        <stp>StudyData</stp>
        <stp>EP</stp>
        <stp>Bar</stp>
        <stp/>
        <stp>Close</stp>
        <stp>ADC</stp>
        <stp>-250</stp>
        <stp>All</stp>
        <stp/>
        <stp/>
        <stp>TRUE</stp>
        <stp>T</stp>
        <tr r="D52" s="1"/>
      </tp>
      <tp>
        <v>3799.5</v>
        <stp/>
        <stp>StudyData</stp>
        <stp>EP</stp>
        <stp>Bar</stp>
        <stp/>
        <stp>Close</stp>
        <stp>ADC</stp>
        <stp>-151</stp>
        <stp>All</stp>
        <stp/>
        <stp/>
        <stp>TRUE</stp>
        <stp>T</stp>
        <tr r="D151" s="1"/>
      </tp>
      <tp>
        <v>3363.25</v>
        <stp/>
        <stp>StudyData</stp>
        <stp>EP</stp>
        <stp>Bar</stp>
        <stp/>
        <stp>Close</stp>
        <stp>ADC</stp>
        <stp>-251</stp>
        <stp>All</stp>
        <stp/>
        <stp/>
        <stp>TRUE</stp>
        <stp>T</stp>
        <tr r="D51" s="1"/>
      </tp>
      <tp>
        <v>3747</v>
        <stp/>
        <stp>StudyData</stp>
        <stp>EP</stp>
        <stp>Bar</stp>
        <stp/>
        <stp>Close</stp>
        <stp>ADC</stp>
        <stp>-152</stp>
        <stp>All</stp>
        <stp/>
        <stp/>
        <stp>TRUE</stp>
        <stp>T</stp>
        <tr r="D150" s="1"/>
      </tp>
      <tp>
        <v>3298.5</v>
        <stp/>
        <stp>StudyData</stp>
        <stp>EP</stp>
        <stp>Bar</stp>
        <stp/>
        <stp>Close</stp>
        <stp>ADC</stp>
        <stp>-252</stp>
        <stp>All</stp>
        <stp/>
        <stp/>
        <stp>TRUE</stp>
        <stp>T</stp>
        <tr r="D50" s="1"/>
      </tp>
      <tp>
        <v>3686.5</v>
        <stp/>
        <stp>StudyData</stp>
        <stp>EP</stp>
        <stp>Bar</stp>
        <stp/>
        <stp>Close</stp>
        <stp>ADC</stp>
        <stp>-153</stp>
        <stp>All</stp>
        <stp/>
        <stp/>
        <stp>TRUE</stp>
        <stp>T</stp>
        <tr r="D149" s="1"/>
      </tp>
      <tp>
        <v>3380.5</v>
        <stp/>
        <stp>StudyData</stp>
        <stp>EP</stp>
        <stp>Bar</stp>
        <stp/>
        <stp>Close</stp>
        <stp>ADC</stp>
        <stp>-253</stp>
        <stp>All</stp>
        <stp/>
        <stp/>
        <stp>TRUE</stp>
        <stp>T</stp>
        <tr r="D49" s="1"/>
      </tp>
      <tp>
        <v>3760.5</v>
        <stp/>
        <stp>StudyData</stp>
        <stp>EP</stp>
        <stp>Bar</stp>
        <stp/>
        <stp>Close</stp>
        <stp>ADC</stp>
        <stp>-154</stp>
        <stp>All</stp>
        <stp/>
        <stp/>
        <stp>TRUE</stp>
        <stp>T</stp>
        <tr r="D148" s="1"/>
      </tp>
      <tp>
        <v>3424.5</v>
        <stp/>
        <stp>StudyData</stp>
        <stp>EP</stp>
        <stp>Bar</stp>
        <stp/>
        <stp>Close</stp>
        <stp>ADC</stp>
        <stp>-254</stp>
        <stp>All</stp>
        <stp/>
        <stp/>
        <stp>TRUE</stp>
        <stp>T</stp>
        <tr r="D48" s="1"/>
      </tp>
      <tp>
        <v>3725.5</v>
        <stp/>
        <stp>StudyData</stp>
        <stp>EP</stp>
        <stp>Bar</stp>
        <stp/>
        <stp>Close</stp>
        <stp>ADC</stp>
        <stp>-155</stp>
        <stp>All</stp>
        <stp/>
        <stp/>
        <stp>TRUE</stp>
        <stp>T</stp>
        <tr r="D147" s="1"/>
      </tp>
      <tp>
        <v>3542.25</v>
        <stp/>
        <stp>StudyData</stp>
        <stp>EP</stp>
        <stp>Bar</stp>
        <stp/>
        <stp>Close</stp>
        <stp>ADC</stp>
        <stp>-255</stp>
        <stp>All</stp>
        <stp/>
        <stp/>
        <stp>TRUE</stp>
        <stp>T</stp>
        <tr r="D47" s="1"/>
      </tp>
      <tp>
        <v>3823.75</v>
        <stp/>
        <stp>StudyData</stp>
        <stp>EP</stp>
        <stp>Bar</stp>
        <stp/>
        <stp>Close</stp>
        <stp>ADC</stp>
        <stp>-156</stp>
        <stp>All</stp>
        <stp/>
        <stp/>
        <stp>TRUE</stp>
        <stp>T</stp>
        <tr r="D146" s="1"/>
      </tp>
      <tp>
        <v>3490</v>
        <stp/>
        <stp>StudyData</stp>
        <stp>EP</stp>
        <stp>Bar</stp>
        <stp/>
        <stp>Close</stp>
        <stp>ADC</stp>
        <stp>-256</stp>
        <stp>All</stp>
        <stp/>
        <stp/>
        <stp>TRUE</stp>
        <stp>T</stp>
        <tr r="D46" s="1"/>
      </tp>
      <tp>
        <v>3829.75</v>
        <stp/>
        <stp>StudyData</stp>
        <stp>EP</stp>
        <stp>Bar</stp>
        <stp/>
        <stp>Close</stp>
        <stp>ADC</stp>
        <stp>-157</stp>
        <stp>All</stp>
        <stp/>
        <stp/>
        <stp>TRUE</stp>
        <stp>T</stp>
        <tr r="D145" s="1"/>
      </tp>
      <tp>
        <v>3462</v>
        <stp/>
        <stp>StudyData</stp>
        <stp>EP</stp>
        <stp>Bar</stp>
        <stp/>
        <stp>Close</stp>
        <stp>ADC</stp>
        <stp>-257</stp>
        <stp>All</stp>
        <stp/>
        <stp/>
        <stp>TRUE</stp>
        <stp>T</stp>
        <tr r="D45" s="1"/>
      </tp>
      <tp>
        <v>3861.5</v>
        <stp/>
        <stp>StudyData</stp>
        <stp>EP</stp>
        <stp>Bar</stp>
        <stp/>
        <stp>Close</stp>
        <stp>ADC</stp>
        <stp>-148</stp>
        <stp>All</stp>
        <stp/>
        <stp/>
        <stp>TRUE</stp>
        <stp>T</stp>
        <tr r="D154" s="1"/>
      </tp>
      <tp>
        <v>3345.75</v>
        <stp/>
        <stp>StudyData</stp>
        <stp>EP</stp>
        <stp>Bar</stp>
        <stp/>
        <stp>Close</stp>
        <stp>ADC</stp>
        <stp>-248</stp>
        <stp>All</stp>
        <stp/>
        <stp/>
        <stp>TRUE</stp>
        <stp>T</stp>
        <tr r="D54" s="1"/>
      </tp>
      <tp>
        <v>3845.75</v>
        <stp/>
        <stp>StudyData</stp>
        <stp>EP</stp>
        <stp>Bar</stp>
        <stp/>
        <stp>Close</stp>
        <stp>ADC</stp>
        <stp>-149</stp>
        <stp>All</stp>
        <stp/>
        <stp/>
        <stp>TRUE</stp>
        <stp>T</stp>
        <tr r="D153" s="1"/>
      </tp>
      <tp>
        <v>3296.75</v>
        <stp/>
        <stp>StudyData</stp>
        <stp>EP</stp>
        <stp>Bar</stp>
        <stp/>
        <stp>Close</stp>
        <stp>ADC</stp>
        <stp>-249</stp>
        <stp>All</stp>
        <stp/>
        <stp/>
        <stp>TRUE</stp>
        <stp>T</stp>
        <tr r="D53" s="1"/>
      </tp>
      <tp>
        <v>3890.75</v>
        <stp/>
        <stp>StudyData</stp>
        <stp>EP</stp>
        <stp>Bar</stp>
        <stp/>
        <stp>Close</stp>
        <stp>ADC</stp>
        <stp>-140</stp>
        <stp>All</stp>
        <stp/>
        <stp/>
        <stp>TRUE</stp>
        <stp>T</stp>
        <tr r="D162" s="1"/>
      </tp>
      <tp>
        <v>3211.5</v>
        <stp/>
        <stp>StudyData</stp>
        <stp>EP</stp>
        <stp>Bar</stp>
        <stp/>
        <stp>Close</stp>
        <stp>ADC</stp>
        <stp>-240</stp>
        <stp>All</stp>
        <stp/>
        <stp/>
        <stp>TRUE</stp>
        <stp>T</stp>
        <tr r="D62" s="1"/>
      </tp>
      <tp>
        <v>3909.25</v>
        <stp/>
        <stp>StudyData</stp>
        <stp>EP</stp>
        <stp>Bar</stp>
        <stp/>
        <stp>Close</stp>
        <stp>ADC</stp>
        <stp>-141</stp>
        <stp>All</stp>
        <stp/>
        <stp/>
        <stp>TRUE</stp>
        <stp>T</stp>
        <tr r="D161" s="1"/>
      </tp>
      <tp>
        <v>3204.75</v>
        <stp/>
        <stp>StudyData</stp>
        <stp>EP</stp>
        <stp>Bar</stp>
        <stp/>
        <stp>Close</stp>
        <stp>ADC</stp>
        <stp>-241</stp>
        <stp>All</stp>
        <stp/>
        <stp/>
        <stp>TRUE</stp>
        <stp>T</stp>
        <tr r="D61" s="1"/>
      </tp>
      <tp>
        <v>3909</v>
        <stp/>
        <stp>StudyData</stp>
        <stp>EP</stp>
        <stp>Bar</stp>
        <stp/>
        <stp>Close</stp>
        <stp>ADC</stp>
        <stp>-142</stp>
        <stp>All</stp>
        <stp/>
        <stp/>
        <stp>TRUE</stp>
        <stp>T</stp>
        <tr r="D160" s="1"/>
      </tp>
      <tp>
        <v>3272.75</v>
        <stp/>
        <stp>StudyData</stp>
        <stp>EP</stp>
        <stp>Bar</stp>
        <stp/>
        <stp>Close</stp>
        <stp>ADC</stp>
        <stp>-242</stp>
        <stp>All</stp>
        <stp/>
        <stp/>
        <stp>TRUE</stp>
        <stp>T</stp>
        <tr r="D60" s="1"/>
      </tp>
      <tp>
        <v>3912.25</v>
        <stp/>
        <stp>StudyData</stp>
        <stp>EP</stp>
        <stp>Bar</stp>
        <stp/>
        <stp>Close</stp>
        <stp>ADC</stp>
        <stp>-143</stp>
        <stp>All</stp>
        <stp/>
        <stp/>
        <stp>TRUE</stp>
        <stp>T</stp>
        <tr r="D159" s="1"/>
      </tp>
      <tp>
        <v>3248.5</v>
        <stp/>
        <stp>StudyData</stp>
        <stp>EP</stp>
        <stp>Bar</stp>
        <stp/>
        <stp>Close</stp>
        <stp>ADC</stp>
        <stp>-243</stp>
        <stp>All</stp>
        <stp/>
        <stp/>
        <stp>TRUE</stp>
        <stp>T</stp>
        <tr r="D59" s="1"/>
      </tp>
      <tp>
        <v>3893.25</v>
        <stp/>
        <stp>StudyData</stp>
        <stp>EP</stp>
        <stp>Bar</stp>
        <stp/>
        <stp>Close</stp>
        <stp>ADC</stp>
        <stp>-144</stp>
        <stp>All</stp>
        <stp/>
        <stp/>
        <stp>TRUE</stp>
        <stp>T</stp>
        <tr r="D158" s="1"/>
      </tp>
      <tp>
        <v>3289.75</v>
        <stp/>
        <stp>StudyData</stp>
        <stp>EP</stp>
        <stp>Bar</stp>
        <stp/>
        <stp>Close</stp>
        <stp>ADC</stp>
        <stp>-244</stp>
        <stp>All</stp>
        <stp/>
        <stp/>
        <stp>TRUE</stp>
        <stp>T</stp>
        <tr r="D58" s="1"/>
      </tp>
      <tp>
        <v>3884.25</v>
        <stp/>
        <stp>StudyData</stp>
        <stp>EP</stp>
        <stp>Bar</stp>
        <stp/>
        <stp>Close</stp>
        <stp>ADC</stp>
        <stp>-145</stp>
        <stp>All</stp>
        <stp/>
        <stp/>
        <stp>TRUE</stp>
        <stp>T</stp>
        <tr r="D157" s="1"/>
      </tp>
      <tp>
        <v>3324.5</v>
        <stp/>
        <stp>StudyData</stp>
        <stp>EP</stp>
        <stp>Bar</stp>
        <stp/>
        <stp>Close</stp>
        <stp>ADC</stp>
        <stp>-245</stp>
        <stp>All</stp>
        <stp/>
        <stp/>
        <stp>TRUE</stp>
        <stp>T</stp>
        <tr r="D57" s="1"/>
      </tp>
      <tp>
        <v>3886.75</v>
        <stp/>
        <stp>StudyData</stp>
        <stp>EP</stp>
        <stp>Bar</stp>
        <stp/>
        <stp>Close</stp>
        <stp>ADC</stp>
        <stp>-146</stp>
        <stp>All</stp>
        <stp/>
        <stp/>
        <stp>TRUE</stp>
        <stp>T</stp>
        <tr r="D156" s="1"/>
      </tp>
      <tp>
        <v>3353</v>
        <stp/>
        <stp>StudyData</stp>
        <stp>EP</stp>
        <stp>Bar</stp>
        <stp/>
        <stp>Close</stp>
        <stp>ADC</stp>
        <stp>-246</stp>
        <stp>All</stp>
        <stp/>
        <stp/>
        <stp>TRUE</stp>
        <stp>T</stp>
        <tr r="D56" s="1"/>
      </tp>
      <tp>
        <v>3889.25</v>
        <stp/>
        <stp>StudyData</stp>
        <stp>EP</stp>
        <stp>Bar</stp>
        <stp/>
        <stp>Close</stp>
        <stp>ADC</stp>
        <stp>-147</stp>
        <stp>All</stp>
        <stp/>
        <stp/>
        <stp>TRUE</stp>
        <stp>T</stp>
        <tr r="D155" s="1"/>
      </tp>
      <tp>
        <v>3368.5</v>
        <stp/>
        <stp>StudyData</stp>
        <stp>EP</stp>
        <stp>Bar</stp>
        <stp/>
        <stp>Close</stp>
        <stp>ADC</stp>
        <stp>-247</stp>
        <stp>All</stp>
        <stp/>
        <stp/>
        <stp>TRUE</stp>
        <stp>T</stp>
        <tr r="D55" s="1"/>
      </tp>
      <tp>
        <v>3658.5</v>
        <stp/>
        <stp>StudyData</stp>
        <stp>EP</stp>
        <stp>Bar</stp>
        <stp/>
        <stp>Close</stp>
        <stp>ADC</stp>
        <stp>-178</stp>
        <stp>All</stp>
        <stp/>
        <stp/>
        <stp>TRUE</stp>
        <stp>T</stp>
        <tr r="D124" s="1"/>
      </tp>
      <tp>
        <v>3226.5</v>
        <stp/>
        <stp>StudyData</stp>
        <stp>EP</stp>
        <stp>Bar</stp>
        <stp/>
        <stp>Close</stp>
        <stp>ADC</stp>
        <stp>-278</stp>
        <stp>All</stp>
        <stp/>
        <stp/>
        <stp>TRUE</stp>
        <stp>T</stp>
        <tr r="D24" s="1"/>
      </tp>
      <tp>
        <v>3667</v>
        <stp/>
        <stp>StudyData</stp>
        <stp>EP</stp>
        <stp>Bar</stp>
        <stp/>
        <stp>Close</stp>
        <stp>ADC</stp>
        <stp>-179</stp>
        <stp>All</stp>
        <stp/>
        <stp/>
        <stp>TRUE</stp>
        <stp>T</stp>
        <tr r="D123" s="1"/>
      </tp>
      <tp>
        <v>3211.75</v>
        <stp/>
        <stp>StudyData</stp>
        <stp>EP</stp>
        <stp>Bar</stp>
        <stp/>
        <stp>Close</stp>
        <stp>ADC</stp>
        <stp>-279</stp>
        <stp>All</stp>
        <stp/>
        <stp/>
        <stp>TRUE</stp>
        <stp>T</stp>
        <tr r="D23" s="1"/>
      </tp>
      <tp>
        <v>3699.5</v>
        <stp/>
        <stp>StudyData</stp>
        <stp>EP</stp>
        <stp>Bar</stp>
        <stp/>
        <stp>Close</stp>
        <stp>ADC</stp>
        <stp>-170</stp>
        <stp>All</stp>
        <stp/>
        <stp/>
        <stp>TRUE</stp>
        <stp>T</stp>
        <tr r="D132" s="1"/>
      </tp>
      <tp>
        <v>3333</v>
        <stp/>
        <stp>StudyData</stp>
        <stp>EP</stp>
        <stp>Bar</stp>
        <stp/>
        <stp>Close</stp>
        <stp>ADC</stp>
        <stp>-270</stp>
        <stp>All</stp>
        <stp/>
        <stp/>
        <stp>TRUE</stp>
        <stp>T</stp>
        <tr r="D32" s="1"/>
      </tp>
      <tp>
        <v>3673.5</v>
        <stp/>
        <stp>StudyData</stp>
        <stp>EP</stp>
        <stp>Bar</stp>
        <stp/>
        <stp>Close</stp>
        <stp>ADC</stp>
        <stp>-171</stp>
        <stp>All</stp>
        <stp/>
        <stp/>
        <stp>TRUE</stp>
        <stp>T</stp>
        <tr r="D131" s="1"/>
      </tp>
      <tp>
        <v>3293</v>
        <stp/>
        <stp>StudyData</stp>
        <stp>EP</stp>
        <stp>Bar</stp>
        <stp/>
        <stp>Close</stp>
        <stp>ADC</stp>
        <stp>-271</stp>
        <stp>All</stp>
        <stp/>
        <stp/>
        <stp>TRUE</stp>
        <stp>T</stp>
        <tr r="D31" s="1"/>
      </tp>
      <tp>
        <v>3730.05</v>
        <stp/>
        <stp>StudyData</stp>
        <stp>EP</stp>
        <stp>Bar</stp>
        <stp/>
        <stp>Close</stp>
        <stp>ADC</stp>
        <stp>-172</stp>
        <stp>All</stp>
        <stp/>
        <stp/>
        <stp>TRUE</stp>
        <stp>T</stp>
        <tr r="D130" s="1"/>
      </tp>
      <tp>
        <v>3315.75</v>
        <stp/>
        <stp>StudyData</stp>
        <stp>EP</stp>
        <stp>Bar</stp>
        <stp/>
        <stp>Close</stp>
        <stp>ADC</stp>
        <stp>-272</stp>
        <stp>All</stp>
        <stp/>
        <stp/>
        <stp>TRUE</stp>
        <stp>T</stp>
        <tr r="D30" s="1"/>
      </tp>
      <tp>
        <v>3705.5</v>
        <stp/>
        <stp>StudyData</stp>
        <stp>EP</stp>
        <stp>Bar</stp>
        <stp/>
        <stp>Close</stp>
        <stp>ADC</stp>
        <stp>-173</stp>
        <stp>All</stp>
        <stp/>
        <stp/>
        <stp>TRUE</stp>
        <stp>T</stp>
        <tr r="D129" s="1"/>
      </tp>
      <tp>
        <v>3307.75</v>
        <stp/>
        <stp>StudyData</stp>
        <stp>EP</stp>
        <stp>Bar</stp>
        <stp/>
        <stp>Close</stp>
        <stp>ADC</stp>
        <stp>-273</stp>
        <stp>All</stp>
        <stp/>
        <stp/>
        <stp>TRUE</stp>
        <stp>T</stp>
        <tr r="D29" s="1"/>
      </tp>
      <tp>
        <v>3701.25</v>
        <stp/>
        <stp>StudyData</stp>
        <stp>EP</stp>
        <stp>Bar</stp>
        <stp/>
        <stp>Close</stp>
        <stp>ADC</stp>
        <stp>-174</stp>
        <stp>All</stp>
        <stp/>
        <stp/>
        <stp>TRUE</stp>
        <stp>T</stp>
        <tr r="D128" s="1"/>
      </tp>
      <tp>
        <v>3307.25</v>
        <stp/>
        <stp>StudyData</stp>
        <stp>EP</stp>
        <stp>Bar</stp>
        <stp/>
        <stp>Close</stp>
        <stp>ADC</stp>
        <stp>-274</stp>
        <stp>All</stp>
        <stp/>
        <stp/>
        <stp>TRUE</stp>
        <stp>T</stp>
        <tr r="D28" s="1"/>
      </tp>
      <tp>
        <v>3708.75</v>
        <stp/>
        <stp>StudyData</stp>
        <stp>EP</stp>
        <stp>Bar</stp>
        <stp/>
        <stp>Close</stp>
        <stp>ADC</stp>
        <stp>-175</stp>
        <stp>All</stp>
        <stp/>
        <stp/>
        <stp>TRUE</stp>
        <stp>T</stp>
        <tr r="D127" s="1"/>
      </tp>
      <tp>
        <v>3279</v>
        <stp/>
        <stp>StudyData</stp>
        <stp>EP</stp>
        <stp>Bar</stp>
        <stp/>
        <stp>Close</stp>
        <stp>ADC</stp>
        <stp>-275</stp>
        <stp>All</stp>
        <stp/>
        <stp/>
        <stp>TRUE</stp>
        <stp>T</stp>
        <tr r="D27" s="1"/>
      </tp>
      <tp>
        <v>3676.25</v>
        <stp/>
        <stp>StudyData</stp>
        <stp>EP</stp>
        <stp>Bar</stp>
        <stp/>
        <stp>Close</stp>
        <stp>ADC</stp>
        <stp>-176</stp>
        <stp>All</stp>
        <stp/>
        <stp/>
        <stp>TRUE</stp>
        <stp>T</stp>
        <tr r="D126" s="1"/>
      </tp>
      <tp>
        <v>3263</v>
        <stp/>
        <stp>StudyData</stp>
        <stp>EP</stp>
        <stp>Bar</stp>
        <stp/>
        <stp>Close</stp>
        <stp>ADC</stp>
        <stp>-276</stp>
        <stp>All</stp>
        <stp/>
        <stp/>
        <stp>TRUE</stp>
        <stp>T</stp>
        <tr r="D26" s="1"/>
      </tp>
      <tp>
        <v>3662.75</v>
        <stp/>
        <stp>StudyData</stp>
        <stp>EP</stp>
        <stp>Bar</stp>
        <stp/>
        <stp>Close</stp>
        <stp>ADC</stp>
        <stp>-177</stp>
        <stp>All</stp>
        <stp/>
        <stp/>
        <stp>TRUE</stp>
        <stp>T</stp>
        <tr r="D125" s="1"/>
      </tp>
      <tp>
        <v>3251.5</v>
        <stp/>
        <stp>StudyData</stp>
        <stp>EP</stp>
        <stp>Bar</stp>
        <stp/>
        <stp>Close</stp>
        <stp>ADC</stp>
        <stp>-277</stp>
        <stp>All</stp>
        <stp/>
        <stp/>
        <stp>TRUE</stp>
        <stp>T</stp>
        <tr r="D25" s="1"/>
      </tp>
      <tp>
        <v>3776.75</v>
        <stp/>
        <stp>StudyData</stp>
        <stp>EP</stp>
        <stp>Bar</stp>
        <stp/>
        <stp>Close</stp>
        <stp>ADC</stp>
        <stp>-168</stp>
        <stp>All</stp>
        <stp/>
        <stp/>
        <stp>TRUE</stp>
        <stp>T</stp>
        <tr r="D134" s="1"/>
      </tp>
      <tp>
        <v>3324.5</v>
        <stp/>
        <stp>StudyData</stp>
        <stp>EP</stp>
        <stp>Bar</stp>
        <stp/>
        <stp>Close</stp>
        <stp>ADC</stp>
        <stp>-268</stp>
        <stp>All</stp>
        <stp/>
        <stp/>
        <stp>TRUE</stp>
        <stp>T</stp>
        <tr r="D34" s="1"/>
      </tp>
      <tp>
        <v>3721.75</v>
        <stp/>
        <stp>StudyData</stp>
        <stp>EP</stp>
        <stp>Bar</stp>
        <stp/>
        <stp>Close</stp>
        <stp>ADC</stp>
        <stp>-169</stp>
        <stp>All</stp>
        <stp/>
        <stp/>
        <stp>TRUE</stp>
        <stp>T</stp>
        <tr r="D133" s="1"/>
      </tp>
      <tp>
        <v>3330.75</v>
        <stp/>
        <stp>StudyData</stp>
        <stp>EP</stp>
        <stp>Bar</stp>
        <stp/>
        <stp>Close</stp>
        <stp>ADC</stp>
        <stp>-269</stp>
        <stp>All</stp>
        <stp/>
        <stp/>
        <stp>TRUE</stp>
        <stp>T</stp>
        <tr r="D33" s="1"/>
      </tp>
      <tp>
        <v>3826.25</v>
        <stp/>
        <stp>StudyData</stp>
        <stp>EP</stp>
        <stp>Bar</stp>
        <stp/>
        <stp>Close</stp>
        <stp>ADC</stp>
        <stp>-160</stp>
        <stp>All</stp>
        <stp/>
        <stp/>
        <stp>TRUE</stp>
        <stp>T</stp>
        <tr r="D142" s="1"/>
      </tp>
      <tp>
        <v>3443.25</v>
        <stp/>
        <stp>StudyData</stp>
        <stp>EP</stp>
        <stp>Bar</stp>
        <stp/>
        <stp>Close</stp>
        <stp>ADC</stp>
        <stp>-260</stp>
        <stp>All</stp>
        <stp/>
        <stp/>
        <stp>TRUE</stp>
        <stp>T</stp>
        <tr r="D42" s="1"/>
      </tp>
      <tp>
        <v>3771.75</v>
        <stp/>
        <stp>StudyData</stp>
        <stp>EP</stp>
        <stp>Bar</stp>
        <stp/>
        <stp>Close</stp>
        <stp>ADC</stp>
        <stp>-161</stp>
        <stp>All</stp>
        <stp/>
        <stp/>
        <stp>TRUE</stp>
        <stp>T</stp>
        <tr r="D141" s="1"/>
      </tp>
      <tp>
        <v>3406</v>
        <stp/>
        <stp>StudyData</stp>
        <stp>EP</stp>
        <stp>Bar</stp>
        <stp/>
        <stp>Close</stp>
        <stp>ADC</stp>
        <stp>-261</stp>
        <stp>All</stp>
        <stp/>
        <stp/>
        <stp>TRUE</stp>
        <stp>T</stp>
        <tr r="D41" s="1"/>
      </tp>
      <tp>
        <v>3743.5</v>
        <stp/>
        <stp>StudyData</stp>
        <stp>EP</stp>
        <stp>Bar</stp>
        <stp/>
        <stp>Close</stp>
        <stp>ADC</stp>
        <stp>-162</stp>
        <stp>All</stp>
        <stp/>
        <stp/>
        <stp>TRUE</stp>
        <stp>T</stp>
        <tr r="D140" s="1"/>
      </tp>
      <tp>
        <v>3390.5</v>
        <stp/>
        <stp>StudyData</stp>
        <stp>EP</stp>
        <stp>Bar</stp>
        <stp/>
        <stp>Close</stp>
        <stp>ADC</stp>
        <stp>-262</stp>
        <stp>All</stp>
        <stp/>
        <stp/>
        <stp>TRUE</stp>
        <stp>T</stp>
        <tr r="D40" s="1"/>
      </tp>
      <tp>
        <v>3772.5</v>
        <stp/>
        <stp>StudyData</stp>
        <stp>EP</stp>
        <stp>Bar</stp>
        <stp/>
        <stp>Close</stp>
        <stp>ADC</stp>
        <stp>-163</stp>
        <stp>All</stp>
        <stp/>
        <stp/>
        <stp>TRUE</stp>
        <stp>T</stp>
        <tr r="D139" s="1"/>
      </tp>
      <tp>
        <v>3355.5</v>
        <stp/>
        <stp>StudyData</stp>
        <stp>EP</stp>
        <stp>Bar</stp>
        <stp/>
        <stp>Close</stp>
        <stp>ADC</stp>
        <stp>-263</stp>
        <stp>All</stp>
        <stp/>
        <stp/>
        <stp>TRUE</stp>
        <stp>T</stp>
        <tr r="D39" s="1"/>
      </tp>
      <tp>
        <v>3785</v>
        <stp/>
        <stp>StudyData</stp>
        <stp>EP</stp>
        <stp>Bar</stp>
        <stp/>
        <stp>Close</stp>
        <stp>ADC</stp>
        <stp>-164</stp>
        <stp>All</stp>
        <stp/>
        <stp/>
        <stp>TRUE</stp>
        <stp>T</stp>
        <tr r="D138" s="1"/>
      </tp>
      <tp>
        <v>3343.75</v>
        <stp/>
        <stp>StudyData</stp>
        <stp>EP</stp>
        <stp>Bar</stp>
        <stp/>
        <stp>Close</stp>
        <stp>ADC</stp>
        <stp>-264</stp>
        <stp>All</stp>
        <stp/>
        <stp/>
        <stp>TRUE</stp>
        <stp>T</stp>
        <tr r="D38" s="1"/>
      </tp>
      <tp>
        <v>3775.75</v>
        <stp/>
        <stp>StudyData</stp>
        <stp>EP</stp>
        <stp>Bar</stp>
        <stp/>
        <stp>Close</stp>
        <stp>ADC</stp>
        <stp>-165</stp>
        <stp>All</stp>
        <stp/>
        <stp/>
        <stp>TRUE</stp>
        <stp>T</stp>
        <tr r="D137" s="1"/>
      </tp>
      <tp>
        <v>3335.75</v>
        <stp/>
        <stp>StudyData</stp>
        <stp>EP</stp>
        <stp>Bar</stp>
        <stp/>
        <stp>Close</stp>
        <stp>ADC</stp>
        <stp>-265</stp>
        <stp>All</stp>
        <stp/>
        <stp/>
        <stp>TRUE</stp>
        <stp>T</stp>
        <tr r="D37" s="1"/>
      </tp>
      <tp>
        <v>3773.25</v>
        <stp/>
        <stp>StudyData</stp>
        <stp>EP</stp>
        <stp>Bar</stp>
        <stp/>
        <stp>Close</stp>
        <stp>ADC</stp>
        <stp>-166</stp>
        <stp>All</stp>
        <stp/>
        <stp/>
        <stp>TRUE</stp>
        <stp>T</stp>
        <tr r="D136" s="1"/>
      </tp>
      <tp>
        <v>3350</v>
        <stp/>
        <stp>StudyData</stp>
        <stp>EP</stp>
        <stp>Bar</stp>
        <stp/>
        <stp>Close</stp>
        <stp>ADC</stp>
        <stp>-266</stp>
        <stp>All</stp>
        <stp/>
        <stp/>
        <stp>TRUE</stp>
        <stp>T</stp>
        <tr r="D36" s="1"/>
      </tp>
      <tp>
        <v>3798.75</v>
        <stp/>
        <stp>StudyData</stp>
        <stp>EP</stp>
        <stp>Bar</stp>
        <stp/>
        <stp>Close</stp>
        <stp>ADC</stp>
        <stp>-167</stp>
        <stp>All</stp>
        <stp/>
        <stp/>
        <stp>TRUE</stp>
        <stp>T</stp>
        <tr r="D135" s="1"/>
      </tp>
      <tp>
        <v>3342.75</v>
        <stp/>
        <stp>StudyData</stp>
        <stp>EP</stp>
        <stp>Bar</stp>
        <stp/>
        <stp>Close</stp>
        <stp>ADC</stp>
        <stp>-267</stp>
        <stp>All</stp>
        <stp/>
        <stp/>
        <stp>TRUE</stp>
        <stp>T</stp>
        <tr r="D35" s="1"/>
      </tp>
      <tp>
        <v>3549.5</v>
        <stp/>
        <stp>StudyData</stp>
        <stp>EP</stp>
        <stp>Bar</stp>
        <stp/>
        <stp>Close</stp>
        <stp>ADC</stp>
        <stp>-198</stp>
        <stp>All</stp>
        <stp/>
        <stp/>
        <stp>TRUE</stp>
        <stp>T</stp>
        <tr r="D104" s="1"/>
      </tp>
      <tp>
        <v>3092</v>
        <stp/>
        <stp>StudyData</stp>
        <stp>EP</stp>
        <stp>Bar</stp>
        <stp/>
        <stp>Close</stp>
        <stp>ADC</stp>
        <stp>-298</stp>
        <stp>All</stp>
        <stp/>
        <stp/>
        <stp>TRUE</stp>
        <stp>T</stp>
        <tr r="D4" s="1"/>
      </tp>
      <tp>
        <v>3527.75</v>
        <stp/>
        <stp>StudyData</stp>
        <stp>EP</stp>
        <stp>Bar</stp>
        <stp/>
        <stp>Close</stp>
        <stp>ADC</stp>
        <stp>-199</stp>
        <stp>All</stp>
        <stp/>
        <stp/>
        <stp>TRUE</stp>
        <stp>T</stp>
        <tr r="D103" s="1"/>
      </tp>
      <tp>
        <v>3066</v>
        <stp/>
        <stp>StudyData</stp>
        <stp>EP</stp>
        <stp>Bar</stp>
        <stp/>
        <stp>Close</stp>
        <stp>ADC</stp>
        <stp>-299</stp>
        <stp>All</stp>
        <stp/>
        <stp/>
        <stp>TRUE</stp>
        <stp>T</stp>
        <tr r="D3" s="1"/>
      </tp>
      <tp>
        <v>3671.5</v>
        <stp/>
        <stp>StudyData</stp>
        <stp>EP</stp>
        <stp>Bar</stp>
        <stp/>
        <stp>Close</stp>
        <stp>ADC</stp>
        <stp>-190</stp>
        <stp>All</stp>
        <stp/>
        <stp/>
        <stp>TRUE</stp>
        <stp>T</stp>
        <tr r="D112" s="1"/>
      </tp>
      <tp>
        <v>3182.5</v>
        <stp/>
        <stp>StudyData</stp>
        <stp>EP</stp>
        <stp>Bar</stp>
        <stp/>
        <stp>Close</stp>
        <stp>ADC</stp>
        <stp>-290</stp>
        <stp>All</stp>
        <stp/>
        <stp/>
        <stp>TRUE</stp>
        <stp>T</stp>
        <tr r="D12" s="1"/>
      </tp>
      <tp>
        <v>3638</v>
        <stp/>
        <stp>StudyData</stp>
        <stp>EP</stp>
        <stp>Bar</stp>
        <stp/>
        <stp>Close</stp>
        <stp>ADC</stp>
        <stp>-191</stp>
        <stp>All</stp>
        <stp/>
        <stp/>
        <stp>TRUE</stp>
        <stp>T</stp>
        <tr r="D111" s="1"/>
      </tp>
      <tp>
        <v>3146.5</v>
        <stp/>
        <stp>StudyData</stp>
        <stp>EP</stp>
        <stp>Bar</stp>
        <stp/>
        <stp>Close</stp>
        <stp>ADC</stp>
        <stp>-291</stp>
        <stp>All</stp>
        <stp/>
        <stp/>
        <stp>TRUE</stp>
        <stp>T</stp>
        <tr r="D11" s="1"/>
      </tp>
      <tp>
        <v>3640.75</v>
        <stp/>
        <stp>StudyData</stp>
        <stp>EP</stp>
        <stp>Bar</stp>
        <stp/>
        <stp>Close</stp>
        <stp>ADC</stp>
        <stp>-192</stp>
        <stp>All</stp>
        <stp/>
        <stp/>
        <stp>TRUE</stp>
        <stp>T</stp>
        <tr r="D110" s="1"/>
      </tp>
      <tp>
        <v>3111.25</v>
        <stp/>
        <stp>StudyData</stp>
        <stp>EP</stp>
        <stp>Bar</stp>
        <stp/>
        <stp>Close</stp>
        <stp>ADC</stp>
        <stp>-292</stp>
        <stp>All</stp>
        <stp/>
        <stp/>
        <stp>TRUE</stp>
        <stp>T</stp>
        <tr r="D10" s="1"/>
      </tp>
      <tp>
        <v>3634</v>
        <stp/>
        <stp>StudyData</stp>
        <stp>EP</stp>
        <stp>Bar</stp>
        <stp/>
        <stp>Close</stp>
        <stp>ADC</stp>
        <stp>-193</stp>
        <stp>All</stp>
        <stp/>
        <stp/>
        <stp>TRUE</stp>
        <stp>T</stp>
        <tr r="D109" s="1"/>
      </tp>
      <tp>
        <v>3141.5</v>
        <stp/>
        <stp>StudyData</stp>
        <stp>EP</stp>
        <stp>Bar</stp>
        <stp/>
        <stp>Close</stp>
        <stp>ADC</stp>
        <stp>-293</stp>
        <stp>All</stp>
        <stp/>
        <stp/>
        <stp>TRUE</stp>
        <stp>T</stp>
        <tr r="D9" s="1"/>
      </tp>
      <tp>
        <v>3596.75</v>
        <stp/>
        <stp>StudyData</stp>
        <stp>EP</stp>
        <stp>Bar</stp>
        <stp/>
        <stp>Close</stp>
        <stp>ADC</stp>
        <stp>-194</stp>
        <stp>All</stp>
        <stp/>
        <stp/>
        <stp>TRUE</stp>
        <stp>T</stp>
        <tr r="D108" s="1"/>
      </tp>
      <tp>
        <v>3104</v>
        <stp/>
        <stp>StudyData</stp>
        <stp>EP</stp>
        <stp>Bar</stp>
        <stp/>
        <stp>Close</stp>
        <stp>ADC</stp>
        <stp>-294</stp>
        <stp>All</stp>
        <stp/>
        <stp/>
        <stp>TRUE</stp>
        <stp>T</stp>
        <tr r="D8" s="1"/>
      </tp>
      <tp>
        <v>3610</v>
        <stp/>
        <stp>StudyData</stp>
        <stp>EP</stp>
        <stp>Bar</stp>
        <stp/>
        <stp>Close</stp>
        <stp>ADC</stp>
        <stp>-195</stp>
        <stp>All</stp>
        <stp/>
        <stp/>
        <stp>TRUE</stp>
        <stp>T</stp>
        <tr r="D107" s="1"/>
      </tp>
      <tp>
        <v>3126.5</v>
        <stp/>
        <stp>StudyData</stp>
        <stp>EP</stp>
        <stp>Bar</stp>
        <stp/>
        <stp>Close</stp>
        <stp>ADC</stp>
        <stp>-295</stp>
        <stp>All</stp>
        <stp/>
        <stp/>
        <stp>TRUE</stp>
        <stp>T</stp>
        <tr r="D7" s="1"/>
      </tp>
      <tp>
        <v>3600.75</v>
        <stp/>
        <stp>StudyData</stp>
        <stp>EP</stp>
        <stp>Bar</stp>
        <stp/>
        <stp>Close</stp>
        <stp>ADC</stp>
        <stp>-196</stp>
        <stp>All</stp>
        <stp/>
        <stp/>
        <stp>TRUE</stp>
        <stp>T</stp>
        <tr r="D106" s="1"/>
      </tp>
      <tp>
        <v>3099.5</v>
        <stp/>
        <stp>StudyData</stp>
        <stp>EP</stp>
        <stp>Bar</stp>
        <stp/>
        <stp>Close</stp>
        <stp>ADC</stp>
        <stp>-296</stp>
        <stp>All</stp>
        <stp/>
        <stp/>
        <stp>TRUE</stp>
        <stp>T</stp>
        <tr r="D6" s="1"/>
      </tp>
      <tp>
        <v>3606.25</v>
        <stp/>
        <stp>StudyData</stp>
        <stp>EP</stp>
        <stp>Bar</stp>
        <stp/>
        <stp>Close</stp>
        <stp>ADC</stp>
        <stp>-197</stp>
        <stp>All</stp>
        <stp/>
        <stp/>
        <stp>TRUE</stp>
        <stp>T</stp>
        <tr r="D105" s="1"/>
      </tp>
      <tp>
        <v>3135</v>
        <stp/>
        <stp>StudyData</stp>
        <stp>EP</stp>
        <stp>Bar</stp>
        <stp/>
        <stp>Close</stp>
        <stp>ADC</stp>
        <stp>-297</stp>
        <stp>All</stp>
        <stp/>
        <stp/>
        <stp>TRUE</stp>
        <stp>T</stp>
        <tr r="D5" s="1"/>
      </tp>
      <tp>
        <v>3675.5</v>
        <stp/>
        <stp>StudyData</stp>
        <stp>EP</stp>
        <stp>Bar</stp>
        <stp/>
        <stp>Close</stp>
        <stp>ADC</stp>
        <stp>-188</stp>
        <stp>All</stp>
        <stp/>
        <stp/>
        <stp>TRUE</stp>
        <stp>T</stp>
        <tr r="D114" s="1"/>
      </tp>
      <tp>
        <v>3177</v>
        <stp/>
        <stp>StudyData</stp>
        <stp>EP</stp>
        <stp>Bar</stp>
        <stp/>
        <stp>Close</stp>
        <stp>ADC</stp>
        <stp>-288</stp>
        <stp>All</stp>
        <stp/>
        <stp/>
        <stp>TRUE</stp>
        <stp>T</stp>
        <tr r="D14" s="1"/>
      </tp>
      <tp>
        <v>3664.25</v>
        <stp/>
        <stp>StudyData</stp>
        <stp>EP</stp>
        <stp>Bar</stp>
        <stp/>
        <stp>Close</stp>
        <stp>ADC</stp>
        <stp>-189</stp>
        <stp>All</stp>
        <stp/>
        <stp/>
        <stp>TRUE</stp>
        <stp>T</stp>
        <tr r="D113" s="1"/>
      </tp>
      <tp>
        <v>3157.5</v>
        <stp/>
        <stp>StudyData</stp>
        <stp>EP</stp>
        <stp>Bar</stp>
        <stp/>
        <stp>Close</stp>
        <stp>ADC</stp>
        <stp>-289</stp>
        <stp>All</stp>
        <stp/>
        <stp/>
        <stp>TRUE</stp>
        <stp>T</stp>
        <tr r="D13" s="1"/>
      </tp>
      <tp>
        <v>3687.5</v>
        <stp/>
        <stp>StudyData</stp>
        <stp>EP</stp>
        <stp>Bar</stp>
        <stp/>
        <stp>Close</stp>
        <stp>ADC</stp>
        <stp>-180</stp>
        <stp>All</stp>
        <stp/>
        <stp/>
        <stp>TRUE</stp>
        <stp>T</stp>
        <tr r="D122" s="1"/>
      </tp>
      <tp>
        <v>3215.5</v>
        <stp/>
        <stp>StudyData</stp>
        <stp>EP</stp>
        <stp>Bar</stp>
        <stp/>
        <stp>Close</stp>
        <stp>ADC</stp>
        <stp>-280</stp>
        <stp>All</stp>
        <stp/>
        <stp/>
        <stp>TRUE</stp>
        <stp>T</stp>
        <tr r="D22" s="1"/>
      </tp>
      <tp>
        <v>3694</v>
        <stp/>
        <stp>StudyData</stp>
        <stp>EP</stp>
        <stp>Bar</stp>
        <stp/>
        <stp>Close</stp>
        <stp>ADC</stp>
        <stp>-181</stp>
        <stp>All</stp>
        <stp/>
        <stp/>
        <stp>TRUE</stp>
        <stp>T</stp>
        <tr r="D121" s="1"/>
      </tp>
      <tp>
        <v>3176</v>
        <stp/>
        <stp>StudyData</stp>
        <stp>EP</stp>
        <stp>Bar</stp>
        <stp/>
        <stp>Close</stp>
        <stp>ADC</stp>
        <stp>-281</stp>
        <stp>All</stp>
        <stp/>
        <stp/>
        <stp>TRUE</stp>
        <stp>T</stp>
        <tr r="D21" s="1"/>
      </tp>
      <tp>
        <v>3675</v>
        <stp/>
        <stp>StudyData</stp>
        <stp>EP</stp>
        <stp>Bar</stp>
        <stp/>
        <stp>Close</stp>
        <stp>ADC</stp>
        <stp>-182</stp>
        <stp>All</stp>
        <stp/>
        <stp/>
        <stp>TRUE</stp>
        <stp>T</stp>
        <tr r="D120" s="1"/>
      </tp>
      <tp>
        <v>3195.25</v>
        <stp/>
        <stp>StudyData</stp>
        <stp>EP</stp>
        <stp>Bar</stp>
        <stp/>
        <stp>Close</stp>
        <stp>ADC</stp>
        <stp>-282</stp>
        <stp>All</stp>
        <stp/>
        <stp/>
        <stp>TRUE</stp>
        <stp>T</stp>
        <tr r="D20" s="1"/>
      </tp>
      <tp>
        <v>3668.25</v>
        <stp/>
        <stp>StudyData</stp>
        <stp>EP</stp>
        <stp>Bar</stp>
        <stp/>
        <stp>Close</stp>
        <stp>ADC</stp>
        <stp>-183</stp>
        <stp>All</stp>
        <stp/>
        <stp/>
        <stp>TRUE</stp>
        <stp>T</stp>
        <tr r="D119" s="1"/>
      </tp>
      <tp>
        <v>3167</v>
        <stp/>
        <stp>StudyData</stp>
        <stp>EP</stp>
        <stp>Bar</stp>
        <stp/>
        <stp>Close</stp>
        <stp>ADC</stp>
        <stp>-283</stp>
        <stp>All</stp>
        <stp/>
        <stp/>
        <stp>TRUE</stp>
        <stp>T</stp>
        <tr r="D19" s="1"/>
      </tp>
      <tp>
        <v>3621.25</v>
        <stp/>
        <stp>StudyData</stp>
        <stp>EP</stp>
        <stp>Bar</stp>
        <stp/>
        <stp>Close</stp>
        <stp>ADC</stp>
        <stp>-184</stp>
        <stp>All</stp>
        <stp/>
        <stp/>
        <stp>TRUE</stp>
        <stp>T</stp>
        <tr r="D118" s="1"/>
      </tp>
      <tp>
        <v>3190.5</v>
        <stp/>
        <stp>StudyData</stp>
        <stp>EP</stp>
        <stp>Bar</stp>
        <stp/>
        <stp>Close</stp>
        <stp>ADC</stp>
        <stp>-284</stp>
        <stp>All</stp>
        <stp/>
        <stp/>
        <stp>TRUE</stp>
        <stp>T</stp>
        <tr r="D18" s="1"/>
      </tp>
      <tp>
        <v>3634.75</v>
        <stp/>
        <stp>StudyData</stp>
        <stp>EP</stp>
        <stp>Bar</stp>
        <stp/>
        <stp>Close</stp>
        <stp>ADC</stp>
        <stp>-185</stp>
        <stp>All</stp>
        <stp/>
        <stp/>
        <stp>TRUE</stp>
        <stp>T</stp>
        <tr r="D117" s="1"/>
      </tp>
      <tp>
        <v>3228.5</v>
        <stp/>
        <stp>StudyData</stp>
        <stp>EP</stp>
        <stp>Bar</stp>
        <stp/>
        <stp>Close</stp>
        <stp>ADC</stp>
        <stp>-285</stp>
        <stp>All</stp>
        <stp/>
        <stp/>
        <stp>TRUE</stp>
        <stp>T</stp>
        <tr r="D17" s="1"/>
      </tp>
      <tp>
        <v>3642</v>
        <stp/>
        <stp>StudyData</stp>
        <stp>EP</stp>
        <stp>Bar</stp>
        <stp/>
        <stp>Close</stp>
        <stp>ADC</stp>
        <stp>-186</stp>
        <stp>All</stp>
        <stp/>
        <stp/>
        <stp>TRUE</stp>
        <stp>T</stp>
        <tr r="D116" s="1"/>
      </tp>
      <tp>
        <v>3214.25</v>
        <stp/>
        <stp>StudyData</stp>
        <stp>EP</stp>
        <stp>Bar</stp>
        <stp/>
        <stp>Close</stp>
        <stp>ADC</stp>
        <stp>-286</stp>
        <stp>All</stp>
        <stp/>
        <stp/>
        <stp>TRUE</stp>
        <stp>T</stp>
        <tr r="D16" s="1"/>
      </tp>
      <tp>
        <v>3646</v>
        <stp/>
        <stp>StudyData</stp>
        <stp>EP</stp>
        <stp>Bar</stp>
        <stp/>
        <stp>Close</stp>
        <stp>ADC</stp>
        <stp>-187</stp>
        <stp>All</stp>
        <stp/>
        <stp/>
        <stp>TRUE</stp>
        <stp>T</stp>
        <tr r="D115" s="1"/>
      </tp>
      <tp>
        <v>3208.25</v>
        <stp/>
        <stp>StudyData</stp>
        <stp>EP</stp>
        <stp>Bar</stp>
        <stp/>
        <stp>Close</stp>
        <stp>ADC</stp>
        <stp>-287</stp>
        <stp>All</stp>
        <stp/>
        <stp/>
        <stp>TRUE</stp>
        <stp>T</stp>
        <tr r="D15" s="1"/>
      </tp>
      <tp>
        <v>4533.75</v>
        <stp/>
        <stp>StudyData</stp>
        <stp>EP</stp>
        <stp>Bar</stp>
        <stp/>
        <stp>Close</stp>
        <stp>ADC</stp>
        <stp>0</stp>
        <stp>All</stp>
        <stp/>
        <stp/>
        <stp>TRUE</stp>
        <stp>T</stp>
        <tr r="D302" s="1"/>
      </tp>
      <tp>
        <v>44162</v>
        <stp/>
        <stp>StudyData</stp>
        <stp>EP</stp>
        <stp>Bar</stp>
        <stp/>
        <stp>Time</stp>
        <stp>ADC</stp>
        <stp>-195</stp>
        <stp>All</stp>
        <stp/>
        <stp/>
        <stp>False</stp>
        <tr r="B107" s="1"/>
        <tr r="C107" s="1"/>
      </tp>
      <tp>
        <v>44165</v>
        <stp/>
        <stp>StudyData</stp>
        <stp>EP</stp>
        <stp>Bar</stp>
        <stp/>
        <stp>Time</stp>
        <stp>ADC</stp>
        <stp>-194</stp>
        <stp>All</stp>
        <stp/>
        <stp/>
        <stp>False</stp>
        <tr r="C108" s="1"/>
        <tr r="B108" s="1"/>
      </tp>
      <tp>
        <v>44159</v>
        <stp/>
        <stp>StudyData</stp>
        <stp>EP</stp>
        <stp>Bar</stp>
        <stp/>
        <stp>Time</stp>
        <stp>ADC</stp>
        <stp>-197</stp>
        <stp>All</stp>
        <stp/>
        <stp/>
        <stp>False</stp>
        <tr r="B105" s="1"/>
        <tr r="C105" s="1"/>
      </tp>
      <tp>
        <v>44160</v>
        <stp/>
        <stp>StudyData</stp>
        <stp>EP</stp>
        <stp>Bar</stp>
        <stp/>
        <stp>Time</stp>
        <stp>ADC</stp>
        <stp>-196</stp>
        <stp>All</stp>
        <stp/>
        <stp/>
        <stp>False</stp>
        <tr r="B106" s="1"/>
        <tr r="C106" s="1"/>
      </tp>
      <tp>
        <v>44168</v>
        <stp/>
        <stp>StudyData</stp>
        <stp>EP</stp>
        <stp>Bar</stp>
        <stp/>
        <stp>Time</stp>
        <stp>ADC</stp>
        <stp>-191</stp>
        <stp>All</stp>
        <stp/>
        <stp/>
        <stp>False</stp>
        <tr r="B111" s="1"/>
        <tr r="C111" s="1"/>
      </tp>
      <tp>
        <v>44169</v>
        <stp/>
        <stp>StudyData</stp>
        <stp>EP</stp>
        <stp>Bar</stp>
        <stp/>
        <stp>Time</stp>
        <stp>ADC</stp>
        <stp>-190</stp>
        <stp>All</stp>
        <stp/>
        <stp/>
        <stp>False</stp>
        <tr r="B112" s="1"/>
        <tr r="C112" s="1"/>
      </tp>
      <tp>
        <v>44166</v>
        <stp/>
        <stp>StudyData</stp>
        <stp>EP</stp>
        <stp>Bar</stp>
        <stp/>
        <stp>Time</stp>
        <stp>ADC</stp>
        <stp>-193</stp>
        <stp>All</stp>
        <stp/>
        <stp/>
        <stp>False</stp>
        <tr r="B109" s="1"/>
        <tr r="C109" s="1"/>
      </tp>
      <tp>
        <v>44167</v>
        <stp/>
        <stp>StudyData</stp>
        <stp>EP</stp>
        <stp>Bar</stp>
        <stp/>
        <stp>Time</stp>
        <stp>ADC</stp>
        <stp>-192</stp>
        <stp>All</stp>
        <stp/>
        <stp/>
        <stp>False</stp>
        <tr r="B110" s="1"/>
        <tr r="C110" s="1"/>
      </tp>
      <tp>
        <v>44155</v>
        <stp/>
        <stp>StudyData</stp>
        <stp>EP</stp>
        <stp>Bar</stp>
        <stp/>
        <stp>Time</stp>
        <stp>ADC</stp>
        <stp>-199</stp>
        <stp>All</stp>
        <stp/>
        <stp/>
        <stp>False</stp>
        <tr r="C103" s="1"/>
        <tr r="B103" s="1"/>
      </tp>
      <tp>
        <v>44158</v>
        <stp/>
        <stp>StudyData</stp>
        <stp>EP</stp>
        <stp>Bar</stp>
        <stp/>
        <stp>Time</stp>
        <stp>ADC</stp>
        <stp>-198</stp>
        <stp>All</stp>
        <stp/>
        <stp/>
        <stp>False</stp>
        <tr r="C104" s="1"/>
        <tr r="B104" s="1"/>
      </tp>
      <tp>
        <v>44176</v>
        <stp/>
        <stp>StudyData</stp>
        <stp>EP</stp>
        <stp>Bar</stp>
        <stp/>
        <stp>Time</stp>
        <stp>ADC</stp>
        <stp>-185</stp>
        <stp>All</stp>
        <stp/>
        <stp/>
        <stp>False</stp>
        <tr r="C117" s="1"/>
        <tr r="B117" s="1"/>
      </tp>
      <tp>
        <v>44179</v>
        <stp/>
        <stp>StudyData</stp>
        <stp>EP</stp>
        <stp>Bar</stp>
        <stp/>
        <stp>Time</stp>
        <stp>ADC</stp>
        <stp>-184</stp>
        <stp>All</stp>
        <stp/>
        <stp/>
        <stp>False</stp>
        <tr r="B118" s="1"/>
        <tr r="C118" s="1"/>
      </tp>
      <tp>
        <v>44174</v>
        <stp/>
        <stp>StudyData</stp>
        <stp>EP</stp>
        <stp>Bar</stp>
        <stp/>
        <stp>Time</stp>
        <stp>ADC</stp>
        <stp>-187</stp>
        <stp>All</stp>
        <stp/>
        <stp/>
        <stp>False</stp>
        <tr r="C115" s="1"/>
        <tr r="B115" s="1"/>
      </tp>
      <tp>
        <v>44175</v>
        <stp/>
        <stp>StudyData</stp>
        <stp>EP</stp>
        <stp>Bar</stp>
        <stp/>
        <stp>Time</stp>
        <stp>ADC</stp>
        <stp>-186</stp>
        <stp>All</stp>
        <stp/>
        <stp/>
        <stp>False</stp>
        <tr r="C116" s="1"/>
        <tr r="B116" s="1"/>
      </tp>
      <tp>
        <v>44182</v>
        <stp/>
        <stp>StudyData</stp>
        <stp>EP</stp>
        <stp>Bar</stp>
        <stp/>
        <stp>Time</stp>
        <stp>ADC</stp>
        <stp>-181</stp>
        <stp>All</stp>
        <stp/>
        <stp/>
        <stp>False</stp>
        <tr r="C121" s="1"/>
        <tr r="B121" s="1"/>
      </tp>
      <tp>
        <v>44183</v>
        <stp/>
        <stp>StudyData</stp>
        <stp>EP</stp>
        <stp>Bar</stp>
        <stp/>
        <stp>Time</stp>
        <stp>ADC</stp>
        <stp>-180</stp>
        <stp>All</stp>
        <stp/>
        <stp/>
        <stp>False</stp>
        <tr r="C122" s="1"/>
        <tr r="B122" s="1"/>
      </tp>
      <tp>
        <v>44180</v>
        <stp/>
        <stp>StudyData</stp>
        <stp>EP</stp>
        <stp>Bar</stp>
        <stp/>
        <stp>Time</stp>
        <stp>ADC</stp>
        <stp>-183</stp>
        <stp>All</stp>
        <stp/>
        <stp/>
        <stp>False</stp>
        <tr r="B119" s="1"/>
        <tr r="C119" s="1"/>
      </tp>
      <tp>
        <v>44181</v>
        <stp/>
        <stp>StudyData</stp>
        <stp>EP</stp>
        <stp>Bar</stp>
        <stp/>
        <stp>Time</stp>
        <stp>ADC</stp>
        <stp>-182</stp>
        <stp>All</stp>
        <stp/>
        <stp/>
        <stp>False</stp>
        <tr r="C120" s="1"/>
        <tr r="B120" s="1"/>
      </tp>
      <tp>
        <v>44172</v>
        <stp/>
        <stp>StudyData</stp>
        <stp>EP</stp>
        <stp>Bar</stp>
        <stp/>
        <stp>Time</stp>
        <stp>ADC</stp>
        <stp>-189</stp>
        <stp>All</stp>
        <stp/>
        <stp/>
        <stp>False</stp>
        <tr r="C113" s="1"/>
        <tr r="B113" s="1"/>
      </tp>
      <tp>
        <v>44173</v>
        <stp/>
        <stp>StudyData</stp>
        <stp>EP</stp>
        <stp>Bar</stp>
        <stp/>
        <stp>Time</stp>
        <stp>ADC</stp>
        <stp>-188</stp>
        <stp>All</stp>
        <stp/>
        <stp/>
        <stp>False</stp>
        <tr r="B114" s="1"/>
        <tr r="C114" s="1"/>
      </tp>
      <tp>
        <v>44252</v>
        <stp/>
        <stp>StudyData</stp>
        <stp>EP</stp>
        <stp>Bar</stp>
        <stp/>
        <stp>Time</stp>
        <stp>ADC</stp>
        <stp>-135</stp>
        <stp>All</stp>
        <stp/>
        <stp/>
        <stp>False</stp>
        <tr r="B167" s="1"/>
        <tr r="C167" s="1"/>
      </tp>
      <tp>
        <v>44253</v>
        <stp/>
        <stp>StudyData</stp>
        <stp>EP</stp>
        <stp>Bar</stp>
        <stp/>
        <stp>Time</stp>
        <stp>ADC</stp>
        <stp>-134</stp>
        <stp>All</stp>
        <stp/>
        <stp/>
        <stp>False</stp>
        <tr r="C168" s="1"/>
        <tr r="B168" s="1"/>
      </tp>
      <tp>
        <v>44250</v>
        <stp/>
        <stp>StudyData</stp>
        <stp>EP</stp>
        <stp>Bar</stp>
        <stp/>
        <stp>Time</stp>
        <stp>ADC</stp>
        <stp>-137</stp>
        <stp>All</stp>
        <stp/>
        <stp/>
        <stp>False</stp>
        <tr r="B165" s="1"/>
        <tr r="C165" s="1"/>
      </tp>
      <tp>
        <v>44251</v>
        <stp/>
        <stp>StudyData</stp>
        <stp>EP</stp>
        <stp>Bar</stp>
        <stp/>
        <stp>Time</stp>
        <stp>ADC</stp>
        <stp>-136</stp>
        <stp>All</stp>
        <stp/>
        <stp/>
        <stp>False</stp>
        <tr r="B166" s="1"/>
        <tr r="C166" s="1"/>
      </tp>
      <tp>
        <v>44258</v>
        <stp/>
        <stp>StudyData</stp>
        <stp>EP</stp>
        <stp>Bar</stp>
        <stp/>
        <stp>Time</stp>
        <stp>ADC</stp>
        <stp>-131</stp>
        <stp>All</stp>
        <stp/>
        <stp/>
        <stp>False</stp>
        <tr r="B171" s="1"/>
        <tr r="C171" s="1"/>
      </tp>
      <tp>
        <v>44259</v>
        <stp/>
        <stp>StudyData</stp>
        <stp>EP</stp>
        <stp>Bar</stp>
        <stp/>
        <stp>Time</stp>
        <stp>ADC</stp>
        <stp>-130</stp>
        <stp>All</stp>
        <stp/>
        <stp/>
        <stp>False</stp>
        <tr r="C172" s="1"/>
        <tr r="B172" s="1"/>
      </tp>
      <tp>
        <v>44256</v>
        <stp/>
        <stp>StudyData</stp>
        <stp>EP</stp>
        <stp>Bar</stp>
        <stp/>
        <stp>Time</stp>
        <stp>ADC</stp>
        <stp>-133</stp>
        <stp>All</stp>
        <stp/>
        <stp/>
        <stp>False</stp>
        <tr r="C169" s="1"/>
        <tr r="B169" s="1"/>
      </tp>
      <tp>
        <v>44257</v>
        <stp/>
        <stp>StudyData</stp>
        <stp>EP</stp>
        <stp>Bar</stp>
        <stp/>
        <stp>Time</stp>
        <stp>ADC</stp>
        <stp>-132</stp>
        <stp>All</stp>
        <stp/>
        <stp/>
        <stp>False</stp>
        <tr r="B170" s="1"/>
        <tr r="C170" s="1"/>
      </tp>
      <tp>
        <v>44246</v>
        <stp/>
        <stp>StudyData</stp>
        <stp>EP</stp>
        <stp>Bar</stp>
        <stp/>
        <stp>Time</stp>
        <stp>ADC</stp>
        <stp>-139</stp>
        <stp>All</stp>
        <stp/>
        <stp/>
        <stp>False</stp>
        <tr r="C163" s="1"/>
        <tr r="B163" s="1"/>
      </tp>
      <tp>
        <v>44249</v>
        <stp/>
        <stp>StudyData</stp>
        <stp>EP</stp>
        <stp>Bar</stp>
        <stp/>
        <stp>Time</stp>
        <stp>ADC</stp>
        <stp>-138</stp>
        <stp>All</stp>
        <stp/>
        <stp/>
        <stp>False</stp>
        <tr r="C164" s="1"/>
        <tr r="B164" s="1"/>
      </tp>
      <tp>
        <v>44266</v>
        <stp/>
        <stp>StudyData</stp>
        <stp>EP</stp>
        <stp>Bar</stp>
        <stp/>
        <stp>Time</stp>
        <stp>ADC</stp>
        <stp>-125</stp>
        <stp>All</stp>
        <stp/>
        <stp/>
        <stp>False</stp>
        <tr r="C177" s="1"/>
        <tr r="B177" s="1"/>
      </tp>
      <tp>
        <v>44267</v>
        <stp/>
        <stp>StudyData</stp>
        <stp>EP</stp>
        <stp>Bar</stp>
        <stp/>
        <stp>Time</stp>
        <stp>ADC</stp>
        <stp>-124</stp>
        <stp>All</stp>
        <stp/>
        <stp/>
        <stp>False</stp>
        <tr r="C178" s="1"/>
        <tr r="B178" s="1"/>
      </tp>
      <tp>
        <v>44264</v>
        <stp/>
        <stp>StudyData</stp>
        <stp>EP</stp>
        <stp>Bar</stp>
        <stp/>
        <stp>Time</stp>
        <stp>ADC</stp>
        <stp>-127</stp>
        <stp>All</stp>
        <stp/>
        <stp/>
        <stp>False</stp>
        <tr r="C175" s="1"/>
        <tr r="B175" s="1"/>
      </tp>
      <tp>
        <v>44265</v>
        <stp/>
        <stp>StudyData</stp>
        <stp>EP</stp>
        <stp>Bar</stp>
        <stp/>
        <stp>Time</stp>
        <stp>ADC</stp>
        <stp>-126</stp>
        <stp>All</stp>
        <stp/>
        <stp/>
        <stp>False</stp>
        <tr r="B176" s="1"/>
        <tr r="C176" s="1"/>
      </tp>
      <tp>
        <v>44272</v>
        <stp/>
        <stp>StudyData</stp>
        <stp>EP</stp>
        <stp>Bar</stp>
        <stp/>
        <stp>Time</stp>
        <stp>ADC</stp>
        <stp>-121</stp>
        <stp>All</stp>
        <stp/>
        <stp/>
        <stp>False</stp>
        <tr r="B181" s="1"/>
        <tr r="C181" s="1"/>
      </tp>
      <tp>
        <v>44273</v>
        <stp/>
        <stp>StudyData</stp>
        <stp>EP</stp>
        <stp>Bar</stp>
        <stp/>
        <stp>Time</stp>
        <stp>ADC</stp>
        <stp>-120</stp>
        <stp>All</stp>
        <stp/>
        <stp/>
        <stp>False</stp>
        <tr r="C182" s="1"/>
        <tr r="B182" s="1"/>
      </tp>
      <tp>
        <v>44270</v>
        <stp/>
        <stp>StudyData</stp>
        <stp>EP</stp>
        <stp>Bar</stp>
        <stp/>
        <stp>Time</stp>
        <stp>ADC</stp>
        <stp>-123</stp>
        <stp>All</stp>
        <stp/>
        <stp/>
        <stp>False</stp>
        <tr r="B179" s="1"/>
        <tr r="C179" s="1"/>
      </tp>
      <tp>
        <v>44271</v>
        <stp/>
        <stp>StudyData</stp>
        <stp>EP</stp>
        <stp>Bar</stp>
        <stp/>
        <stp>Time</stp>
        <stp>ADC</stp>
        <stp>-122</stp>
        <stp>All</stp>
        <stp/>
        <stp/>
        <stp>False</stp>
        <tr r="B180" s="1"/>
        <tr r="C180" s="1"/>
      </tp>
      <tp>
        <v>44260</v>
        <stp/>
        <stp>StudyData</stp>
        <stp>EP</stp>
        <stp>Bar</stp>
        <stp/>
        <stp>Time</stp>
        <stp>ADC</stp>
        <stp>-129</stp>
        <stp>All</stp>
        <stp/>
        <stp/>
        <stp>False</stp>
        <tr r="B173" s="1"/>
        <tr r="C173" s="1"/>
      </tp>
      <tp>
        <v>44263</v>
        <stp/>
        <stp>StudyData</stp>
        <stp>EP</stp>
        <stp>Bar</stp>
        <stp/>
        <stp>Time</stp>
        <stp>ADC</stp>
        <stp>-128</stp>
        <stp>All</stp>
        <stp/>
        <stp/>
        <stp>False</stp>
        <tr r="B174" s="1"/>
        <tr r="C174" s="1"/>
      </tp>
      <tp>
        <v>44280</v>
        <stp/>
        <stp>StudyData</stp>
        <stp>EP</stp>
        <stp>Bar</stp>
        <stp/>
        <stp>Time</stp>
        <stp>ADC</stp>
        <stp>-115</stp>
        <stp>All</stp>
        <stp/>
        <stp/>
        <stp>False</stp>
        <tr r="C187" s="1"/>
        <tr r="B187" s="1"/>
      </tp>
      <tp>
        <v>44281</v>
        <stp/>
        <stp>StudyData</stp>
        <stp>EP</stp>
        <stp>Bar</stp>
        <stp/>
        <stp>Time</stp>
        <stp>ADC</stp>
        <stp>-114</stp>
        <stp>All</stp>
        <stp/>
        <stp/>
        <stp>False</stp>
        <tr r="C188" s="1"/>
        <tr r="B188" s="1"/>
      </tp>
      <tp>
        <v>44278</v>
        <stp/>
        <stp>StudyData</stp>
        <stp>EP</stp>
        <stp>Bar</stp>
        <stp/>
        <stp>Time</stp>
        <stp>ADC</stp>
        <stp>-117</stp>
        <stp>All</stp>
        <stp/>
        <stp/>
        <stp>False</stp>
        <tr r="C185" s="1"/>
        <tr r="B185" s="1"/>
      </tp>
      <tp>
        <v>44279</v>
        <stp/>
        <stp>StudyData</stp>
        <stp>EP</stp>
        <stp>Bar</stp>
        <stp/>
        <stp>Time</stp>
        <stp>ADC</stp>
        <stp>-116</stp>
        <stp>All</stp>
        <stp/>
        <stp/>
        <stp>False</stp>
        <tr r="C186" s="1"/>
        <tr r="B186" s="1"/>
      </tp>
      <tp>
        <v>44286</v>
        <stp/>
        <stp>StudyData</stp>
        <stp>EP</stp>
        <stp>Bar</stp>
        <stp/>
        <stp>Time</stp>
        <stp>ADC</stp>
        <stp>-111</stp>
        <stp>All</stp>
        <stp/>
        <stp/>
        <stp>False</stp>
        <tr r="C191" s="1"/>
        <tr r="B191" s="1"/>
      </tp>
      <tp>
        <v>44287</v>
        <stp/>
        <stp>StudyData</stp>
        <stp>EP</stp>
        <stp>Bar</stp>
        <stp/>
        <stp>Time</stp>
        <stp>ADC</stp>
        <stp>-110</stp>
        <stp>All</stp>
        <stp/>
        <stp/>
        <stp>False</stp>
        <tr r="B192" s="1"/>
        <tr r="C192" s="1"/>
      </tp>
      <tp>
        <v>44284</v>
        <stp/>
        <stp>StudyData</stp>
        <stp>EP</stp>
        <stp>Bar</stp>
        <stp/>
        <stp>Time</stp>
        <stp>ADC</stp>
        <stp>-113</stp>
        <stp>All</stp>
        <stp/>
        <stp/>
        <stp>False</stp>
        <tr r="C189" s="1"/>
        <tr r="B189" s="1"/>
      </tp>
      <tp>
        <v>44285</v>
        <stp/>
        <stp>StudyData</stp>
        <stp>EP</stp>
        <stp>Bar</stp>
        <stp/>
        <stp>Time</stp>
        <stp>ADC</stp>
        <stp>-112</stp>
        <stp>All</stp>
        <stp/>
        <stp/>
        <stp>False</stp>
        <tr r="C190" s="1"/>
        <tr r="B190" s="1"/>
      </tp>
      <tp>
        <v>44274</v>
        <stp/>
        <stp>StudyData</stp>
        <stp>EP</stp>
        <stp>Bar</stp>
        <stp/>
        <stp>Time</stp>
        <stp>ADC</stp>
        <stp>-119</stp>
        <stp>All</stp>
        <stp/>
        <stp/>
        <stp>False</stp>
        <tr r="C183" s="1"/>
        <tr r="B183" s="1"/>
      </tp>
      <tp>
        <v>44277</v>
        <stp/>
        <stp>StudyData</stp>
        <stp>EP</stp>
        <stp>Bar</stp>
        <stp/>
        <stp>Time</stp>
        <stp>ADC</stp>
        <stp>-118</stp>
        <stp>All</stp>
        <stp/>
        <stp/>
        <stp>False</stp>
        <tr r="C184" s="1"/>
        <tr r="B184" s="1"/>
      </tp>
      <tp>
        <v>44294</v>
        <stp/>
        <stp>StudyData</stp>
        <stp>EP</stp>
        <stp>Bar</stp>
        <stp/>
        <stp>Time</stp>
        <stp>ADC</stp>
        <stp>-105</stp>
        <stp>All</stp>
        <stp/>
        <stp/>
        <stp>False</stp>
        <tr r="B197" s="1"/>
        <tr r="C197" s="1"/>
      </tp>
      <tp>
        <v>44295</v>
        <stp/>
        <stp>StudyData</stp>
        <stp>EP</stp>
        <stp>Bar</stp>
        <stp/>
        <stp>Time</stp>
        <stp>ADC</stp>
        <stp>-104</stp>
        <stp>All</stp>
        <stp/>
        <stp/>
        <stp>False</stp>
        <tr r="B198" s="1"/>
        <tr r="C198" s="1"/>
      </tp>
      <tp>
        <v>44292</v>
        <stp/>
        <stp>StudyData</stp>
        <stp>EP</stp>
        <stp>Bar</stp>
        <stp/>
        <stp>Time</stp>
        <stp>ADC</stp>
        <stp>-107</stp>
        <stp>All</stp>
        <stp/>
        <stp/>
        <stp>False</stp>
        <tr r="C195" s="1"/>
        <tr r="B195" s="1"/>
      </tp>
      <tp>
        <v>44293</v>
        <stp/>
        <stp>StudyData</stp>
        <stp>EP</stp>
        <stp>Bar</stp>
        <stp/>
        <stp>Time</stp>
        <stp>ADC</stp>
        <stp>-106</stp>
        <stp>All</stp>
        <stp/>
        <stp/>
        <stp>False</stp>
        <tr r="C196" s="1"/>
        <tr r="B196" s="1"/>
      </tp>
      <tp>
        <v>44300</v>
        <stp/>
        <stp>StudyData</stp>
        <stp>EP</stp>
        <stp>Bar</stp>
        <stp/>
        <stp>Time</stp>
        <stp>ADC</stp>
        <stp>-101</stp>
        <stp>All</stp>
        <stp/>
        <stp/>
        <stp>False</stp>
        <tr r="B201" s="1"/>
        <tr r="C201" s="1"/>
      </tp>
      <tp>
        <v>44301</v>
        <stp/>
        <stp>StudyData</stp>
        <stp>EP</stp>
        <stp>Bar</stp>
        <stp/>
        <stp>Time</stp>
        <stp>ADC</stp>
        <stp>-100</stp>
        <stp>All</stp>
        <stp/>
        <stp/>
        <stp>False</stp>
        <tr r="B202" s="1"/>
        <tr r="C202" s="1"/>
      </tp>
      <tp>
        <v>44298</v>
        <stp/>
        <stp>StudyData</stp>
        <stp>EP</stp>
        <stp>Bar</stp>
        <stp/>
        <stp>Time</stp>
        <stp>ADC</stp>
        <stp>-103</stp>
        <stp>All</stp>
        <stp/>
        <stp/>
        <stp>False</stp>
        <tr r="B199" s="1"/>
        <tr r="C199" s="1"/>
      </tp>
      <tp>
        <v>44299</v>
        <stp/>
        <stp>StudyData</stp>
        <stp>EP</stp>
        <stp>Bar</stp>
        <stp/>
        <stp>Time</stp>
        <stp>ADC</stp>
        <stp>-102</stp>
        <stp>All</stp>
        <stp/>
        <stp/>
        <stp>False</stp>
        <tr r="B200" s="1"/>
        <tr r="C200" s="1"/>
      </tp>
      <tp>
        <v>44288</v>
        <stp/>
        <stp>StudyData</stp>
        <stp>EP</stp>
        <stp>Bar</stp>
        <stp/>
        <stp>Time</stp>
        <stp>ADC</stp>
        <stp>-109</stp>
        <stp>All</stp>
        <stp/>
        <stp/>
        <stp>False</stp>
        <tr r="C193" s="1"/>
        <tr r="B193" s="1"/>
      </tp>
      <tp>
        <v>44291</v>
        <stp/>
        <stp>StudyData</stp>
        <stp>EP</stp>
        <stp>Bar</stp>
        <stp/>
        <stp>Time</stp>
        <stp>ADC</stp>
        <stp>-108</stp>
        <stp>All</stp>
        <stp/>
        <stp/>
        <stp>False</stp>
        <tr r="B194" s="1"/>
        <tr r="C194" s="1"/>
      </tp>
      <tp>
        <v>44193</v>
        <stp/>
        <stp>StudyData</stp>
        <stp>EP</stp>
        <stp>Bar</stp>
        <stp/>
        <stp>Time</stp>
        <stp>ADC</stp>
        <stp>-175</stp>
        <stp>All</stp>
        <stp/>
        <stp/>
        <stp>False</stp>
        <tr r="C127" s="1"/>
        <tr r="B127" s="1"/>
      </tp>
      <tp>
        <v>44194</v>
        <stp/>
        <stp>StudyData</stp>
        <stp>EP</stp>
        <stp>Bar</stp>
        <stp/>
        <stp>Time</stp>
        <stp>ADC</stp>
        <stp>-174</stp>
        <stp>All</stp>
        <stp/>
        <stp/>
        <stp>False</stp>
        <tr r="B128" s="1"/>
        <tr r="C128" s="1"/>
      </tp>
      <tp>
        <v>44188</v>
        <stp/>
        <stp>StudyData</stp>
        <stp>EP</stp>
        <stp>Bar</stp>
        <stp/>
        <stp>Time</stp>
        <stp>ADC</stp>
        <stp>-177</stp>
        <stp>All</stp>
        <stp/>
        <stp/>
        <stp>False</stp>
        <tr r="C125" s="1"/>
        <tr r="B125" s="1"/>
      </tp>
      <tp>
        <v>44189</v>
        <stp/>
        <stp>StudyData</stp>
        <stp>EP</stp>
        <stp>Bar</stp>
        <stp/>
        <stp>Time</stp>
        <stp>ADC</stp>
        <stp>-176</stp>
        <stp>All</stp>
        <stp/>
        <stp/>
        <stp>False</stp>
        <tr r="C126" s="1"/>
        <tr r="B126" s="1"/>
      </tp>
      <tp>
        <v>44200</v>
        <stp/>
        <stp>StudyData</stp>
        <stp>EP</stp>
        <stp>Bar</stp>
        <stp/>
        <stp>Time</stp>
        <stp>ADC</stp>
        <stp>-171</stp>
        <stp>All</stp>
        <stp/>
        <stp/>
        <stp>False</stp>
        <tr r="C131" s="1"/>
        <tr r="B131" s="1"/>
      </tp>
      <tp>
        <v>44201</v>
        <stp/>
        <stp>StudyData</stp>
        <stp>EP</stp>
        <stp>Bar</stp>
        <stp/>
        <stp>Time</stp>
        <stp>ADC</stp>
        <stp>-170</stp>
        <stp>All</stp>
        <stp/>
        <stp/>
        <stp>False</stp>
        <tr r="B132" s="1"/>
        <tr r="C132" s="1"/>
      </tp>
      <tp>
        <v>44195</v>
        <stp/>
        <stp>StudyData</stp>
        <stp>EP</stp>
        <stp>Bar</stp>
        <stp/>
        <stp>Time</stp>
        <stp>ADC</stp>
        <stp>-173</stp>
        <stp>All</stp>
        <stp/>
        <stp/>
        <stp>False</stp>
        <tr r="B129" s="1"/>
        <tr r="C129" s="1"/>
      </tp>
      <tp>
        <v>44196</v>
        <stp/>
        <stp>StudyData</stp>
        <stp>EP</stp>
        <stp>Bar</stp>
        <stp/>
        <stp>Time</stp>
        <stp>ADC</stp>
        <stp>-172</stp>
        <stp>All</stp>
        <stp/>
        <stp/>
        <stp>False</stp>
        <tr r="B130" s="1"/>
        <tr r="C130" s="1"/>
      </tp>
      <tp>
        <v>44186</v>
        <stp/>
        <stp>StudyData</stp>
        <stp>EP</stp>
        <stp>Bar</stp>
        <stp/>
        <stp>Time</stp>
        <stp>ADC</stp>
        <stp>-179</stp>
        <stp>All</stp>
        <stp/>
        <stp/>
        <stp>False</stp>
        <tr r="C123" s="1"/>
        <tr r="B123" s="1"/>
      </tp>
      <tp>
        <v>44187</v>
        <stp/>
        <stp>StudyData</stp>
        <stp>EP</stp>
        <stp>Bar</stp>
        <stp/>
        <stp>Time</stp>
        <stp>ADC</stp>
        <stp>-178</stp>
        <stp>All</stp>
        <stp/>
        <stp/>
        <stp>False</stp>
        <tr r="C124" s="1"/>
        <tr r="B124" s="1"/>
      </tp>
      <tp>
        <v>44208</v>
        <stp/>
        <stp>StudyData</stp>
        <stp>EP</stp>
        <stp>Bar</stp>
        <stp/>
        <stp>Time</stp>
        <stp>ADC</stp>
        <stp>-165</stp>
        <stp>All</stp>
        <stp/>
        <stp/>
        <stp>False</stp>
        <tr r="C137" s="1"/>
        <tr r="B137" s="1"/>
      </tp>
      <tp>
        <v>44209</v>
        <stp/>
        <stp>StudyData</stp>
        <stp>EP</stp>
        <stp>Bar</stp>
        <stp/>
        <stp>Time</stp>
        <stp>ADC</stp>
        <stp>-164</stp>
        <stp>All</stp>
        <stp/>
        <stp/>
        <stp>False</stp>
        <tr r="B138" s="1"/>
        <tr r="C138" s="1"/>
      </tp>
      <tp>
        <v>44204</v>
        <stp/>
        <stp>StudyData</stp>
        <stp>EP</stp>
        <stp>Bar</stp>
        <stp/>
        <stp>Time</stp>
        <stp>ADC</stp>
        <stp>-167</stp>
        <stp>All</stp>
        <stp/>
        <stp/>
        <stp>False</stp>
        <tr r="B135" s="1"/>
        <tr r="C135" s="1"/>
      </tp>
      <tp>
        <v>44207</v>
        <stp/>
        <stp>StudyData</stp>
        <stp>EP</stp>
        <stp>Bar</stp>
        <stp/>
        <stp>Time</stp>
        <stp>ADC</stp>
        <stp>-166</stp>
        <stp>All</stp>
        <stp/>
        <stp/>
        <stp>False</stp>
        <tr r="C136" s="1"/>
        <tr r="B136" s="1"/>
      </tp>
      <tp>
        <v>44215</v>
        <stp/>
        <stp>StudyData</stp>
        <stp>EP</stp>
        <stp>Bar</stp>
        <stp/>
        <stp>Time</stp>
        <stp>ADC</stp>
        <stp>-161</stp>
        <stp>All</stp>
        <stp/>
        <stp/>
        <stp>False</stp>
        <tr r="B141" s="1"/>
        <tr r="C141" s="1"/>
      </tp>
      <tp>
        <v>44216</v>
        <stp/>
        <stp>StudyData</stp>
        <stp>EP</stp>
        <stp>Bar</stp>
        <stp/>
        <stp>Time</stp>
        <stp>ADC</stp>
        <stp>-160</stp>
        <stp>All</stp>
        <stp/>
        <stp/>
        <stp>False</stp>
        <tr r="B142" s="1"/>
        <tr r="C142" s="1"/>
      </tp>
      <tp>
        <v>44210</v>
        <stp/>
        <stp>StudyData</stp>
        <stp>EP</stp>
        <stp>Bar</stp>
        <stp/>
        <stp>Time</stp>
        <stp>ADC</stp>
        <stp>-163</stp>
        <stp>All</stp>
        <stp/>
        <stp/>
        <stp>False</stp>
        <tr r="C139" s="1"/>
        <tr r="B139" s="1"/>
      </tp>
      <tp>
        <v>44211</v>
        <stp/>
        <stp>StudyData</stp>
        <stp>EP</stp>
        <stp>Bar</stp>
        <stp/>
        <stp>Time</stp>
        <stp>ADC</stp>
        <stp>-162</stp>
        <stp>All</stp>
        <stp/>
        <stp/>
        <stp>False</stp>
        <tr r="C140" s="1"/>
        <tr r="B140" s="1"/>
      </tp>
      <tp>
        <v>44202</v>
        <stp/>
        <stp>StudyData</stp>
        <stp>EP</stp>
        <stp>Bar</stp>
        <stp/>
        <stp>Time</stp>
        <stp>ADC</stp>
        <stp>-169</stp>
        <stp>All</stp>
        <stp/>
        <stp/>
        <stp>False</stp>
        <tr r="C133" s="1"/>
        <tr r="B133" s="1"/>
      </tp>
      <tp>
        <v>44203</v>
        <stp/>
        <stp>StudyData</stp>
        <stp>EP</stp>
        <stp>Bar</stp>
        <stp/>
        <stp>Time</stp>
        <stp>ADC</stp>
        <stp>-168</stp>
        <stp>All</stp>
        <stp/>
        <stp/>
        <stp>False</stp>
        <tr r="C134" s="1"/>
        <tr r="B134" s="1"/>
      </tp>
      <tp>
        <v>44223</v>
        <stp/>
        <stp>StudyData</stp>
        <stp>EP</stp>
        <stp>Bar</stp>
        <stp/>
        <stp>Time</stp>
        <stp>ADC</stp>
        <stp>-155</stp>
        <stp>All</stp>
        <stp/>
        <stp/>
        <stp>False</stp>
        <tr r="B147" s="1"/>
        <tr r="C147" s="1"/>
      </tp>
      <tp>
        <v>44224</v>
        <stp/>
        <stp>StudyData</stp>
        <stp>EP</stp>
        <stp>Bar</stp>
        <stp/>
        <stp>Time</stp>
        <stp>ADC</stp>
        <stp>-154</stp>
        <stp>All</stp>
        <stp/>
        <stp/>
        <stp>False</stp>
        <tr r="C148" s="1"/>
        <tr r="B148" s="1"/>
      </tp>
      <tp>
        <v>44221</v>
        <stp/>
        <stp>StudyData</stp>
        <stp>EP</stp>
        <stp>Bar</stp>
        <stp/>
        <stp>Time</stp>
        <stp>ADC</stp>
        <stp>-157</stp>
        <stp>All</stp>
        <stp/>
        <stp/>
        <stp>False</stp>
        <tr r="C145" s="1"/>
        <tr r="B145" s="1"/>
      </tp>
      <tp>
        <v>44222</v>
        <stp/>
        <stp>StudyData</stp>
        <stp>EP</stp>
        <stp>Bar</stp>
        <stp/>
        <stp>Time</stp>
        <stp>ADC</stp>
        <stp>-156</stp>
        <stp>All</stp>
        <stp/>
        <stp/>
        <stp>False</stp>
        <tr r="C146" s="1"/>
        <tr r="B146" s="1"/>
      </tp>
      <tp>
        <v>44229</v>
        <stp/>
        <stp>StudyData</stp>
        <stp>EP</stp>
        <stp>Bar</stp>
        <stp/>
        <stp>Time</stp>
        <stp>ADC</stp>
        <stp>-151</stp>
        <stp>All</stp>
        <stp/>
        <stp/>
        <stp>False</stp>
        <tr r="C151" s="1"/>
        <tr r="B151" s="1"/>
      </tp>
      <tp>
        <v>44230</v>
        <stp/>
        <stp>StudyData</stp>
        <stp>EP</stp>
        <stp>Bar</stp>
        <stp/>
        <stp>Time</stp>
        <stp>ADC</stp>
        <stp>-150</stp>
        <stp>All</stp>
        <stp/>
        <stp/>
        <stp>False</stp>
        <tr r="C152" s="1"/>
        <tr r="B152" s="1"/>
      </tp>
      <tp>
        <v>44225</v>
        <stp/>
        <stp>StudyData</stp>
        <stp>EP</stp>
        <stp>Bar</stp>
        <stp/>
        <stp>Time</stp>
        <stp>ADC</stp>
        <stp>-153</stp>
        <stp>All</stp>
        <stp/>
        <stp/>
        <stp>False</stp>
        <tr r="C149" s="1"/>
        <tr r="B149" s="1"/>
      </tp>
      <tp>
        <v>44228</v>
        <stp/>
        <stp>StudyData</stp>
        <stp>EP</stp>
        <stp>Bar</stp>
        <stp/>
        <stp>Time</stp>
        <stp>ADC</stp>
        <stp>-152</stp>
        <stp>All</stp>
        <stp/>
        <stp/>
        <stp>False</stp>
        <tr r="B150" s="1"/>
        <tr r="C150" s="1"/>
      </tp>
      <tp>
        <v>44217</v>
        <stp/>
        <stp>StudyData</stp>
        <stp>EP</stp>
        <stp>Bar</stp>
        <stp/>
        <stp>Time</stp>
        <stp>ADC</stp>
        <stp>-159</stp>
        <stp>All</stp>
        <stp/>
        <stp/>
        <stp>False</stp>
        <tr r="C143" s="1"/>
        <tr r="B143" s="1"/>
      </tp>
      <tp>
        <v>44218</v>
        <stp/>
        <stp>StudyData</stp>
        <stp>EP</stp>
        <stp>Bar</stp>
        <stp/>
        <stp>Time</stp>
        <stp>ADC</stp>
        <stp>-158</stp>
        <stp>All</stp>
        <stp/>
        <stp/>
        <stp>False</stp>
        <tr r="C144" s="1"/>
        <tr r="B144" s="1"/>
      </tp>
      <tp>
        <v>44237</v>
        <stp/>
        <stp>StudyData</stp>
        <stp>EP</stp>
        <stp>Bar</stp>
        <stp/>
        <stp>Time</stp>
        <stp>ADC</stp>
        <stp>-145</stp>
        <stp>All</stp>
        <stp/>
        <stp/>
        <stp>False</stp>
        <tr r="B157" s="1"/>
        <tr r="C157" s="1"/>
      </tp>
      <tp>
        <v>44238</v>
        <stp/>
        <stp>StudyData</stp>
        <stp>EP</stp>
        <stp>Bar</stp>
        <stp/>
        <stp>Time</stp>
        <stp>ADC</stp>
        <stp>-144</stp>
        <stp>All</stp>
        <stp/>
        <stp/>
        <stp>False</stp>
        <tr r="C158" s="1"/>
        <tr r="B158" s="1"/>
      </tp>
      <tp>
        <v>44235</v>
        <stp/>
        <stp>StudyData</stp>
        <stp>EP</stp>
        <stp>Bar</stp>
        <stp/>
        <stp>Time</stp>
        <stp>ADC</stp>
        <stp>-147</stp>
        <stp>All</stp>
        <stp/>
        <stp/>
        <stp>False</stp>
        <tr r="C155" s="1"/>
        <tr r="B155" s="1"/>
      </tp>
      <tp>
        <v>44236</v>
        <stp/>
        <stp>StudyData</stp>
        <stp>EP</stp>
        <stp>Bar</stp>
        <stp/>
        <stp>Time</stp>
        <stp>ADC</stp>
        <stp>-146</stp>
        <stp>All</stp>
        <stp/>
        <stp/>
        <stp>False</stp>
        <tr r="B156" s="1"/>
        <tr r="C156" s="1"/>
      </tp>
      <tp>
        <v>44244</v>
        <stp/>
        <stp>StudyData</stp>
        <stp>EP</stp>
        <stp>Bar</stp>
        <stp/>
        <stp>Time</stp>
        <stp>ADC</stp>
        <stp>-141</stp>
        <stp>All</stp>
        <stp/>
        <stp/>
        <stp>False</stp>
        <tr r="C161" s="1"/>
        <tr r="B161" s="1"/>
      </tp>
      <tp>
        <v>44245</v>
        <stp/>
        <stp>StudyData</stp>
        <stp>EP</stp>
        <stp>Bar</stp>
        <stp/>
        <stp>Time</stp>
        <stp>ADC</stp>
        <stp>-140</stp>
        <stp>All</stp>
        <stp/>
        <stp/>
        <stp>False</stp>
        <tr r="B162" s="1"/>
        <tr r="C162" s="1"/>
      </tp>
      <tp>
        <v>44239</v>
        <stp/>
        <stp>StudyData</stp>
        <stp>EP</stp>
        <stp>Bar</stp>
        <stp/>
        <stp>Time</stp>
        <stp>ADC</stp>
        <stp>-143</stp>
        <stp>All</stp>
        <stp/>
        <stp/>
        <stp>False</stp>
        <tr r="C159" s="1"/>
        <tr r="B159" s="1"/>
      </tp>
      <tp>
        <v>44243</v>
        <stp/>
        <stp>StudyData</stp>
        <stp>EP</stp>
        <stp>Bar</stp>
        <stp/>
        <stp>Time</stp>
        <stp>ADC</stp>
        <stp>-142</stp>
        <stp>All</stp>
        <stp/>
        <stp/>
        <stp>False</stp>
        <tr r="C160" s="1"/>
        <tr r="B160" s="1"/>
      </tp>
      <tp>
        <v>44231</v>
        <stp/>
        <stp>StudyData</stp>
        <stp>EP</stp>
        <stp>Bar</stp>
        <stp/>
        <stp>Time</stp>
        <stp>ADC</stp>
        <stp>-149</stp>
        <stp>All</stp>
        <stp/>
        <stp/>
        <stp>False</stp>
        <tr r="C153" s="1"/>
        <tr r="B153" s="1"/>
      </tp>
      <tp>
        <v>44232</v>
        <stp/>
        <stp>StudyData</stp>
        <stp>EP</stp>
        <stp>Bar</stp>
        <stp/>
        <stp>Time</stp>
        <stp>ADC</stp>
        <stp>-148</stp>
        <stp>All</stp>
        <stp/>
        <stp/>
        <stp>False</stp>
        <tr r="B154" s="1"/>
        <tr r="C154" s="1"/>
      </tp>
      <tp>
        <v>44012</v>
        <stp/>
        <stp>StudyData</stp>
        <stp>EP</stp>
        <stp>Bar</stp>
        <stp/>
        <stp>Time</stp>
        <stp>ADC</stp>
        <stp>-300</stp>
        <stp>All</stp>
        <stp/>
        <stp/>
        <stp>False</stp>
        <tr r="C2" s="1"/>
        <tr r="B2" s="1"/>
      </tp>
      <tp>
        <v>44020</v>
        <stp/>
        <stp>StudyData</stp>
        <stp>EP</stp>
        <stp>Bar</stp>
        <stp/>
        <stp>Time</stp>
        <stp>ADC</stp>
        <stp>-295</stp>
        <stp>All</stp>
        <stp/>
        <stp/>
        <stp>False</stp>
        <tr r="B7" s="1"/>
        <tr r="C7" s="1"/>
      </tp>
      <tp>
        <v>44021</v>
        <stp/>
        <stp>StudyData</stp>
        <stp>EP</stp>
        <stp>Bar</stp>
        <stp/>
        <stp>Time</stp>
        <stp>ADC</stp>
        <stp>-294</stp>
        <stp>All</stp>
        <stp/>
        <stp/>
        <stp>False</stp>
        <tr r="B8" s="1"/>
        <tr r="C8" s="1"/>
      </tp>
      <tp>
        <v>44018</v>
        <stp/>
        <stp>StudyData</stp>
        <stp>EP</stp>
        <stp>Bar</stp>
        <stp/>
        <stp>Time</stp>
        <stp>ADC</stp>
        <stp>-297</stp>
        <stp>All</stp>
        <stp/>
        <stp/>
        <stp>False</stp>
        <tr r="C5" s="1"/>
        <tr r="B5" s="1"/>
      </tp>
      <tp>
        <v>44019</v>
        <stp/>
        <stp>StudyData</stp>
        <stp>EP</stp>
        <stp>Bar</stp>
        <stp/>
        <stp>Time</stp>
        <stp>ADC</stp>
        <stp>-296</stp>
        <stp>All</stp>
        <stp/>
        <stp/>
        <stp>False</stp>
        <tr r="B6" s="1"/>
        <tr r="C6" s="1"/>
      </tp>
      <tp>
        <v>44026</v>
        <stp/>
        <stp>StudyData</stp>
        <stp>EP</stp>
        <stp>Bar</stp>
        <stp/>
        <stp>Time</stp>
        <stp>ADC</stp>
        <stp>-291</stp>
        <stp>All</stp>
        <stp/>
        <stp/>
        <stp>False</stp>
        <tr r="B11" s="1"/>
        <tr r="C11" s="1"/>
      </tp>
      <tp>
        <v>44027</v>
        <stp/>
        <stp>StudyData</stp>
        <stp>EP</stp>
        <stp>Bar</stp>
        <stp/>
        <stp>Time</stp>
        <stp>ADC</stp>
        <stp>-290</stp>
        <stp>All</stp>
        <stp/>
        <stp/>
        <stp>False</stp>
        <tr r="B12" s="1"/>
        <tr r="C12" s="1"/>
      </tp>
      <tp>
        <v>44022</v>
        <stp/>
        <stp>StudyData</stp>
        <stp>EP</stp>
        <stp>Bar</stp>
        <stp/>
        <stp>Time</stp>
        <stp>ADC</stp>
        <stp>-293</stp>
        <stp>All</stp>
        <stp/>
        <stp/>
        <stp>False</stp>
        <tr r="B9" s="1"/>
        <tr r="C9" s="1"/>
      </tp>
      <tp>
        <v>44025</v>
        <stp/>
        <stp>StudyData</stp>
        <stp>EP</stp>
        <stp>Bar</stp>
        <stp/>
        <stp>Time</stp>
        <stp>ADC</stp>
        <stp>-292</stp>
        <stp>All</stp>
        <stp/>
        <stp/>
        <stp>False</stp>
        <tr r="B10" s="1"/>
        <tr r="C10" s="1"/>
      </tp>
      <tp>
        <v>44013</v>
        <stp/>
        <stp>StudyData</stp>
        <stp>EP</stp>
        <stp>Bar</stp>
        <stp/>
        <stp>Time</stp>
        <stp>ADC</stp>
        <stp>-299</stp>
        <stp>All</stp>
        <stp/>
        <stp/>
        <stp>False</stp>
        <tr r="B3" s="1"/>
        <tr r="C3" s="1"/>
      </tp>
      <tp>
        <v>44014</v>
        <stp/>
        <stp>StudyData</stp>
        <stp>EP</stp>
        <stp>Bar</stp>
        <stp/>
        <stp>Time</stp>
        <stp>ADC</stp>
        <stp>-298</stp>
        <stp>All</stp>
        <stp/>
        <stp/>
        <stp>False</stp>
        <tr r="C4" s="1"/>
        <tr r="B4" s="1"/>
      </tp>
      <tp>
        <v>44034</v>
        <stp/>
        <stp>StudyData</stp>
        <stp>EP</stp>
        <stp>Bar</stp>
        <stp/>
        <stp>Time</stp>
        <stp>ADC</stp>
        <stp>-285</stp>
        <stp>All</stp>
        <stp/>
        <stp/>
        <stp>False</stp>
        <tr r="C17" s="1"/>
        <tr r="B17" s="1"/>
      </tp>
      <tp>
        <v>44035</v>
        <stp/>
        <stp>StudyData</stp>
        <stp>EP</stp>
        <stp>Bar</stp>
        <stp/>
        <stp>Time</stp>
        <stp>ADC</stp>
        <stp>-284</stp>
        <stp>All</stp>
        <stp/>
        <stp/>
        <stp>False</stp>
        <tr r="B18" s="1"/>
        <tr r="C18" s="1"/>
      </tp>
      <tp>
        <v>44032</v>
        <stp/>
        <stp>StudyData</stp>
        <stp>EP</stp>
        <stp>Bar</stp>
        <stp/>
        <stp>Time</stp>
        <stp>ADC</stp>
        <stp>-287</stp>
        <stp>All</stp>
        <stp/>
        <stp/>
        <stp>False</stp>
        <tr r="C15" s="1"/>
        <tr r="B15" s="1"/>
      </tp>
      <tp>
        <v>44033</v>
        <stp/>
        <stp>StudyData</stp>
        <stp>EP</stp>
        <stp>Bar</stp>
        <stp/>
        <stp>Time</stp>
        <stp>ADC</stp>
        <stp>-286</stp>
        <stp>All</stp>
        <stp/>
        <stp/>
        <stp>False</stp>
        <tr r="B16" s="1"/>
        <tr r="C16" s="1"/>
      </tp>
      <tp>
        <v>44040</v>
        <stp/>
        <stp>StudyData</stp>
        <stp>EP</stp>
        <stp>Bar</stp>
        <stp/>
        <stp>Time</stp>
        <stp>ADC</stp>
        <stp>-281</stp>
        <stp>All</stp>
        <stp/>
        <stp/>
        <stp>False</stp>
        <tr r="B21" s="1"/>
        <tr r="C21" s="1"/>
      </tp>
      <tp>
        <v>44041</v>
        <stp/>
        <stp>StudyData</stp>
        <stp>EP</stp>
        <stp>Bar</stp>
        <stp/>
        <stp>Time</stp>
        <stp>ADC</stp>
        <stp>-280</stp>
        <stp>All</stp>
        <stp/>
        <stp/>
        <stp>False</stp>
        <tr r="B22" s="1"/>
        <tr r="C22" s="1"/>
      </tp>
      <tp>
        <v>44036</v>
        <stp/>
        <stp>StudyData</stp>
        <stp>EP</stp>
        <stp>Bar</stp>
        <stp/>
        <stp>Time</stp>
        <stp>ADC</stp>
        <stp>-283</stp>
        <stp>All</stp>
        <stp/>
        <stp/>
        <stp>False</stp>
        <tr r="C19" s="1"/>
        <tr r="B19" s="1"/>
      </tp>
      <tp>
        <v>44039</v>
        <stp/>
        <stp>StudyData</stp>
        <stp>EP</stp>
        <stp>Bar</stp>
        <stp/>
        <stp>Time</stp>
        <stp>ADC</stp>
        <stp>-282</stp>
        <stp>All</stp>
        <stp/>
        <stp/>
        <stp>False</stp>
        <tr r="C20" s="1"/>
        <tr r="B20" s="1"/>
      </tp>
      <tp>
        <v>44028</v>
        <stp/>
        <stp>StudyData</stp>
        <stp>EP</stp>
        <stp>Bar</stp>
        <stp/>
        <stp>Time</stp>
        <stp>ADC</stp>
        <stp>-289</stp>
        <stp>All</stp>
        <stp/>
        <stp/>
        <stp>False</stp>
        <tr r="B13" s="1"/>
        <tr r="C13" s="1"/>
      </tp>
      <tp>
        <v>44029</v>
        <stp/>
        <stp>StudyData</stp>
        <stp>EP</stp>
        <stp>Bar</stp>
        <stp/>
        <stp>Time</stp>
        <stp>ADC</stp>
        <stp>-288</stp>
        <stp>All</stp>
        <stp/>
        <stp/>
        <stp>False</stp>
        <tr r="B14" s="1"/>
        <tr r="C14" s="1"/>
      </tp>
      <tp>
        <v>44105</v>
        <stp/>
        <stp>StudyData</stp>
        <stp>EP</stp>
        <stp>Bar</stp>
        <stp/>
        <stp>Time</stp>
        <stp>ADC</stp>
        <stp>-235</stp>
        <stp>All</stp>
        <stp/>
        <stp/>
        <stp>False</stp>
        <tr r="B67" s="1"/>
        <tr r="C67" s="1"/>
      </tp>
      <tp>
        <v>44106</v>
        <stp/>
        <stp>StudyData</stp>
        <stp>EP</stp>
        <stp>Bar</stp>
        <stp/>
        <stp>Time</stp>
        <stp>ADC</stp>
        <stp>-234</stp>
        <stp>All</stp>
        <stp/>
        <stp/>
        <stp>False</stp>
        <tr r="B68" s="1"/>
        <tr r="C68" s="1"/>
      </tp>
      <tp>
        <v>44103</v>
        <stp/>
        <stp>StudyData</stp>
        <stp>EP</stp>
        <stp>Bar</stp>
        <stp/>
        <stp>Time</stp>
        <stp>ADC</stp>
        <stp>-237</stp>
        <stp>All</stp>
        <stp/>
        <stp/>
        <stp>False</stp>
        <tr r="C65" s="1"/>
        <tr r="B65" s="1"/>
      </tp>
      <tp>
        <v>44104</v>
        <stp/>
        <stp>StudyData</stp>
        <stp>EP</stp>
        <stp>Bar</stp>
        <stp/>
        <stp>Time</stp>
        <stp>ADC</stp>
        <stp>-236</stp>
        <stp>All</stp>
        <stp/>
        <stp/>
        <stp>False</stp>
        <tr r="B66" s="1"/>
        <tr r="C66" s="1"/>
      </tp>
      <tp>
        <v>44111</v>
        <stp/>
        <stp>StudyData</stp>
        <stp>EP</stp>
        <stp>Bar</stp>
        <stp/>
        <stp>Time</stp>
        <stp>ADC</stp>
        <stp>-231</stp>
        <stp>All</stp>
        <stp/>
        <stp/>
        <stp>False</stp>
        <tr r="C71" s="1"/>
        <tr r="B71" s="1"/>
      </tp>
      <tp>
        <v>44112</v>
        <stp/>
        <stp>StudyData</stp>
        <stp>EP</stp>
        <stp>Bar</stp>
        <stp/>
        <stp>Time</stp>
        <stp>ADC</stp>
        <stp>-230</stp>
        <stp>All</stp>
        <stp/>
        <stp/>
        <stp>False</stp>
        <tr r="B72" s="1"/>
        <tr r="C72" s="1"/>
      </tp>
      <tp>
        <v>44109</v>
        <stp/>
        <stp>StudyData</stp>
        <stp>EP</stp>
        <stp>Bar</stp>
        <stp/>
        <stp>Time</stp>
        <stp>ADC</stp>
        <stp>-233</stp>
        <stp>All</stp>
        <stp/>
        <stp/>
        <stp>False</stp>
        <tr r="C69" s="1"/>
        <tr r="B69" s="1"/>
      </tp>
      <tp>
        <v>44110</v>
        <stp/>
        <stp>StudyData</stp>
        <stp>EP</stp>
        <stp>Bar</stp>
        <stp/>
        <stp>Time</stp>
        <stp>ADC</stp>
        <stp>-232</stp>
        <stp>All</stp>
        <stp/>
        <stp/>
        <stp>False</stp>
        <tr r="C70" s="1"/>
        <tr r="B70" s="1"/>
      </tp>
      <tp>
        <v>44099</v>
        <stp/>
        <stp>StudyData</stp>
        <stp>EP</stp>
        <stp>Bar</stp>
        <stp/>
        <stp>Time</stp>
        <stp>ADC</stp>
        <stp>-239</stp>
        <stp>All</stp>
        <stp/>
        <stp/>
        <stp>False</stp>
        <tr r="C63" s="1"/>
        <tr r="B63" s="1"/>
      </tp>
      <tp>
        <v>44102</v>
        <stp/>
        <stp>StudyData</stp>
        <stp>EP</stp>
        <stp>Bar</stp>
        <stp/>
        <stp>Time</stp>
        <stp>ADC</stp>
        <stp>-238</stp>
        <stp>All</stp>
        <stp/>
        <stp/>
        <stp>False</stp>
        <tr r="C64" s="1"/>
        <tr r="B64" s="1"/>
      </tp>
      <tp>
        <v>44119</v>
        <stp/>
        <stp>StudyData</stp>
        <stp>EP</stp>
        <stp>Bar</stp>
        <stp/>
        <stp>Time</stp>
        <stp>ADC</stp>
        <stp>-225</stp>
        <stp>All</stp>
        <stp/>
        <stp/>
        <stp>False</stp>
        <tr r="B77" s="1"/>
        <tr r="C77" s="1"/>
      </tp>
      <tp>
        <v>44120</v>
        <stp/>
        <stp>StudyData</stp>
        <stp>EP</stp>
        <stp>Bar</stp>
        <stp/>
        <stp>Time</stp>
        <stp>ADC</stp>
        <stp>-224</stp>
        <stp>All</stp>
        <stp/>
        <stp/>
        <stp>False</stp>
        <tr r="C78" s="1"/>
        <tr r="B78" s="1"/>
      </tp>
      <tp>
        <v>44117</v>
        <stp/>
        <stp>StudyData</stp>
        <stp>EP</stp>
        <stp>Bar</stp>
        <stp/>
        <stp>Time</stp>
        <stp>ADC</stp>
        <stp>-227</stp>
        <stp>All</stp>
        <stp/>
        <stp/>
        <stp>False</stp>
        <tr r="B75" s="1"/>
        <tr r="C75" s="1"/>
      </tp>
      <tp>
        <v>44118</v>
        <stp/>
        <stp>StudyData</stp>
        <stp>EP</stp>
        <stp>Bar</stp>
        <stp/>
        <stp>Time</stp>
        <stp>ADC</stp>
        <stp>-226</stp>
        <stp>All</stp>
        <stp/>
        <stp/>
        <stp>False</stp>
        <tr r="C76" s="1"/>
        <tr r="B76" s="1"/>
      </tp>
      <tp>
        <v>44125</v>
        <stp/>
        <stp>StudyData</stp>
        <stp>EP</stp>
        <stp>Bar</stp>
        <stp/>
        <stp>Time</stp>
        <stp>ADC</stp>
        <stp>-221</stp>
        <stp>All</stp>
        <stp/>
        <stp/>
        <stp>False</stp>
        <tr r="C81" s="1"/>
        <tr r="B81" s="1"/>
      </tp>
      <tp>
        <v>44126</v>
        <stp/>
        <stp>StudyData</stp>
        <stp>EP</stp>
        <stp>Bar</stp>
        <stp/>
        <stp>Time</stp>
        <stp>ADC</stp>
        <stp>-220</stp>
        <stp>All</stp>
        <stp/>
        <stp/>
        <stp>False</stp>
        <tr r="C82" s="1"/>
        <tr r="B82" s="1"/>
      </tp>
      <tp>
        <v>44123</v>
        <stp/>
        <stp>StudyData</stp>
        <stp>EP</stp>
        <stp>Bar</stp>
        <stp/>
        <stp>Time</stp>
        <stp>ADC</stp>
        <stp>-223</stp>
        <stp>All</stp>
        <stp/>
        <stp/>
        <stp>False</stp>
        <tr r="B79" s="1"/>
        <tr r="C79" s="1"/>
      </tp>
      <tp>
        <v>44124</v>
        <stp/>
        <stp>StudyData</stp>
        <stp>EP</stp>
        <stp>Bar</stp>
        <stp/>
        <stp>Time</stp>
        <stp>ADC</stp>
        <stp>-222</stp>
        <stp>All</stp>
        <stp/>
        <stp/>
        <stp>False</stp>
        <tr r="B80" s="1"/>
        <tr r="C80" s="1"/>
      </tp>
      <tp>
        <v>44113</v>
        <stp/>
        <stp>StudyData</stp>
        <stp>EP</stp>
        <stp>Bar</stp>
        <stp/>
        <stp>Time</stp>
        <stp>ADC</stp>
        <stp>-229</stp>
        <stp>All</stp>
        <stp/>
        <stp/>
        <stp>False</stp>
        <tr r="B73" s="1"/>
        <tr r="C73" s="1"/>
      </tp>
      <tp>
        <v>44116</v>
        <stp/>
        <stp>StudyData</stp>
        <stp>EP</stp>
        <stp>Bar</stp>
        <stp/>
        <stp>Time</stp>
        <stp>ADC</stp>
        <stp>-228</stp>
        <stp>All</stp>
        <stp/>
        <stp/>
        <stp>False</stp>
        <tr r="B74" s="1"/>
        <tr r="C74" s="1"/>
      </tp>
      <tp>
        <v>44133</v>
        <stp/>
        <stp>StudyData</stp>
        <stp>EP</stp>
        <stp>Bar</stp>
        <stp/>
        <stp>Time</stp>
        <stp>ADC</stp>
        <stp>-215</stp>
        <stp>All</stp>
        <stp/>
        <stp/>
        <stp>False</stp>
        <tr r="C87" s="1"/>
        <tr r="B87" s="1"/>
      </tp>
      <tp>
        <v>44134</v>
        <stp/>
        <stp>StudyData</stp>
        <stp>EP</stp>
        <stp>Bar</stp>
        <stp/>
        <stp>Time</stp>
        <stp>ADC</stp>
        <stp>-214</stp>
        <stp>All</stp>
        <stp/>
        <stp/>
        <stp>False</stp>
        <tr r="B88" s="1"/>
        <tr r="C88" s="1"/>
      </tp>
      <tp>
        <v>44131</v>
        <stp/>
        <stp>StudyData</stp>
        <stp>EP</stp>
        <stp>Bar</stp>
        <stp/>
        <stp>Time</stp>
        <stp>ADC</stp>
        <stp>-217</stp>
        <stp>All</stp>
        <stp/>
        <stp/>
        <stp>False</stp>
        <tr r="C85" s="1"/>
        <tr r="B85" s="1"/>
      </tp>
      <tp>
        <v>44132</v>
        <stp/>
        <stp>StudyData</stp>
        <stp>EP</stp>
        <stp>Bar</stp>
        <stp/>
        <stp>Time</stp>
        <stp>ADC</stp>
        <stp>-216</stp>
        <stp>All</stp>
        <stp/>
        <stp/>
        <stp>False</stp>
        <tr r="B86" s="1"/>
        <tr r="C86" s="1"/>
      </tp>
      <tp>
        <v>44139</v>
        <stp/>
        <stp>StudyData</stp>
        <stp>EP</stp>
        <stp>Bar</stp>
        <stp/>
        <stp>Time</stp>
        <stp>ADC</stp>
        <stp>-211</stp>
        <stp>All</stp>
        <stp/>
        <stp/>
        <stp>False</stp>
        <tr r="B91" s="1"/>
        <tr r="C91" s="1"/>
      </tp>
      <tp>
        <v>44140</v>
        <stp/>
        <stp>StudyData</stp>
        <stp>EP</stp>
        <stp>Bar</stp>
        <stp/>
        <stp>Time</stp>
        <stp>ADC</stp>
        <stp>-210</stp>
        <stp>All</stp>
        <stp/>
        <stp/>
        <stp>False</stp>
        <tr r="C92" s="1"/>
        <tr r="B92" s="1"/>
      </tp>
      <tp>
        <v>44137</v>
        <stp/>
        <stp>StudyData</stp>
        <stp>EP</stp>
        <stp>Bar</stp>
        <stp/>
        <stp>Time</stp>
        <stp>ADC</stp>
        <stp>-213</stp>
        <stp>All</stp>
        <stp/>
        <stp/>
        <stp>False</stp>
        <tr r="C89" s="1"/>
        <tr r="B89" s="1"/>
      </tp>
      <tp>
        <v>44138</v>
        <stp/>
        <stp>StudyData</stp>
        <stp>EP</stp>
        <stp>Bar</stp>
        <stp/>
        <stp>Time</stp>
        <stp>ADC</stp>
        <stp>-212</stp>
        <stp>All</stp>
        <stp/>
        <stp/>
        <stp>False</stp>
        <tr r="C90" s="1"/>
        <tr r="B90" s="1"/>
      </tp>
      <tp>
        <v>44127</v>
        <stp/>
        <stp>StudyData</stp>
        <stp>EP</stp>
        <stp>Bar</stp>
        <stp/>
        <stp>Time</stp>
        <stp>ADC</stp>
        <stp>-219</stp>
        <stp>All</stp>
        <stp/>
        <stp/>
        <stp>False</stp>
        <tr r="B83" s="1"/>
        <tr r="C83" s="1"/>
      </tp>
      <tp>
        <v>44130</v>
        <stp/>
        <stp>StudyData</stp>
        <stp>EP</stp>
        <stp>Bar</stp>
        <stp/>
        <stp>Time</stp>
        <stp>ADC</stp>
        <stp>-218</stp>
        <stp>All</stp>
        <stp/>
        <stp/>
        <stp>False</stp>
        <tr r="B84" s="1"/>
        <tr r="C84" s="1"/>
      </tp>
      <tp>
        <v>44147</v>
        <stp/>
        <stp>StudyData</stp>
        <stp>EP</stp>
        <stp>Bar</stp>
        <stp/>
        <stp>Time</stp>
        <stp>ADC</stp>
        <stp>-205</stp>
        <stp>All</stp>
        <stp/>
        <stp/>
        <stp>False</stp>
        <tr r="C97" s="1"/>
        <tr r="B97" s="1"/>
      </tp>
      <tp>
        <v>44148</v>
        <stp/>
        <stp>StudyData</stp>
        <stp>EP</stp>
        <stp>Bar</stp>
        <stp/>
        <stp>Time</stp>
        <stp>ADC</stp>
        <stp>-204</stp>
        <stp>All</stp>
        <stp/>
        <stp/>
        <stp>False</stp>
        <tr r="B98" s="1"/>
        <tr r="C98" s="1"/>
      </tp>
      <tp>
        <v>44145</v>
        <stp/>
        <stp>StudyData</stp>
        <stp>EP</stp>
        <stp>Bar</stp>
        <stp/>
        <stp>Time</stp>
        <stp>ADC</stp>
        <stp>-207</stp>
        <stp>All</stp>
        <stp/>
        <stp/>
        <stp>False</stp>
        <tr r="C95" s="1"/>
        <tr r="B95" s="1"/>
      </tp>
      <tp>
        <v>44146</v>
        <stp/>
        <stp>StudyData</stp>
        <stp>EP</stp>
        <stp>Bar</stp>
        <stp/>
        <stp>Time</stp>
        <stp>ADC</stp>
        <stp>-206</stp>
        <stp>All</stp>
        <stp/>
        <stp/>
        <stp>False</stp>
        <tr r="C96" s="1"/>
        <tr r="B96" s="1"/>
      </tp>
      <tp>
        <v>44153</v>
        <stp/>
        <stp>StudyData</stp>
        <stp>EP</stp>
        <stp>Bar</stp>
        <stp/>
        <stp>Time</stp>
        <stp>ADC</stp>
        <stp>-201</stp>
        <stp>All</stp>
        <stp/>
        <stp/>
        <stp>False</stp>
        <tr r="C101" s="1"/>
        <tr r="B101" s="1"/>
      </tp>
      <tp>
        <v>44154</v>
        <stp/>
        <stp>StudyData</stp>
        <stp>EP</stp>
        <stp>Bar</stp>
        <stp/>
        <stp>Time</stp>
        <stp>ADC</stp>
        <stp>-200</stp>
        <stp>All</stp>
        <stp/>
        <stp/>
        <stp>False</stp>
        <tr r="C102" s="1"/>
        <tr r="B102" s="1"/>
      </tp>
      <tp>
        <v>44151</v>
        <stp/>
        <stp>StudyData</stp>
        <stp>EP</stp>
        <stp>Bar</stp>
        <stp/>
        <stp>Time</stp>
        <stp>ADC</stp>
        <stp>-203</stp>
        <stp>All</stp>
        <stp/>
        <stp/>
        <stp>False</stp>
        <tr r="B99" s="1"/>
        <tr r="C99" s="1"/>
      </tp>
      <tp>
        <v>44152</v>
        <stp/>
        <stp>StudyData</stp>
        <stp>EP</stp>
        <stp>Bar</stp>
        <stp/>
        <stp>Time</stp>
        <stp>ADC</stp>
        <stp>-202</stp>
        <stp>All</stp>
        <stp/>
        <stp/>
        <stp>False</stp>
        <tr r="B100" s="1"/>
        <tr r="C100" s="1"/>
      </tp>
      <tp>
        <v>44141</v>
        <stp/>
        <stp>StudyData</stp>
        <stp>EP</stp>
        <stp>Bar</stp>
        <stp/>
        <stp>Time</stp>
        <stp>ADC</stp>
        <stp>-209</stp>
        <stp>All</stp>
        <stp/>
        <stp/>
        <stp>False</stp>
        <tr r="B93" s="1"/>
        <tr r="C93" s="1"/>
      </tp>
      <tp>
        <v>44144</v>
        <stp/>
        <stp>StudyData</stp>
        <stp>EP</stp>
        <stp>Bar</stp>
        <stp/>
        <stp>Time</stp>
        <stp>ADC</stp>
        <stp>-208</stp>
        <stp>All</stp>
        <stp/>
        <stp/>
        <stp>False</stp>
        <tr r="C94" s="1"/>
        <tr r="B94" s="1"/>
      </tp>
      <tp>
        <v>44048</v>
        <stp/>
        <stp>StudyData</stp>
        <stp>EP</stp>
        <stp>Bar</stp>
        <stp/>
        <stp>Time</stp>
        <stp>ADC</stp>
        <stp>-275</stp>
        <stp>All</stp>
        <stp/>
        <stp/>
        <stp>False</stp>
        <tr r="C27" s="1"/>
        <tr r="B27" s="1"/>
      </tp>
      <tp>
        <v>44049</v>
        <stp/>
        <stp>StudyData</stp>
        <stp>EP</stp>
        <stp>Bar</stp>
        <stp/>
        <stp>Time</stp>
        <stp>ADC</stp>
        <stp>-274</stp>
        <stp>All</stp>
        <stp/>
        <stp/>
        <stp>False</stp>
        <tr r="B28" s="1"/>
        <tr r="C28" s="1"/>
      </tp>
      <tp>
        <v>44046</v>
        <stp/>
        <stp>StudyData</stp>
        <stp>EP</stp>
        <stp>Bar</stp>
        <stp/>
        <stp>Time</stp>
        <stp>ADC</stp>
        <stp>-277</stp>
        <stp>All</stp>
        <stp/>
        <stp/>
        <stp>False</stp>
        <tr r="C25" s="1"/>
        <tr r="B25" s="1"/>
      </tp>
      <tp>
        <v>44047</v>
        <stp/>
        <stp>StudyData</stp>
        <stp>EP</stp>
        <stp>Bar</stp>
        <stp/>
        <stp>Time</stp>
        <stp>ADC</stp>
        <stp>-276</stp>
        <stp>All</stp>
        <stp/>
        <stp/>
        <stp>False</stp>
        <tr r="C26" s="1"/>
        <tr r="B26" s="1"/>
      </tp>
      <tp>
        <v>44054</v>
        <stp/>
        <stp>StudyData</stp>
        <stp>EP</stp>
        <stp>Bar</stp>
        <stp/>
        <stp>Time</stp>
        <stp>ADC</stp>
        <stp>-271</stp>
        <stp>All</stp>
        <stp/>
        <stp/>
        <stp>False</stp>
        <tr r="B31" s="1"/>
        <tr r="C31" s="1"/>
      </tp>
      <tp>
        <v>44055</v>
        <stp/>
        <stp>StudyData</stp>
        <stp>EP</stp>
        <stp>Bar</stp>
        <stp/>
        <stp>Time</stp>
        <stp>ADC</stp>
        <stp>-270</stp>
        <stp>All</stp>
        <stp/>
        <stp/>
        <stp>False</stp>
        <tr r="B32" s="1"/>
        <tr r="C32" s="1"/>
      </tp>
      <tp>
        <v>44050</v>
        <stp/>
        <stp>StudyData</stp>
        <stp>EP</stp>
        <stp>Bar</stp>
        <stp/>
        <stp>Time</stp>
        <stp>ADC</stp>
        <stp>-273</stp>
        <stp>All</stp>
        <stp/>
        <stp/>
        <stp>False</stp>
        <tr r="C29" s="1"/>
        <tr r="B29" s="1"/>
      </tp>
      <tp>
        <v>44053</v>
        <stp/>
        <stp>StudyData</stp>
        <stp>EP</stp>
        <stp>Bar</stp>
        <stp/>
        <stp>Time</stp>
        <stp>ADC</stp>
        <stp>-272</stp>
        <stp>All</stp>
        <stp/>
        <stp/>
        <stp>False</stp>
        <tr r="C30" s="1"/>
        <tr r="B30" s="1"/>
      </tp>
      <tp>
        <v>44042</v>
        <stp/>
        <stp>StudyData</stp>
        <stp>EP</stp>
        <stp>Bar</stp>
        <stp/>
        <stp>Time</stp>
        <stp>ADC</stp>
        <stp>-279</stp>
        <stp>All</stp>
        <stp/>
        <stp/>
        <stp>False</stp>
        <tr r="B23" s="1"/>
        <tr r="C23" s="1"/>
      </tp>
      <tp>
        <v>44043</v>
        <stp/>
        <stp>StudyData</stp>
        <stp>EP</stp>
        <stp>Bar</stp>
        <stp/>
        <stp>Time</stp>
        <stp>ADC</stp>
        <stp>-278</stp>
        <stp>All</stp>
        <stp/>
        <stp/>
        <stp>False</stp>
        <tr r="C24" s="1"/>
        <tr r="B24" s="1"/>
      </tp>
      <tp>
        <v>44062</v>
        <stp/>
        <stp>StudyData</stp>
        <stp>EP</stp>
        <stp>Bar</stp>
        <stp/>
        <stp>Time</stp>
        <stp>ADC</stp>
        <stp>-265</stp>
        <stp>All</stp>
        <stp/>
        <stp/>
        <stp>False</stp>
        <tr r="C37" s="1"/>
        <tr r="B37" s="1"/>
      </tp>
      <tp>
        <v>44063</v>
        <stp/>
        <stp>StudyData</stp>
        <stp>EP</stp>
        <stp>Bar</stp>
        <stp/>
        <stp>Time</stp>
        <stp>ADC</stp>
        <stp>-264</stp>
        <stp>All</stp>
        <stp/>
        <stp/>
        <stp>False</stp>
        <tr r="C38" s="1"/>
        <tr r="B38" s="1"/>
      </tp>
      <tp>
        <v>44060</v>
        <stp/>
        <stp>StudyData</stp>
        <stp>EP</stp>
        <stp>Bar</stp>
        <stp/>
        <stp>Time</stp>
        <stp>ADC</stp>
        <stp>-267</stp>
        <stp>All</stp>
        <stp/>
        <stp/>
        <stp>False</stp>
        <tr r="B35" s="1"/>
        <tr r="C35" s="1"/>
      </tp>
      <tp>
        <v>44061</v>
        <stp/>
        <stp>StudyData</stp>
        <stp>EP</stp>
        <stp>Bar</stp>
        <stp/>
        <stp>Time</stp>
        <stp>ADC</stp>
        <stp>-266</stp>
        <stp>All</stp>
        <stp/>
        <stp/>
        <stp>False</stp>
        <tr r="C36" s="1"/>
        <tr r="B36" s="1"/>
      </tp>
      <tp>
        <v>44068</v>
        <stp/>
        <stp>StudyData</stp>
        <stp>EP</stp>
        <stp>Bar</stp>
        <stp/>
        <stp>Time</stp>
        <stp>ADC</stp>
        <stp>-261</stp>
        <stp>All</stp>
        <stp/>
        <stp/>
        <stp>False</stp>
        <tr r="C41" s="1"/>
        <tr r="B41" s="1"/>
      </tp>
      <tp>
        <v>44069</v>
        <stp/>
        <stp>StudyData</stp>
        <stp>EP</stp>
        <stp>Bar</stp>
        <stp/>
        <stp>Time</stp>
        <stp>ADC</stp>
        <stp>-260</stp>
        <stp>All</stp>
        <stp/>
        <stp/>
        <stp>False</stp>
        <tr r="C42" s="1"/>
        <tr r="B42" s="1"/>
      </tp>
      <tp>
        <v>44064</v>
        <stp/>
        <stp>StudyData</stp>
        <stp>EP</stp>
        <stp>Bar</stp>
        <stp/>
        <stp>Time</stp>
        <stp>ADC</stp>
        <stp>-263</stp>
        <stp>All</stp>
        <stp/>
        <stp/>
        <stp>False</stp>
        <tr r="C39" s="1"/>
        <tr r="B39" s="1"/>
      </tp>
      <tp>
        <v>44067</v>
        <stp/>
        <stp>StudyData</stp>
        <stp>EP</stp>
        <stp>Bar</stp>
        <stp/>
        <stp>Time</stp>
        <stp>ADC</stp>
        <stp>-262</stp>
        <stp>All</stp>
        <stp/>
        <stp/>
        <stp>False</stp>
        <tr r="B40" s="1"/>
        <tr r="C40" s="1"/>
      </tp>
      <tp>
        <v>44056</v>
        <stp/>
        <stp>StudyData</stp>
        <stp>EP</stp>
        <stp>Bar</stp>
        <stp/>
        <stp>Time</stp>
        <stp>ADC</stp>
        <stp>-269</stp>
        <stp>All</stp>
        <stp/>
        <stp/>
        <stp>False</stp>
        <tr r="B33" s="1"/>
        <tr r="C33" s="1"/>
      </tp>
      <tp>
        <v>44057</v>
        <stp/>
        <stp>StudyData</stp>
        <stp>EP</stp>
        <stp>Bar</stp>
        <stp/>
        <stp>Time</stp>
        <stp>ADC</stp>
        <stp>-268</stp>
        <stp>All</stp>
        <stp/>
        <stp/>
        <stp>False</stp>
        <tr r="B34" s="1"/>
        <tr r="C34" s="1"/>
      </tp>
      <tp>
        <v>44076</v>
        <stp/>
        <stp>StudyData</stp>
        <stp>EP</stp>
        <stp>Bar</stp>
        <stp/>
        <stp>Time</stp>
        <stp>ADC</stp>
        <stp>-255</stp>
        <stp>All</stp>
        <stp/>
        <stp/>
        <stp>False</stp>
        <tr r="B47" s="1"/>
        <tr r="C47" s="1"/>
      </tp>
      <tp>
        <v>44077</v>
        <stp/>
        <stp>StudyData</stp>
        <stp>EP</stp>
        <stp>Bar</stp>
        <stp/>
        <stp>Time</stp>
        <stp>ADC</stp>
        <stp>-254</stp>
        <stp>All</stp>
        <stp/>
        <stp/>
        <stp>False</stp>
        <tr r="B48" s="1"/>
        <tr r="C48" s="1"/>
      </tp>
      <tp>
        <v>44074</v>
        <stp/>
        <stp>StudyData</stp>
        <stp>EP</stp>
        <stp>Bar</stp>
        <stp/>
        <stp>Time</stp>
        <stp>ADC</stp>
        <stp>-257</stp>
        <stp>All</stp>
        <stp/>
        <stp/>
        <stp>False</stp>
        <tr r="B45" s="1"/>
        <tr r="C45" s="1"/>
      </tp>
      <tp>
        <v>44075</v>
        <stp/>
        <stp>StudyData</stp>
        <stp>EP</stp>
        <stp>Bar</stp>
        <stp/>
        <stp>Time</stp>
        <stp>ADC</stp>
        <stp>-256</stp>
        <stp>All</stp>
        <stp/>
        <stp/>
        <stp>False</stp>
        <tr r="C46" s="1"/>
        <tr r="B46" s="1"/>
      </tp>
      <tp>
        <v>44083</v>
        <stp/>
        <stp>StudyData</stp>
        <stp>EP</stp>
        <stp>Bar</stp>
        <stp/>
        <stp>Time</stp>
        <stp>ADC</stp>
        <stp>-251</stp>
        <stp>All</stp>
        <stp/>
        <stp/>
        <stp>False</stp>
        <tr r="B51" s="1"/>
        <tr r="C51" s="1"/>
      </tp>
      <tp>
        <v>44084</v>
        <stp/>
        <stp>StudyData</stp>
        <stp>EP</stp>
        <stp>Bar</stp>
        <stp/>
        <stp>Time</stp>
        <stp>ADC</stp>
        <stp>-250</stp>
        <stp>All</stp>
        <stp/>
        <stp/>
        <stp>False</stp>
        <tr r="C52" s="1"/>
        <tr r="B52" s="1"/>
      </tp>
      <tp>
        <v>44078</v>
        <stp/>
        <stp>StudyData</stp>
        <stp>EP</stp>
        <stp>Bar</stp>
        <stp/>
        <stp>Time</stp>
        <stp>ADC</stp>
        <stp>-253</stp>
        <stp>All</stp>
        <stp/>
        <stp/>
        <stp>False</stp>
        <tr r="C49" s="1"/>
        <tr r="B49" s="1"/>
      </tp>
      <tp>
        <v>44082</v>
        <stp/>
        <stp>StudyData</stp>
        <stp>EP</stp>
        <stp>Bar</stp>
        <stp/>
        <stp>Time</stp>
        <stp>ADC</stp>
        <stp>-252</stp>
        <stp>All</stp>
        <stp/>
        <stp/>
        <stp>False</stp>
        <tr r="B50" s="1"/>
        <tr r="C50" s="1"/>
      </tp>
      <tp>
        <v>44070</v>
        <stp/>
        <stp>StudyData</stp>
        <stp>EP</stp>
        <stp>Bar</stp>
        <stp/>
        <stp>Time</stp>
        <stp>ADC</stp>
        <stp>-259</stp>
        <stp>All</stp>
        <stp/>
        <stp/>
        <stp>False</stp>
        <tr r="C43" s="1"/>
        <tr r="B43" s="1"/>
      </tp>
      <tp>
        <v>44071</v>
        <stp/>
        <stp>StudyData</stp>
        <stp>EP</stp>
        <stp>Bar</stp>
        <stp/>
        <stp>Time</stp>
        <stp>ADC</stp>
        <stp>-258</stp>
        <stp>All</stp>
        <stp/>
        <stp/>
        <stp>False</stp>
        <tr r="B44" s="1"/>
        <tr r="C44" s="1"/>
      </tp>
      <tp>
        <v>44091</v>
        <stp/>
        <stp>StudyData</stp>
        <stp>EP</stp>
        <stp>Bar</stp>
        <stp/>
        <stp>Time</stp>
        <stp>ADC</stp>
        <stp>-245</stp>
        <stp>All</stp>
        <stp/>
        <stp/>
        <stp>False</stp>
        <tr r="B57" s="1"/>
        <tr r="C57" s="1"/>
      </tp>
      <tp>
        <v>44092</v>
        <stp/>
        <stp>StudyData</stp>
        <stp>EP</stp>
        <stp>Bar</stp>
        <stp/>
        <stp>Time</stp>
        <stp>ADC</stp>
        <stp>-244</stp>
        <stp>All</stp>
        <stp/>
        <stp/>
        <stp>False</stp>
        <tr r="C58" s="1"/>
        <tr r="B58" s="1"/>
      </tp>
      <tp>
        <v>44089</v>
        <stp/>
        <stp>StudyData</stp>
        <stp>EP</stp>
        <stp>Bar</stp>
        <stp/>
        <stp>Time</stp>
        <stp>ADC</stp>
        <stp>-247</stp>
        <stp>All</stp>
        <stp/>
        <stp/>
        <stp>False</stp>
        <tr r="B55" s="1"/>
        <tr r="C55" s="1"/>
      </tp>
      <tp>
        <v>44090</v>
        <stp/>
        <stp>StudyData</stp>
        <stp>EP</stp>
        <stp>Bar</stp>
        <stp/>
        <stp>Time</stp>
        <stp>ADC</stp>
        <stp>-246</stp>
        <stp>All</stp>
        <stp/>
        <stp/>
        <stp>False</stp>
        <tr r="B56" s="1"/>
        <tr r="C56" s="1"/>
      </tp>
      <tp>
        <v>44097</v>
        <stp/>
        <stp>StudyData</stp>
        <stp>EP</stp>
        <stp>Bar</stp>
        <stp/>
        <stp>Time</stp>
        <stp>ADC</stp>
        <stp>-241</stp>
        <stp>All</stp>
        <stp/>
        <stp/>
        <stp>False</stp>
        <tr r="B61" s="1"/>
        <tr r="C61" s="1"/>
      </tp>
      <tp>
        <v>44098</v>
        <stp/>
        <stp>StudyData</stp>
        <stp>EP</stp>
        <stp>Bar</stp>
        <stp/>
        <stp>Time</stp>
        <stp>ADC</stp>
        <stp>-240</stp>
        <stp>All</stp>
        <stp/>
        <stp/>
        <stp>False</stp>
        <tr r="B62" s="1"/>
        <tr r="C62" s="1"/>
      </tp>
      <tp>
        <v>44095</v>
        <stp/>
        <stp>StudyData</stp>
        <stp>EP</stp>
        <stp>Bar</stp>
        <stp/>
        <stp>Time</stp>
        <stp>ADC</stp>
        <stp>-243</stp>
        <stp>All</stp>
        <stp/>
        <stp/>
        <stp>False</stp>
        <tr r="C59" s="1"/>
        <tr r="B59" s="1"/>
      </tp>
      <tp>
        <v>44096</v>
        <stp/>
        <stp>StudyData</stp>
        <stp>EP</stp>
        <stp>Bar</stp>
        <stp/>
        <stp>Time</stp>
        <stp>ADC</stp>
        <stp>-242</stp>
        <stp>All</stp>
        <stp/>
        <stp/>
        <stp>False</stp>
        <tr r="B60" s="1"/>
        <tr r="C60" s="1"/>
      </tp>
      <tp>
        <v>44085</v>
        <stp/>
        <stp>StudyData</stp>
        <stp>EP</stp>
        <stp>Bar</stp>
        <stp/>
        <stp>Time</stp>
        <stp>ADC</stp>
        <stp>-249</stp>
        <stp>All</stp>
        <stp/>
        <stp/>
        <stp>False</stp>
        <tr r="C53" s="1"/>
        <tr r="B53" s="1"/>
      </tp>
      <tp>
        <v>44088</v>
        <stp/>
        <stp>StudyData</stp>
        <stp>EP</stp>
        <stp>Bar</stp>
        <stp/>
        <stp>Time</stp>
        <stp>ADC</stp>
        <stp>-248</stp>
        <stp>All</stp>
        <stp/>
        <stp/>
        <stp>False</stp>
        <tr r="C54" s="1"/>
        <tr r="B54" s="1"/>
      </tp>
      <tp>
        <v>44446</v>
        <stp/>
        <stp>StudyData</stp>
        <stp>EP</stp>
        <stp>Bar</stp>
        <stp/>
        <stp>Time</stp>
        <stp>ADC</stp>
        <stp>0</stp>
        <stp>All</stp>
        <stp/>
        <stp/>
        <stp>False</stp>
        <tr r="B302" s="1"/>
        <tr r="C30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30238037552998182"/>
                  <c:y val="-9.90233297403949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Sheet1!$D$283:$D$302</c:f>
              <c:numCache>
                <c:formatCode>0.00</c:formatCode>
                <c:ptCount val="20"/>
                <c:pt idx="0">
                  <c:v>4430</c:v>
                </c:pt>
                <c:pt idx="1">
                  <c:v>4440.5</c:v>
                </c:pt>
                <c:pt idx="2">
                  <c:v>4454.5</c:v>
                </c:pt>
                <c:pt idx="3">
                  <c:v>4462.5</c:v>
                </c:pt>
                <c:pt idx="4">
                  <c:v>4474</c:v>
                </c:pt>
                <c:pt idx="5">
                  <c:v>4443.5</c:v>
                </c:pt>
                <c:pt idx="6">
                  <c:v>4394.5</c:v>
                </c:pt>
                <c:pt idx="7">
                  <c:v>4401.5</c:v>
                </c:pt>
                <c:pt idx="8">
                  <c:v>4437</c:v>
                </c:pt>
                <c:pt idx="9">
                  <c:v>4475.5</c:v>
                </c:pt>
                <c:pt idx="10">
                  <c:v>4482.5</c:v>
                </c:pt>
                <c:pt idx="11">
                  <c:v>4493</c:v>
                </c:pt>
                <c:pt idx="12">
                  <c:v>4466.5</c:v>
                </c:pt>
                <c:pt idx="13">
                  <c:v>4505.5</c:v>
                </c:pt>
                <c:pt idx="14">
                  <c:v>4525.25</c:v>
                </c:pt>
                <c:pt idx="15">
                  <c:v>4520.5</c:v>
                </c:pt>
                <c:pt idx="16">
                  <c:v>4521.25</c:v>
                </c:pt>
                <c:pt idx="17">
                  <c:v>4535.25</c:v>
                </c:pt>
                <c:pt idx="18">
                  <c:v>4534.5</c:v>
                </c:pt>
                <c:pt idx="19">
                  <c:v>4533.75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F-4003-9E4C-0232C9D7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630671"/>
        <c:axId val="569640239"/>
      </c:lineChart>
      <c:catAx>
        <c:axId val="5696306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9640239"/>
        <c:crosses val="autoZero"/>
        <c:auto val="0"/>
        <c:lblAlgn val="ctr"/>
        <c:lblOffset val="100"/>
        <c:noMultiLvlLbl val="0"/>
      </c:catAx>
      <c:valAx>
        <c:axId val="56964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9630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Sheet1!$D$100:$D$302</c:f>
              <c:numCache>
                <c:formatCode>0.00</c:formatCode>
                <c:ptCount val="203"/>
                <c:pt idx="0">
                  <c:v>3580.25</c:v>
                </c:pt>
                <c:pt idx="1">
                  <c:v>3538.5</c:v>
                </c:pt>
                <c:pt idx="2">
                  <c:v>3553.5</c:v>
                </c:pt>
                <c:pt idx="3">
                  <c:v>3527.75</c:v>
                </c:pt>
                <c:pt idx="4">
                  <c:v>3549.5</c:v>
                </c:pt>
                <c:pt idx="5">
                  <c:v>3606.25</c:v>
                </c:pt>
                <c:pt idx="6">
                  <c:v>3600.75</c:v>
                </c:pt>
                <c:pt idx="7">
                  <c:v>3610</c:v>
                </c:pt>
                <c:pt idx="8">
                  <c:v>3596.75</c:v>
                </c:pt>
                <c:pt idx="9">
                  <c:v>3634</c:v>
                </c:pt>
                <c:pt idx="10">
                  <c:v>3640.75</c:v>
                </c:pt>
                <c:pt idx="11">
                  <c:v>3638</c:v>
                </c:pt>
                <c:pt idx="12">
                  <c:v>3671.5</c:v>
                </c:pt>
                <c:pt idx="13">
                  <c:v>3664.25</c:v>
                </c:pt>
                <c:pt idx="14">
                  <c:v>3675.5</c:v>
                </c:pt>
                <c:pt idx="15">
                  <c:v>3646</c:v>
                </c:pt>
                <c:pt idx="16">
                  <c:v>3642</c:v>
                </c:pt>
                <c:pt idx="17">
                  <c:v>3634.75</c:v>
                </c:pt>
                <c:pt idx="18">
                  <c:v>3621.25</c:v>
                </c:pt>
                <c:pt idx="19">
                  <c:v>3668.25</c:v>
                </c:pt>
                <c:pt idx="20">
                  <c:v>3675</c:v>
                </c:pt>
                <c:pt idx="21">
                  <c:v>3694</c:v>
                </c:pt>
                <c:pt idx="22">
                  <c:v>3687.5</c:v>
                </c:pt>
                <c:pt idx="23">
                  <c:v>3667</c:v>
                </c:pt>
                <c:pt idx="24">
                  <c:v>3658.5</c:v>
                </c:pt>
                <c:pt idx="25">
                  <c:v>3662.75</c:v>
                </c:pt>
                <c:pt idx="26">
                  <c:v>3676.25</c:v>
                </c:pt>
                <c:pt idx="27">
                  <c:v>3708.75</c:v>
                </c:pt>
                <c:pt idx="28">
                  <c:v>3701.25</c:v>
                </c:pt>
                <c:pt idx="29">
                  <c:v>3705.5</c:v>
                </c:pt>
                <c:pt idx="30">
                  <c:v>3730.05</c:v>
                </c:pt>
                <c:pt idx="31">
                  <c:v>3673.5</c:v>
                </c:pt>
                <c:pt idx="32">
                  <c:v>3699.5</c:v>
                </c:pt>
                <c:pt idx="33">
                  <c:v>3721.75</c:v>
                </c:pt>
                <c:pt idx="34">
                  <c:v>3776.75</c:v>
                </c:pt>
                <c:pt idx="35">
                  <c:v>3798.75</c:v>
                </c:pt>
                <c:pt idx="36">
                  <c:v>3773.25</c:v>
                </c:pt>
                <c:pt idx="37">
                  <c:v>3775.75</c:v>
                </c:pt>
                <c:pt idx="38">
                  <c:v>3785</c:v>
                </c:pt>
                <c:pt idx="39">
                  <c:v>3772.5</c:v>
                </c:pt>
                <c:pt idx="40">
                  <c:v>3743.5</c:v>
                </c:pt>
                <c:pt idx="41">
                  <c:v>3771.75</c:v>
                </c:pt>
                <c:pt idx="42">
                  <c:v>3826.25</c:v>
                </c:pt>
                <c:pt idx="43">
                  <c:v>3827.25</c:v>
                </c:pt>
                <c:pt idx="44">
                  <c:v>3815.5</c:v>
                </c:pt>
                <c:pt idx="45">
                  <c:v>3829.75</c:v>
                </c:pt>
                <c:pt idx="46">
                  <c:v>3823.75</c:v>
                </c:pt>
                <c:pt idx="47">
                  <c:v>3725.5</c:v>
                </c:pt>
                <c:pt idx="48">
                  <c:v>3760.5</c:v>
                </c:pt>
                <c:pt idx="49">
                  <c:v>3686.5</c:v>
                </c:pt>
                <c:pt idx="50">
                  <c:v>3747</c:v>
                </c:pt>
                <c:pt idx="51">
                  <c:v>3799.5</c:v>
                </c:pt>
                <c:pt idx="52">
                  <c:v>3804.75</c:v>
                </c:pt>
                <c:pt idx="53">
                  <c:v>3845.75</c:v>
                </c:pt>
                <c:pt idx="54">
                  <c:v>3861.5</c:v>
                </c:pt>
                <c:pt idx="55">
                  <c:v>3889.25</c:v>
                </c:pt>
                <c:pt idx="56">
                  <c:v>3886.75</c:v>
                </c:pt>
                <c:pt idx="57">
                  <c:v>3884.25</c:v>
                </c:pt>
                <c:pt idx="58">
                  <c:v>3893.25</c:v>
                </c:pt>
                <c:pt idx="59">
                  <c:v>3912.25</c:v>
                </c:pt>
                <c:pt idx="60">
                  <c:v>3909</c:v>
                </c:pt>
                <c:pt idx="61">
                  <c:v>3909.25</c:v>
                </c:pt>
                <c:pt idx="62">
                  <c:v>3890.75</c:v>
                </c:pt>
                <c:pt idx="63">
                  <c:v>3884.25</c:v>
                </c:pt>
                <c:pt idx="64">
                  <c:v>3854.75</c:v>
                </c:pt>
                <c:pt idx="65">
                  <c:v>3859.25</c:v>
                </c:pt>
                <c:pt idx="66">
                  <c:v>3903.75</c:v>
                </c:pt>
                <c:pt idx="67">
                  <c:v>3809.25</c:v>
                </c:pt>
                <c:pt idx="68">
                  <c:v>3790.5</c:v>
                </c:pt>
                <c:pt idx="69">
                  <c:v>3880</c:v>
                </c:pt>
                <c:pt idx="70">
                  <c:v>3848.75</c:v>
                </c:pt>
                <c:pt idx="71">
                  <c:v>3798</c:v>
                </c:pt>
                <c:pt idx="72">
                  <c:v>3746.75</c:v>
                </c:pt>
                <c:pt idx="73">
                  <c:v>3820.25</c:v>
                </c:pt>
                <c:pt idx="74">
                  <c:v>3800.5</c:v>
                </c:pt>
                <c:pt idx="75">
                  <c:v>3854.5</c:v>
                </c:pt>
                <c:pt idx="76">
                  <c:v>3877.75</c:v>
                </c:pt>
                <c:pt idx="77">
                  <c:v>3918</c:v>
                </c:pt>
                <c:pt idx="78">
                  <c:v>3923.5</c:v>
                </c:pt>
                <c:pt idx="79">
                  <c:v>3949</c:v>
                </c:pt>
                <c:pt idx="80">
                  <c:v>3943.25</c:v>
                </c:pt>
                <c:pt idx="81">
                  <c:v>3954.25</c:v>
                </c:pt>
                <c:pt idx="82">
                  <c:v>3896.75</c:v>
                </c:pt>
                <c:pt idx="83">
                  <c:v>3890.5</c:v>
                </c:pt>
                <c:pt idx="84">
                  <c:v>3920.75</c:v>
                </c:pt>
                <c:pt idx="85">
                  <c:v>3890.5</c:v>
                </c:pt>
                <c:pt idx="86">
                  <c:v>3871.5</c:v>
                </c:pt>
                <c:pt idx="87">
                  <c:v>3891.25</c:v>
                </c:pt>
                <c:pt idx="88">
                  <c:v>3955.5</c:v>
                </c:pt>
                <c:pt idx="89">
                  <c:v>3949.75</c:v>
                </c:pt>
                <c:pt idx="90">
                  <c:v>3938.5</c:v>
                </c:pt>
                <c:pt idx="91">
                  <c:v>3958.25</c:v>
                </c:pt>
                <c:pt idx="92">
                  <c:v>4000.75</c:v>
                </c:pt>
                <c:pt idx="93">
                  <c:v>4000.75</c:v>
                </c:pt>
                <c:pt idx="94">
                  <c:v>4058.5</c:v>
                </c:pt>
                <c:pt idx="95">
                  <c:v>4054.75</c:v>
                </c:pt>
                <c:pt idx="96">
                  <c:v>4060.75</c:v>
                </c:pt>
                <c:pt idx="97">
                  <c:v>4079.75</c:v>
                </c:pt>
                <c:pt idx="98">
                  <c:v>4110.25</c:v>
                </c:pt>
                <c:pt idx="99">
                  <c:v>4111</c:v>
                </c:pt>
                <c:pt idx="100">
                  <c:v>4123.5</c:v>
                </c:pt>
                <c:pt idx="101">
                  <c:v>4108.75</c:v>
                </c:pt>
                <c:pt idx="102">
                  <c:v>4153.25</c:v>
                </c:pt>
                <c:pt idx="103">
                  <c:v>4167</c:v>
                </c:pt>
                <c:pt idx="104">
                  <c:v>4146.25</c:v>
                </c:pt>
                <c:pt idx="105">
                  <c:v>4117.25</c:v>
                </c:pt>
                <c:pt idx="106">
                  <c:v>4155.5</c:v>
                </c:pt>
                <c:pt idx="107">
                  <c:v>4118.5</c:v>
                </c:pt>
                <c:pt idx="108">
                  <c:v>4162.25</c:v>
                </c:pt>
                <c:pt idx="109">
                  <c:v>4170.25</c:v>
                </c:pt>
                <c:pt idx="110">
                  <c:v>4169.75</c:v>
                </c:pt>
                <c:pt idx="111">
                  <c:v>4167</c:v>
                </c:pt>
                <c:pt idx="112">
                  <c:v>4194.25</c:v>
                </c:pt>
                <c:pt idx="113">
                  <c:v>4165.25</c:v>
                </c:pt>
                <c:pt idx="114">
                  <c:v>4176.5</c:v>
                </c:pt>
                <c:pt idx="115">
                  <c:v>4149</c:v>
                </c:pt>
                <c:pt idx="116">
                  <c:v>4150.75</c:v>
                </c:pt>
                <c:pt idx="117">
                  <c:v>4185</c:v>
                </c:pt>
                <c:pt idx="118">
                  <c:v>4216</c:v>
                </c:pt>
                <c:pt idx="119">
                  <c:v>4174.25</c:v>
                </c:pt>
                <c:pt idx="120">
                  <c:v>4137</c:v>
                </c:pt>
                <c:pt idx="121">
                  <c:v>4049.5</c:v>
                </c:pt>
                <c:pt idx="122">
                  <c:v>4097.75</c:v>
                </c:pt>
                <c:pt idx="123">
                  <c:v>4159.75</c:v>
                </c:pt>
                <c:pt idx="124">
                  <c:v>4148.5</c:v>
                </c:pt>
                <c:pt idx="125">
                  <c:v>4113.75</c:v>
                </c:pt>
                <c:pt idx="126">
                  <c:v>4102.25</c:v>
                </c:pt>
                <c:pt idx="127">
                  <c:v>4145</c:v>
                </c:pt>
                <c:pt idx="128">
                  <c:v>4142.5</c:v>
                </c:pt>
                <c:pt idx="129">
                  <c:v>4184.5</c:v>
                </c:pt>
                <c:pt idx="130">
                  <c:v>4176.25</c:v>
                </c:pt>
                <c:pt idx="131">
                  <c:v>4183.75</c:v>
                </c:pt>
                <c:pt idx="132">
                  <c:v>4189.75</c:v>
                </c:pt>
                <c:pt idx="133">
                  <c:v>4193.25</c:v>
                </c:pt>
                <c:pt idx="134">
                  <c:v>4189.25</c:v>
                </c:pt>
                <c:pt idx="135">
                  <c:v>4197</c:v>
                </c:pt>
                <c:pt idx="136">
                  <c:v>4182</c:v>
                </c:pt>
                <c:pt idx="137">
                  <c:v>4219</c:v>
                </c:pt>
                <c:pt idx="138">
                  <c:v>4216.25</c:v>
                </c:pt>
                <c:pt idx="139">
                  <c:v>4216.5</c:v>
                </c:pt>
                <c:pt idx="140">
                  <c:v>4209.25</c:v>
                </c:pt>
                <c:pt idx="141">
                  <c:v>4228.75</c:v>
                </c:pt>
                <c:pt idx="142">
                  <c:v>4236.5</c:v>
                </c:pt>
                <c:pt idx="143">
                  <c:v>4245.75</c:v>
                </c:pt>
                <c:pt idx="144">
                  <c:v>4236.5</c:v>
                </c:pt>
                <c:pt idx="145">
                  <c:v>4213</c:v>
                </c:pt>
                <c:pt idx="146">
                  <c:v>4212.25</c:v>
                </c:pt>
                <c:pt idx="147">
                  <c:v>4153.5</c:v>
                </c:pt>
                <c:pt idx="148">
                  <c:v>4213.75</c:v>
                </c:pt>
                <c:pt idx="149">
                  <c:v>4236.25</c:v>
                </c:pt>
                <c:pt idx="150">
                  <c:v>4231.5</c:v>
                </c:pt>
                <c:pt idx="151">
                  <c:v>4256</c:v>
                </c:pt>
                <c:pt idx="152">
                  <c:v>4271.25</c:v>
                </c:pt>
                <c:pt idx="153">
                  <c:v>4280.5</c:v>
                </c:pt>
                <c:pt idx="154">
                  <c:v>4282</c:v>
                </c:pt>
                <c:pt idx="155">
                  <c:v>4288.5</c:v>
                </c:pt>
                <c:pt idx="156">
                  <c:v>4310.75</c:v>
                </c:pt>
                <c:pt idx="157">
                  <c:v>4342.75</c:v>
                </c:pt>
                <c:pt idx="158">
                  <c:v>4334</c:v>
                </c:pt>
                <c:pt idx="159">
                  <c:v>4349.75</c:v>
                </c:pt>
                <c:pt idx="160">
                  <c:v>4313</c:v>
                </c:pt>
                <c:pt idx="161">
                  <c:v>4360</c:v>
                </c:pt>
                <c:pt idx="162">
                  <c:v>4376.5</c:v>
                </c:pt>
                <c:pt idx="163">
                  <c:v>4361.25</c:v>
                </c:pt>
                <c:pt idx="164">
                  <c:v>4367.75</c:v>
                </c:pt>
                <c:pt idx="165">
                  <c:v>4352</c:v>
                </c:pt>
                <c:pt idx="166">
                  <c:v>4318.5</c:v>
                </c:pt>
                <c:pt idx="167">
                  <c:v>4251.25</c:v>
                </c:pt>
                <c:pt idx="168">
                  <c:v>4315.5</c:v>
                </c:pt>
                <c:pt idx="169">
                  <c:v>4350.5</c:v>
                </c:pt>
                <c:pt idx="170">
                  <c:v>4359.5</c:v>
                </c:pt>
                <c:pt idx="171">
                  <c:v>4403</c:v>
                </c:pt>
                <c:pt idx="172">
                  <c:v>4414.25</c:v>
                </c:pt>
                <c:pt idx="173">
                  <c:v>4394.5</c:v>
                </c:pt>
                <c:pt idx="174">
                  <c:v>4393.75</c:v>
                </c:pt>
                <c:pt idx="175">
                  <c:v>4411.75</c:v>
                </c:pt>
                <c:pt idx="176">
                  <c:v>4389.5</c:v>
                </c:pt>
                <c:pt idx="177">
                  <c:v>4379.75</c:v>
                </c:pt>
                <c:pt idx="178">
                  <c:v>4415</c:v>
                </c:pt>
                <c:pt idx="179">
                  <c:v>4394.75</c:v>
                </c:pt>
                <c:pt idx="180">
                  <c:v>4421.5</c:v>
                </c:pt>
                <c:pt idx="181">
                  <c:v>4429.5</c:v>
                </c:pt>
                <c:pt idx="182">
                  <c:v>4425.75</c:v>
                </c:pt>
                <c:pt idx="183">
                  <c:v>4430</c:v>
                </c:pt>
                <c:pt idx="184">
                  <c:v>4440.5</c:v>
                </c:pt>
                <c:pt idx="185">
                  <c:v>4454.5</c:v>
                </c:pt>
                <c:pt idx="186">
                  <c:v>4462.5</c:v>
                </c:pt>
                <c:pt idx="187">
                  <c:v>4474</c:v>
                </c:pt>
                <c:pt idx="188">
                  <c:v>4443.5</c:v>
                </c:pt>
                <c:pt idx="189">
                  <c:v>4394.5</c:v>
                </c:pt>
                <c:pt idx="190">
                  <c:v>4401.5</c:v>
                </c:pt>
                <c:pt idx="191">
                  <c:v>4437</c:v>
                </c:pt>
                <c:pt idx="192">
                  <c:v>4475.5</c:v>
                </c:pt>
                <c:pt idx="193">
                  <c:v>4482.5</c:v>
                </c:pt>
                <c:pt idx="194">
                  <c:v>4493</c:v>
                </c:pt>
                <c:pt idx="195">
                  <c:v>4466.5</c:v>
                </c:pt>
                <c:pt idx="196">
                  <c:v>4505.5</c:v>
                </c:pt>
                <c:pt idx="197">
                  <c:v>4525.25</c:v>
                </c:pt>
                <c:pt idx="198">
                  <c:v>4520.5</c:v>
                </c:pt>
                <c:pt idx="199">
                  <c:v>4521.25</c:v>
                </c:pt>
                <c:pt idx="200">
                  <c:v>4535.25</c:v>
                </c:pt>
                <c:pt idx="201">
                  <c:v>4534.5</c:v>
                </c:pt>
                <c:pt idx="202">
                  <c:v>4533.75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4-47DB-8987-0179ECA50B5A}"/>
            </c:ext>
          </c:extLst>
        </c:ser>
        <c:ser>
          <c:idx val="1"/>
          <c:order val="1"/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Sheet1!$E$100:$E$302</c:f>
              <c:numCache>
                <c:formatCode>0.00</c:formatCode>
                <c:ptCount val="203"/>
                <c:pt idx="0">
                  <c:v>3573.6253246753245</c:v>
                </c:pt>
                <c:pt idx="1">
                  <c:v>3532.7179277244481</c:v>
                </c:pt>
                <c:pt idx="2">
                  <c:v>3514.7271597967247</c:v>
                </c:pt>
                <c:pt idx="3">
                  <c:v>3497.1472614342174</c:v>
                </c:pt>
                <c:pt idx="4">
                  <c:v>3504.3806041784296</c:v>
                </c:pt>
                <c:pt idx="5">
                  <c:v>3556.1711462450594</c:v>
                </c:pt>
                <c:pt idx="6">
                  <c:v>3584.4711180124223</c:v>
                </c:pt>
                <c:pt idx="7">
                  <c:v>3615.6079898362514</c:v>
                </c:pt>
                <c:pt idx="8">
                  <c:v>3621.9511857707521</c:v>
                </c:pt>
                <c:pt idx="9">
                  <c:v>3640.7243365330332</c:v>
                </c:pt>
                <c:pt idx="10">
                  <c:v>3651.37656691135</c:v>
                </c:pt>
                <c:pt idx="11">
                  <c:v>3653.5983907396953</c:v>
                </c:pt>
                <c:pt idx="12">
                  <c:v>3674.4046301524568</c:v>
                </c:pt>
                <c:pt idx="13">
                  <c:v>3677.5028797289665</c:v>
                </c:pt>
                <c:pt idx="14">
                  <c:v>3684.6259175607001</c:v>
                </c:pt>
                <c:pt idx="15">
                  <c:v>3667.4480237154148</c:v>
                </c:pt>
                <c:pt idx="16">
                  <c:v>3652.8148503670245</c:v>
                </c:pt>
                <c:pt idx="17">
                  <c:v>3630.3293901750417</c:v>
                </c:pt>
                <c:pt idx="18">
                  <c:v>3609.4804912478821</c:v>
                </c:pt>
                <c:pt idx="19">
                  <c:v>3629.8715979672502</c:v>
                </c:pt>
                <c:pt idx="20">
                  <c:v>3652.6531055900628</c:v>
                </c:pt>
                <c:pt idx="21">
                  <c:v>3677.6838226990408</c:v>
                </c:pt>
                <c:pt idx="22">
                  <c:v>3693.3849520045173</c:v>
                </c:pt>
                <c:pt idx="23">
                  <c:v>3686.9503952569175</c:v>
                </c:pt>
                <c:pt idx="24">
                  <c:v>3674.442603049125</c:v>
                </c:pt>
                <c:pt idx="25">
                  <c:v>3671.9525974025978</c:v>
                </c:pt>
                <c:pt idx="26">
                  <c:v>3676.6402879728962</c:v>
                </c:pt>
                <c:pt idx="27">
                  <c:v>3697.8140598531904</c:v>
                </c:pt>
                <c:pt idx="28">
                  <c:v>3702.6886222473181</c:v>
                </c:pt>
                <c:pt idx="29">
                  <c:v>3708.0743929983059</c:v>
                </c:pt>
                <c:pt idx="30">
                  <c:v>3723.1206606437049</c:v>
                </c:pt>
                <c:pt idx="31">
                  <c:v>3697.0812761151892</c:v>
                </c:pt>
                <c:pt idx="32">
                  <c:v>3695.6919762845851</c:v>
                </c:pt>
                <c:pt idx="33">
                  <c:v>3707.2270412196499</c:v>
                </c:pt>
                <c:pt idx="34">
                  <c:v>3749.4460982495766</c:v>
                </c:pt>
                <c:pt idx="35">
                  <c:v>3788.0876284584983</c:v>
                </c:pt>
                <c:pt idx="36">
                  <c:v>3796.9729192546583</c:v>
                </c:pt>
                <c:pt idx="37">
                  <c:v>3798.8003896103901</c:v>
                </c:pt>
                <c:pt idx="38">
                  <c:v>3796.0508695652179</c:v>
                </c:pt>
                <c:pt idx="39">
                  <c:v>3785.6289892715981</c:v>
                </c:pt>
                <c:pt idx="40">
                  <c:v>3759.3842123094296</c:v>
                </c:pt>
                <c:pt idx="41">
                  <c:v>3759.26269904009</c:v>
                </c:pt>
                <c:pt idx="42">
                  <c:v>3791.5802597402599</c:v>
                </c:pt>
                <c:pt idx="43">
                  <c:v>3812.9859909655561</c:v>
                </c:pt>
                <c:pt idx="44">
                  <c:v>3818.2279728966687</c:v>
                </c:pt>
                <c:pt idx="45">
                  <c:v>3826.869305477132</c:v>
                </c:pt>
                <c:pt idx="46">
                  <c:v>3827.1178091473748</c:v>
                </c:pt>
                <c:pt idx="47">
                  <c:v>3774.0067419536986</c:v>
                </c:pt>
                <c:pt idx="48">
                  <c:v>3757.7700112930547</c:v>
                </c:pt>
                <c:pt idx="49">
                  <c:v>3708.0016600790514</c:v>
                </c:pt>
                <c:pt idx="50">
                  <c:v>3716.7551948051946</c:v>
                </c:pt>
                <c:pt idx="51">
                  <c:v>3749.4943534726149</c:v>
                </c:pt>
                <c:pt idx="52">
                  <c:v>3775.7640880858271</c:v>
                </c:pt>
                <c:pt idx="53">
                  <c:v>3815.2972332015815</c:v>
                </c:pt>
                <c:pt idx="54">
                  <c:v>3854.0932806324117</c:v>
                </c:pt>
                <c:pt idx="55">
                  <c:v>3897.6101637492943</c:v>
                </c:pt>
                <c:pt idx="56">
                  <c:v>3919.8952004517228</c:v>
                </c:pt>
                <c:pt idx="57">
                  <c:v>3927.8123658949753</c:v>
                </c:pt>
                <c:pt idx="58">
                  <c:v>3932.9904291360817</c:v>
                </c:pt>
                <c:pt idx="59">
                  <c:v>3938.800310559006</c:v>
                </c:pt>
                <c:pt idx="60">
                  <c:v>3926.7778091473747</c:v>
                </c:pt>
                <c:pt idx="61">
                  <c:v>3909.4864483342744</c:v>
                </c:pt>
                <c:pt idx="62">
                  <c:v>3886.4671654432518</c:v>
                </c:pt>
                <c:pt idx="63">
                  <c:v>3866.4389892715972</c:v>
                </c:pt>
                <c:pt idx="64">
                  <c:v>3837.4623658949745</c:v>
                </c:pt>
                <c:pt idx="65">
                  <c:v>3829.5543195934497</c:v>
                </c:pt>
                <c:pt idx="66">
                  <c:v>3862.119113495201</c:v>
                </c:pt>
                <c:pt idx="67">
                  <c:v>3829.4532467532467</c:v>
                </c:pt>
                <c:pt idx="68">
                  <c:v>3806.8791360813102</c:v>
                </c:pt>
                <c:pt idx="69">
                  <c:v>3835.9754376058731</c:v>
                </c:pt>
                <c:pt idx="70">
                  <c:v>3842.0024844720501</c:v>
                </c:pt>
                <c:pt idx="71">
                  <c:v>3821.8386222473182</c:v>
                </c:pt>
                <c:pt idx="72">
                  <c:v>3778.1688594014686</c:v>
                </c:pt>
                <c:pt idx="73">
                  <c:v>3793.6594579333714</c:v>
                </c:pt>
                <c:pt idx="74">
                  <c:v>3795.3012987012985</c:v>
                </c:pt>
                <c:pt idx="75">
                  <c:v>3830.6626482213442</c:v>
                </c:pt>
                <c:pt idx="76">
                  <c:v>3867.4567193675889</c:v>
                </c:pt>
                <c:pt idx="77">
                  <c:v>3911.41691134952</c:v>
                </c:pt>
                <c:pt idx="78">
                  <c:v>3939.1581309994363</c:v>
                </c:pt>
                <c:pt idx="79">
                  <c:v>3967.7050818746475</c:v>
                </c:pt>
                <c:pt idx="80">
                  <c:v>3976.8083568605311</c:v>
                </c:pt>
                <c:pt idx="81">
                  <c:v>3982.8748447204966</c:v>
                </c:pt>
                <c:pt idx="82">
                  <c:v>3946.6804912478819</c:v>
                </c:pt>
                <c:pt idx="83">
                  <c:v>3913.3880011293058</c:v>
                </c:pt>
                <c:pt idx="84">
                  <c:v>3901.4509881422923</c:v>
                </c:pt>
                <c:pt idx="85">
                  <c:v>3875.2993788819876</c:v>
                </c:pt>
                <c:pt idx="86">
                  <c:v>3857.5199887069448</c:v>
                </c:pt>
                <c:pt idx="87">
                  <c:v>3852.5995200451721</c:v>
                </c:pt>
                <c:pt idx="88">
                  <c:v>3884.6942405420664</c:v>
                </c:pt>
                <c:pt idx="89">
                  <c:v>3919.5195087521179</c:v>
                </c:pt>
                <c:pt idx="90">
                  <c:v>3943.8005928853759</c:v>
                </c:pt>
                <c:pt idx="91">
                  <c:v>3971.4555618294753</c:v>
                </c:pt>
                <c:pt idx="92">
                  <c:v>4004.8297571993226</c:v>
                </c:pt>
                <c:pt idx="93">
                  <c:v>4028.6118859401477</c:v>
                </c:pt>
                <c:pt idx="94">
                  <c:v>4065.3856860530773</c:v>
                </c:pt>
                <c:pt idx="95">
                  <c:v>4081.4363354037268</c:v>
                </c:pt>
                <c:pt idx="96">
                  <c:v>4085.4906267645397</c:v>
                </c:pt>
                <c:pt idx="97">
                  <c:v>4092.3053642010163</c:v>
                </c:pt>
                <c:pt idx="98">
                  <c:v>4105.7095990965554</c:v>
                </c:pt>
                <c:pt idx="99">
                  <c:v>4111.70330321852</c:v>
                </c:pt>
                <c:pt idx="100">
                  <c:v>4118.7878317334835</c:v>
                </c:pt>
                <c:pt idx="101">
                  <c:v>4116.6810276679835</c:v>
                </c:pt>
                <c:pt idx="102">
                  <c:v>4133.9953698475438</c:v>
                </c:pt>
                <c:pt idx="103">
                  <c:v>4150.5518068887632</c:v>
                </c:pt>
                <c:pt idx="104">
                  <c:v>4153.3227837380009</c:v>
                </c:pt>
                <c:pt idx="105">
                  <c:v>4135.8306324110672</c:v>
                </c:pt>
                <c:pt idx="106">
                  <c:v>4140.608695652174</c:v>
                </c:pt>
                <c:pt idx="107">
                  <c:v>4120.9151891586671</c:v>
                </c:pt>
                <c:pt idx="108">
                  <c:v>4138.8809712027105</c:v>
                </c:pt>
                <c:pt idx="109">
                  <c:v>4157.112563523433</c:v>
                </c:pt>
                <c:pt idx="110">
                  <c:v>4166.7215415019773</c:v>
                </c:pt>
                <c:pt idx="111">
                  <c:v>4169.7737718802946</c:v>
                </c:pt>
                <c:pt idx="112">
                  <c:v>4188.3531338226994</c:v>
                </c:pt>
                <c:pt idx="113">
                  <c:v>4180.1816770186333</c:v>
                </c:pt>
                <c:pt idx="114">
                  <c:v>4184.0376341050251</c:v>
                </c:pt>
                <c:pt idx="115">
                  <c:v>4168.9561264822132</c:v>
                </c:pt>
                <c:pt idx="116">
                  <c:v>4157.2274421230941</c:v>
                </c:pt>
                <c:pt idx="117">
                  <c:v>4167.6321287408236</c:v>
                </c:pt>
                <c:pt idx="118">
                  <c:v>4194.0432523997742</c:v>
                </c:pt>
                <c:pt idx="119">
                  <c:v>4187.0352625635232</c:v>
                </c:pt>
                <c:pt idx="120">
                  <c:v>4160.7738565782047</c:v>
                </c:pt>
                <c:pt idx="121">
                  <c:v>4089.5843308865051</c:v>
                </c:pt>
                <c:pt idx="122">
                  <c:v>4074.2592885375498</c:v>
                </c:pt>
                <c:pt idx="123">
                  <c:v>4107.0298701298698</c:v>
                </c:pt>
                <c:pt idx="124">
                  <c:v>4127.3051665725579</c:v>
                </c:pt>
                <c:pt idx="125">
                  <c:v>4120.2166290231507</c:v>
                </c:pt>
                <c:pt idx="126">
                  <c:v>4114.4243647656685</c:v>
                </c:pt>
                <c:pt idx="127">
                  <c:v>4130.0914737436487</c:v>
                </c:pt>
                <c:pt idx="128">
                  <c:v>4142.420214568041</c:v>
                </c:pt>
                <c:pt idx="129">
                  <c:v>4174.5599096555634</c:v>
                </c:pt>
                <c:pt idx="130">
                  <c:v>4189.6075945793345</c:v>
                </c:pt>
                <c:pt idx="131">
                  <c:v>4199.6123376623373</c:v>
                </c:pt>
                <c:pt idx="132">
                  <c:v>4209.5954827780915</c:v>
                </c:pt>
                <c:pt idx="133">
                  <c:v>4211.5101637492944</c:v>
                </c:pt>
                <c:pt idx="134">
                  <c:v>4207.4826086956518</c:v>
                </c:pt>
                <c:pt idx="135">
                  <c:v>4200.8937605872388</c:v>
                </c:pt>
                <c:pt idx="136">
                  <c:v>4181.681733483907</c:v>
                </c:pt>
                <c:pt idx="137">
                  <c:v>4190.2387351778652</c:v>
                </c:pt>
                <c:pt idx="138">
                  <c:v>4202.0664878599655</c:v>
                </c:pt>
                <c:pt idx="139">
                  <c:v>4212.7328063241112</c:v>
                </c:pt>
                <c:pt idx="140">
                  <c:v>4217.340824392998</c:v>
                </c:pt>
                <c:pt idx="141">
                  <c:v>4219.779644268775</c:v>
                </c:pt>
                <c:pt idx="142">
                  <c:v>4225.2221908526262</c:v>
                </c:pt>
                <c:pt idx="143">
                  <c:v>4240.6472614342192</c:v>
                </c:pt>
                <c:pt idx="144">
                  <c:v>4247.5438735177868</c:v>
                </c:pt>
                <c:pt idx="145">
                  <c:v>4235.0974590626774</c:v>
                </c:pt>
                <c:pt idx="146">
                  <c:v>4220.9015245623941</c:v>
                </c:pt>
                <c:pt idx="147">
                  <c:v>4179.6168266516088</c:v>
                </c:pt>
                <c:pt idx="148">
                  <c:v>4183.6406832298126</c:v>
                </c:pt>
                <c:pt idx="149">
                  <c:v>4204.5466120835681</c:v>
                </c:pt>
                <c:pt idx="150">
                  <c:v>4216.8149350649355</c:v>
                </c:pt>
                <c:pt idx="151">
                  <c:v>4240.2507340485608</c:v>
                </c:pt>
                <c:pt idx="152">
                  <c:v>4265.429841897233</c:v>
                </c:pt>
                <c:pt idx="153">
                  <c:v>4287.1887634105033</c:v>
                </c:pt>
                <c:pt idx="154">
                  <c:v>4299.7444946357991</c:v>
                </c:pt>
                <c:pt idx="155">
                  <c:v>4308.9477413890463</c:v>
                </c:pt>
                <c:pt idx="156">
                  <c:v>4320.0633540372673</c:v>
                </c:pt>
                <c:pt idx="157">
                  <c:v>4343.8280350084697</c:v>
                </c:pt>
                <c:pt idx="158">
                  <c:v>4349.719452286844</c:v>
                </c:pt>
                <c:pt idx="159">
                  <c:v>4356.8833992094851</c:v>
                </c:pt>
                <c:pt idx="160">
                  <c:v>4333.8064652738567</c:v>
                </c:pt>
                <c:pt idx="161">
                  <c:v>4341.7083568605303</c:v>
                </c:pt>
                <c:pt idx="162">
                  <c:v>4355.186758893281</c:v>
                </c:pt>
                <c:pt idx="163">
                  <c:v>4357.2489553924333</c:v>
                </c:pt>
                <c:pt idx="164">
                  <c:v>4363.7924336533033</c:v>
                </c:pt>
                <c:pt idx="165">
                  <c:v>4359.1646527385656</c:v>
                </c:pt>
                <c:pt idx="166">
                  <c:v>4339.360587238848</c:v>
                </c:pt>
                <c:pt idx="167">
                  <c:v>4279.8506775832857</c:v>
                </c:pt>
                <c:pt idx="168">
                  <c:v>4280.7515245623945</c:v>
                </c:pt>
                <c:pt idx="169">
                  <c:v>4306.5696499153019</c:v>
                </c:pt>
                <c:pt idx="170">
                  <c:v>4330.5479954827779</c:v>
                </c:pt>
                <c:pt idx="171">
                  <c:v>4374.2678430265387</c:v>
                </c:pt>
                <c:pt idx="172">
                  <c:v>4411.2991247882546</c:v>
                </c:pt>
                <c:pt idx="173">
                  <c:v>4423.6817899491816</c:v>
                </c:pt>
                <c:pt idx="174">
                  <c:v>4426.8308018068892</c:v>
                </c:pt>
                <c:pt idx="175">
                  <c:v>4432.7869565217397</c:v>
                </c:pt>
                <c:pt idx="176">
                  <c:v>4419.227103331451</c:v>
                </c:pt>
                <c:pt idx="177">
                  <c:v>4402.8670525127045</c:v>
                </c:pt>
                <c:pt idx="178">
                  <c:v>4407.0563805759457</c:v>
                </c:pt>
                <c:pt idx="179">
                  <c:v>4397.6931677018638</c:v>
                </c:pt>
                <c:pt idx="180">
                  <c:v>4398.0843591191406</c:v>
                </c:pt>
                <c:pt idx="181">
                  <c:v>4404.6957933370968</c:v>
                </c:pt>
                <c:pt idx="182">
                  <c:v>4410.1377188029355</c:v>
                </c:pt>
                <c:pt idx="183">
                  <c:v>4417.5170242800677</c:v>
                </c:pt>
                <c:pt idx="184">
                  <c:v>4433.7892998306043</c:v>
                </c:pt>
                <c:pt idx="185">
                  <c:v>4456.8420948616604</c:v>
                </c:pt>
                <c:pt idx="186">
                  <c:v>4476.6673066064368</c:v>
                </c:pt>
                <c:pt idx="187">
                  <c:v>4483.6849237718807</c:v>
                </c:pt>
                <c:pt idx="188">
                  <c:v>4468.8922360248444</c:v>
                </c:pt>
                <c:pt idx="189">
                  <c:v>4428.5419819311128</c:v>
                </c:pt>
                <c:pt idx="190">
                  <c:v>4401.2313382269904</c:v>
                </c:pt>
                <c:pt idx="191">
                  <c:v>4406.5278938452848</c:v>
                </c:pt>
                <c:pt idx="192">
                  <c:v>4436.1772444946355</c:v>
                </c:pt>
                <c:pt idx="193">
                  <c:v>4460.5401185770761</c:v>
                </c:pt>
                <c:pt idx="194">
                  <c:v>4483.176708074534</c:v>
                </c:pt>
                <c:pt idx="195">
                  <c:v>4486.1302936194243</c:v>
                </c:pt>
                <c:pt idx="196">
                  <c:v>4507.1664596273295</c:v>
                </c:pt>
                <c:pt idx="197">
                  <c:v>4527.7583003952577</c:v>
                </c:pt>
                <c:pt idx="198">
                  <c:v>4538.9211462450594</c:v>
                </c:pt>
                <c:pt idx="199">
                  <c:v>4539.5658102766811</c:v>
                </c:pt>
                <c:pt idx="200">
                  <c:v>4545.0748447204978</c:v>
                </c:pt>
                <c:pt idx="201">
                  <c:v>4544.9091191417274</c:v>
                </c:pt>
                <c:pt idx="202">
                  <c:v>4539.5047713156409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4-47DB-8987-0179ECA5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630671"/>
        <c:axId val="569640239"/>
      </c:lineChart>
      <c:catAx>
        <c:axId val="569630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40239"/>
        <c:crosses val="autoZero"/>
        <c:auto val="1"/>
        <c:lblAlgn val="ctr"/>
        <c:lblOffset val="100"/>
        <c:noMultiLvlLbl val="0"/>
      </c:catAx>
      <c:valAx>
        <c:axId val="569640239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30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 Squared </a:t>
            </a:r>
          </a:p>
        </c:rich>
      </c:tx>
      <c:layout>
        <c:manualLayout>
          <c:xMode val="edge"/>
          <c:yMode val="edge"/>
          <c:x val="0.461349513575429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Sheet1!$F$100:$F$302</c:f>
              <c:numCache>
                <c:formatCode>0.0000</c:formatCode>
                <c:ptCount val="203"/>
                <c:pt idx="0">
                  <c:v>0.8504023293574392</c:v>
                </c:pt>
                <c:pt idx="1">
                  <c:v>0.89721558059093187</c:v>
                </c:pt>
                <c:pt idx="2">
                  <c:v>0.9023745089482279</c:v>
                </c:pt>
                <c:pt idx="3">
                  <c:v>0.89840820062516868</c:v>
                </c:pt>
                <c:pt idx="4">
                  <c:v>0.88996896723950603</c:v>
                </c:pt>
                <c:pt idx="5">
                  <c:v>0.92675258390204507</c:v>
                </c:pt>
                <c:pt idx="6">
                  <c:v>0.92593404845148031</c:v>
                </c:pt>
                <c:pt idx="7">
                  <c:v>0.95845760039930517</c:v>
                </c:pt>
                <c:pt idx="8">
                  <c:v>0.9370508820174045</c:v>
                </c:pt>
                <c:pt idx="9">
                  <c:v>0.90412981327062036</c:v>
                </c:pt>
                <c:pt idx="10">
                  <c:v>0.86373272105936127</c:v>
                </c:pt>
                <c:pt idx="11">
                  <c:v>0.82096946069395382</c:v>
                </c:pt>
                <c:pt idx="12">
                  <c:v>0.83120010935792676</c:v>
                </c:pt>
                <c:pt idx="13">
                  <c:v>0.8200737689689388</c:v>
                </c:pt>
                <c:pt idx="14">
                  <c:v>0.82762125319306379</c:v>
                </c:pt>
                <c:pt idx="15">
                  <c:v>0.80130068411598221</c:v>
                </c:pt>
                <c:pt idx="16">
                  <c:v>0.7907571799633567</c:v>
                </c:pt>
                <c:pt idx="17">
                  <c:v>0.85396121947546422</c:v>
                </c:pt>
                <c:pt idx="18">
                  <c:v>0.87638225848276718</c:v>
                </c:pt>
                <c:pt idx="19">
                  <c:v>0.80648670710369985</c:v>
                </c:pt>
                <c:pt idx="20">
                  <c:v>0.83436435310747836</c:v>
                </c:pt>
                <c:pt idx="21">
                  <c:v>0.82238881913284023</c:v>
                </c:pt>
                <c:pt idx="22">
                  <c:v>0.85758518008775986</c:v>
                </c:pt>
                <c:pt idx="23">
                  <c:v>0.7566814315031215</c:v>
                </c:pt>
                <c:pt idx="24">
                  <c:v>0.60673420741670991</c:v>
                </c:pt>
                <c:pt idx="25">
                  <c:v>0.57477817758340988</c:v>
                </c:pt>
                <c:pt idx="26">
                  <c:v>0.51228123219441335</c:v>
                </c:pt>
                <c:pt idx="27">
                  <c:v>0.52089162997071103</c:v>
                </c:pt>
                <c:pt idx="28">
                  <c:v>0.46480754226443166</c:v>
                </c:pt>
                <c:pt idx="29">
                  <c:v>0.49897192816496955</c:v>
                </c:pt>
                <c:pt idx="30">
                  <c:v>0.6012070118418501</c:v>
                </c:pt>
                <c:pt idx="31">
                  <c:v>0.52164193237119305</c:v>
                </c:pt>
                <c:pt idx="32">
                  <c:v>0.54282703123309917</c:v>
                </c:pt>
                <c:pt idx="33">
                  <c:v>0.56880969201381981</c:v>
                </c:pt>
                <c:pt idx="34">
                  <c:v>0.69656794493586827</c:v>
                </c:pt>
                <c:pt idx="35">
                  <c:v>0.79728605621768611</c:v>
                </c:pt>
                <c:pt idx="36">
                  <c:v>0.8005787823860252</c:v>
                </c:pt>
                <c:pt idx="37">
                  <c:v>0.77862995903012966</c:v>
                </c:pt>
                <c:pt idx="38">
                  <c:v>0.80399015077679137</c:v>
                </c:pt>
                <c:pt idx="39">
                  <c:v>0.8092511280837108</c:v>
                </c:pt>
                <c:pt idx="40">
                  <c:v>0.80123656166188351</c:v>
                </c:pt>
                <c:pt idx="41">
                  <c:v>0.80060638755332747</c:v>
                </c:pt>
                <c:pt idx="42">
                  <c:v>0.77934172572016014</c:v>
                </c:pt>
                <c:pt idx="43">
                  <c:v>0.78776973880538226</c:v>
                </c:pt>
                <c:pt idx="44">
                  <c:v>0.77918805260491453</c:v>
                </c:pt>
                <c:pt idx="45">
                  <c:v>0.77252741604986008</c:v>
                </c:pt>
                <c:pt idx="46">
                  <c:v>0.76047686390237712</c:v>
                </c:pt>
                <c:pt idx="47">
                  <c:v>0.64084269774894675</c:v>
                </c:pt>
                <c:pt idx="48">
                  <c:v>0.60472179556720995</c:v>
                </c:pt>
                <c:pt idx="49">
                  <c:v>0.60514783433222796</c:v>
                </c:pt>
                <c:pt idx="50">
                  <c:v>0.57039218503234934</c:v>
                </c:pt>
                <c:pt idx="51">
                  <c:v>0.31620441065244459</c:v>
                </c:pt>
                <c:pt idx="52">
                  <c:v>0.14723143496345487</c:v>
                </c:pt>
                <c:pt idx="53">
                  <c:v>0.10969398021271662</c:v>
                </c:pt>
                <c:pt idx="54">
                  <c:v>0.26102737642837709</c:v>
                </c:pt>
                <c:pt idx="55">
                  <c:v>0.48962612343810663</c:v>
                </c:pt>
                <c:pt idx="56">
                  <c:v>0.54610313081095052</c:v>
                </c:pt>
                <c:pt idx="57">
                  <c:v>0.53495600955853573</c:v>
                </c:pt>
                <c:pt idx="58">
                  <c:v>0.53841218378150635</c:v>
                </c:pt>
                <c:pt idx="59">
                  <c:v>0.56782076953182037</c:v>
                </c:pt>
                <c:pt idx="60">
                  <c:v>0.63825894250142723</c:v>
                </c:pt>
                <c:pt idx="61">
                  <c:v>0.76602994818755288</c:v>
                </c:pt>
                <c:pt idx="62">
                  <c:v>0.8161520394728472</c:v>
                </c:pt>
                <c:pt idx="63">
                  <c:v>0.83741426528215945</c:v>
                </c:pt>
                <c:pt idx="64">
                  <c:v>0.84219305930129662</c:v>
                </c:pt>
                <c:pt idx="65">
                  <c:v>0.82439121040458541</c:v>
                </c:pt>
                <c:pt idx="66">
                  <c:v>0.87061262306001763</c:v>
                </c:pt>
                <c:pt idx="67">
                  <c:v>0.85285963205610971</c:v>
                </c:pt>
                <c:pt idx="68">
                  <c:v>0.91556053041755947</c:v>
                </c:pt>
                <c:pt idx="69">
                  <c:v>0.76540811663438146</c:v>
                </c:pt>
                <c:pt idx="70">
                  <c:v>0.65204440122316798</c:v>
                </c:pt>
                <c:pt idx="71">
                  <c:v>0.62653148367103906</c:v>
                </c:pt>
                <c:pt idx="72">
                  <c:v>0.66933343574170068</c:v>
                </c:pt>
                <c:pt idx="73">
                  <c:v>0.64291599849033398</c:v>
                </c:pt>
                <c:pt idx="74">
                  <c:v>0.67058211785049815</c:v>
                </c:pt>
                <c:pt idx="75">
                  <c:v>0.63781515786053589</c:v>
                </c:pt>
                <c:pt idx="76">
                  <c:v>0.63282692565172305</c:v>
                </c:pt>
                <c:pt idx="77">
                  <c:v>0.65474847800491298</c:v>
                </c:pt>
                <c:pt idx="78">
                  <c:v>0.6645779053207147</c:v>
                </c:pt>
                <c:pt idx="79">
                  <c:v>0.68280652095738648</c:v>
                </c:pt>
                <c:pt idx="80">
                  <c:v>0.66239695345550786</c:v>
                </c:pt>
                <c:pt idx="81">
                  <c:v>0.66522375271185774</c:v>
                </c:pt>
                <c:pt idx="82">
                  <c:v>0.5841547426551108</c:v>
                </c:pt>
                <c:pt idx="83">
                  <c:v>0.58344128787322724</c:v>
                </c:pt>
                <c:pt idx="84">
                  <c:v>0.65256001780259176</c:v>
                </c:pt>
                <c:pt idx="85">
                  <c:v>0.69367245461544003</c:v>
                </c:pt>
                <c:pt idx="86">
                  <c:v>0.69106312742447618</c:v>
                </c:pt>
                <c:pt idx="87">
                  <c:v>0.6401253062056822</c:v>
                </c:pt>
                <c:pt idx="88">
                  <c:v>0.49407391286651725</c:v>
                </c:pt>
                <c:pt idx="89">
                  <c:v>0.57962209666366304</c:v>
                </c:pt>
                <c:pt idx="90">
                  <c:v>0.7547650182475909</c:v>
                </c:pt>
                <c:pt idx="91">
                  <c:v>0.84446749969351897</c:v>
                </c:pt>
                <c:pt idx="92">
                  <c:v>0.79458463950025804</c:v>
                </c:pt>
                <c:pt idx="93">
                  <c:v>0.79520687617471308</c:v>
                </c:pt>
                <c:pt idx="94">
                  <c:v>0.80983748200318217</c:v>
                </c:pt>
                <c:pt idx="95">
                  <c:v>0.80990824387883786</c:v>
                </c:pt>
                <c:pt idx="96">
                  <c:v>0.84070281396079538</c:v>
                </c:pt>
                <c:pt idx="97">
                  <c:v>0.88336362038681626</c:v>
                </c:pt>
                <c:pt idx="98">
                  <c:v>0.93359268435761467</c:v>
                </c:pt>
                <c:pt idx="99">
                  <c:v>0.94994437234755191</c:v>
                </c:pt>
                <c:pt idx="100">
                  <c:v>0.95876266932572585</c:v>
                </c:pt>
                <c:pt idx="101">
                  <c:v>0.96572130317915661</c:v>
                </c:pt>
                <c:pt idx="102">
                  <c:v>0.96392883879344693</c:v>
                </c:pt>
                <c:pt idx="103">
                  <c:v>0.96259125926118771</c:v>
                </c:pt>
                <c:pt idx="104">
                  <c:v>0.97126577101100142</c:v>
                </c:pt>
                <c:pt idx="105">
                  <c:v>0.96580459330896007</c:v>
                </c:pt>
                <c:pt idx="106">
                  <c:v>0.9596607830409849</c:v>
                </c:pt>
                <c:pt idx="107">
                  <c:v>0.95593804647951142</c:v>
                </c:pt>
                <c:pt idx="108">
                  <c:v>0.94741392319648321</c:v>
                </c:pt>
                <c:pt idx="109">
                  <c:v>0.94658773369267668</c:v>
                </c:pt>
                <c:pt idx="110">
                  <c:v>0.9330819755969576</c:v>
                </c:pt>
                <c:pt idx="111">
                  <c:v>0.91048168150067754</c:v>
                </c:pt>
                <c:pt idx="112">
                  <c:v>0.89868294082456524</c:v>
                </c:pt>
                <c:pt idx="113">
                  <c:v>0.8449556633696288</c:v>
                </c:pt>
                <c:pt idx="114">
                  <c:v>0.83764577149398833</c:v>
                </c:pt>
                <c:pt idx="115">
                  <c:v>0.75185763440851061</c:v>
                </c:pt>
                <c:pt idx="116">
                  <c:v>0.65902163302544337</c:v>
                </c:pt>
                <c:pt idx="117">
                  <c:v>0.55980071265823206</c:v>
                </c:pt>
                <c:pt idx="118">
                  <c:v>0.551323425997709</c:v>
                </c:pt>
                <c:pt idx="119">
                  <c:v>0.46458025393482477</c:v>
                </c:pt>
                <c:pt idx="120">
                  <c:v>0.33237943290551919</c:v>
                </c:pt>
                <c:pt idx="121">
                  <c:v>0.51239002035143866</c:v>
                </c:pt>
                <c:pt idx="122">
                  <c:v>0.53719906459676459</c:v>
                </c:pt>
                <c:pt idx="123">
                  <c:v>0.2950552194403111</c:v>
                </c:pt>
                <c:pt idx="124">
                  <c:v>0.28782474930369095</c:v>
                </c:pt>
                <c:pt idx="125">
                  <c:v>0.29193428073654332</c:v>
                </c:pt>
                <c:pt idx="126">
                  <c:v>0.38327129971338481</c:v>
                </c:pt>
                <c:pt idx="127">
                  <c:v>0.35409796260771104</c:v>
                </c:pt>
                <c:pt idx="128">
                  <c:v>0.35697707556887198</c:v>
                </c:pt>
                <c:pt idx="129">
                  <c:v>0.37337368127632237</c:v>
                </c:pt>
                <c:pt idx="130">
                  <c:v>0.37095185216217458</c:v>
                </c:pt>
                <c:pt idx="131">
                  <c:v>0.36810555741502959</c:v>
                </c:pt>
                <c:pt idx="132">
                  <c:v>0.34474151146027682</c:v>
                </c:pt>
                <c:pt idx="133">
                  <c:v>0.35528829399411327</c:v>
                </c:pt>
                <c:pt idx="134">
                  <c:v>0.34778469769545844</c:v>
                </c:pt>
                <c:pt idx="135">
                  <c:v>0.45441757648993114</c:v>
                </c:pt>
                <c:pt idx="136">
                  <c:v>0.60885007311849959</c:v>
                </c:pt>
                <c:pt idx="137">
                  <c:v>0.63392356391485194</c:v>
                </c:pt>
                <c:pt idx="138">
                  <c:v>0.65154002531098076</c:v>
                </c:pt>
                <c:pt idx="139">
                  <c:v>0.73594016217300229</c:v>
                </c:pt>
                <c:pt idx="140">
                  <c:v>0.80795933868209513</c:v>
                </c:pt>
                <c:pt idx="141">
                  <c:v>0.79744391846777041</c:v>
                </c:pt>
                <c:pt idx="142">
                  <c:v>0.79730325270262625</c:v>
                </c:pt>
                <c:pt idx="143">
                  <c:v>0.85851737527814453</c:v>
                </c:pt>
                <c:pt idx="144">
                  <c:v>0.92699496426391992</c:v>
                </c:pt>
                <c:pt idx="145">
                  <c:v>0.87081197774270602</c:v>
                </c:pt>
                <c:pt idx="146">
                  <c:v>0.82875251042215203</c:v>
                </c:pt>
                <c:pt idx="147">
                  <c:v>0.714450425380737</c:v>
                </c:pt>
                <c:pt idx="148">
                  <c:v>0.57473365581187275</c:v>
                </c:pt>
                <c:pt idx="149">
                  <c:v>0.38078219982883582</c:v>
                </c:pt>
                <c:pt idx="150">
                  <c:v>0.30068832023934444</c:v>
                </c:pt>
                <c:pt idx="151">
                  <c:v>0.33124346366046953</c:v>
                </c:pt>
                <c:pt idx="152">
                  <c:v>0.47553211962312508</c:v>
                </c:pt>
                <c:pt idx="153">
                  <c:v>0.60988983071219061</c:v>
                </c:pt>
                <c:pt idx="154">
                  <c:v>0.63634811322704254</c:v>
                </c:pt>
                <c:pt idx="155">
                  <c:v>0.64769422511587071</c:v>
                </c:pt>
                <c:pt idx="156">
                  <c:v>0.69926002830850909</c:v>
                </c:pt>
                <c:pt idx="157">
                  <c:v>0.78595087020138543</c:v>
                </c:pt>
                <c:pt idx="158">
                  <c:v>0.80816337313906916</c:v>
                </c:pt>
                <c:pt idx="159">
                  <c:v>0.84438778924874325</c:v>
                </c:pt>
                <c:pt idx="160">
                  <c:v>0.85964370144758795</c:v>
                </c:pt>
                <c:pt idx="161">
                  <c:v>0.89099148898628644</c:v>
                </c:pt>
                <c:pt idx="162">
                  <c:v>0.89894896512375777</c:v>
                </c:pt>
                <c:pt idx="163">
                  <c:v>0.90778365721742837</c:v>
                </c:pt>
                <c:pt idx="164">
                  <c:v>0.92268572406308136</c:v>
                </c:pt>
                <c:pt idx="165">
                  <c:v>0.92812591526674348</c:v>
                </c:pt>
                <c:pt idx="166">
                  <c:v>0.92851953081597272</c:v>
                </c:pt>
                <c:pt idx="167">
                  <c:v>0.89604008646111843</c:v>
                </c:pt>
                <c:pt idx="168">
                  <c:v>0.81408373696811742</c:v>
                </c:pt>
                <c:pt idx="169">
                  <c:v>0.66540059695837528</c:v>
                </c:pt>
                <c:pt idx="170">
                  <c:v>0.5311228845243201</c:v>
                </c:pt>
                <c:pt idx="171">
                  <c:v>0.50059654417538313</c:v>
                </c:pt>
                <c:pt idx="172">
                  <c:v>0.58519949815318995</c:v>
                </c:pt>
                <c:pt idx="173">
                  <c:v>0.57166122242539308</c:v>
                </c:pt>
                <c:pt idx="174">
                  <c:v>0.48211944368982607</c:v>
                </c:pt>
                <c:pt idx="175">
                  <c:v>0.44750695705061527</c:v>
                </c:pt>
                <c:pt idx="176">
                  <c:v>0.37236649914293268</c:v>
                </c:pt>
                <c:pt idx="177">
                  <c:v>0.33707029861072774</c:v>
                </c:pt>
                <c:pt idx="178">
                  <c:v>0.40333626746415469</c:v>
                </c:pt>
                <c:pt idx="179">
                  <c:v>0.42418702480711007</c:v>
                </c:pt>
                <c:pt idx="180">
                  <c:v>0.540036970060497</c:v>
                </c:pt>
                <c:pt idx="181">
                  <c:v>0.57414412428755668</c:v>
                </c:pt>
                <c:pt idx="182">
                  <c:v>0.58701422900941913</c:v>
                </c:pt>
                <c:pt idx="183">
                  <c:v>0.60465351578820814</c:v>
                </c:pt>
                <c:pt idx="184">
                  <c:v>0.69035733850645242</c:v>
                </c:pt>
                <c:pt idx="185">
                  <c:v>0.83025048591378681</c:v>
                </c:pt>
                <c:pt idx="186">
                  <c:v>0.90800968712073415</c:v>
                </c:pt>
                <c:pt idx="187">
                  <c:v>0.87850342299580897</c:v>
                </c:pt>
                <c:pt idx="188">
                  <c:v>0.77618507786899704</c:v>
                </c:pt>
                <c:pt idx="189">
                  <c:v>0.59582172475814754</c:v>
                </c:pt>
                <c:pt idx="190">
                  <c:v>0.71402599113099041</c:v>
                </c:pt>
                <c:pt idx="191">
                  <c:v>0.59587353755355121</c:v>
                </c:pt>
                <c:pt idx="192">
                  <c:v>0.44617545608945092</c:v>
                </c:pt>
                <c:pt idx="193">
                  <c:v>0.45660443064537826</c:v>
                </c:pt>
                <c:pt idx="194">
                  <c:v>0.52322902920490577</c:v>
                </c:pt>
                <c:pt idx="195">
                  <c:v>0.58237311357483312</c:v>
                </c:pt>
                <c:pt idx="196">
                  <c:v>0.63939762550965906</c:v>
                </c:pt>
                <c:pt idx="197">
                  <c:v>0.66969266197312427</c:v>
                </c:pt>
                <c:pt idx="198">
                  <c:v>0.70256728969374105</c:v>
                </c:pt>
                <c:pt idx="199">
                  <c:v>0.68403028175896763</c:v>
                </c:pt>
                <c:pt idx="200">
                  <c:v>0.7125334179885221</c:v>
                </c:pt>
                <c:pt idx="201">
                  <c:v>0.73107991668703554</c:v>
                </c:pt>
                <c:pt idx="202">
                  <c:v>0.75638752584322411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7C8-BA4B-684B54266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653967"/>
        <c:axId val="569656047"/>
      </c:lineChart>
      <c:catAx>
        <c:axId val="5696539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56047"/>
        <c:crosses val="autoZero"/>
        <c:auto val="1"/>
        <c:lblAlgn val="ctr"/>
        <c:lblOffset val="100"/>
        <c:noMultiLvlLbl val="0"/>
      </c:catAx>
      <c:valAx>
        <c:axId val="5696560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5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303</xdr:row>
      <xdr:rowOff>9525</xdr:rowOff>
    </xdr:from>
    <xdr:to>
      <xdr:col>10</xdr:col>
      <xdr:colOff>123825</xdr:colOff>
      <xdr:row>321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19050</xdr:colOff>
      <xdr:row>283</xdr:row>
      <xdr:rowOff>38099</xdr:rowOff>
    </xdr:from>
    <xdr:to>
      <xdr:col>37</xdr:col>
      <xdr:colOff>609599</xdr:colOff>
      <xdr:row>306</xdr:row>
      <xdr:rowOff>133349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714376</xdr:colOff>
      <xdr:row>307</xdr:row>
      <xdr:rowOff>57150</xdr:rowOff>
    </xdr:from>
    <xdr:to>
      <xdr:col>37</xdr:col>
      <xdr:colOff>504825</xdr:colOff>
      <xdr:row>319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00"/>
  <sheetViews>
    <sheetView topLeftCell="A253" workbookViewId="0">
      <selection activeCell="H258" sqref="H258"/>
    </sheetView>
  </sheetViews>
  <sheetFormatPr defaultRowHeight="17.25" x14ac:dyDescent="0.3"/>
  <cols>
    <col min="1" max="1" width="18.6640625" customWidth="1"/>
    <col min="4" max="4" width="15.6640625" customWidth="1"/>
    <col min="5" max="5" width="11.6640625" customWidth="1"/>
  </cols>
  <sheetData>
    <row r="1" spans="1:5" x14ac:dyDescent="0.3">
      <c r="A1" s="15">
        <f>Sheet1!B21</f>
        <v>44040</v>
      </c>
      <c r="B1" s="9">
        <f>Sheet1!E21</f>
        <v>3178.3302089215131</v>
      </c>
      <c r="D1" s="15">
        <f>A1</f>
        <v>44040</v>
      </c>
      <c r="E1" s="9">
        <f>Sheet1!F21</f>
        <v>0.84234867209656672</v>
      </c>
    </row>
    <row r="2" spans="1:5" x14ac:dyDescent="0.3">
      <c r="A2" s="15">
        <f>Sheet1!B22</f>
        <v>44041</v>
      </c>
      <c r="B2" s="9">
        <f>Sheet1!E22</f>
        <v>3190.0857425183508</v>
      </c>
      <c r="D2" s="15">
        <f t="shared" ref="D2:D65" si="0">A2</f>
        <v>44041</v>
      </c>
      <c r="E2" s="9">
        <f>Sheet1!F22</f>
        <v>0.79815005482871526</v>
      </c>
    </row>
    <row r="3" spans="1:5" x14ac:dyDescent="0.3">
      <c r="A3" s="15">
        <f>Sheet1!B23</f>
        <v>44042</v>
      </c>
      <c r="B3" s="9">
        <f>Sheet1!E23</f>
        <v>3194.8092603049122</v>
      </c>
      <c r="D3" s="15">
        <f t="shared" si="0"/>
        <v>44042</v>
      </c>
      <c r="E3" s="9">
        <f>Sheet1!F23</f>
        <v>0.76319396642904169</v>
      </c>
    </row>
    <row r="4" spans="1:5" x14ac:dyDescent="0.3">
      <c r="A4" s="15">
        <f>Sheet1!B24</f>
        <v>44043</v>
      </c>
      <c r="B4" s="9">
        <f>Sheet1!E24</f>
        <v>3207.0667984189727</v>
      </c>
      <c r="D4" s="15">
        <f t="shared" si="0"/>
        <v>44043</v>
      </c>
      <c r="E4" s="9">
        <f>Sheet1!F24</f>
        <v>0.72665919442580451</v>
      </c>
    </row>
    <row r="5" spans="1:5" x14ac:dyDescent="0.3">
      <c r="A5" s="15">
        <f>Sheet1!B25</f>
        <v>44046</v>
      </c>
      <c r="B5" s="9">
        <f>Sheet1!E25</f>
        <v>3235.5505364201022</v>
      </c>
      <c r="D5" s="15">
        <f t="shared" si="0"/>
        <v>44046</v>
      </c>
      <c r="E5" s="9">
        <f>Sheet1!F25</f>
        <v>0.78613685825499946</v>
      </c>
    </row>
    <row r="6" spans="1:5" x14ac:dyDescent="0.3">
      <c r="A6" s="15">
        <f>Sheet1!B26</f>
        <v>44047</v>
      </c>
      <c r="B6" s="9">
        <f>Sheet1!E26</f>
        <v>3257.9701016374934</v>
      </c>
      <c r="D6" s="15">
        <f t="shared" si="0"/>
        <v>44047</v>
      </c>
      <c r="E6" s="9">
        <f>Sheet1!F26</f>
        <v>0.79167752663365376</v>
      </c>
    </row>
    <row r="7" spans="1:5" x14ac:dyDescent="0.3">
      <c r="A7" s="15">
        <f>Sheet1!B27</f>
        <v>44048</v>
      </c>
      <c r="B7" s="9">
        <f>Sheet1!E27</f>
        <v>3283.9024844720498</v>
      </c>
      <c r="D7" s="15">
        <f t="shared" si="0"/>
        <v>44048</v>
      </c>
      <c r="E7" s="9">
        <f>Sheet1!F27</f>
        <v>0.85450928241480451</v>
      </c>
    </row>
    <row r="8" spans="1:5" x14ac:dyDescent="0.3">
      <c r="A8" s="15">
        <f>Sheet1!B28</f>
        <v>44049</v>
      </c>
      <c r="B8" s="9">
        <f>Sheet1!E28</f>
        <v>3311.5568322981371</v>
      </c>
      <c r="D8" s="15">
        <f t="shared" si="0"/>
        <v>44049</v>
      </c>
      <c r="E8" s="9">
        <f>Sheet1!F28</f>
        <v>0.86724340918706067</v>
      </c>
    </row>
    <row r="9" spans="1:5" x14ac:dyDescent="0.3">
      <c r="A9" s="15">
        <f>Sheet1!B29</f>
        <v>44050</v>
      </c>
      <c r="B9" s="9">
        <f>Sheet1!E29</f>
        <v>3330.154234895539</v>
      </c>
      <c r="D9" s="15">
        <f t="shared" si="0"/>
        <v>44050</v>
      </c>
      <c r="E9" s="9">
        <f>Sheet1!F29</f>
        <v>0.88823572713172949</v>
      </c>
    </row>
    <row r="10" spans="1:5" x14ac:dyDescent="0.3">
      <c r="A10" s="15">
        <f>Sheet1!B30</f>
        <v>44053</v>
      </c>
      <c r="B10" s="9">
        <f>Sheet1!E30</f>
        <v>3336.7852907961601</v>
      </c>
      <c r="D10" s="15">
        <f t="shared" si="0"/>
        <v>44053</v>
      </c>
      <c r="E10" s="9">
        <f>Sheet1!F30</f>
        <v>0.87168036021503026</v>
      </c>
    </row>
    <row r="11" spans="1:5" x14ac:dyDescent="0.3">
      <c r="A11" s="15">
        <f>Sheet1!B31</f>
        <v>44054</v>
      </c>
      <c r="B11" s="9">
        <f>Sheet1!E31</f>
        <v>3323.2299265951438</v>
      </c>
      <c r="D11" s="15">
        <f t="shared" si="0"/>
        <v>44054</v>
      </c>
      <c r="E11" s="9">
        <f>Sheet1!F31</f>
        <v>0.83216266615405243</v>
      </c>
    </row>
    <row r="12" spans="1:5" x14ac:dyDescent="0.3">
      <c r="A12" s="15">
        <f>Sheet1!B32</f>
        <v>44055</v>
      </c>
      <c r="B12" s="9">
        <f>Sheet1!E32</f>
        <v>3334.6890739695086</v>
      </c>
      <c r="D12" s="15">
        <f t="shared" si="0"/>
        <v>44055</v>
      </c>
      <c r="E12" s="9">
        <f>Sheet1!F32</f>
        <v>0.85548606878828903</v>
      </c>
    </row>
    <row r="13" spans="1:5" x14ac:dyDescent="0.3">
      <c r="A13" s="15">
        <f>Sheet1!B33</f>
        <v>44056</v>
      </c>
      <c r="B13" s="9">
        <f>Sheet1!E33</f>
        <v>3332.5811405985319</v>
      </c>
      <c r="D13" s="15">
        <f t="shared" si="0"/>
        <v>44056</v>
      </c>
      <c r="E13" s="9">
        <f>Sheet1!F33</f>
        <v>0.89297557342842859</v>
      </c>
    </row>
    <row r="14" spans="1:5" x14ac:dyDescent="0.3">
      <c r="A14" s="15">
        <f>Sheet1!B34</f>
        <v>44057</v>
      </c>
      <c r="B14" s="9">
        <f>Sheet1!E34</f>
        <v>3322.8274703557308</v>
      </c>
      <c r="D14" s="15">
        <f t="shared" si="0"/>
        <v>44057</v>
      </c>
      <c r="E14" s="9">
        <f>Sheet1!F34</f>
        <v>0.93649897436108254</v>
      </c>
    </row>
    <row r="15" spans="1:5" x14ac:dyDescent="0.3">
      <c r="A15" s="15">
        <f>Sheet1!B35</f>
        <v>44060</v>
      </c>
      <c r="B15" s="9">
        <f>Sheet1!E35</f>
        <v>3326.2971767363074</v>
      </c>
      <c r="D15" s="15">
        <f t="shared" si="0"/>
        <v>44060</v>
      </c>
      <c r="E15" s="9">
        <f>Sheet1!F35</f>
        <v>0.94342633397686337</v>
      </c>
    </row>
    <row r="16" spans="1:5" x14ac:dyDescent="0.3">
      <c r="A16" s="15">
        <f>Sheet1!B36</f>
        <v>44061</v>
      </c>
      <c r="B16" s="9">
        <f>Sheet1!E36</f>
        <v>3333.256295878035</v>
      </c>
      <c r="D16" s="15">
        <f t="shared" si="0"/>
        <v>44061</v>
      </c>
      <c r="E16" s="9">
        <f>Sheet1!F36</f>
        <v>0.93935042297312399</v>
      </c>
    </row>
    <row r="17" spans="1:5" x14ac:dyDescent="0.3">
      <c r="A17" s="15">
        <f>Sheet1!B37</f>
        <v>44062</v>
      </c>
      <c r="B17" s="9">
        <f>Sheet1!E37</f>
        <v>3334.6563805759456</v>
      </c>
      <c r="D17" s="15">
        <f t="shared" si="0"/>
        <v>44062</v>
      </c>
      <c r="E17" s="9">
        <f>Sheet1!F37</f>
        <v>0.96096461296883962</v>
      </c>
    </row>
    <row r="18" spans="1:5" x14ac:dyDescent="0.3">
      <c r="A18" s="15">
        <f>Sheet1!B38</f>
        <v>44063</v>
      </c>
      <c r="B18" s="9">
        <f>Sheet1!E38</f>
        <v>3339.2841897233202</v>
      </c>
      <c r="D18" s="15">
        <f t="shared" si="0"/>
        <v>44063</v>
      </c>
      <c r="E18" s="9">
        <f>Sheet1!F38</f>
        <v>0.96701654303282436</v>
      </c>
    </row>
    <row r="19" spans="1:5" x14ac:dyDescent="0.3">
      <c r="A19" s="15">
        <f>Sheet1!B39</f>
        <v>44064</v>
      </c>
      <c r="B19" s="9">
        <f>Sheet1!E39</f>
        <v>3346.548051948052</v>
      </c>
      <c r="D19" s="15">
        <f t="shared" si="0"/>
        <v>44064</v>
      </c>
      <c r="E19" s="9">
        <f>Sheet1!F39</f>
        <v>0.95963225598987389</v>
      </c>
    </row>
    <row r="20" spans="1:5" x14ac:dyDescent="0.3">
      <c r="A20" s="15">
        <f>Sheet1!B40</f>
        <v>44067</v>
      </c>
      <c r="B20" s="9">
        <f>Sheet1!E40</f>
        <v>3374.0322134387357</v>
      </c>
      <c r="D20" s="15">
        <f t="shared" si="0"/>
        <v>44067</v>
      </c>
      <c r="E20" s="9">
        <f>Sheet1!F40</f>
        <v>0.96128548474416087</v>
      </c>
    </row>
    <row r="21" spans="1:5" x14ac:dyDescent="0.3">
      <c r="A21" s="15">
        <f>Sheet1!B41</f>
        <v>44068</v>
      </c>
      <c r="B21" s="9">
        <f>Sheet1!E41</f>
        <v>3397.2730378317337</v>
      </c>
      <c r="D21" s="15">
        <f t="shared" si="0"/>
        <v>44068</v>
      </c>
      <c r="E21" s="9">
        <f>Sheet1!F41</f>
        <v>0.95425371723458163</v>
      </c>
    </row>
    <row r="22" spans="1:5" x14ac:dyDescent="0.3">
      <c r="A22" s="15">
        <f>Sheet1!B42</f>
        <v>44069</v>
      </c>
      <c r="B22" s="9">
        <f>Sheet1!E42</f>
        <v>3435.0007058159235</v>
      </c>
      <c r="D22" s="15">
        <f t="shared" si="0"/>
        <v>44069</v>
      </c>
      <c r="E22" s="9">
        <f>Sheet1!F42</f>
        <v>0.96937324762880328</v>
      </c>
    </row>
    <row r="23" spans="1:5" x14ac:dyDescent="0.3">
      <c r="A23" s="15">
        <f>Sheet1!B43</f>
        <v>44070</v>
      </c>
      <c r="B23" s="9">
        <f>Sheet1!E43</f>
        <v>3458.4622811970644</v>
      </c>
      <c r="D23" s="15">
        <f t="shared" si="0"/>
        <v>44070</v>
      </c>
      <c r="E23" s="9">
        <f>Sheet1!F43</f>
        <v>0.96938624311800614</v>
      </c>
    </row>
    <row r="24" spans="1:5" x14ac:dyDescent="0.3">
      <c r="A24" s="15">
        <f>Sheet1!B44</f>
        <v>44071</v>
      </c>
      <c r="B24" s="9">
        <f>Sheet1!E44</f>
        <v>3479.5916149068325</v>
      </c>
      <c r="D24" s="15">
        <f t="shared" si="0"/>
        <v>44071</v>
      </c>
      <c r="E24" s="9">
        <f>Sheet1!F44</f>
        <v>0.9664142123554631</v>
      </c>
    </row>
    <row r="25" spans="1:5" x14ac:dyDescent="0.3">
      <c r="A25" s="15">
        <f>Sheet1!B45</f>
        <v>44074</v>
      </c>
      <c r="B25" s="9">
        <f>Sheet1!E45</f>
        <v>3485.7807171089785</v>
      </c>
      <c r="D25" s="15">
        <f t="shared" si="0"/>
        <v>44074</v>
      </c>
      <c r="E25" s="9">
        <f>Sheet1!F45</f>
        <v>0.94970261033269643</v>
      </c>
    </row>
    <row r="26" spans="1:5" x14ac:dyDescent="0.3">
      <c r="A26" s="15">
        <f>Sheet1!B46</f>
        <v>44075</v>
      </c>
      <c r="B26" s="9">
        <f>Sheet1!E46</f>
        <v>3499.0938735177865</v>
      </c>
      <c r="D26" s="15">
        <f t="shared" si="0"/>
        <v>44075</v>
      </c>
      <c r="E26" s="9">
        <f>Sheet1!F46</f>
        <v>0.95482644572453734</v>
      </c>
    </row>
    <row r="27" spans="1:5" x14ac:dyDescent="0.3">
      <c r="A27" s="15">
        <f>Sheet1!B47</f>
        <v>44076</v>
      </c>
      <c r="B27" s="9">
        <f>Sheet1!E47</f>
        <v>3531.3785149632977</v>
      </c>
      <c r="D27" s="15">
        <f t="shared" si="0"/>
        <v>44076</v>
      </c>
      <c r="E27" s="9">
        <f>Sheet1!F47</f>
        <v>0.96641211757924783</v>
      </c>
    </row>
    <row r="28" spans="1:5" x14ac:dyDescent="0.3">
      <c r="A28" s="15">
        <f>Sheet1!B48</f>
        <v>44077</v>
      </c>
      <c r="B28" s="9">
        <f>Sheet1!E48</f>
        <v>3483.4937323546019</v>
      </c>
      <c r="D28" s="15">
        <f t="shared" si="0"/>
        <v>44077</v>
      </c>
      <c r="E28" s="9">
        <f>Sheet1!F48</f>
        <v>0.88088020806027767</v>
      </c>
    </row>
    <row r="29" spans="1:5" x14ac:dyDescent="0.3">
      <c r="A29" s="15">
        <f>Sheet1!B49</f>
        <v>44078</v>
      </c>
      <c r="B29" s="9">
        <f>Sheet1!E49</f>
        <v>3421.8504234895536</v>
      </c>
      <c r="D29" s="15">
        <f t="shared" si="0"/>
        <v>44078</v>
      </c>
      <c r="E29" s="9">
        <f>Sheet1!F49</f>
        <v>0.83365574200337345</v>
      </c>
    </row>
    <row r="30" spans="1:5" x14ac:dyDescent="0.3">
      <c r="A30" s="15">
        <f>Sheet1!B50</f>
        <v>44082</v>
      </c>
      <c r="B30" s="9">
        <f>Sheet1!E50</f>
        <v>3334.16617730096</v>
      </c>
      <c r="D30" s="15">
        <f t="shared" si="0"/>
        <v>44082</v>
      </c>
      <c r="E30" s="9">
        <f>Sheet1!F50</f>
        <v>0.81545808107852413</v>
      </c>
    </row>
    <row r="31" spans="1:5" x14ac:dyDescent="0.3">
      <c r="A31" s="15">
        <f>Sheet1!B51</f>
        <v>44083</v>
      </c>
      <c r="B31" s="9">
        <f>Sheet1!E51</f>
        <v>3310.6132128740819</v>
      </c>
      <c r="D31" s="15">
        <f t="shared" si="0"/>
        <v>44083</v>
      </c>
      <c r="E31" s="9">
        <f>Sheet1!F51</f>
        <v>0.78176014719373221</v>
      </c>
    </row>
    <row r="32" spans="1:5" x14ac:dyDescent="0.3">
      <c r="A32" s="15">
        <f>Sheet1!B52</f>
        <v>44084</v>
      </c>
      <c r="B32" s="9">
        <f>Sheet1!E52</f>
        <v>3271.4669113495197</v>
      </c>
      <c r="D32" s="15">
        <f t="shared" si="0"/>
        <v>44084</v>
      </c>
      <c r="E32" s="9">
        <f>Sheet1!F52</f>
        <v>0.77123164297661384</v>
      </c>
    </row>
    <row r="33" spans="1:5" x14ac:dyDescent="0.3">
      <c r="A33" s="15">
        <f>Sheet1!B53</f>
        <v>44085</v>
      </c>
      <c r="B33" s="9">
        <f>Sheet1!E53</f>
        <v>3250.6621682665159</v>
      </c>
      <c r="D33" s="15">
        <f t="shared" si="0"/>
        <v>44085</v>
      </c>
      <c r="E33" s="9">
        <f>Sheet1!F53</f>
        <v>0.73159820049829283</v>
      </c>
    </row>
    <row r="34" spans="1:5" x14ac:dyDescent="0.3">
      <c r="A34" s="15">
        <f>Sheet1!B54</f>
        <v>44088</v>
      </c>
      <c r="B34" s="9">
        <f>Sheet1!E54</f>
        <v>3273.9149915302091</v>
      </c>
      <c r="D34" s="15">
        <f t="shared" si="0"/>
        <v>44088</v>
      </c>
      <c r="E34" s="9">
        <f>Sheet1!F54</f>
        <v>0.59331213924469306</v>
      </c>
    </row>
    <row r="35" spans="1:5" x14ac:dyDescent="0.3">
      <c r="A35" s="15">
        <f>Sheet1!B55</f>
        <v>44089</v>
      </c>
      <c r="B35" s="9">
        <f>Sheet1!E55</f>
        <v>3314.9238001129315</v>
      </c>
      <c r="D35" s="15">
        <f t="shared" si="0"/>
        <v>44089</v>
      </c>
      <c r="E35" s="9">
        <f>Sheet1!F55</f>
        <v>0.54062808194703926</v>
      </c>
    </row>
    <row r="36" spans="1:5" x14ac:dyDescent="0.3">
      <c r="A36" s="15">
        <f>Sheet1!B56</f>
        <v>44090</v>
      </c>
      <c r="B36" s="9">
        <f>Sheet1!E56</f>
        <v>3343.9789384528517</v>
      </c>
      <c r="D36" s="15">
        <f t="shared" si="0"/>
        <v>44090</v>
      </c>
      <c r="E36" s="9">
        <f>Sheet1!F56</f>
        <v>0.62329570358674002</v>
      </c>
    </row>
    <row r="37" spans="1:5" x14ac:dyDescent="0.3">
      <c r="A37" s="15">
        <f>Sheet1!B57</f>
        <v>44091</v>
      </c>
      <c r="B37" s="9">
        <f>Sheet1!E57</f>
        <v>3350.84412761152</v>
      </c>
      <c r="D37" s="15">
        <f t="shared" si="0"/>
        <v>44091</v>
      </c>
      <c r="E37" s="9">
        <f>Sheet1!F57</f>
        <v>0.67472819103181858</v>
      </c>
    </row>
    <row r="38" spans="1:5" x14ac:dyDescent="0.3">
      <c r="A38" s="15">
        <f>Sheet1!B58</f>
        <v>44092</v>
      </c>
      <c r="B38" s="9">
        <f>Sheet1!E58</f>
        <v>3336.8341332580476</v>
      </c>
      <c r="D38" s="15">
        <f t="shared" si="0"/>
        <v>44092</v>
      </c>
      <c r="E38" s="9">
        <f>Sheet1!F58</f>
        <v>0.68035030784211137</v>
      </c>
    </row>
    <row r="39" spans="1:5" x14ac:dyDescent="0.3">
      <c r="A39" s="15">
        <f>Sheet1!B59</f>
        <v>44095</v>
      </c>
      <c r="B39" s="9">
        <f>Sheet1!E59</f>
        <v>3302.1025691699606</v>
      </c>
      <c r="D39" s="15">
        <f t="shared" si="0"/>
        <v>44095</v>
      </c>
      <c r="E39" s="9">
        <f>Sheet1!F59</f>
        <v>0.67546936574085759</v>
      </c>
    </row>
    <row r="40" spans="1:5" x14ac:dyDescent="0.3">
      <c r="A40" s="15">
        <f>Sheet1!B60</f>
        <v>44096</v>
      </c>
      <c r="B40" s="9">
        <f>Sheet1!E60</f>
        <v>3291.9449181253531</v>
      </c>
      <c r="D40" s="15">
        <f t="shared" si="0"/>
        <v>44096</v>
      </c>
      <c r="E40" s="9">
        <f>Sheet1!F60</f>
        <v>0.69791458130473349</v>
      </c>
    </row>
    <row r="41" spans="1:5" x14ac:dyDescent="0.3">
      <c r="A41" s="15">
        <f>Sheet1!B61</f>
        <v>44097</v>
      </c>
      <c r="B41" s="9">
        <f>Sheet1!E61</f>
        <v>3244.0599661208353</v>
      </c>
      <c r="D41" s="15">
        <f t="shared" si="0"/>
        <v>44097</v>
      </c>
      <c r="E41" s="9">
        <f>Sheet1!F61</f>
        <v>0.73506835649914826</v>
      </c>
    </row>
    <row r="42" spans="1:5" x14ac:dyDescent="0.3">
      <c r="A42" s="15">
        <f>Sheet1!B62</f>
        <v>44098</v>
      </c>
      <c r="B42" s="9">
        <f>Sheet1!E62</f>
        <v>3216.1370976849239</v>
      </c>
      <c r="D42" s="15">
        <f t="shared" si="0"/>
        <v>44098</v>
      </c>
      <c r="E42" s="9">
        <f>Sheet1!F62</f>
        <v>0.77070634832570983</v>
      </c>
    </row>
    <row r="43" spans="1:5" x14ac:dyDescent="0.3">
      <c r="A43" s="15">
        <f>Sheet1!B63</f>
        <v>44099</v>
      </c>
      <c r="B43" s="9">
        <f>Sheet1!E63</f>
        <v>3223.9051665725583</v>
      </c>
      <c r="D43" s="15">
        <f t="shared" si="0"/>
        <v>44099</v>
      </c>
      <c r="E43" s="9">
        <f>Sheet1!F63</f>
        <v>0.77737460345163878</v>
      </c>
    </row>
    <row r="44" spans="1:5" x14ac:dyDescent="0.3">
      <c r="A44" s="15">
        <f>Sheet1!B64</f>
        <v>44102</v>
      </c>
      <c r="B44" s="9">
        <f>Sheet1!E64</f>
        <v>3263.5167419536988</v>
      </c>
      <c r="D44" s="15">
        <f t="shared" si="0"/>
        <v>44102</v>
      </c>
      <c r="E44" s="9">
        <f>Sheet1!F64</f>
        <v>0.72883167024861473</v>
      </c>
    </row>
    <row r="45" spans="1:5" x14ac:dyDescent="0.3">
      <c r="A45" s="15">
        <f>Sheet1!B65</f>
        <v>44103</v>
      </c>
      <c r="B45" s="9">
        <f>Sheet1!E65</f>
        <v>3281.3418125352905</v>
      </c>
      <c r="D45" s="15">
        <f t="shared" si="0"/>
        <v>44103</v>
      </c>
      <c r="E45" s="9">
        <f>Sheet1!F65</f>
        <v>0.70972549409757157</v>
      </c>
    </row>
    <row r="46" spans="1:5" x14ac:dyDescent="0.3">
      <c r="A46" s="15">
        <f>Sheet1!B66</f>
        <v>44104</v>
      </c>
      <c r="B46" s="9">
        <f>Sheet1!E66</f>
        <v>3306.5335968379445</v>
      </c>
      <c r="D46" s="15">
        <f t="shared" si="0"/>
        <v>44104</v>
      </c>
      <c r="E46" s="9">
        <f>Sheet1!F66</f>
        <v>0.63159539148401267</v>
      </c>
    </row>
    <row r="47" spans="1:5" x14ac:dyDescent="0.3">
      <c r="A47" s="15">
        <f>Sheet1!B67</f>
        <v>44105</v>
      </c>
      <c r="B47" s="9">
        <f>Sheet1!E67</f>
        <v>3346.5982213438733</v>
      </c>
      <c r="D47" s="15">
        <f t="shared" si="0"/>
        <v>44105</v>
      </c>
      <c r="E47" s="9">
        <f>Sheet1!F67</f>
        <v>0.53110953387173976</v>
      </c>
    </row>
    <row r="48" spans="1:5" x14ac:dyDescent="0.3">
      <c r="A48" s="15">
        <f>Sheet1!B68</f>
        <v>44106</v>
      </c>
      <c r="B48" s="9">
        <f>Sheet1!E68</f>
        <v>3353.09926595144</v>
      </c>
      <c r="D48" s="15">
        <f t="shared" si="0"/>
        <v>44106</v>
      </c>
      <c r="E48" s="9">
        <f>Sheet1!F68</f>
        <v>0.42940348401924711</v>
      </c>
    </row>
    <row r="49" spans="1:5" x14ac:dyDescent="0.3">
      <c r="A49" s="15">
        <f>Sheet1!B69</f>
        <v>44109</v>
      </c>
      <c r="B49" s="9">
        <f>Sheet1!E69</f>
        <v>3385.0806606437041</v>
      </c>
      <c r="D49" s="15">
        <f t="shared" si="0"/>
        <v>44109</v>
      </c>
      <c r="E49" s="9">
        <f>Sheet1!F69</f>
        <v>0.46788223534525281</v>
      </c>
    </row>
    <row r="50" spans="1:5" x14ac:dyDescent="0.3">
      <c r="A50" s="15">
        <f>Sheet1!B70</f>
        <v>44110</v>
      </c>
      <c r="B50" s="9">
        <f>Sheet1!E70</f>
        <v>3370.0855166572555</v>
      </c>
      <c r="D50" s="15">
        <f t="shared" si="0"/>
        <v>44110</v>
      </c>
      <c r="E50" s="9">
        <f>Sheet1!F70</f>
        <v>0.39036240148420676</v>
      </c>
    </row>
    <row r="51" spans="1:5" x14ac:dyDescent="0.3">
      <c r="A51" s="15">
        <f>Sheet1!B71</f>
        <v>44111</v>
      </c>
      <c r="B51" s="9">
        <f>Sheet1!E71</f>
        <v>3391.1753529079615</v>
      </c>
      <c r="D51" s="15">
        <f t="shared" si="0"/>
        <v>44111</v>
      </c>
      <c r="E51" s="9">
        <f>Sheet1!F71</f>
        <v>0.42010759852833401</v>
      </c>
    </row>
    <row r="52" spans="1:5" x14ac:dyDescent="0.3">
      <c r="A52" s="15">
        <f>Sheet1!B72</f>
        <v>44112</v>
      </c>
      <c r="B52" s="9">
        <f>Sheet1!E72</f>
        <v>3410.1080180688882</v>
      </c>
      <c r="D52" s="15">
        <f t="shared" si="0"/>
        <v>44112</v>
      </c>
      <c r="E52" s="9">
        <f>Sheet1!F72</f>
        <v>0.56834416444345726</v>
      </c>
    </row>
    <row r="53" spans="1:5" x14ac:dyDescent="0.3">
      <c r="A53" s="15">
        <f>Sheet1!B73</f>
        <v>44113</v>
      </c>
      <c r="B53" s="9">
        <f>Sheet1!E73</f>
        <v>3430.9209768492374</v>
      </c>
      <c r="D53" s="15">
        <f t="shared" si="0"/>
        <v>44113</v>
      </c>
      <c r="E53" s="9">
        <f>Sheet1!F73</f>
        <v>0.77037976082351789</v>
      </c>
    </row>
    <row r="54" spans="1:5" x14ac:dyDescent="0.3">
      <c r="A54" s="15">
        <f>Sheet1!B74</f>
        <v>44116</v>
      </c>
      <c r="B54" s="9">
        <f>Sheet1!E74</f>
        <v>3474.1851778656119</v>
      </c>
      <c r="D54" s="15">
        <f t="shared" si="0"/>
        <v>44116</v>
      </c>
      <c r="E54" s="9">
        <f>Sheet1!F74</f>
        <v>0.85053974935603072</v>
      </c>
    </row>
    <row r="55" spans="1:5" x14ac:dyDescent="0.3">
      <c r="A55" s="15">
        <f>Sheet1!B75</f>
        <v>44117</v>
      </c>
      <c r="B55" s="9">
        <f>Sheet1!E75</f>
        <v>3485.6276115189157</v>
      </c>
      <c r="D55" s="15">
        <f t="shared" si="0"/>
        <v>44117</v>
      </c>
      <c r="E55" s="9">
        <f>Sheet1!F75</f>
        <v>0.87427430995775002</v>
      </c>
    </row>
    <row r="56" spans="1:5" x14ac:dyDescent="0.3">
      <c r="A56" s="15">
        <f>Sheet1!B76</f>
        <v>44118</v>
      </c>
      <c r="B56" s="9">
        <f>Sheet1!E76</f>
        <v>3477.0627893845281</v>
      </c>
      <c r="D56" s="15">
        <f t="shared" si="0"/>
        <v>44118</v>
      </c>
      <c r="E56" s="9">
        <f>Sheet1!F76</f>
        <v>0.87950075422328888</v>
      </c>
    </row>
    <row r="57" spans="1:5" x14ac:dyDescent="0.3">
      <c r="A57" s="15">
        <f>Sheet1!B77</f>
        <v>44119</v>
      </c>
      <c r="B57" s="9">
        <f>Sheet1!E77</f>
        <v>3466.0691981931109</v>
      </c>
      <c r="D57" s="15">
        <f t="shared" si="0"/>
        <v>44119</v>
      </c>
      <c r="E57" s="9">
        <f>Sheet1!F77</f>
        <v>0.88741978813620614</v>
      </c>
    </row>
    <row r="58" spans="1:5" x14ac:dyDescent="0.3">
      <c r="A58" s="15">
        <f>Sheet1!B78</f>
        <v>44120</v>
      </c>
      <c r="B58" s="9">
        <f>Sheet1!E78</f>
        <v>3449.5744494635796</v>
      </c>
      <c r="D58" s="15">
        <f t="shared" si="0"/>
        <v>44120</v>
      </c>
      <c r="E58" s="9">
        <f>Sheet1!F78</f>
        <v>0.89073923640634456</v>
      </c>
    </row>
    <row r="59" spans="1:5" x14ac:dyDescent="0.3">
      <c r="A59" s="15">
        <f>Sheet1!B79</f>
        <v>44123</v>
      </c>
      <c r="B59" s="9">
        <f>Sheet1!E79</f>
        <v>3412.930011293055</v>
      </c>
      <c r="D59" s="15">
        <f t="shared" si="0"/>
        <v>44123</v>
      </c>
      <c r="E59" s="9">
        <f>Sheet1!F79</f>
        <v>0.8785617773961113</v>
      </c>
    </row>
    <row r="60" spans="1:5" x14ac:dyDescent="0.3">
      <c r="A60" s="15">
        <f>Sheet1!B80</f>
        <v>44124</v>
      </c>
      <c r="B60" s="9">
        <f>Sheet1!E80</f>
        <v>3399.9772444946352</v>
      </c>
      <c r="D60" s="15">
        <f t="shared" si="0"/>
        <v>44124</v>
      </c>
      <c r="E60" s="9">
        <f>Sheet1!F80</f>
        <v>0.88198645295467704</v>
      </c>
    </row>
    <row r="61" spans="1:5" x14ac:dyDescent="0.3">
      <c r="A61" s="15">
        <f>Sheet1!B81</f>
        <v>44125</v>
      </c>
      <c r="B61" s="9">
        <f>Sheet1!E81</f>
        <v>3386.3538678712589</v>
      </c>
      <c r="D61" s="15">
        <f t="shared" si="0"/>
        <v>44125</v>
      </c>
      <c r="E61" s="9">
        <f>Sheet1!F81</f>
        <v>0.85227849517945953</v>
      </c>
    </row>
    <row r="62" spans="1:5" x14ac:dyDescent="0.3">
      <c r="A62" s="15">
        <f>Sheet1!B82</f>
        <v>44126</v>
      </c>
      <c r="B62" s="9">
        <f>Sheet1!E82</f>
        <v>3384.9309429700729</v>
      </c>
      <c r="D62" s="15">
        <f t="shared" si="0"/>
        <v>44126</v>
      </c>
      <c r="E62" s="9">
        <f>Sheet1!F82</f>
        <v>0.79793453103910572</v>
      </c>
    </row>
    <row r="63" spans="1:5" x14ac:dyDescent="0.3">
      <c r="A63" s="15">
        <f>Sheet1!B83</f>
        <v>44127</v>
      </c>
      <c r="B63" s="9">
        <f>Sheet1!E83</f>
        <v>3389.157284020328</v>
      </c>
      <c r="D63" s="15">
        <f t="shared" si="0"/>
        <v>44127</v>
      </c>
      <c r="E63" s="9">
        <f>Sheet1!F83</f>
        <v>0.7176523369961505</v>
      </c>
    </row>
    <row r="64" spans="1:5" x14ac:dyDescent="0.3">
      <c r="A64" s="15">
        <f>Sheet1!B84</f>
        <v>44130</v>
      </c>
      <c r="B64" s="9">
        <f>Sheet1!E84</f>
        <v>3368.705985319029</v>
      </c>
      <c r="D64" s="15">
        <f t="shared" si="0"/>
        <v>44130</v>
      </c>
      <c r="E64" s="9">
        <f>Sheet1!F84</f>
        <v>0.70942294381000404</v>
      </c>
    </row>
    <row r="65" spans="1:5" x14ac:dyDescent="0.3">
      <c r="A65" s="15">
        <f>Sheet1!B85</f>
        <v>44131</v>
      </c>
      <c r="B65" s="9">
        <f>Sheet1!E85</f>
        <v>3352.4646809712031</v>
      </c>
      <c r="D65" s="15">
        <f t="shared" si="0"/>
        <v>44131</v>
      </c>
      <c r="E65" s="9">
        <f>Sheet1!F85</f>
        <v>0.68147416991941834</v>
      </c>
    </row>
    <row r="66" spans="1:5" x14ac:dyDescent="0.3">
      <c r="A66" s="15">
        <f>Sheet1!B86</f>
        <v>44132</v>
      </c>
      <c r="B66" s="9">
        <f>Sheet1!E86</f>
        <v>3281.3960474308305</v>
      </c>
      <c r="D66" s="15">
        <f t="shared" ref="D66:D129" si="1">A66</f>
        <v>44132</v>
      </c>
      <c r="E66" s="9">
        <f>Sheet1!F86</f>
        <v>0.73030901529495873</v>
      </c>
    </row>
    <row r="67" spans="1:5" x14ac:dyDescent="0.3">
      <c r="A67" s="15">
        <f>Sheet1!B87</f>
        <v>44133</v>
      </c>
      <c r="B67" s="9">
        <f>Sheet1!E87</f>
        <v>3264.5142574816487</v>
      </c>
      <c r="D67" s="15">
        <f t="shared" si="1"/>
        <v>44133</v>
      </c>
      <c r="E67" s="9">
        <f>Sheet1!F87</f>
        <v>0.78581894738696567</v>
      </c>
    </row>
    <row r="68" spans="1:5" x14ac:dyDescent="0.3">
      <c r="A68" s="15">
        <f>Sheet1!B88</f>
        <v>44134</v>
      </c>
      <c r="B68" s="9">
        <f>Sheet1!E88</f>
        <v>3235.3477696216833</v>
      </c>
      <c r="D68" s="15">
        <f t="shared" si="1"/>
        <v>44134</v>
      </c>
      <c r="E68" s="9">
        <f>Sheet1!F88</f>
        <v>0.82185722699404595</v>
      </c>
    </row>
    <row r="69" spans="1:5" x14ac:dyDescent="0.3">
      <c r="A69" s="15">
        <f>Sheet1!B89</f>
        <v>44137</v>
      </c>
      <c r="B69" s="9">
        <f>Sheet1!E89</f>
        <v>3247.7493788819875</v>
      </c>
      <c r="D69" s="15">
        <f t="shared" si="1"/>
        <v>44137</v>
      </c>
      <c r="E69" s="9">
        <f>Sheet1!F89</f>
        <v>0.84318542614864833</v>
      </c>
    </row>
    <row r="70" spans="1:5" x14ac:dyDescent="0.3">
      <c r="A70" s="15">
        <f>Sheet1!B90</f>
        <v>44138</v>
      </c>
      <c r="B70" s="9">
        <f>Sheet1!E90</f>
        <v>3288.6407396950876</v>
      </c>
      <c r="D70" s="15">
        <f t="shared" si="1"/>
        <v>44138</v>
      </c>
      <c r="E70" s="9">
        <f>Sheet1!F90</f>
        <v>0.80312298802389304</v>
      </c>
    </row>
    <row r="71" spans="1:5" x14ac:dyDescent="0.3">
      <c r="A71" s="15">
        <f>Sheet1!B91</f>
        <v>44139</v>
      </c>
      <c r="B71" s="9">
        <f>Sheet1!E91</f>
        <v>3360.6988142292494</v>
      </c>
      <c r="D71" s="15">
        <f t="shared" si="1"/>
        <v>44139</v>
      </c>
      <c r="E71" s="9">
        <f>Sheet1!F91</f>
        <v>0.75898822448489334</v>
      </c>
    </row>
    <row r="72" spans="1:5" x14ac:dyDescent="0.3">
      <c r="A72" s="15">
        <f>Sheet1!B92</f>
        <v>44140</v>
      </c>
      <c r="B72" s="9">
        <f>Sheet1!E92</f>
        <v>3446.4263975155291</v>
      </c>
      <c r="D72" s="15">
        <f t="shared" si="1"/>
        <v>44140</v>
      </c>
      <c r="E72" s="9">
        <f>Sheet1!F92</f>
        <v>0.75513753826121166</v>
      </c>
    </row>
    <row r="73" spans="1:5" x14ac:dyDescent="0.3">
      <c r="A73" s="15">
        <f>Sheet1!B93</f>
        <v>44141</v>
      </c>
      <c r="B73" s="9">
        <f>Sheet1!E93</f>
        <v>3496.9913325804637</v>
      </c>
      <c r="D73" s="15">
        <f t="shared" si="1"/>
        <v>44141</v>
      </c>
      <c r="E73" s="9">
        <f>Sheet1!F93</f>
        <v>0.75394372928279862</v>
      </c>
    </row>
    <row r="74" spans="1:5" x14ac:dyDescent="0.3">
      <c r="A74" s="15">
        <f>Sheet1!B94</f>
        <v>44144</v>
      </c>
      <c r="B74" s="9">
        <f>Sheet1!E94</f>
        <v>3554.2280632411075</v>
      </c>
      <c r="D74" s="15">
        <f t="shared" si="1"/>
        <v>44144</v>
      </c>
      <c r="E74" s="9">
        <f>Sheet1!F94</f>
        <v>0.76444871209983822</v>
      </c>
    </row>
    <row r="75" spans="1:5" x14ac:dyDescent="0.3">
      <c r="A75" s="15">
        <f>Sheet1!B95</f>
        <v>44145</v>
      </c>
      <c r="B75" s="9">
        <f>Sheet1!E95</f>
        <v>3580.3560982495765</v>
      </c>
      <c r="D75" s="15">
        <f t="shared" si="1"/>
        <v>44145</v>
      </c>
      <c r="E75" s="9">
        <f>Sheet1!F95</f>
        <v>0.71776478486809725</v>
      </c>
    </row>
    <row r="76" spans="1:5" x14ac:dyDescent="0.3">
      <c r="A76" s="15">
        <f>Sheet1!B96</f>
        <v>44146</v>
      </c>
      <c r="B76" s="9">
        <f>Sheet1!E96</f>
        <v>3599.2197910784871</v>
      </c>
      <c r="D76" s="15">
        <f t="shared" si="1"/>
        <v>44146</v>
      </c>
      <c r="E76" s="9">
        <f>Sheet1!F96</f>
        <v>0.70121064670138034</v>
      </c>
    </row>
    <row r="77" spans="1:5" x14ac:dyDescent="0.3">
      <c r="A77" s="15">
        <f>Sheet1!B97</f>
        <v>44147</v>
      </c>
      <c r="B77" s="9">
        <f>Sheet1!E97</f>
        <v>3578.9937041219646</v>
      </c>
      <c r="D77" s="15">
        <f t="shared" si="1"/>
        <v>44147</v>
      </c>
      <c r="E77" s="9">
        <f>Sheet1!F97</f>
        <v>0.64442164083212217</v>
      </c>
    </row>
    <row r="78" spans="1:5" x14ac:dyDescent="0.3">
      <c r="A78" s="15">
        <f>Sheet1!B98</f>
        <v>44148</v>
      </c>
      <c r="B78" s="9">
        <f>Sheet1!E98</f>
        <v>3580.314596273292</v>
      </c>
      <c r="D78" s="15">
        <f t="shared" si="1"/>
        <v>44148</v>
      </c>
      <c r="E78" s="9">
        <f>Sheet1!F98</f>
        <v>0.69046829318915426</v>
      </c>
    </row>
    <row r="79" spans="1:5" x14ac:dyDescent="0.3">
      <c r="A79" s="15">
        <f>Sheet1!B99</f>
        <v>44151</v>
      </c>
      <c r="B79" s="9">
        <f>Sheet1!E99</f>
        <v>3587.994974590626</v>
      </c>
      <c r="D79" s="15">
        <f t="shared" si="1"/>
        <v>44151</v>
      </c>
      <c r="E79" s="9">
        <f>Sheet1!F99</f>
        <v>0.78469017399202612</v>
      </c>
    </row>
    <row r="80" spans="1:5" x14ac:dyDescent="0.3">
      <c r="A80" s="15">
        <f>Sheet1!B100</f>
        <v>44152</v>
      </c>
      <c r="B80" s="9">
        <f>Sheet1!E100</f>
        <v>3573.6253246753245</v>
      </c>
      <c r="D80" s="15">
        <f t="shared" si="1"/>
        <v>44152</v>
      </c>
      <c r="E80" s="9">
        <f>Sheet1!F100</f>
        <v>0.8504023293574392</v>
      </c>
    </row>
    <row r="81" spans="1:5" x14ac:dyDescent="0.3">
      <c r="A81" s="15">
        <f>Sheet1!B101</f>
        <v>44153</v>
      </c>
      <c r="B81" s="9">
        <f>Sheet1!E101</f>
        <v>3532.7179277244481</v>
      </c>
      <c r="D81" s="15">
        <f t="shared" si="1"/>
        <v>44153</v>
      </c>
      <c r="E81" s="9">
        <f>Sheet1!F101</f>
        <v>0.89721558059093187</v>
      </c>
    </row>
    <row r="82" spans="1:5" x14ac:dyDescent="0.3">
      <c r="A82" s="15">
        <f>Sheet1!B102</f>
        <v>44154</v>
      </c>
      <c r="B82" s="9">
        <f>Sheet1!E102</f>
        <v>3514.7271597967247</v>
      </c>
      <c r="D82" s="15">
        <f t="shared" si="1"/>
        <v>44154</v>
      </c>
      <c r="E82" s="9">
        <f>Sheet1!F102</f>
        <v>0.9023745089482279</v>
      </c>
    </row>
    <row r="83" spans="1:5" x14ac:dyDescent="0.3">
      <c r="A83" s="15">
        <f>Sheet1!B103</f>
        <v>44155</v>
      </c>
      <c r="B83" s="9">
        <f>Sheet1!E103</f>
        <v>3497.1472614342174</v>
      </c>
      <c r="D83" s="15">
        <f t="shared" si="1"/>
        <v>44155</v>
      </c>
      <c r="E83" s="9">
        <f>Sheet1!F103</f>
        <v>0.89840820062516868</v>
      </c>
    </row>
    <row r="84" spans="1:5" x14ac:dyDescent="0.3">
      <c r="A84" s="15">
        <f>Sheet1!B104</f>
        <v>44158</v>
      </c>
      <c r="B84" s="9">
        <f>Sheet1!E104</f>
        <v>3504.3806041784296</v>
      </c>
      <c r="D84" s="15">
        <f t="shared" si="1"/>
        <v>44158</v>
      </c>
      <c r="E84" s="9">
        <f>Sheet1!F104</f>
        <v>0.88996896723950603</v>
      </c>
    </row>
    <row r="85" spans="1:5" x14ac:dyDescent="0.3">
      <c r="A85" s="15">
        <f>Sheet1!B105</f>
        <v>44159</v>
      </c>
      <c r="B85" s="9">
        <f>Sheet1!E105</f>
        <v>3556.1711462450594</v>
      </c>
      <c r="D85" s="15">
        <f t="shared" si="1"/>
        <v>44159</v>
      </c>
      <c r="E85" s="9">
        <f>Sheet1!F105</f>
        <v>0.92675258390204507</v>
      </c>
    </row>
    <row r="86" spans="1:5" x14ac:dyDescent="0.3">
      <c r="A86" s="15">
        <f>Sheet1!B106</f>
        <v>44160</v>
      </c>
      <c r="B86" s="9">
        <f>Sheet1!E106</f>
        <v>3584.4711180124223</v>
      </c>
      <c r="D86" s="15">
        <f t="shared" si="1"/>
        <v>44160</v>
      </c>
      <c r="E86" s="9">
        <f>Sheet1!F106</f>
        <v>0.92593404845148031</v>
      </c>
    </row>
    <row r="87" spans="1:5" x14ac:dyDescent="0.3">
      <c r="A87" s="15">
        <f>Sheet1!B107</f>
        <v>44162</v>
      </c>
      <c r="B87" s="9">
        <f>Sheet1!E107</f>
        <v>3615.6079898362514</v>
      </c>
      <c r="D87" s="15">
        <f t="shared" si="1"/>
        <v>44162</v>
      </c>
      <c r="E87" s="9">
        <f>Sheet1!F107</f>
        <v>0.95845760039930517</v>
      </c>
    </row>
    <row r="88" spans="1:5" x14ac:dyDescent="0.3">
      <c r="A88" s="15">
        <f>Sheet1!B108</f>
        <v>44165</v>
      </c>
      <c r="B88" s="9">
        <f>Sheet1!E108</f>
        <v>3621.9511857707521</v>
      </c>
      <c r="D88" s="15">
        <f t="shared" si="1"/>
        <v>44165</v>
      </c>
      <c r="E88" s="9">
        <f>Sheet1!F108</f>
        <v>0.9370508820174045</v>
      </c>
    </row>
    <row r="89" spans="1:5" x14ac:dyDescent="0.3">
      <c r="A89" s="15">
        <f>Sheet1!B109</f>
        <v>44166</v>
      </c>
      <c r="B89" s="9">
        <f>Sheet1!E109</f>
        <v>3640.7243365330332</v>
      </c>
      <c r="D89" s="15">
        <f t="shared" si="1"/>
        <v>44166</v>
      </c>
      <c r="E89" s="9">
        <f>Sheet1!F109</f>
        <v>0.90412981327062036</v>
      </c>
    </row>
    <row r="90" spans="1:5" x14ac:dyDescent="0.3">
      <c r="A90" s="15">
        <f>Sheet1!B110</f>
        <v>44167</v>
      </c>
      <c r="B90" s="9">
        <f>Sheet1!E110</f>
        <v>3651.37656691135</v>
      </c>
      <c r="D90" s="15">
        <f t="shared" si="1"/>
        <v>44167</v>
      </c>
      <c r="E90" s="9">
        <f>Sheet1!F110</f>
        <v>0.86373272105936127</v>
      </c>
    </row>
    <row r="91" spans="1:5" x14ac:dyDescent="0.3">
      <c r="A91" s="15">
        <f>Sheet1!B111</f>
        <v>44168</v>
      </c>
      <c r="B91" s="9">
        <f>Sheet1!E111</f>
        <v>3653.5983907396953</v>
      </c>
      <c r="D91" s="15">
        <f t="shared" si="1"/>
        <v>44168</v>
      </c>
      <c r="E91" s="9">
        <f>Sheet1!F111</f>
        <v>0.82096946069395382</v>
      </c>
    </row>
    <row r="92" spans="1:5" x14ac:dyDescent="0.3">
      <c r="A92" s="15">
        <f>Sheet1!B112</f>
        <v>44169</v>
      </c>
      <c r="B92" s="9">
        <f>Sheet1!E112</f>
        <v>3674.4046301524568</v>
      </c>
      <c r="D92" s="15">
        <f t="shared" si="1"/>
        <v>44169</v>
      </c>
      <c r="E92" s="9">
        <f>Sheet1!F112</f>
        <v>0.83120010935792676</v>
      </c>
    </row>
    <row r="93" spans="1:5" x14ac:dyDescent="0.3">
      <c r="A93" s="15">
        <f>Sheet1!B113</f>
        <v>44172</v>
      </c>
      <c r="B93" s="9">
        <f>Sheet1!E113</f>
        <v>3677.5028797289665</v>
      </c>
      <c r="D93" s="15">
        <f t="shared" si="1"/>
        <v>44172</v>
      </c>
      <c r="E93" s="9">
        <f>Sheet1!F113</f>
        <v>0.8200737689689388</v>
      </c>
    </row>
    <row r="94" spans="1:5" x14ac:dyDescent="0.3">
      <c r="A94" s="15">
        <f>Sheet1!B114</f>
        <v>44173</v>
      </c>
      <c r="B94" s="9">
        <f>Sheet1!E114</f>
        <v>3684.6259175607001</v>
      </c>
      <c r="D94" s="15">
        <f t="shared" si="1"/>
        <v>44173</v>
      </c>
      <c r="E94" s="9">
        <f>Sheet1!F114</f>
        <v>0.82762125319306379</v>
      </c>
    </row>
    <row r="95" spans="1:5" x14ac:dyDescent="0.3">
      <c r="A95" s="15">
        <f>Sheet1!B115</f>
        <v>44174</v>
      </c>
      <c r="B95" s="9">
        <f>Sheet1!E115</f>
        <v>3667.4480237154148</v>
      </c>
      <c r="D95" s="15">
        <f t="shared" si="1"/>
        <v>44174</v>
      </c>
      <c r="E95" s="9">
        <f>Sheet1!F115</f>
        <v>0.80130068411598221</v>
      </c>
    </row>
    <row r="96" spans="1:5" x14ac:dyDescent="0.3">
      <c r="A96" s="15">
        <f>Sheet1!B116</f>
        <v>44175</v>
      </c>
      <c r="B96" s="9">
        <f>Sheet1!E116</f>
        <v>3652.8148503670245</v>
      </c>
      <c r="D96" s="15">
        <f t="shared" si="1"/>
        <v>44175</v>
      </c>
      <c r="E96" s="9">
        <f>Sheet1!F116</f>
        <v>0.7907571799633567</v>
      </c>
    </row>
    <row r="97" spans="1:5" x14ac:dyDescent="0.3">
      <c r="A97" s="15">
        <f>Sheet1!B117</f>
        <v>44176</v>
      </c>
      <c r="B97" s="9">
        <f>Sheet1!E117</f>
        <v>3630.3293901750417</v>
      </c>
      <c r="D97" s="15">
        <f t="shared" si="1"/>
        <v>44176</v>
      </c>
      <c r="E97" s="9">
        <f>Sheet1!F117</f>
        <v>0.85396121947546422</v>
      </c>
    </row>
    <row r="98" spans="1:5" x14ac:dyDescent="0.3">
      <c r="A98" s="15">
        <f>Sheet1!B118</f>
        <v>44179</v>
      </c>
      <c r="B98" s="9">
        <f>Sheet1!E118</f>
        <v>3609.4804912478821</v>
      </c>
      <c r="D98" s="15">
        <f t="shared" si="1"/>
        <v>44179</v>
      </c>
      <c r="E98" s="9">
        <f>Sheet1!F118</f>
        <v>0.87638225848276718</v>
      </c>
    </row>
    <row r="99" spans="1:5" x14ac:dyDescent="0.3">
      <c r="A99" s="15">
        <f>Sheet1!B119</f>
        <v>44180</v>
      </c>
      <c r="B99" s="9">
        <f>Sheet1!E119</f>
        <v>3629.8715979672502</v>
      </c>
      <c r="D99" s="15">
        <f t="shared" si="1"/>
        <v>44180</v>
      </c>
      <c r="E99" s="9">
        <f>Sheet1!F119</f>
        <v>0.80648670710369985</v>
      </c>
    </row>
    <row r="100" spans="1:5" x14ac:dyDescent="0.3">
      <c r="A100" s="15">
        <f>Sheet1!B120</f>
        <v>44181</v>
      </c>
      <c r="B100" s="9">
        <f>Sheet1!E120</f>
        <v>3652.6531055900628</v>
      </c>
      <c r="D100" s="15">
        <f t="shared" si="1"/>
        <v>44181</v>
      </c>
      <c r="E100" s="9">
        <f>Sheet1!F120</f>
        <v>0.83436435310747836</v>
      </c>
    </row>
    <row r="101" spans="1:5" x14ac:dyDescent="0.3">
      <c r="A101" s="15">
        <f>Sheet1!B121</f>
        <v>44182</v>
      </c>
      <c r="B101" s="9">
        <f>Sheet1!E121</f>
        <v>3677.6838226990408</v>
      </c>
      <c r="D101" s="15">
        <f t="shared" si="1"/>
        <v>44182</v>
      </c>
      <c r="E101" s="9">
        <f>Sheet1!F121</f>
        <v>0.82238881913284023</v>
      </c>
    </row>
    <row r="102" spans="1:5" x14ac:dyDescent="0.3">
      <c r="A102" s="15">
        <f>Sheet1!B122</f>
        <v>44183</v>
      </c>
      <c r="B102" s="9">
        <f>Sheet1!E122</f>
        <v>3693.3849520045173</v>
      </c>
      <c r="D102" s="15">
        <f t="shared" si="1"/>
        <v>44183</v>
      </c>
      <c r="E102" s="9">
        <f>Sheet1!F122</f>
        <v>0.85758518008775986</v>
      </c>
    </row>
    <row r="103" spans="1:5" x14ac:dyDescent="0.3">
      <c r="A103" s="15">
        <f>Sheet1!B123</f>
        <v>44186</v>
      </c>
      <c r="B103" s="9">
        <f>Sheet1!E123</f>
        <v>3686.9503952569175</v>
      </c>
      <c r="D103" s="15">
        <f t="shared" si="1"/>
        <v>44186</v>
      </c>
      <c r="E103" s="9">
        <f>Sheet1!F123</f>
        <v>0.7566814315031215</v>
      </c>
    </row>
    <row r="104" spans="1:5" x14ac:dyDescent="0.3">
      <c r="A104" s="15">
        <f>Sheet1!B124</f>
        <v>44187</v>
      </c>
      <c r="B104" s="9">
        <f>Sheet1!E124</f>
        <v>3674.442603049125</v>
      </c>
      <c r="D104" s="15">
        <f t="shared" si="1"/>
        <v>44187</v>
      </c>
      <c r="E104" s="9">
        <f>Sheet1!F124</f>
        <v>0.60673420741670991</v>
      </c>
    </row>
    <row r="105" spans="1:5" x14ac:dyDescent="0.3">
      <c r="A105" s="15">
        <f>Sheet1!B125</f>
        <v>44188</v>
      </c>
      <c r="B105" s="9">
        <f>Sheet1!E125</f>
        <v>3671.9525974025978</v>
      </c>
      <c r="D105" s="15">
        <f t="shared" si="1"/>
        <v>44188</v>
      </c>
      <c r="E105" s="9">
        <f>Sheet1!F125</f>
        <v>0.57477817758340988</v>
      </c>
    </row>
    <row r="106" spans="1:5" x14ac:dyDescent="0.3">
      <c r="A106" s="15">
        <f>Sheet1!B126</f>
        <v>44189</v>
      </c>
      <c r="B106" s="9">
        <f>Sheet1!E126</f>
        <v>3676.6402879728962</v>
      </c>
      <c r="D106" s="15">
        <f t="shared" si="1"/>
        <v>44189</v>
      </c>
      <c r="E106" s="9">
        <f>Sheet1!F126</f>
        <v>0.51228123219441335</v>
      </c>
    </row>
    <row r="107" spans="1:5" x14ac:dyDescent="0.3">
      <c r="A107" s="15">
        <f>Sheet1!B127</f>
        <v>44193</v>
      </c>
      <c r="B107" s="9">
        <f>Sheet1!E127</f>
        <v>3697.8140598531904</v>
      </c>
      <c r="D107" s="15">
        <f t="shared" si="1"/>
        <v>44193</v>
      </c>
      <c r="E107" s="9">
        <f>Sheet1!F127</f>
        <v>0.52089162997071103</v>
      </c>
    </row>
    <row r="108" spans="1:5" x14ac:dyDescent="0.3">
      <c r="A108" s="15">
        <f>Sheet1!B128</f>
        <v>44194</v>
      </c>
      <c r="B108" s="9">
        <f>Sheet1!E128</f>
        <v>3702.6886222473181</v>
      </c>
      <c r="D108" s="15">
        <f t="shared" si="1"/>
        <v>44194</v>
      </c>
      <c r="E108" s="9">
        <f>Sheet1!F128</f>
        <v>0.46480754226443166</v>
      </c>
    </row>
    <row r="109" spans="1:5" x14ac:dyDescent="0.3">
      <c r="A109" s="15">
        <f>Sheet1!B129</f>
        <v>44195</v>
      </c>
      <c r="B109" s="9">
        <f>Sheet1!E129</f>
        <v>3708.0743929983059</v>
      </c>
      <c r="D109" s="15">
        <f t="shared" si="1"/>
        <v>44195</v>
      </c>
      <c r="E109" s="9">
        <f>Sheet1!F129</f>
        <v>0.49897192816496955</v>
      </c>
    </row>
    <row r="110" spans="1:5" x14ac:dyDescent="0.3">
      <c r="A110" s="15">
        <f>Sheet1!B130</f>
        <v>44196</v>
      </c>
      <c r="B110" s="9">
        <f>Sheet1!E130</f>
        <v>3723.1206606437049</v>
      </c>
      <c r="D110" s="15">
        <f t="shared" si="1"/>
        <v>44196</v>
      </c>
      <c r="E110" s="9">
        <f>Sheet1!F130</f>
        <v>0.6012070118418501</v>
      </c>
    </row>
    <row r="111" spans="1:5" x14ac:dyDescent="0.3">
      <c r="A111" s="15">
        <f>Sheet1!B131</f>
        <v>44200</v>
      </c>
      <c r="B111" s="9">
        <f>Sheet1!E131</f>
        <v>3697.0812761151892</v>
      </c>
      <c r="D111" s="15">
        <f t="shared" si="1"/>
        <v>44200</v>
      </c>
      <c r="E111" s="9">
        <f>Sheet1!F131</f>
        <v>0.52164193237119305</v>
      </c>
    </row>
    <row r="112" spans="1:5" x14ac:dyDescent="0.3">
      <c r="A112" s="15">
        <f>Sheet1!B132</f>
        <v>44201</v>
      </c>
      <c r="B112" s="9">
        <f>Sheet1!E132</f>
        <v>3695.6919762845851</v>
      </c>
      <c r="D112" s="15">
        <f t="shared" si="1"/>
        <v>44201</v>
      </c>
      <c r="E112" s="9">
        <f>Sheet1!F132</f>
        <v>0.54282703123309917</v>
      </c>
    </row>
    <row r="113" spans="1:5" x14ac:dyDescent="0.3">
      <c r="A113" s="15">
        <f>Sheet1!B133</f>
        <v>44202</v>
      </c>
      <c r="B113" s="9">
        <f>Sheet1!E133</f>
        <v>3707.2270412196499</v>
      </c>
      <c r="D113" s="15">
        <f t="shared" si="1"/>
        <v>44202</v>
      </c>
      <c r="E113" s="9">
        <f>Sheet1!F133</f>
        <v>0.56880969201381981</v>
      </c>
    </row>
    <row r="114" spans="1:5" x14ac:dyDescent="0.3">
      <c r="A114" s="15">
        <f>Sheet1!B134</f>
        <v>44203</v>
      </c>
      <c r="B114" s="9">
        <f>Sheet1!E134</f>
        <v>3749.4460982495766</v>
      </c>
      <c r="D114" s="15">
        <f t="shared" si="1"/>
        <v>44203</v>
      </c>
      <c r="E114" s="9">
        <f>Sheet1!F134</f>
        <v>0.69656794493586827</v>
      </c>
    </row>
    <row r="115" spans="1:5" x14ac:dyDescent="0.3">
      <c r="A115" s="15">
        <f>Sheet1!B135</f>
        <v>44204</v>
      </c>
      <c r="B115" s="9">
        <f>Sheet1!E135</f>
        <v>3788.0876284584983</v>
      </c>
      <c r="D115" s="15">
        <f t="shared" si="1"/>
        <v>44204</v>
      </c>
      <c r="E115" s="9">
        <f>Sheet1!F135</f>
        <v>0.79728605621768611</v>
      </c>
    </row>
    <row r="116" spans="1:5" x14ac:dyDescent="0.3">
      <c r="A116" s="15">
        <f>Sheet1!B136</f>
        <v>44207</v>
      </c>
      <c r="B116" s="9">
        <f>Sheet1!E136</f>
        <v>3796.9729192546583</v>
      </c>
      <c r="D116" s="15">
        <f t="shared" si="1"/>
        <v>44207</v>
      </c>
      <c r="E116" s="9">
        <f>Sheet1!F136</f>
        <v>0.8005787823860252</v>
      </c>
    </row>
    <row r="117" spans="1:5" x14ac:dyDescent="0.3">
      <c r="A117" s="15">
        <f>Sheet1!B137</f>
        <v>44208</v>
      </c>
      <c r="B117" s="9">
        <f>Sheet1!E137</f>
        <v>3798.8003896103901</v>
      </c>
      <c r="D117" s="15">
        <f t="shared" si="1"/>
        <v>44208</v>
      </c>
      <c r="E117" s="9">
        <f>Sheet1!F137</f>
        <v>0.77862995903012966</v>
      </c>
    </row>
    <row r="118" spans="1:5" x14ac:dyDescent="0.3">
      <c r="A118" s="15">
        <f>Sheet1!B138</f>
        <v>44209</v>
      </c>
      <c r="B118" s="9">
        <f>Sheet1!E138</f>
        <v>3796.0508695652179</v>
      </c>
      <c r="D118" s="15">
        <f t="shared" si="1"/>
        <v>44209</v>
      </c>
      <c r="E118" s="9">
        <f>Sheet1!F138</f>
        <v>0.80399015077679137</v>
      </c>
    </row>
    <row r="119" spans="1:5" x14ac:dyDescent="0.3">
      <c r="A119" s="15">
        <f>Sheet1!B139</f>
        <v>44210</v>
      </c>
      <c r="B119" s="9">
        <f>Sheet1!E139</f>
        <v>3785.6289892715981</v>
      </c>
      <c r="D119" s="15">
        <f t="shared" si="1"/>
        <v>44210</v>
      </c>
      <c r="E119" s="9">
        <f>Sheet1!F139</f>
        <v>0.8092511280837108</v>
      </c>
    </row>
    <row r="120" spans="1:5" x14ac:dyDescent="0.3">
      <c r="A120" s="15">
        <f>Sheet1!B140</f>
        <v>44211</v>
      </c>
      <c r="B120" s="9">
        <f>Sheet1!E140</f>
        <v>3759.3842123094296</v>
      </c>
      <c r="D120" s="15">
        <f t="shared" si="1"/>
        <v>44211</v>
      </c>
      <c r="E120" s="9">
        <f>Sheet1!F140</f>
        <v>0.80123656166188351</v>
      </c>
    </row>
    <row r="121" spans="1:5" x14ac:dyDescent="0.3">
      <c r="A121" s="15">
        <f>Sheet1!B141</f>
        <v>44215</v>
      </c>
      <c r="B121" s="9">
        <f>Sheet1!E141</f>
        <v>3759.26269904009</v>
      </c>
      <c r="D121" s="15">
        <f t="shared" si="1"/>
        <v>44215</v>
      </c>
      <c r="E121" s="9">
        <f>Sheet1!F141</f>
        <v>0.80060638755332747</v>
      </c>
    </row>
    <row r="122" spans="1:5" x14ac:dyDescent="0.3">
      <c r="A122" s="15">
        <f>Sheet1!B142</f>
        <v>44216</v>
      </c>
      <c r="B122" s="9">
        <f>Sheet1!E142</f>
        <v>3791.5802597402599</v>
      </c>
      <c r="D122" s="15">
        <f t="shared" si="1"/>
        <v>44216</v>
      </c>
      <c r="E122" s="9">
        <f>Sheet1!F142</f>
        <v>0.77934172572016014</v>
      </c>
    </row>
    <row r="123" spans="1:5" x14ac:dyDescent="0.3">
      <c r="A123" s="15">
        <f>Sheet1!B143</f>
        <v>44217</v>
      </c>
      <c r="B123" s="9">
        <f>Sheet1!E143</f>
        <v>3812.9859909655561</v>
      </c>
      <c r="D123" s="15">
        <f t="shared" si="1"/>
        <v>44217</v>
      </c>
      <c r="E123" s="9">
        <f>Sheet1!F143</f>
        <v>0.78776973880538226</v>
      </c>
    </row>
    <row r="124" spans="1:5" x14ac:dyDescent="0.3">
      <c r="A124" s="15">
        <f>Sheet1!B144</f>
        <v>44218</v>
      </c>
      <c r="B124" s="9">
        <f>Sheet1!E144</f>
        <v>3818.2279728966687</v>
      </c>
      <c r="D124" s="15">
        <f t="shared" si="1"/>
        <v>44218</v>
      </c>
      <c r="E124" s="9">
        <f>Sheet1!F144</f>
        <v>0.77918805260491453</v>
      </c>
    </row>
    <row r="125" spans="1:5" x14ac:dyDescent="0.3">
      <c r="A125" s="15">
        <f>Sheet1!B145</f>
        <v>44221</v>
      </c>
      <c r="B125" s="9">
        <f>Sheet1!E145</f>
        <v>3826.869305477132</v>
      </c>
      <c r="D125" s="15">
        <f t="shared" si="1"/>
        <v>44221</v>
      </c>
      <c r="E125" s="9">
        <f>Sheet1!F145</f>
        <v>0.77252741604986008</v>
      </c>
    </row>
    <row r="126" spans="1:5" x14ac:dyDescent="0.3">
      <c r="A126" s="15">
        <f>Sheet1!B146</f>
        <v>44222</v>
      </c>
      <c r="B126" s="9">
        <f>Sheet1!E146</f>
        <v>3827.1178091473748</v>
      </c>
      <c r="D126" s="15">
        <f t="shared" si="1"/>
        <v>44222</v>
      </c>
      <c r="E126" s="9">
        <f>Sheet1!F146</f>
        <v>0.76047686390237712</v>
      </c>
    </row>
    <row r="127" spans="1:5" x14ac:dyDescent="0.3">
      <c r="A127" s="15">
        <f>Sheet1!B147</f>
        <v>44223</v>
      </c>
      <c r="B127" s="9">
        <f>Sheet1!E147</f>
        <v>3774.0067419536986</v>
      </c>
      <c r="D127" s="15">
        <f t="shared" si="1"/>
        <v>44223</v>
      </c>
      <c r="E127" s="9">
        <f>Sheet1!F147</f>
        <v>0.64084269774894675</v>
      </c>
    </row>
    <row r="128" spans="1:5" x14ac:dyDescent="0.3">
      <c r="A128" s="15">
        <f>Sheet1!B148</f>
        <v>44224</v>
      </c>
      <c r="B128" s="9">
        <f>Sheet1!E148</f>
        <v>3757.7700112930547</v>
      </c>
      <c r="D128" s="15">
        <f t="shared" si="1"/>
        <v>44224</v>
      </c>
      <c r="E128" s="9">
        <f>Sheet1!F148</f>
        <v>0.60472179556720995</v>
      </c>
    </row>
    <row r="129" spans="1:5" x14ac:dyDescent="0.3">
      <c r="A129" s="15">
        <f>Sheet1!B149</f>
        <v>44225</v>
      </c>
      <c r="B129" s="9">
        <f>Sheet1!E149</f>
        <v>3708.0016600790514</v>
      </c>
      <c r="D129" s="15">
        <f t="shared" si="1"/>
        <v>44225</v>
      </c>
      <c r="E129" s="9">
        <f>Sheet1!F149</f>
        <v>0.60514783433222796</v>
      </c>
    </row>
    <row r="130" spans="1:5" x14ac:dyDescent="0.3">
      <c r="A130" s="15">
        <f>Sheet1!B150</f>
        <v>44228</v>
      </c>
      <c r="B130" s="9">
        <f>Sheet1!E150</f>
        <v>3716.7551948051946</v>
      </c>
      <c r="D130" s="15">
        <f t="shared" ref="D130:D193" si="2">A130</f>
        <v>44228</v>
      </c>
      <c r="E130" s="9">
        <f>Sheet1!F150</f>
        <v>0.57039218503234934</v>
      </c>
    </row>
    <row r="131" spans="1:5" x14ac:dyDescent="0.3">
      <c r="A131" s="15">
        <f>Sheet1!B151</f>
        <v>44229</v>
      </c>
      <c r="B131" s="9">
        <f>Sheet1!E151</f>
        <v>3749.4943534726149</v>
      </c>
      <c r="D131" s="15">
        <f t="shared" si="2"/>
        <v>44229</v>
      </c>
      <c r="E131" s="9">
        <f>Sheet1!F151</f>
        <v>0.31620441065244459</v>
      </c>
    </row>
    <row r="132" spans="1:5" x14ac:dyDescent="0.3">
      <c r="A132" s="15">
        <f>Sheet1!B152</f>
        <v>44230</v>
      </c>
      <c r="B132" s="9">
        <f>Sheet1!E152</f>
        <v>3775.7640880858271</v>
      </c>
      <c r="D132" s="15">
        <f t="shared" si="2"/>
        <v>44230</v>
      </c>
      <c r="E132" s="9">
        <f>Sheet1!F152</f>
        <v>0.14723143496345487</v>
      </c>
    </row>
    <row r="133" spans="1:5" x14ac:dyDescent="0.3">
      <c r="A133" s="15">
        <f>Sheet1!B153</f>
        <v>44231</v>
      </c>
      <c r="B133" s="9">
        <f>Sheet1!E153</f>
        <v>3815.2972332015815</v>
      </c>
      <c r="D133" s="15">
        <f t="shared" si="2"/>
        <v>44231</v>
      </c>
      <c r="E133" s="9">
        <f>Sheet1!F153</f>
        <v>0.10969398021271662</v>
      </c>
    </row>
    <row r="134" spans="1:5" x14ac:dyDescent="0.3">
      <c r="A134" s="15">
        <f>Sheet1!B154</f>
        <v>44232</v>
      </c>
      <c r="B134" s="9">
        <f>Sheet1!E154</f>
        <v>3854.0932806324117</v>
      </c>
      <c r="D134" s="15">
        <f t="shared" si="2"/>
        <v>44232</v>
      </c>
      <c r="E134" s="9">
        <f>Sheet1!F154</f>
        <v>0.26102737642837709</v>
      </c>
    </row>
    <row r="135" spans="1:5" x14ac:dyDescent="0.3">
      <c r="A135" s="15">
        <f>Sheet1!B155</f>
        <v>44235</v>
      </c>
      <c r="B135" s="9">
        <f>Sheet1!E155</f>
        <v>3897.6101637492943</v>
      </c>
      <c r="D135" s="15">
        <f t="shared" si="2"/>
        <v>44235</v>
      </c>
      <c r="E135" s="9">
        <f>Sheet1!F155</f>
        <v>0.48962612343810663</v>
      </c>
    </row>
    <row r="136" spans="1:5" x14ac:dyDescent="0.3">
      <c r="A136" s="15">
        <f>Sheet1!B156</f>
        <v>44236</v>
      </c>
      <c r="B136" s="9">
        <f>Sheet1!E156</f>
        <v>3919.8952004517228</v>
      </c>
      <c r="D136" s="15">
        <f t="shared" si="2"/>
        <v>44236</v>
      </c>
      <c r="E136" s="9">
        <f>Sheet1!F156</f>
        <v>0.54610313081095052</v>
      </c>
    </row>
    <row r="137" spans="1:5" x14ac:dyDescent="0.3">
      <c r="A137" s="15">
        <f>Sheet1!B157</f>
        <v>44237</v>
      </c>
      <c r="B137" s="9">
        <f>Sheet1!E157</f>
        <v>3927.8123658949753</v>
      </c>
      <c r="D137" s="15">
        <f t="shared" si="2"/>
        <v>44237</v>
      </c>
      <c r="E137" s="9">
        <f>Sheet1!F157</f>
        <v>0.53495600955853573</v>
      </c>
    </row>
    <row r="138" spans="1:5" x14ac:dyDescent="0.3">
      <c r="A138" s="15">
        <f>Sheet1!B158</f>
        <v>44238</v>
      </c>
      <c r="B138" s="9">
        <f>Sheet1!E158</f>
        <v>3932.9904291360817</v>
      </c>
      <c r="D138" s="15">
        <f t="shared" si="2"/>
        <v>44238</v>
      </c>
      <c r="E138" s="9">
        <f>Sheet1!F158</f>
        <v>0.53841218378150635</v>
      </c>
    </row>
    <row r="139" spans="1:5" x14ac:dyDescent="0.3">
      <c r="A139" s="15">
        <f>Sheet1!B159</f>
        <v>44239</v>
      </c>
      <c r="B139" s="9">
        <f>Sheet1!E159</f>
        <v>3938.800310559006</v>
      </c>
      <c r="D139" s="15">
        <f t="shared" si="2"/>
        <v>44239</v>
      </c>
      <c r="E139" s="9">
        <f>Sheet1!F159</f>
        <v>0.56782076953182037</v>
      </c>
    </row>
    <row r="140" spans="1:5" x14ac:dyDescent="0.3">
      <c r="A140" s="15">
        <f>Sheet1!B160</f>
        <v>44243</v>
      </c>
      <c r="B140" s="9">
        <f>Sheet1!E160</f>
        <v>3926.7778091473747</v>
      </c>
      <c r="D140" s="15">
        <f t="shared" si="2"/>
        <v>44243</v>
      </c>
      <c r="E140" s="9">
        <f>Sheet1!F160</f>
        <v>0.63825894250142723</v>
      </c>
    </row>
    <row r="141" spans="1:5" x14ac:dyDescent="0.3">
      <c r="A141" s="15">
        <f>Sheet1!B161</f>
        <v>44244</v>
      </c>
      <c r="B141" s="9">
        <f>Sheet1!E161</f>
        <v>3909.4864483342744</v>
      </c>
      <c r="D141" s="15">
        <f t="shared" si="2"/>
        <v>44244</v>
      </c>
      <c r="E141" s="9">
        <f>Sheet1!F161</f>
        <v>0.76602994818755288</v>
      </c>
    </row>
    <row r="142" spans="1:5" x14ac:dyDescent="0.3">
      <c r="A142" s="15">
        <f>Sheet1!B162</f>
        <v>44245</v>
      </c>
      <c r="B142" s="9">
        <f>Sheet1!E162</f>
        <v>3886.4671654432518</v>
      </c>
      <c r="D142" s="15">
        <f t="shared" si="2"/>
        <v>44245</v>
      </c>
      <c r="E142" s="9">
        <f>Sheet1!F162</f>
        <v>0.8161520394728472</v>
      </c>
    </row>
    <row r="143" spans="1:5" x14ac:dyDescent="0.3">
      <c r="A143" s="15">
        <f>Sheet1!B163</f>
        <v>44246</v>
      </c>
      <c r="B143" s="9">
        <f>Sheet1!E163</f>
        <v>3866.4389892715972</v>
      </c>
      <c r="D143" s="15">
        <f t="shared" si="2"/>
        <v>44246</v>
      </c>
      <c r="E143" s="9">
        <f>Sheet1!F163</f>
        <v>0.83741426528215945</v>
      </c>
    </row>
    <row r="144" spans="1:5" x14ac:dyDescent="0.3">
      <c r="A144" s="15">
        <f>Sheet1!B164</f>
        <v>44249</v>
      </c>
      <c r="B144" s="9">
        <f>Sheet1!E164</f>
        <v>3837.4623658949745</v>
      </c>
      <c r="D144" s="15">
        <f t="shared" si="2"/>
        <v>44249</v>
      </c>
      <c r="E144" s="9">
        <f>Sheet1!F164</f>
        <v>0.84219305930129662</v>
      </c>
    </row>
    <row r="145" spans="1:5" x14ac:dyDescent="0.3">
      <c r="A145" s="15">
        <f>Sheet1!B165</f>
        <v>44250</v>
      </c>
      <c r="B145" s="9">
        <f>Sheet1!E165</f>
        <v>3829.5543195934497</v>
      </c>
      <c r="D145" s="15">
        <f t="shared" si="2"/>
        <v>44250</v>
      </c>
      <c r="E145" s="9">
        <f>Sheet1!F165</f>
        <v>0.82439121040458541</v>
      </c>
    </row>
    <row r="146" spans="1:5" x14ac:dyDescent="0.3">
      <c r="A146" s="15">
        <f>Sheet1!B166</f>
        <v>44251</v>
      </c>
      <c r="B146" s="9">
        <f>Sheet1!E166</f>
        <v>3862.119113495201</v>
      </c>
      <c r="D146" s="15">
        <f t="shared" si="2"/>
        <v>44251</v>
      </c>
      <c r="E146" s="9">
        <f>Sheet1!F166</f>
        <v>0.87061262306001763</v>
      </c>
    </row>
    <row r="147" spans="1:5" x14ac:dyDescent="0.3">
      <c r="A147" s="15">
        <f>Sheet1!B167</f>
        <v>44252</v>
      </c>
      <c r="B147" s="9">
        <f>Sheet1!E167</f>
        <v>3829.4532467532467</v>
      </c>
      <c r="D147" s="15">
        <f t="shared" si="2"/>
        <v>44252</v>
      </c>
      <c r="E147" s="9">
        <f>Sheet1!F167</f>
        <v>0.85285963205610971</v>
      </c>
    </row>
    <row r="148" spans="1:5" x14ac:dyDescent="0.3">
      <c r="A148" s="15">
        <f>Sheet1!B168</f>
        <v>44253</v>
      </c>
      <c r="B148" s="9">
        <f>Sheet1!E168</f>
        <v>3806.8791360813102</v>
      </c>
      <c r="D148" s="15">
        <f t="shared" si="2"/>
        <v>44253</v>
      </c>
      <c r="E148" s="9">
        <f>Sheet1!F168</f>
        <v>0.91556053041755947</v>
      </c>
    </row>
    <row r="149" spans="1:5" x14ac:dyDescent="0.3">
      <c r="A149" s="15">
        <f>Sheet1!B169</f>
        <v>44256</v>
      </c>
      <c r="B149" s="9">
        <f>Sheet1!E169</f>
        <v>3835.9754376058731</v>
      </c>
      <c r="D149" s="15">
        <f t="shared" si="2"/>
        <v>44256</v>
      </c>
      <c r="E149" s="9">
        <f>Sheet1!F169</f>
        <v>0.76540811663438146</v>
      </c>
    </row>
    <row r="150" spans="1:5" x14ac:dyDescent="0.3">
      <c r="A150" s="15">
        <f>Sheet1!B170</f>
        <v>44257</v>
      </c>
      <c r="B150" s="9">
        <f>Sheet1!E170</f>
        <v>3842.0024844720501</v>
      </c>
      <c r="D150" s="15">
        <f t="shared" si="2"/>
        <v>44257</v>
      </c>
      <c r="E150" s="9">
        <f>Sheet1!F170</f>
        <v>0.65204440122316798</v>
      </c>
    </row>
    <row r="151" spans="1:5" x14ac:dyDescent="0.3">
      <c r="A151" s="15">
        <f>Sheet1!B171</f>
        <v>44258</v>
      </c>
      <c r="B151" s="9">
        <f>Sheet1!E171</f>
        <v>3821.8386222473182</v>
      </c>
      <c r="D151" s="15">
        <f t="shared" si="2"/>
        <v>44258</v>
      </c>
      <c r="E151" s="9">
        <f>Sheet1!F171</f>
        <v>0.62653148367103906</v>
      </c>
    </row>
    <row r="152" spans="1:5" x14ac:dyDescent="0.3">
      <c r="A152" s="15">
        <f>Sheet1!B172</f>
        <v>44259</v>
      </c>
      <c r="B152" s="9">
        <f>Sheet1!E172</f>
        <v>3778.1688594014686</v>
      </c>
      <c r="D152" s="15">
        <f t="shared" si="2"/>
        <v>44259</v>
      </c>
      <c r="E152" s="9">
        <f>Sheet1!F172</f>
        <v>0.66933343574170068</v>
      </c>
    </row>
    <row r="153" spans="1:5" x14ac:dyDescent="0.3">
      <c r="A153" s="15">
        <f>Sheet1!B173</f>
        <v>44260</v>
      </c>
      <c r="B153" s="9">
        <f>Sheet1!E173</f>
        <v>3793.6594579333714</v>
      </c>
      <c r="D153" s="15">
        <f t="shared" si="2"/>
        <v>44260</v>
      </c>
      <c r="E153" s="9">
        <f>Sheet1!F173</f>
        <v>0.64291599849033398</v>
      </c>
    </row>
    <row r="154" spans="1:5" x14ac:dyDescent="0.3">
      <c r="A154" s="15">
        <f>Sheet1!B174</f>
        <v>44263</v>
      </c>
      <c r="B154" s="9">
        <f>Sheet1!E174</f>
        <v>3795.3012987012985</v>
      </c>
      <c r="D154" s="15">
        <f t="shared" si="2"/>
        <v>44263</v>
      </c>
      <c r="E154" s="9">
        <f>Sheet1!F174</f>
        <v>0.67058211785049815</v>
      </c>
    </row>
    <row r="155" spans="1:5" x14ac:dyDescent="0.3">
      <c r="A155" s="15">
        <f>Sheet1!B175</f>
        <v>44264</v>
      </c>
      <c r="B155" s="9">
        <f>Sheet1!E175</f>
        <v>3830.6626482213442</v>
      </c>
      <c r="D155" s="15">
        <f t="shared" si="2"/>
        <v>44264</v>
      </c>
      <c r="E155" s="9">
        <f>Sheet1!F175</f>
        <v>0.63781515786053589</v>
      </c>
    </row>
    <row r="156" spans="1:5" x14ac:dyDescent="0.3">
      <c r="A156" s="15">
        <f>Sheet1!B176</f>
        <v>44265</v>
      </c>
      <c r="B156" s="9">
        <f>Sheet1!E176</f>
        <v>3867.4567193675889</v>
      </c>
      <c r="D156" s="15">
        <f t="shared" si="2"/>
        <v>44265</v>
      </c>
      <c r="E156" s="9">
        <f>Sheet1!F176</f>
        <v>0.63282692565172305</v>
      </c>
    </row>
    <row r="157" spans="1:5" x14ac:dyDescent="0.3">
      <c r="A157" s="15">
        <f>Sheet1!B177</f>
        <v>44266</v>
      </c>
      <c r="B157" s="9">
        <f>Sheet1!E177</f>
        <v>3911.41691134952</v>
      </c>
      <c r="D157" s="15">
        <f t="shared" si="2"/>
        <v>44266</v>
      </c>
      <c r="E157" s="9">
        <f>Sheet1!F177</f>
        <v>0.65474847800491298</v>
      </c>
    </row>
    <row r="158" spans="1:5" x14ac:dyDescent="0.3">
      <c r="A158" s="15">
        <f>Sheet1!B178</f>
        <v>44267</v>
      </c>
      <c r="B158" s="9">
        <f>Sheet1!E178</f>
        <v>3939.1581309994363</v>
      </c>
      <c r="D158" s="15">
        <f t="shared" si="2"/>
        <v>44267</v>
      </c>
      <c r="E158" s="9">
        <f>Sheet1!F178</f>
        <v>0.6645779053207147</v>
      </c>
    </row>
    <row r="159" spans="1:5" x14ac:dyDescent="0.3">
      <c r="A159" s="15">
        <f>Sheet1!B179</f>
        <v>44270</v>
      </c>
      <c r="B159" s="9">
        <f>Sheet1!E179</f>
        <v>3967.7050818746475</v>
      </c>
      <c r="D159" s="15">
        <f t="shared" si="2"/>
        <v>44270</v>
      </c>
      <c r="E159" s="9">
        <f>Sheet1!F179</f>
        <v>0.68280652095738648</v>
      </c>
    </row>
    <row r="160" spans="1:5" x14ac:dyDescent="0.3">
      <c r="A160" s="15">
        <f>Sheet1!B180</f>
        <v>44271</v>
      </c>
      <c r="B160" s="9">
        <f>Sheet1!E180</f>
        <v>3976.8083568605311</v>
      </c>
      <c r="D160" s="15">
        <f t="shared" si="2"/>
        <v>44271</v>
      </c>
      <c r="E160" s="9">
        <f>Sheet1!F180</f>
        <v>0.66239695345550786</v>
      </c>
    </row>
    <row r="161" spans="1:5" x14ac:dyDescent="0.3">
      <c r="A161" s="15">
        <f>Sheet1!B181</f>
        <v>44272</v>
      </c>
      <c r="B161" s="9">
        <f>Sheet1!E181</f>
        <v>3982.8748447204966</v>
      </c>
      <c r="D161" s="15">
        <f t="shared" si="2"/>
        <v>44272</v>
      </c>
      <c r="E161" s="9">
        <f>Sheet1!F181</f>
        <v>0.66522375271185774</v>
      </c>
    </row>
    <row r="162" spans="1:5" x14ac:dyDescent="0.3">
      <c r="A162" s="15">
        <f>Sheet1!B182</f>
        <v>44273</v>
      </c>
      <c r="B162" s="9">
        <f>Sheet1!E182</f>
        <v>3946.6804912478819</v>
      </c>
      <c r="D162" s="15">
        <f t="shared" si="2"/>
        <v>44273</v>
      </c>
      <c r="E162" s="9">
        <f>Sheet1!F182</f>
        <v>0.5841547426551108</v>
      </c>
    </row>
    <row r="163" spans="1:5" x14ac:dyDescent="0.3">
      <c r="A163" s="15">
        <f>Sheet1!B183</f>
        <v>44274</v>
      </c>
      <c r="B163" s="9">
        <f>Sheet1!E183</f>
        <v>3913.3880011293058</v>
      </c>
      <c r="D163" s="15">
        <f t="shared" si="2"/>
        <v>44274</v>
      </c>
      <c r="E163" s="9">
        <f>Sheet1!F183</f>
        <v>0.58344128787322724</v>
      </c>
    </row>
    <row r="164" spans="1:5" x14ac:dyDescent="0.3">
      <c r="A164" s="15">
        <f>Sheet1!B184</f>
        <v>44277</v>
      </c>
      <c r="B164" s="9">
        <f>Sheet1!E184</f>
        <v>3901.4509881422923</v>
      </c>
      <c r="D164" s="15">
        <f t="shared" si="2"/>
        <v>44277</v>
      </c>
      <c r="E164" s="9">
        <f>Sheet1!F184</f>
        <v>0.65256001780259176</v>
      </c>
    </row>
    <row r="165" spans="1:5" x14ac:dyDescent="0.3">
      <c r="A165" s="15">
        <f>Sheet1!B185</f>
        <v>44278</v>
      </c>
      <c r="B165" s="9">
        <f>Sheet1!E185</f>
        <v>3875.2993788819876</v>
      </c>
      <c r="D165" s="15">
        <f t="shared" si="2"/>
        <v>44278</v>
      </c>
      <c r="E165" s="9">
        <f>Sheet1!F185</f>
        <v>0.69367245461544003</v>
      </c>
    </row>
    <row r="166" spans="1:5" x14ac:dyDescent="0.3">
      <c r="A166" s="15">
        <f>Sheet1!B186</f>
        <v>44279</v>
      </c>
      <c r="B166" s="9">
        <f>Sheet1!E186</f>
        <v>3857.5199887069448</v>
      </c>
      <c r="D166" s="15">
        <f t="shared" si="2"/>
        <v>44279</v>
      </c>
      <c r="E166" s="9">
        <f>Sheet1!F186</f>
        <v>0.69106312742447618</v>
      </c>
    </row>
    <row r="167" spans="1:5" x14ac:dyDescent="0.3">
      <c r="A167" s="15">
        <f>Sheet1!B187</f>
        <v>44280</v>
      </c>
      <c r="B167" s="9">
        <f>Sheet1!E187</f>
        <v>3852.5995200451721</v>
      </c>
      <c r="D167" s="15">
        <f t="shared" si="2"/>
        <v>44280</v>
      </c>
      <c r="E167" s="9">
        <f>Sheet1!F187</f>
        <v>0.6401253062056822</v>
      </c>
    </row>
    <row r="168" spans="1:5" x14ac:dyDescent="0.3">
      <c r="A168" s="15">
        <f>Sheet1!B188</f>
        <v>44281</v>
      </c>
      <c r="B168" s="9">
        <f>Sheet1!E188</f>
        <v>3884.6942405420664</v>
      </c>
      <c r="D168" s="15">
        <f t="shared" si="2"/>
        <v>44281</v>
      </c>
      <c r="E168" s="9">
        <f>Sheet1!F188</f>
        <v>0.49407391286651725</v>
      </c>
    </row>
    <row r="169" spans="1:5" x14ac:dyDescent="0.3">
      <c r="A169" s="15">
        <f>Sheet1!B189</f>
        <v>44284</v>
      </c>
      <c r="B169" s="9">
        <f>Sheet1!E189</f>
        <v>3919.5195087521179</v>
      </c>
      <c r="D169" s="15">
        <f t="shared" si="2"/>
        <v>44284</v>
      </c>
      <c r="E169" s="9">
        <f>Sheet1!F189</f>
        <v>0.57962209666366304</v>
      </c>
    </row>
    <row r="170" spans="1:5" x14ac:dyDescent="0.3">
      <c r="A170" s="15">
        <f>Sheet1!B190</f>
        <v>44285</v>
      </c>
      <c r="B170" s="9">
        <f>Sheet1!E190</f>
        <v>3943.8005928853759</v>
      </c>
      <c r="D170" s="15">
        <f t="shared" si="2"/>
        <v>44285</v>
      </c>
      <c r="E170" s="9">
        <f>Sheet1!F190</f>
        <v>0.7547650182475909</v>
      </c>
    </row>
    <row r="171" spans="1:5" x14ac:dyDescent="0.3">
      <c r="A171" s="15">
        <f>Sheet1!B191</f>
        <v>44286</v>
      </c>
      <c r="B171" s="9">
        <f>Sheet1!E191</f>
        <v>3971.4555618294753</v>
      </c>
      <c r="D171" s="15">
        <f t="shared" si="2"/>
        <v>44286</v>
      </c>
      <c r="E171" s="9">
        <f>Sheet1!F191</f>
        <v>0.84446749969351897</v>
      </c>
    </row>
    <row r="172" spans="1:5" x14ac:dyDescent="0.3">
      <c r="A172" s="15">
        <f>Sheet1!B192</f>
        <v>44287</v>
      </c>
      <c r="B172" s="9">
        <f>Sheet1!E192</f>
        <v>4004.8297571993226</v>
      </c>
      <c r="D172" s="15">
        <f t="shared" si="2"/>
        <v>44287</v>
      </c>
      <c r="E172" s="9">
        <f>Sheet1!F192</f>
        <v>0.79458463950025804</v>
      </c>
    </row>
    <row r="173" spans="1:5" x14ac:dyDescent="0.3">
      <c r="A173" s="15">
        <f>Sheet1!B193</f>
        <v>44288</v>
      </c>
      <c r="B173" s="9">
        <f>Sheet1!E193</f>
        <v>4028.6118859401477</v>
      </c>
      <c r="D173" s="15">
        <f t="shared" si="2"/>
        <v>44288</v>
      </c>
      <c r="E173" s="9">
        <f>Sheet1!F193</f>
        <v>0.79520687617471308</v>
      </c>
    </row>
    <row r="174" spans="1:5" x14ac:dyDescent="0.3">
      <c r="A174" s="15">
        <f>Sheet1!B194</f>
        <v>44291</v>
      </c>
      <c r="B174" s="9">
        <f>Sheet1!E194</f>
        <v>4065.3856860530773</v>
      </c>
      <c r="D174" s="15">
        <f t="shared" si="2"/>
        <v>44291</v>
      </c>
      <c r="E174" s="9">
        <f>Sheet1!F194</f>
        <v>0.80983748200318217</v>
      </c>
    </row>
    <row r="175" spans="1:5" x14ac:dyDescent="0.3">
      <c r="A175" s="15">
        <f>Sheet1!B195</f>
        <v>44292</v>
      </c>
      <c r="B175" s="9">
        <f>Sheet1!E195</f>
        <v>4081.4363354037268</v>
      </c>
      <c r="D175" s="15">
        <f t="shared" si="2"/>
        <v>44292</v>
      </c>
      <c r="E175" s="9">
        <f>Sheet1!F195</f>
        <v>0.80990824387883786</v>
      </c>
    </row>
    <row r="176" spans="1:5" x14ac:dyDescent="0.3">
      <c r="A176" s="15">
        <f>Sheet1!B196</f>
        <v>44293</v>
      </c>
      <c r="B176" s="9">
        <f>Sheet1!E196</f>
        <v>4085.4906267645397</v>
      </c>
      <c r="D176" s="15">
        <f t="shared" si="2"/>
        <v>44293</v>
      </c>
      <c r="E176" s="9">
        <f>Sheet1!F196</f>
        <v>0.84070281396079538</v>
      </c>
    </row>
    <row r="177" spans="1:5" x14ac:dyDescent="0.3">
      <c r="A177" s="15">
        <f>Sheet1!B197</f>
        <v>44294</v>
      </c>
      <c r="B177" s="9">
        <f>Sheet1!E197</f>
        <v>4092.3053642010163</v>
      </c>
      <c r="D177" s="15">
        <f t="shared" si="2"/>
        <v>44294</v>
      </c>
      <c r="E177" s="9">
        <f>Sheet1!F197</f>
        <v>0.88336362038681626</v>
      </c>
    </row>
    <row r="178" spans="1:5" x14ac:dyDescent="0.3">
      <c r="A178" s="15">
        <f>Sheet1!B198</f>
        <v>44295</v>
      </c>
      <c r="B178" s="9">
        <f>Sheet1!E198</f>
        <v>4105.7095990965554</v>
      </c>
      <c r="D178" s="15">
        <f t="shared" si="2"/>
        <v>44295</v>
      </c>
      <c r="E178" s="9">
        <f>Sheet1!F198</f>
        <v>0.93359268435761467</v>
      </c>
    </row>
    <row r="179" spans="1:5" x14ac:dyDescent="0.3">
      <c r="A179" s="15">
        <f>Sheet1!B199</f>
        <v>44298</v>
      </c>
      <c r="B179" s="9">
        <f>Sheet1!E199</f>
        <v>4111.70330321852</v>
      </c>
      <c r="D179" s="15">
        <f t="shared" si="2"/>
        <v>44298</v>
      </c>
      <c r="E179" s="9">
        <f>Sheet1!F199</f>
        <v>0.94994437234755191</v>
      </c>
    </row>
    <row r="180" spans="1:5" x14ac:dyDescent="0.3">
      <c r="A180" s="15">
        <f>Sheet1!B200</f>
        <v>44299</v>
      </c>
      <c r="B180" s="9">
        <f>Sheet1!E200</f>
        <v>4118.7878317334835</v>
      </c>
      <c r="D180" s="15">
        <f t="shared" si="2"/>
        <v>44299</v>
      </c>
      <c r="E180" s="9">
        <f>Sheet1!F200</f>
        <v>0.95876266932572585</v>
      </c>
    </row>
    <row r="181" spans="1:5" x14ac:dyDescent="0.3">
      <c r="A181" s="15">
        <f>Sheet1!B201</f>
        <v>44300</v>
      </c>
      <c r="B181" s="9">
        <f>Sheet1!E201</f>
        <v>4116.6810276679835</v>
      </c>
      <c r="D181" s="15">
        <f t="shared" si="2"/>
        <v>44300</v>
      </c>
      <c r="E181" s="9">
        <f>Sheet1!F201</f>
        <v>0.96572130317915661</v>
      </c>
    </row>
    <row r="182" spans="1:5" x14ac:dyDescent="0.3">
      <c r="A182" s="15">
        <f>Sheet1!B202</f>
        <v>44301</v>
      </c>
      <c r="B182" s="9">
        <f>Sheet1!E202</f>
        <v>4133.9953698475438</v>
      </c>
      <c r="D182" s="15">
        <f t="shared" si="2"/>
        <v>44301</v>
      </c>
      <c r="E182" s="9">
        <f>Sheet1!F202</f>
        <v>0.96392883879344693</v>
      </c>
    </row>
    <row r="183" spans="1:5" x14ac:dyDescent="0.3">
      <c r="A183" s="15">
        <f>Sheet1!B203</f>
        <v>44302</v>
      </c>
      <c r="B183" s="9">
        <f>Sheet1!E203</f>
        <v>4150.5518068887632</v>
      </c>
      <c r="D183" s="15">
        <f t="shared" si="2"/>
        <v>44302</v>
      </c>
      <c r="E183" s="9">
        <f>Sheet1!F203</f>
        <v>0.96259125926118771</v>
      </c>
    </row>
    <row r="184" spans="1:5" x14ac:dyDescent="0.3">
      <c r="A184" s="15">
        <f>Sheet1!B204</f>
        <v>44305</v>
      </c>
      <c r="B184" s="9">
        <f>Sheet1!E204</f>
        <v>4153.3227837380009</v>
      </c>
      <c r="D184" s="15">
        <f t="shared" si="2"/>
        <v>44305</v>
      </c>
      <c r="E184" s="9">
        <f>Sheet1!F204</f>
        <v>0.97126577101100142</v>
      </c>
    </row>
    <row r="185" spans="1:5" x14ac:dyDescent="0.3">
      <c r="A185" s="15">
        <f>Sheet1!B205</f>
        <v>44306</v>
      </c>
      <c r="B185" s="9">
        <f>Sheet1!E205</f>
        <v>4135.8306324110672</v>
      </c>
      <c r="D185" s="15">
        <f t="shared" si="2"/>
        <v>44306</v>
      </c>
      <c r="E185" s="9">
        <f>Sheet1!F205</f>
        <v>0.96580459330896007</v>
      </c>
    </row>
    <row r="186" spans="1:5" x14ac:dyDescent="0.3">
      <c r="A186" s="15">
        <f>Sheet1!B206</f>
        <v>44307</v>
      </c>
      <c r="B186" s="9">
        <f>Sheet1!E206</f>
        <v>4140.608695652174</v>
      </c>
      <c r="D186" s="15">
        <f t="shared" si="2"/>
        <v>44307</v>
      </c>
      <c r="E186" s="9">
        <f>Sheet1!F206</f>
        <v>0.9596607830409849</v>
      </c>
    </row>
    <row r="187" spans="1:5" x14ac:dyDescent="0.3">
      <c r="A187" s="15">
        <f>Sheet1!B207</f>
        <v>44308</v>
      </c>
      <c r="B187" s="9">
        <f>Sheet1!E207</f>
        <v>4120.9151891586671</v>
      </c>
      <c r="D187" s="15">
        <f t="shared" si="2"/>
        <v>44308</v>
      </c>
      <c r="E187" s="9">
        <f>Sheet1!F207</f>
        <v>0.95593804647951142</v>
      </c>
    </row>
    <row r="188" spans="1:5" x14ac:dyDescent="0.3">
      <c r="A188" s="15">
        <f>Sheet1!B208</f>
        <v>44309</v>
      </c>
      <c r="B188" s="9">
        <f>Sheet1!E208</f>
        <v>4138.8809712027105</v>
      </c>
      <c r="D188" s="15">
        <f t="shared" si="2"/>
        <v>44309</v>
      </c>
      <c r="E188" s="9">
        <f>Sheet1!F208</f>
        <v>0.94741392319648321</v>
      </c>
    </row>
    <row r="189" spans="1:5" x14ac:dyDescent="0.3">
      <c r="A189" s="15">
        <f>Sheet1!B209</f>
        <v>44312</v>
      </c>
      <c r="B189" s="9">
        <f>Sheet1!E209</f>
        <v>4157.112563523433</v>
      </c>
      <c r="D189" s="15">
        <f t="shared" si="2"/>
        <v>44312</v>
      </c>
      <c r="E189" s="9">
        <f>Sheet1!F209</f>
        <v>0.94658773369267668</v>
      </c>
    </row>
    <row r="190" spans="1:5" x14ac:dyDescent="0.3">
      <c r="A190" s="15">
        <f>Sheet1!B210</f>
        <v>44313</v>
      </c>
      <c r="B190" s="9">
        <f>Sheet1!E210</f>
        <v>4166.7215415019773</v>
      </c>
      <c r="D190" s="15">
        <f t="shared" si="2"/>
        <v>44313</v>
      </c>
      <c r="E190" s="9">
        <f>Sheet1!F210</f>
        <v>0.9330819755969576</v>
      </c>
    </row>
    <row r="191" spans="1:5" x14ac:dyDescent="0.3">
      <c r="A191" s="15">
        <f>Sheet1!B211</f>
        <v>44314</v>
      </c>
      <c r="B191" s="9">
        <f>Sheet1!E211</f>
        <v>4169.7737718802946</v>
      </c>
      <c r="D191" s="15">
        <f t="shared" si="2"/>
        <v>44314</v>
      </c>
      <c r="E191" s="9">
        <f>Sheet1!F211</f>
        <v>0.91048168150067754</v>
      </c>
    </row>
    <row r="192" spans="1:5" x14ac:dyDescent="0.3">
      <c r="A192" s="15">
        <f>Sheet1!B212</f>
        <v>44315</v>
      </c>
      <c r="B192" s="9">
        <f>Sheet1!E212</f>
        <v>4188.3531338226994</v>
      </c>
      <c r="D192" s="15">
        <f t="shared" si="2"/>
        <v>44315</v>
      </c>
      <c r="E192" s="9">
        <f>Sheet1!F212</f>
        <v>0.89868294082456524</v>
      </c>
    </row>
    <row r="193" spans="1:5" x14ac:dyDescent="0.3">
      <c r="A193" s="15">
        <f>Sheet1!B213</f>
        <v>44316</v>
      </c>
      <c r="B193" s="9">
        <f>Sheet1!E213</f>
        <v>4180.1816770186333</v>
      </c>
      <c r="D193" s="15">
        <f t="shared" si="2"/>
        <v>44316</v>
      </c>
      <c r="E193" s="9">
        <f>Sheet1!F213</f>
        <v>0.8449556633696288</v>
      </c>
    </row>
    <row r="194" spans="1:5" x14ac:dyDescent="0.3">
      <c r="A194" s="15">
        <f>Sheet1!B214</f>
        <v>44319</v>
      </c>
      <c r="B194" s="9">
        <f>Sheet1!E214</f>
        <v>4184.0376341050251</v>
      </c>
      <c r="D194" s="15">
        <f t="shared" ref="D194:D257" si="3">A194</f>
        <v>44319</v>
      </c>
      <c r="E194" s="9">
        <f>Sheet1!F214</f>
        <v>0.83764577149398833</v>
      </c>
    </row>
    <row r="195" spans="1:5" x14ac:dyDescent="0.3">
      <c r="A195" s="15">
        <f>Sheet1!B215</f>
        <v>44320</v>
      </c>
      <c r="B195" s="9">
        <f>Sheet1!E215</f>
        <v>4168.9561264822132</v>
      </c>
      <c r="D195" s="15">
        <f t="shared" si="3"/>
        <v>44320</v>
      </c>
      <c r="E195" s="9">
        <f>Sheet1!F215</f>
        <v>0.75185763440851061</v>
      </c>
    </row>
    <row r="196" spans="1:5" x14ac:dyDescent="0.3">
      <c r="A196" s="15">
        <f>Sheet1!B216</f>
        <v>44321</v>
      </c>
      <c r="B196" s="9">
        <f>Sheet1!E216</f>
        <v>4157.2274421230941</v>
      </c>
      <c r="D196" s="15">
        <f t="shared" si="3"/>
        <v>44321</v>
      </c>
      <c r="E196" s="9">
        <f>Sheet1!F216</f>
        <v>0.65902163302544337</v>
      </c>
    </row>
    <row r="197" spans="1:5" x14ac:dyDescent="0.3">
      <c r="A197" s="15">
        <f>Sheet1!B217</f>
        <v>44322</v>
      </c>
      <c r="B197" s="9">
        <f>Sheet1!E217</f>
        <v>4167.6321287408236</v>
      </c>
      <c r="D197" s="15">
        <f t="shared" si="3"/>
        <v>44322</v>
      </c>
      <c r="E197" s="9">
        <f>Sheet1!F217</f>
        <v>0.55980071265823206</v>
      </c>
    </row>
    <row r="198" spans="1:5" x14ac:dyDescent="0.3">
      <c r="A198" s="15">
        <f>Sheet1!B218</f>
        <v>44323</v>
      </c>
      <c r="B198" s="9">
        <f>Sheet1!E218</f>
        <v>4194.0432523997742</v>
      </c>
      <c r="D198" s="15">
        <f t="shared" si="3"/>
        <v>44323</v>
      </c>
      <c r="E198" s="9">
        <f>Sheet1!F218</f>
        <v>0.551323425997709</v>
      </c>
    </row>
    <row r="199" spans="1:5" x14ac:dyDescent="0.3">
      <c r="A199" s="15">
        <f>Sheet1!B219</f>
        <v>44326</v>
      </c>
      <c r="B199" s="9">
        <f>Sheet1!E219</f>
        <v>4187.0352625635232</v>
      </c>
      <c r="D199" s="15">
        <f t="shared" si="3"/>
        <v>44326</v>
      </c>
      <c r="E199" s="9">
        <f>Sheet1!F219</f>
        <v>0.46458025393482477</v>
      </c>
    </row>
    <row r="200" spans="1:5" x14ac:dyDescent="0.3">
      <c r="A200" s="15">
        <f>Sheet1!B220</f>
        <v>44327</v>
      </c>
      <c r="B200" s="9">
        <f>Sheet1!E220</f>
        <v>4160.7738565782047</v>
      </c>
      <c r="D200" s="15">
        <f t="shared" si="3"/>
        <v>44327</v>
      </c>
      <c r="E200" s="9">
        <f>Sheet1!F220</f>
        <v>0.33237943290551919</v>
      </c>
    </row>
    <row r="201" spans="1:5" x14ac:dyDescent="0.3">
      <c r="A201" s="15">
        <f>Sheet1!B221</f>
        <v>44328</v>
      </c>
      <c r="B201" s="9">
        <f>Sheet1!E221</f>
        <v>4089.5843308865051</v>
      </c>
      <c r="D201" s="15">
        <f t="shared" si="3"/>
        <v>44328</v>
      </c>
      <c r="E201" s="9">
        <f>Sheet1!F221</f>
        <v>0.51239002035143866</v>
      </c>
    </row>
    <row r="202" spans="1:5" x14ac:dyDescent="0.3">
      <c r="A202" s="15">
        <f>Sheet1!B222</f>
        <v>44329</v>
      </c>
      <c r="B202" s="9">
        <f>Sheet1!E222</f>
        <v>4074.2592885375498</v>
      </c>
      <c r="D202" s="15">
        <f t="shared" si="3"/>
        <v>44329</v>
      </c>
      <c r="E202" s="9">
        <f>Sheet1!F222</f>
        <v>0.53719906459676459</v>
      </c>
    </row>
    <row r="203" spans="1:5" x14ac:dyDescent="0.3">
      <c r="A203" s="15">
        <f>Sheet1!B223</f>
        <v>44330</v>
      </c>
      <c r="B203" s="9">
        <f>Sheet1!E223</f>
        <v>4107.0298701298698</v>
      </c>
      <c r="D203" s="15">
        <f t="shared" si="3"/>
        <v>44330</v>
      </c>
      <c r="E203" s="9">
        <f>Sheet1!F223</f>
        <v>0.2950552194403111</v>
      </c>
    </row>
    <row r="204" spans="1:5" x14ac:dyDescent="0.3">
      <c r="A204" s="15">
        <f>Sheet1!B224</f>
        <v>44333</v>
      </c>
      <c r="B204" s="9">
        <f>Sheet1!E224</f>
        <v>4127.3051665725579</v>
      </c>
      <c r="D204" s="15">
        <f t="shared" si="3"/>
        <v>44333</v>
      </c>
      <c r="E204" s="9">
        <f>Sheet1!F224</f>
        <v>0.28782474930369095</v>
      </c>
    </row>
    <row r="205" spans="1:5" x14ac:dyDescent="0.3">
      <c r="A205" s="15">
        <f>Sheet1!B225</f>
        <v>44334</v>
      </c>
      <c r="B205" s="9">
        <f>Sheet1!E225</f>
        <v>4120.2166290231507</v>
      </c>
      <c r="D205" s="15">
        <f t="shared" si="3"/>
        <v>44334</v>
      </c>
      <c r="E205" s="9">
        <f>Sheet1!F225</f>
        <v>0.29193428073654332</v>
      </c>
    </row>
    <row r="206" spans="1:5" x14ac:dyDescent="0.3">
      <c r="A206" s="15">
        <f>Sheet1!B226</f>
        <v>44335</v>
      </c>
      <c r="B206" s="9">
        <f>Sheet1!E226</f>
        <v>4114.4243647656685</v>
      </c>
      <c r="D206" s="15">
        <f t="shared" si="3"/>
        <v>44335</v>
      </c>
      <c r="E206" s="9">
        <f>Sheet1!F226</f>
        <v>0.38327129971338481</v>
      </c>
    </row>
    <row r="207" spans="1:5" x14ac:dyDescent="0.3">
      <c r="A207" s="15">
        <f>Sheet1!B227</f>
        <v>44336</v>
      </c>
      <c r="B207" s="9">
        <f>Sheet1!E227</f>
        <v>4130.0914737436487</v>
      </c>
      <c r="D207" s="15">
        <f t="shared" si="3"/>
        <v>44336</v>
      </c>
      <c r="E207" s="9">
        <f>Sheet1!F227</f>
        <v>0.35409796260771104</v>
      </c>
    </row>
    <row r="208" spans="1:5" x14ac:dyDescent="0.3">
      <c r="A208" s="15">
        <f>Sheet1!B228</f>
        <v>44337</v>
      </c>
      <c r="B208" s="9">
        <f>Sheet1!E228</f>
        <v>4142.420214568041</v>
      </c>
      <c r="D208" s="15">
        <f t="shared" si="3"/>
        <v>44337</v>
      </c>
      <c r="E208" s="9">
        <f>Sheet1!F228</f>
        <v>0.35697707556887198</v>
      </c>
    </row>
    <row r="209" spans="1:5" x14ac:dyDescent="0.3">
      <c r="A209" s="15">
        <f>Sheet1!B229</f>
        <v>44340</v>
      </c>
      <c r="B209" s="9">
        <f>Sheet1!E229</f>
        <v>4174.5599096555634</v>
      </c>
      <c r="D209" s="15">
        <f t="shared" si="3"/>
        <v>44340</v>
      </c>
      <c r="E209" s="9">
        <f>Sheet1!F229</f>
        <v>0.37337368127632237</v>
      </c>
    </row>
    <row r="210" spans="1:5" x14ac:dyDescent="0.3">
      <c r="A210" s="15">
        <f>Sheet1!B230</f>
        <v>44341</v>
      </c>
      <c r="B210" s="9">
        <f>Sheet1!E230</f>
        <v>4189.6075945793345</v>
      </c>
      <c r="D210" s="15">
        <f t="shared" si="3"/>
        <v>44341</v>
      </c>
      <c r="E210" s="9">
        <f>Sheet1!F230</f>
        <v>0.37095185216217458</v>
      </c>
    </row>
    <row r="211" spans="1:5" x14ac:dyDescent="0.3">
      <c r="A211" s="15">
        <f>Sheet1!B231</f>
        <v>44342</v>
      </c>
      <c r="B211" s="9">
        <f>Sheet1!E231</f>
        <v>4199.6123376623373</v>
      </c>
      <c r="D211" s="15">
        <f t="shared" si="3"/>
        <v>44342</v>
      </c>
      <c r="E211" s="9">
        <f>Sheet1!F231</f>
        <v>0.36810555741502959</v>
      </c>
    </row>
    <row r="212" spans="1:5" x14ac:dyDescent="0.3">
      <c r="A212" s="15">
        <f>Sheet1!B232</f>
        <v>44343</v>
      </c>
      <c r="B212" s="9">
        <f>Sheet1!E232</f>
        <v>4209.5954827780915</v>
      </c>
      <c r="D212" s="15">
        <f t="shared" si="3"/>
        <v>44343</v>
      </c>
      <c r="E212" s="9">
        <f>Sheet1!F232</f>
        <v>0.34474151146027682</v>
      </c>
    </row>
    <row r="213" spans="1:5" x14ac:dyDescent="0.3">
      <c r="A213" s="15">
        <f>Sheet1!B233</f>
        <v>44344</v>
      </c>
      <c r="B213" s="9">
        <f>Sheet1!E233</f>
        <v>4211.5101637492944</v>
      </c>
      <c r="D213" s="15">
        <f t="shared" si="3"/>
        <v>44344</v>
      </c>
      <c r="E213" s="9">
        <f>Sheet1!F233</f>
        <v>0.35528829399411327</v>
      </c>
    </row>
    <row r="214" spans="1:5" x14ac:dyDescent="0.3">
      <c r="A214" s="15">
        <f>Sheet1!B234</f>
        <v>44348</v>
      </c>
      <c r="B214" s="9">
        <f>Sheet1!E234</f>
        <v>4207.4826086956518</v>
      </c>
      <c r="D214" s="15">
        <f t="shared" si="3"/>
        <v>44348</v>
      </c>
      <c r="E214" s="9">
        <f>Sheet1!F234</f>
        <v>0.34778469769545844</v>
      </c>
    </row>
    <row r="215" spans="1:5" x14ac:dyDescent="0.3">
      <c r="A215" s="15">
        <f>Sheet1!B235</f>
        <v>44349</v>
      </c>
      <c r="B215" s="9">
        <f>Sheet1!E235</f>
        <v>4200.8937605872388</v>
      </c>
      <c r="D215" s="15">
        <f t="shared" si="3"/>
        <v>44349</v>
      </c>
      <c r="E215" s="9">
        <f>Sheet1!F235</f>
        <v>0.45441757648993114</v>
      </c>
    </row>
    <row r="216" spans="1:5" x14ac:dyDescent="0.3">
      <c r="A216" s="15">
        <f>Sheet1!B236</f>
        <v>44350</v>
      </c>
      <c r="B216" s="9">
        <f>Sheet1!E236</f>
        <v>4181.681733483907</v>
      </c>
      <c r="D216" s="15">
        <f t="shared" si="3"/>
        <v>44350</v>
      </c>
      <c r="E216" s="9">
        <f>Sheet1!F236</f>
        <v>0.60885007311849959</v>
      </c>
    </row>
    <row r="217" spans="1:5" x14ac:dyDescent="0.3">
      <c r="A217" s="15">
        <f>Sheet1!B237</f>
        <v>44351</v>
      </c>
      <c r="B217" s="9">
        <f>Sheet1!E237</f>
        <v>4190.2387351778652</v>
      </c>
      <c r="D217" s="15">
        <f t="shared" si="3"/>
        <v>44351</v>
      </c>
      <c r="E217" s="9">
        <f>Sheet1!F237</f>
        <v>0.63392356391485194</v>
      </c>
    </row>
    <row r="218" spans="1:5" x14ac:dyDescent="0.3">
      <c r="A218" s="15">
        <f>Sheet1!B238</f>
        <v>44354</v>
      </c>
      <c r="B218" s="9">
        <f>Sheet1!E238</f>
        <v>4202.0664878599655</v>
      </c>
      <c r="D218" s="15">
        <f t="shared" si="3"/>
        <v>44354</v>
      </c>
      <c r="E218" s="9">
        <f>Sheet1!F238</f>
        <v>0.65154002531098076</v>
      </c>
    </row>
    <row r="219" spans="1:5" x14ac:dyDescent="0.3">
      <c r="A219" s="15">
        <f>Sheet1!B239</f>
        <v>44355</v>
      </c>
      <c r="B219" s="9">
        <f>Sheet1!E239</f>
        <v>4212.7328063241112</v>
      </c>
      <c r="D219" s="15">
        <f t="shared" si="3"/>
        <v>44355</v>
      </c>
      <c r="E219" s="9">
        <f>Sheet1!F239</f>
        <v>0.73594016217300229</v>
      </c>
    </row>
    <row r="220" spans="1:5" x14ac:dyDescent="0.3">
      <c r="A220" s="15">
        <f>Sheet1!B240</f>
        <v>44356</v>
      </c>
      <c r="B220" s="9">
        <f>Sheet1!E240</f>
        <v>4217.340824392998</v>
      </c>
      <c r="D220" s="15">
        <f t="shared" si="3"/>
        <v>44356</v>
      </c>
      <c r="E220" s="9">
        <f>Sheet1!F240</f>
        <v>0.80795933868209513</v>
      </c>
    </row>
    <row r="221" spans="1:5" x14ac:dyDescent="0.3">
      <c r="A221" s="15">
        <f>Sheet1!B241</f>
        <v>44357</v>
      </c>
      <c r="B221" s="9">
        <f>Sheet1!E241</f>
        <v>4219.779644268775</v>
      </c>
      <c r="D221" s="15">
        <f t="shared" si="3"/>
        <v>44357</v>
      </c>
      <c r="E221" s="9">
        <f>Sheet1!F241</f>
        <v>0.79744391846777041</v>
      </c>
    </row>
    <row r="222" spans="1:5" x14ac:dyDescent="0.3">
      <c r="A222" s="15">
        <f>Sheet1!B242</f>
        <v>44358</v>
      </c>
      <c r="B222" s="9">
        <f>Sheet1!E242</f>
        <v>4225.2221908526262</v>
      </c>
      <c r="D222" s="15">
        <f t="shared" si="3"/>
        <v>44358</v>
      </c>
      <c r="E222" s="9">
        <f>Sheet1!F242</f>
        <v>0.79730325270262625</v>
      </c>
    </row>
    <row r="223" spans="1:5" x14ac:dyDescent="0.3">
      <c r="A223" s="15">
        <f>Sheet1!B243</f>
        <v>44361</v>
      </c>
      <c r="B223" s="9">
        <f>Sheet1!E243</f>
        <v>4240.6472614342192</v>
      </c>
      <c r="D223" s="15">
        <f t="shared" si="3"/>
        <v>44361</v>
      </c>
      <c r="E223" s="9">
        <f>Sheet1!F243</f>
        <v>0.85851737527814453</v>
      </c>
    </row>
    <row r="224" spans="1:5" x14ac:dyDescent="0.3">
      <c r="A224" s="15">
        <f>Sheet1!B244</f>
        <v>44362</v>
      </c>
      <c r="B224" s="9">
        <f>Sheet1!E244</f>
        <v>4247.5438735177868</v>
      </c>
      <c r="D224" s="15">
        <f t="shared" si="3"/>
        <v>44362</v>
      </c>
      <c r="E224" s="9">
        <f>Sheet1!F244</f>
        <v>0.92699496426391992</v>
      </c>
    </row>
    <row r="225" spans="1:5" x14ac:dyDescent="0.3">
      <c r="A225" s="15">
        <f>Sheet1!B245</f>
        <v>44363</v>
      </c>
      <c r="B225" s="9">
        <f>Sheet1!E245</f>
        <v>4235.0974590626774</v>
      </c>
      <c r="D225" s="15">
        <f t="shared" si="3"/>
        <v>44363</v>
      </c>
      <c r="E225" s="9">
        <f>Sheet1!F245</f>
        <v>0.87081197774270602</v>
      </c>
    </row>
    <row r="226" spans="1:5" x14ac:dyDescent="0.3">
      <c r="A226" s="15">
        <f>Sheet1!B246</f>
        <v>44364</v>
      </c>
      <c r="B226" s="9">
        <f>Sheet1!E246</f>
        <v>4220.9015245623941</v>
      </c>
      <c r="D226" s="15">
        <f t="shared" si="3"/>
        <v>44364</v>
      </c>
      <c r="E226" s="9">
        <f>Sheet1!F246</f>
        <v>0.82875251042215203</v>
      </c>
    </row>
    <row r="227" spans="1:5" x14ac:dyDescent="0.3">
      <c r="A227" s="15">
        <f>Sheet1!B247</f>
        <v>44365</v>
      </c>
      <c r="B227" s="9">
        <f>Sheet1!E247</f>
        <v>4179.6168266516088</v>
      </c>
      <c r="D227" s="15">
        <f t="shared" si="3"/>
        <v>44365</v>
      </c>
      <c r="E227" s="9">
        <f>Sheet1!F247</f>
        <v>0.714450425380737</v>
      </c>
    </row>
    <row r="228" spans="1:5" x14ac:dyDescent="0.3">
      <c r="A228" s="15">
        <f>Sheet1!B248</f>
        <v>44368</v>
      </c>
      <c r="B228" s="9">
        <f>Sheet1!E248</f>
        <v>4183.6406832298126</v>
      </c>
      <c r="D228" s="15">
        <f t="shared" si="3"/>
        <v>44368</v>
      </c>
      <c r="E228" s="9">
        <f>Sheet1!F248</f>
        <v>0.57473365581187275</v>
      </c>
    </row>
    <row r="229" spans="1:5" x14ac:dyDescent="0.3">
      <c r="A229" s="15">
        <f>Sheet1!B249</f>
        <v>44369</v>
      </c>
      <c r="B229" s="9">
        <f>Sheet1!E249</f>
        <v>4204.5466120835681</v>
      </c>
      <c r="D229" s="15">
        <f t="shared" si="3"/>
        <v>44369</v>
      </c>
      <c r="E229" s="9">
        <f>Sheet1!F249</f>
        <v>0.38078219982883582</v>
      </c>
    </row>
    <row r="230" spans="1:5" x14ac:dyDescent="0.3">
      <c r="A230" s="15">
        <f>Sheet1!B250</f>
        <v>44370</v>
      </c>
      <c r="B230" s="9">
        <f>Sheet1!E250</f>
        <v>4216.8149350649355</v>
      </c>
      <c r="D230" s="15">
        <f t="shared" si="3"/>
        <v>44370</v>
      </c>
      <c r="E230" s="9">
        <f>Sheet1!F250</f>
        <v>0.30068832023934444</v>
      </c>
    </row>
    <row r="231" spans="1:5" x14ac:dyDescent="0.3">
      <c r="A231" s="15">
        <f>Sheet1!B251</f>
        <v>44371</v>
      </c>
      <c r="B231" s="9">
        <f>Sheet1!E251</f>
        <v>4240.2507340485608</v>
      </c>
      <c r="D231" s="15">
        <f t="shared" si="3"/>
        <v>44371</v>
      </c>
      <c r="E231" s="9">
        <f>Sheet1!F251</f>
        <v>0.33124346366046953</v>
      </c>
    </row>
    <row r="232" spans="1:5" x14ac:dyDescent="0.3">
      <c r="A232" s="15">
        <f>Sheet1!B252</f>
        <v>44372</v>
      </c>
      <c r="B232" s="9">
        <f>Sheet1!E252</f>
        <v>4265.429841897233</v>
      </c>
      <c r="D232" s="15">
        <f t="shared" si="3"/>
        <v>44372</v>
      </c>
      <c r="E232" s="9">
        <f>Sheet1!F252</f>
        <v>0.47553211962312508</v>
      </c>
    </row>
    <row r="233" spans="1:5" x14ac:dyDescent="0.3">
      <c r="A233" s="15">
        <f>Sheet1!B253</f>
        <v>44375</v>
      </c>
      <c r="B233" s="9">
        <f>Sheet1!E253</f>
        <v>4287.1887634105033</v>
      </c>
      <c r="D233" s="15">
        <f t="shared" si="3"/>
        <v>44375</v>
      </c>
      <c r="E233" s="9">
        <f>Sheet1!F253</f>
        <v>0.60988983071219061</v>
      </c>
    </row>
    <row r="234" spans="1:5" x14ac:dyDescent="0.3">
      <c r="A234" s="15">
        <f>Sheet1!B254</f>
        <v>44376</v>
      </c>
      <c r="B234" s="9">
        <f>Sheet1!E254</f>
        <v>4299.7444946357991</v>
      </c>
      <c r="D234" s="15">
        <f t="shared" si="3"/>
        <v>44376</v>
      </c>
      <c r="E234" s="9">
        <f>Sheet1!F254</f>
        <v>0.63634811322704254</v>
      </c>
    </row>
    <row r="235" spans="1:5" x14ac:dyDescent="0.3">
      <c r="A235" s="15">
        <f>Sheet1!B255</f>
        <v>44377</v>
      </c>
      <c r="B235" s="9">
        <f>Sheet1!E255</f>
        <v>4308.9477413890463</v>
      </c>
      <c r="D235" s="15">
        <f t="shared" si="3"/>
        <v>44377</v>
      </c>
      <c r="E235" s="9">
        <f>Sheet1!F255</f>
        <v>0.64769422511587071</v>
      </c>
    </row>
    <row r="236" spans="1:5" x14ac:dyDescent="0.3">
      <c r="A236" s="15">
        <f>Sheet1!B256</f>
        <v>44378</v>
      </c>
      <c r="B236" s="9">
        <f>Sheet1!E256</f>
        <v>4320.0633540372673</v>
      </c>
      <c r="D236" s="15">
        <f t="shared" si="3"/>
        <v>44378</v>
      </c>
      <c r="E236" s="9">
        <f>Sheet1!F256</f>
        <v>0.69926002830850909</v>
      </c>
    </row>
    <row r="237" spans="1:5" x14ac:dyDescent="0.3">
      <c r="A237" s="15">
        <f>Sheet1!B257</f>
        <v>44379</v>
      </c>
      <c r="B237" s="9">
        <f>Sheet1!E257</f>
        <v>4343.8280350084697</v>
      </c>
      <c r="D237" s="15">
        <f t="shared" si="3"/>
        <v>44379</v>
      </c>
      <c r="E237" s="9">
        <f>Sheet1!F257</f>
        <v>0.78595087020138543</v>
      </c>
    </row>
    <row r="238" spans="1:5" x14ac:dyDescent="0.3">
      <c r="A238" s="15">
        <f>Sheet1!B258</f>
        <v>44383</v>
      </c>
      <c r="B238" s="9">
        <f>Sheet1!E258</f>
        <v>4349.719452286844</v>
      </c>
      <c r="D238" s="15">
        <f t="shared" si="3"/>
        <v>44383</v>
      </c>
      <c r="E238" s="9">
        <f>Sheet1!F258</f>
        <v>0.80816337313906916</v>
      </c>
    </row>
    <row r="239" spans="1:5" x14ac:dyDescent="0.3">
      <c r="A239" s="15">
        <f>Sheet1!B259</f>
        <v>44384</v>
      </c>
      <c r="B239" s="9">
        <f>Sheet1!E259</f>
        <v>4356.8833992094851</v>
      </c>
      <c r="D239" s="15">
        <f t="shared" si="3"/>
        <v>44384</v>
      </c>
      <c r="E239" s="9">
        <f>Sheet1!F259</f>
        <v>0.84438778924874325</v>
      </c>
    </row>
    <row r="240" spans="1:5" x14ac:dyDescent="0.3">
      <c r="A240" s="15">
        <f>Sheet1!B260</f>
        <v>44385</v>
      </c>
      <c r="B240" s="9">
        <f>Sheet1!E260</f>
        <v>4333.8064652738567</v>
      </c>
      <c r="D240" s="15">
        <f t="shared" si="3"/>
        <v>44385</v>
      </c>
      <c r="E240" s="9">
        <f>Sheet1!F260</f>
        <v>0.85964370144758795</v>
      </c>
    </row>
    <row r="241" spans="1:5" x14ac:dyDescent="0.3">
      <c r="A241" s="15">
        <f>Sheet1!B261</f>
        <v>44386</v>
      </c>
      <c r="B241" s="9">
        <f>Sheet1!E261</f>
        <v>4341.7083568605303</v>
      </c>
      <c r="D241" s="15">
        <f t="shared" si="3"/>
        <v>44386</v>
      </c>
      <c r="E241" s="9">
        <f>Sheet1!F261</f>
        <v>0.89099148898628644</v>
      </c>
    </row>
    <row r="242" spans="1:5" x14ac:dyDescent="0.3">
      <c r="A242" s="15">
        <f>Sheet1!B262</f>
        <v>44389</v>
      </c>
      <c r="B242" s="9">
        <f>Sheet1!E262</f>
        <v>4355.186758893281</v>
      </c>
      <c r="D242" s="15">
        <f t="shared" si="3"/>
        <v>44389</v>
      </c>
      <c r="E242" s="9">
        <f>Sheet1!F262</f>
        <v>0.89894896512375777</v>
      </c>
    </row>
    <row r="243" spans="1:5" x14ac:dyDescent="0.3">
      <c r="A243" s="15">
        <f>Sheet1!B263</f>
        <v>44390</v>
      </c>
      <c r="B243" s="9">
        <f>Sheet1!E263</f>
        <v>4357.2489553924333</v>
      </c>
      <c r="D243" s="15">
        <f t="shared" si="3"/>
        <v>44390</v>
      </c>
      <c r="E243" s="9">
        <f>Sheet1!F263</f>
        <v>0.90778365721742837</v>
      </c>
    </row>
    <row r="244" spans="1:5" x14ac:dyDescent="0.3">
      <c r="A244" s="15">
        <f>Sheet1!B264</f>
        <v>44391</v>
      </c>
      <c r="B244" s="9">
        <f>Sheet1!E264</f>
        <v>4363.7924336533033</v>
      </c>
      <c r="D244" s="15">
        <f t="shared" si="3"/>
        <v>44391</v>
      </c>
      <c r="E244" s="9">
        <f>Sheet1!F264</f>
        <v>0.92268572406308136</v>
      </c>
    </row>
    <row r="245" spans="1:5" x14ac:dyDescent="0.3">
      <c r="A245" s="15">
        <f>Sheet1!B265</f>
        <v>44392</v>
      </c>
      <c r="B245" s="9">
        <f>Sheet1!E265</f>
        <v>4359.1646527385656</v>
      </c>
      <c r="D245" s="15">
        <f t="shared" si="3"/>
        <v>44392</v>
      </c>
      <c r="E245" s="9">
        <f>Sheet1!F265</f>
        <v>0.92812591526674348</v>
      </c>
    </row>
    <row r="246" spans="1:5" x14ac:dyDescent="0.3">
      <c r="A246" s="15">
        <f>Sheet1!B266</f>
        <v>44393</v>
      </c>
      <c r="B246" s="9">
        <f>Sheet1!E266</f>
        <v>4339.360587238848</v>
      </c>
      <c r="D246" s="15">
        <f t="shared" si="3"/>
        <v>44393</v>
      </c>
      <c r="E246" s="9">
        <f>Sheet1!F266</f>
        <v>0.92851953081597272</v>
      </c>
    </row>
    <row r="247" spans="1:5" x14ac:dyDescent="0.3">
      <c r="A247" s="15">
        <f>Sheet1!B267</f>
        <v>44396</v>
      </c>
      <c r="B247" s="9">
        <f>Sheet1!E267</f>
        <v>4279.8506775832857</v>
      </c>
      <c r="D247" s="15">
        <f t="shared" si="3"/>
        <v>44396</v>
      </c>
      <c r="E247" s="9">
        <f>Sheet1!F267</f>
        <v>0.89604008646111843</v>
      </c>
    </row>
    <row r="248" spans="1:5" x14ac:dyDescent="0.3">
      <c r="A248" s="15">
        <f>Sheet1!B268</f>
        <v>44397</v>
      </c>
      <c r="B248" s="9">
        <f>Sheet1!E268</f>
        <v>4280.7515245623945</v>
      </c>
      <c r="D248" s="15">
        <f t="shared" si="3"/>
        <v>44397</v>
      </c>
      <c r="E248" s="9">
        <f>Sheet1!F268</f>
        <v>0.81408373696811742</v>
      </c>
    </row>
    <row r="249" spans="1:5" x14ac:dyDescent="0.3">
      <c r="A249" s="15">
        <f>Sheet1!B269</f>
        <v>44398</v>
      </c>
      <c r="B249" s="9">
        <f>Sheet1!E269</f>
        <v>4306.5696499153019</v>
      </c>
      <c r="D249" s="15">
        <f t="shared" si="3"/>
        <v>44398</v>
      </c>
      <c r="E249" s="9">
        <f>Sheet1!F269</f>
        <v>0.66540059695837528</v>
      </c>
    </row>
    <row r="250" spans="1:5" x14ac:dyDescent="0.3">
      <c r="A250" s="15">
        <f>Sheet1!B270</f>
        <v>44399</v>
      </c>
      <c r="B250" s="9">
        <f>Sheet1!E270</f>
        <v>4330.5479954827779</v>
      </c>
      <c r="D250" s="15">
        <f t="shared" si="3"/>
        <v>44399</v>
      </c>
      <c r="E250" s="9">
        <f>Sheet1!F270</f>
        <v>0.5311228845243201</v>
      </c>
    </row>
    <row r="251" spans="1:5" x14ac:dyDescent="0.3">
      <c r="A251" s="15">
        <f>Sheet1!B271</f>
        <v>44400</v>
      </c>
      <c r="B251" s="9">
        <f>Sheet1!E271</f>
        <v>4374.2678430265387</v>
      </c>
      <c r="D251" s="15">
        <f t="shared" si="3"/>
        <v>44400</v>
      </c>
      <c r="E251" s="9">
        <f>Sheet1!F271</f>
        <v>0.50059654417538313</v>
      </c>
    </row>
    <row r="252" spans="1:5" x14ac:dyDescent="0.3">
      <c r="A252" s="15">
        <f>Sheet1!B272</f>
        <v>44403</v>
      </c>
      <c r="B252" s="9">
        <f>Sheet1!E272</f>
        <v>4411.2991247882546</v>
      </c>
      <c r="D252" s="15">
        <f t="shared" si="3"/>
        <v>44403</v>
      </c>
      <c r="E252" s="9">
        <f>Sheet1!F272</f>
        <v>0.58519949815318995</v>
      </c>
    </row>
    <row r="253" spans="1:5" x14ac:dyDescent="0.3">
      <c r="A253" s="15">
        <f>Sheet1!B273</f>
        <v>44404</v>
      </c>
      <c r="B253" s="9">
        <f>Sheet1!E273</f>
        <v>4423.6817899491816</v>
      </c>
      <c r="D253" s="15">
        <f t="shared" si="3"/>
        <v>44404</v>
      </c>
      <c r="E253" s="9">
        <f>Sheet1!F273</f>
        <v>0.57166122242539308</v>
      </c>
    </row>
    <row r="254" spans="1:5" x14ac:dyDescent="0.3">
      <c r="A254" s="15">
        <f>Sheet1!B274</f>
        <v>44405</v>
      </c>
      <c r="B254" s="9">
        <f>Sheet1!E274</f>
        <v>4426.8308018068892</v>
      </c>
      <c r="D254" s="15">
        <f t="shared" si="3"/>
        <v>44405</v>
      </c>
      <c r="E254" s="9">
        <f>Sheet1!F274</f>
        <v>0.48211944368982607</v>
      </c>
    </row>
    <row r="255" spans="1:5" x14ac:dyDescent="0.3">
      <c r="A255" s="15">
        <f>Sheet1!B275</f>
        <v>44406</v>
      </c>
      <c r="B255" s="9">
        <f>Sheet1!E275</f>
        <v>4432.7869565217397</v>
      </c>
      <c r="D255" s="15">
        <f t="shared" si="3"/>
        <v>44406</v>
      </c>
      <c r="E255" s="9">
        <f>Sheet1!F275</f>
        <v>0.44750695705061527</v>
      </c>
    </row>
    <row r="256" spans="1:5" x14ac:dyDescent="0.3">
      <c r="A256" s="15">
        <f>Sheet1!B276</f>
        <v>44407</v>
      </c>
      <c r="B256" s="9">
        <f>Sheet1!E276</f>
        <v>4419.227103331451</v>
      </c>
      <c r="D256" s="15">
        <f t="shared" si="3"/>
        <v>44407</v>
      </c>
      <c r="E256" s="9">
        <f>Sheet1!F276</f>
        <v>0.37236649914293268</v>
      </c>
    </row>
    <row r="257" spans="1:5" x14ac:dyDescent="0.3">
      <c r="A257" s="15">
        <f>Sheet1!B277</f>
        <v>44410</v>
      </c>
      <c r="B257" s="9">
        <f>Sheet1!E277</f>
        <v>4402.8670525127045</v>
      </c>
      <c r="D257" s="15">
        <f t="shared" si="3"/>
        <v>44410</v>
      </c>
      <c r="E257" s="9">
        <f>Sheet1!F277</f>
        <v>0.33707029861072774</v>
      </c>
    </row>
    <row r="258" spans="1:5" x14ac:dyDescent="0.3">
      <c r="A258" s="15">
        <f>Sheet1!B278</f>
        <v>44411</v>
      </c>
      <c r="B258" s="9">
        <f>Sheet1!E278</f>
        <v>4407.0563805759457</v>
      </c>
      <c r="D258" s="15">
        <f t="shared" ref="D258:D282" si="4">A258</f>
        <v>44411</v>
      </c>
      <c r="E258" s="9">
        <f>Sheet1!F278</f>
        <v>0.40333626746415469</v>
      </c>
    </row>
    <row r="259" spans="1:5" x14ac:dyDescent="0.3">
      <c r="A259" s="15">
        <f>Sheet1!B279</f>
        <v>44412</v>
      </c>
      <c r="B259" s="9">
        <f>Sheet1!E279</f>
        <v>4397.6931677018638</v>
      </c>
      <c r="D259" s="15">
        <f t="shared" si="4"/>
        <v>44412</v>
      </c>
      <c r="E259" s="9">
        <f>Sheet1!F279</f>
        <v>0.42418702480711007</v>
      </c>
    </row>
    <row r="260" spans="1:5" x14ac:dyDescent="0.3">
      <c r="A260" s="15">
        <f>Sheet1!B280</f>
        <v>44413</v>
      </c>
      <c r="B260" s="9">
        <f>Sheet1!E280</f>
        <v>4398.0843591191406</v>
      </c>
      <c r="D260" s="15">
        <f t="shared" si="4"/>
        <v>44413</v>
      </c>
      <c r="E260" s="9">
        <f>Sheet1!F280</f>
        <v>0.540036970060497</v>
      </c>
    </row>
    <row r="261" spans="1:5" x14ac:dyDescent="0.3">
      <c r="A261" s="15">
        <f>Sheet1!B281</f>
        <v>44414</v>
      </c>
      <c r="B261" s="9">
        <f>Sheet1!E281</f>
        <v>4404.6957933370968</v>
      </c>
      <c r="D261" s="15">
        <f t="shared" si="4"/>
        <v>44414</v>
      </c>
      <c r="E261" s="9">
        <f>Sheet1!F281</f>
        <v>0.57414412428755668</v>
      </c>
    </row>
    <row r="262" spans="1:5" x14ac:dyDescent="0.3">
      <c r="A262" s="15">
        <f>Sheet1!B282</f>
        <v>44417</v>
      </c>
      <c r="B262" s="9">
        <f>Sheet1!E282</f>
        <v>4410.1377188029355</v>
      </c>
      <c r="D262" s="15">
        <f t="shared" si="4"/>
        <v>44417</v>
      </c>
      <c r="E262" s="9">
        <f>Sheet1!F282</f>
        <v>0.58701422900941913</v>
      </c>
    </row>
    <row r="263" spans="1:5" x14ac:dyDescent="0.3">
      <c r="A263" s="15">
        <f>Sheet1!B283</f>
        <v>44418</v>
      </c>
      <c r="B263" s="9">
        <f>Sheet1!E283</f>
        <v>4417.5170242800677</v>
      </c>
      <c r="D263" s="15">
        <f t="shared" si="4"/>
        <v>44418</v>
      </c>
      <c r="E263" s="9">
        <f>Sheet1!F283</f>
        <v>0.60465351578820814</v>
      </c>
    </row>
    <row r="264" spans="1:5" x14ac:dyDescent="0.3">
      <c r="A264" s="15">
        <f>Sheet1!B284</f>
        <v>44419</v>
      </c>
      <c r="B264" s="9">
        <f>Sheet1!E284</f>
        <v>4433.7892998306043</v>
      </c>
      <c r="D264" s="15">
        <f t="shared" si="4"/>
        <v>44419</v>
      </c>
      <c r="E264" s="9">
        <f>Sheet1!F284</f>
        <v>0.69035733850645242</v>
      </c>
    </row>
    <row r="265" spans="1:5" x14ac:dyDescent="0.3">
      <c r="A265" s="15">
        <f>Sheet1!B285</f>
        <v>44420</v>
      </c>
      <c r="B265" s="9">
        <f>Sheet1!E285</f>
        <v>4456.8420948616604</v>
      </c>
      <c r="D265" s="15">
        <f t="shared" si="4"/>
        <v>44420</v>
      </c>
      <c r="E265" s="9">
        <f>Sheet1!F285</f>
        <v>0.83025048591378681</v>
      </c>
    </row>
    <row r="266" spans="1:5" x14ac:dyDescent="0.3">
      <c r="A266" s="15">
        <f>Sheet1!B286</f>
        <v>44421</v>
      </c>
      <c r="B266" s="9">
        <f>Sheet1!E286</f>
        <v>4476.6673066064368</v>
      </c>
      <c r="D266" s="15">
        <f t="shared" si="4"/>
        <v>44421</v>
      </c>
      <c r="E266" s="9">
        <f>Sheet1!F286</f>
        <v>0.90800968712073415</v>
      </c>
    </row>
    <row r="267" spans="1:5" x14ac:dyDescent="0.3">
      <c r="A267" s="15">
        <f>Sheet1!B287</f>
        <v>44424</v>
      </c>
      <c r="B267" s="9">
        <f>Sheet1!E287</f>
        <v>4483.6849237718807</v>
      </c>
      <c r="D267" s="15">
        <f t="shared" si="4"/>
        <v>44424</v>
      </c>
      <c r="E267" s="9">
        <f>Sheet1!F287</f>
        <v>0.87850342299580897</v>
      </c>
    </row>
    <row r="268" spans="1:5" x14ac:dyDescent="0.3">
      <c r="A268" s="15">
        <f>Sheet1!B288</f>
        <v>44425</v>
      </c>
      <c r="B268" s="9">
        <f>Sheet1!E288</f>
        <v>4468.8922360248444</v>
      </c>
      <c r="D268" s="15">
        <f t="shared" si="4"/>
        <v>44425</v>
      </c>
      <c r="E268" s="9">
        <f>Sheet1!F288</f>
        <v>0.77618507786899704</v>
      </c>
    </row>
    <row r="269" spans="1:5" x14ac:dyDescent="0.3">
      <c r="A269" s="15">
        <f>Sheet1!B289</f>
        <v>44426</v>
      </c>
      <c r="B269" s="9">
        <f>Sheet1!E289</f>
        <v>4428.5419819311128</v>
      </c>
      <c r="D269" s="15">
        <f t="shared" si="4"/>
        <v>44426</v>
      </c>
      <c r="E269" s="9">
        <f>Sheet1!F289</f>
        <v>0.59582172475814754</v>
      </c>
    </row>
    <row r="270" spans="1:5" x14ac:dyDescent="0.3">
      <c r="A270" s="15">
        <f>Sheet1!B290</f>
        <v>44427</v>
      </c>
      <c r="B270" s="9">
        <f>Sheet1!E290</f>
        <v>4401.2313382269904</v>
      </c>
      <c r="D270" s="15">
        <f t="shared" si="4"/>
        <v>44427</v>
      </c>
      <c r="E270" s="9">
        <f>Sheet1!F290</f>
        <v>0.71402599113099041</v>
      </c>
    </row>
    <row r="271" spans="1:5" x14ac:dyDescent="0.3">
      <c r="A271" s="15">
        <f>Sheet1!B291</f>
        <v>44428</v>
      </c>
      <c r="B271" s="9">
        <f>Sheet1!E291</f>
        <v>4406.5278938452848</v>
      </c>
      <c r="D271" s="15">
        <f t="shared" si="4"/>
        <v>44428</v>
      </c>
      <c r="E271" s="9">
        <f>Sheet1!F291</f>
        <v>0.59587353755355121</v>
      </c>
    </row>
    <row r="272" spans="1:5" x14ac:dyDescent="0.3">
      <c r="A272" s="15">
        <f>Sheet1!B292</f>
        <v>44431</v>
      </c>
      <c r="B272" s="9">
        <f>Sheet1!E292</f>
        <v>4436.1772444946355</v>
      </c>
      <c r="D272" s="15">
        <f t="shared" si="4"/>
        <v>44431</v>
      </c>
      <c r="E272" s="9">
        <f>Sheet1!F292</f>
        <v>0.44617545608945092</v>
      </c>
    </row>
    <row r="273" spans="1:5" x14ac:dyDescent="0.3">
      <c r="A273" s="15">
        <f>Sheet1!B293</f>
        <v>44432</v>
      </c>
      <c r="B273" s="9">
        <f>Sheet1!E293</f>
        <v>4460.5401185770761</v>
      </c>
      <c r="D273" s="15">
        <f t="shared" si="4"/>
        <v>44432</v>
      </c>
      <c r="E273" s="9">
        <f>Sheet1!F293</f>
        <v>0.45660443064537826</v>
      </c>
    </row>
    <row r="274" spans="1:5" x14ac:dyDescent="0.3">
      <c r="A274" s="15">
        <f>Sheet1!B294</f>
        <v>44433</v>
      </c>
      <c r="B274" s="9">
        <f>Sheet1!E294</f>
        <v>4483.176708074534</v>
      </c>
      <c r="D274" s="15">
        <f t="shared" si="4"/>
        <v>44433</v>
      </c>
      <c r="E274" s="9">
        <f>Sheet1!F294</f>
        <v>0.52322902920490577</v>
      </c>
    </row>
    <row r="275" spans="1:5" x14ac:dyDescent="0.3">
      <c r="A275" s="15">
        <f>Sheet1!B295</f>
        <v>44434</v>
      </c>
      <c r="B275" s="9">
        <f>Sheet1!E295</f>
        <v>4486.1302936194243</v>
      </c>
      <c r="D275" s="15">
        <f t="shared" si="4"/>
        <v>44434</v>
      </c>
      <c r="E275" s="9">
        <f>Sheet1!F295</f>
        <v>0.58237311357483312</v>
      </c>
    </row>
    <row r="276" spans="1:5" x14ac:dyDescent="0.3">
      <c r="A276" s="15">
        <f>Sheet1!B296</f>
        <v>44435</v>
      </c>
      <c r="B276" s="9">
        <f>Sheet1!E296</f>
        <v>4507.1664596273295</v>
      </c>
      <c r="D276" s="15">
        <f t="shared" si="4"/>
        <v>44435</v>
      </c>
      <c r="E276" s="9">
        <f>Sheet1!F296</f>
        <v>0.63939762550965906</v>
      </c>
    </row>
    <row r="277" spans="1:5" x14ac:dyDescent="0.3">
      <c r="A277" s="15">
        <f>Sheet1!B297</f>
        <v>44438</v>
      </c>
      <c r="B277" s="9">
        <f>Sheet1!E297</f>
        <v>4527.7583003952577</v>
      </c>
      <c r="D277" s="15">
        <f t="shared" si="4"/>
        <v>44438</v>
      </c>
      <c r="E277" s="9">
        <f>Sheet1!F297</f>
        <v>0.66969266197312427</v>
      </c>
    </row>
    <row r="278" spans="1:5" x14ac:dyDescent="0.3">
      <c r="A278" s="15">
        <f>Sheet1!B298</f>
        <v>44439</v>
      </c>
      <c r="B278" s="9">
        <f>Sheet1!E298</f>
        <v>4538.9211462450594</v>
      </c>
      <c r="D278" s="15">
        <f t="shared" si="4"/>
        <v>44439</v>
      </c>
      <c r="E278" s="9">
        <f>Sheet1!F298</f>
        <v>0.70256728969374105</v>
      </c>
    </row>
    <row r="279" spans="1:5" x14ac:dyDescent="0.3">
      <c r="A279" s="15">
        <f>Sheet1!B299</f>
        <v>44440</v>
      </c>
      <c r="B279" s="9">
        <f>Sheet1!E299</f>
        <v>4539.5658102766811</v>
      </c>
      <c r="D279" s="15">
        <f t="shared" si="4"/>
        <v>44440</v>
      </c>
      <c r="E279" s="9">
        <f>Sheet1!F299</f>
        <v>0.68403028175896763</v>
      </c>
    </row>
    <row r="280" spans="1:5" x14ac:dyDescent="0.3">
      <c r="A280" s="15">
        <f>Sheet1!B300</f>
        <v>44441</v>
      </c>
      <c r="B280" s="9">
        <f>Sheet1!E300</f>
        <v>4545.0748447204978</v>
      </c>
      <c r="D280" s="15">
        <f t="shared" si="4"/>
        <v>44441</v>
      </c>
      <c r="E280" s="9">
        <f>Sheet1!F300</f>
        <v>0.7125334179885221</v>
      </c>
    </row>
    <row r="281" spans="1:5" x14ac:dyDescent="0.3">
      <c r="A281" s="15">
        <f>Sheet1!B301</f>
        <v>44442</v>
      </c>
      <c r="B281" s="9">
        <f>Sheet1!E301</f>
        <v>4544.9091191417274</v>
      </c>
      <c r="D281" s="15">
        <f t="shared" si="4"/>
        <v>44442</v>
      </c>
      <c r="E281" s="9">
        <f>Sheet1!F301</f>
        <v>0.73107991668703554</v>
      </c>
    </row>
    <row r="282" spans="1:5" x14ac:dyDescent="0.3">
      <c r="A282" s="15">
        <f>Sheet1!B302</f>
        <v>44446</v>
      </c>
      <c r="B282" s="9">
        <f>Sheet1!E302</f>
        <v>4539.5047713156409</v>
      </c>
      <c r="D282" s="15">
        <f t="shared" si="4"/>
        <v>44446</v>
      </c>
      <c r="E282" s="9">
        <f>Sheet1!F302</f>
        <v>0.75638752584322411</v>
      </c>
    </row>
    <row r="283" spans="1:5" x14ac:dyDescent="0.3">
      <c r="A283" s="15"/>
      <c r="B283" s="9"/>
    </row>
    <row r="284" spans="1:5" x14ac:dyDescent="0.3">
      <c r="A284" s="15"/>
      <c r="B284" s="9"/>
    </row>
    <row r="285" spans="1:5" x14ac:dyDescent="0.3">
      <c r="A285" s="15"/>
      <c r="B285" s="9"/>
    </row>
    <row r="286" spans="1:5" x14ac:dyDescent="0.3">
      <c r="A286" s="15"/>
      <c r="B286" s="9"/>
    </row>
    <row r="287" spans="1:5" x14ac:dyDescent="0.3">
      <c r="A287" s="15"/>
      <c r="B287" s="9"/>
    </row>
    <row r="288" spans="1:5" x14ac:dyDescent="0.3">
      <c r="A288" s="15"/>
      <c r="B288" s="9"/>
    </row>
    <row r="289" spans="1:2" x14ac:dyDescent="0.3">
      <c r="A289" s="15"/>
      <c r="B289" s="9"/>
    </row>
    <row r="290" spans="1:2" x14ac:dyDescent="0.3">
      <c r="A290" s="15"/>
      <c r="B290" s="9"/>
    </row>
    <row r="291" spans="1:2" x14ac:dyDescent="0.3">
      <c r="A291" s="15"/>
      <c r="B291" s="9"/>
    </row>
    <row r="292" spans="1:2" x14ac:dyDescent="0.3">
      <c r="A292" s="15"/>
      <c r="B292" s="9"/>
    </row>
    <row r="293" spans="1:2" x14ac:dyDescent="0.3">
      <c r="A293" s="15"/>
      <c r="B293" s="9"/>
    </row>
    <row r="294" spans="1:2" x14ac:dyDescent="0.3">
      <c r="A294" s="15"/>
      <c r="B294" s="9"/>
    </row>
    <row r="295" spans="1:2" x14ac:dyDescent="0.3">
      <c r="A295" s="15"/>
      <c r="B295" s="9"/>
    </row>
    <row r="296" spans="1:2" x14ac:dyDescent="0.3">
      <c r="A296" s="15"/>
      <c r="B296" s="9"/>
    </row>
    <row r="297" spans="1:2" x14ac:dyDescent="0.3">
      <c r="A297" s="15"/>
      <c r="B297" s="9"/>
    </row>
    <row r="298" spans="1:2" x14ac:dyDescent="0.3">
      <c r="A298" s="15"/>
      <c r="B298" s="9"/>
    </row>
    <row r="299" spans="1:2" x14ac:dyDescent="0.3">
      <c r="A299" s="15"/>
      <c r="B299" s="9"/>
    </row>
    <row r="300" spans="1:2" x14ac:dyDescent="0.3">
      <c r="A300" s="15"/>
      <c r="B30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89"/>
  <sheetViews>
    <sheetView tabSelected="1" workbookViewId="0">
      <selection activeCell="O1" sqref="O1"/>
    </sheetView>
  </sheetViews>
  <sheetFormatPr defaultRowHeight="17.25" x14ac:dyDescent="0.3"/>
  <cols>
    <col min="1" max="1" width="5.5546875" customWidth="1"/>
    <col min="2" max="2" width="9.21875" style="7" customWidth="1"/>
    <col min="3" max="3" width="9.33203125" style="8" customWidth="1"/>
    <col min="4" max="4" width="7.5546875" style="9" customWidth="1"/>
    <col min="5" max="5" width="10.5546875" style="4" customWidth="1"/>
    <col min="6" max="8" width="7.5546875" style="4" customWidth="1"/>
    <col min="9" max="9" width="9.44140625" style="4" customWidth="1"/>
    <col min="10" max="10" width="8.44140625" style="4" customWidth="1"/>
    <col min="11" max="11" width="7.5546875" style="9" customWidth="1"/>
    <col min="12" max="12" width="8.109375" style="9" customWidth="1"/>
    <col min="13" max="13" width="10.88671875" customWidth="1"/>
    <col min="14" max="14" width="20.109375" style="10" customWidth="1"/>
    <col min="15" max="15" width="10.88671875" style="1" customWidth="1"/>
    <col min="16" max="21" width="9" style="1" customWidth="1"/>
    <col min="22" max="50" width="9" customWidth="1"/>
  </cols>
  <sheetData>
    <row r="1" spans="1:15" s="1" customFormat="1" x14ac:dyDescent="0.3">
      <c r="B1" s="2" t="s">
        <v>0</v>
      </c>
      <c r="C1" s="3" t="s">
        <v>1</v>
      </c>
      <c r="D1" s="4" t="s">
        <v>2</v>
      </c>
      <c r="E1" s="4"/>
      <c r="F1" s="4"/>
      <c r="G1" s="4"/>
      <c r="H1" s="4"/>
      <c r="I1" s="4"/>
      <c r="J1" s="4"/>
      <c r="K1" s="4"/>
      <c r="L1" s="4"/>
      <c r="M1" s="4"/>
      <c r="N1" s="5" t="s">
        <v>3</v>
      </c>
      <c r="O1" s="6" t="s">
        <v>4</v>
      </c>
    </row>
    <row r="2" spans="1:15" x14ac:dyDescent="0.3">
      <c r="A2">
        <v>-300</v>
      </c>
      <c r="B2" s="7">
        <f xml:space="preserve"> RTD("cqg.rtd",,"StudyData", $O$1, "Bar", "", "Time", $O$2,$A2, $O$6, "", "","False")</f>
        <v>44012</v>
      </c>
      <c r="C2" s="8">
        <f xml:space="preserve"> RTD("cqg.rtd",,"StudyData", $O$1, "Bar", "", "Time", $O$2, $A2,$O$6,$O$8, "","False")</f>
        <v>44012</v>
      </c>
      <c r="D2" s="9">
        <f xml:space="preserve"> RTD("cqg.rtd",,"StudyData", $O$1, "Bar", "", "Close", $O$2, $A2, $O$6,$O$8,,$O$4,$O$10)</f>
        <v>3053.25</v>
      </c>
      <c r="K2">
        <v>1</v>
      </c>
      <c r="M2" s="9"/>
      <c r="N2" s="5" t="s">
        <v>5</v>
      </c>
      <c r="O2" s="11" t="s">
        <v>22</v>
      </c>
    </row>
    <row r="3" spans="1:15" x14ac:dyDescent="0.3">
      <c r="A3">
        <f>A2+1</f>
        <v>-299</v>
      </c>
      <c r="B3" s="7">
        <f xml:space="preserve"> RTD("cqg.rtd",,"StudyData", $O$1, "Bar", "", "Time", $O$2,$A3, $O$6, "", "","False")</f>
        <v>44013</v>
      </c>
      <c r="C3" s="8">
        <f xml:space="preserve"> RTD("cqg.rtd",,"StudyData", $O$1, "Bar", "", "Time", $O$2, $A3,$O$6,$O$8, "","False")</f>
        <v>44013</v>
      </c>
      <c r="D3" s="9">
        <f xml:space="preserve"> RTD("cqg.rtd",,"StudyData", $O$1, "Bar", "", "Close", $O$2, $A3, $O$6,$O$8,,$O$4,$O$10)</f>
        <v>3066</v>
      </c>
      <c r="K3">
        <f t="shared" ref="K3:K21" si="0">K2+1</f>
        <v>2</v>
      </c>
      <c r="M3" s="9"/>
      <c r="N3" s="5" t="s">
        <v>6</v>
      </c>
      <c r="O3" s="4"/>
    </row>
    <row r="4" spans="1:15" x14ac:dyDescent="0.3">
      <c r="A4">
        <f t="shared" ref="A4:A67" si="1">A3+1</f>
        <v>-298</v>
      </c>
      <c r="B4" s="7">
        <f xml:space="preserve"> RTD("cqg.rtd",,"StudyData", $O$1, "Bar", "", "Time", $O$2,$A4, $O$6, "", "","False")</f>
        <v>44014</v>
      </c>
      <c r="C4" s="8">
        <f xml:space="preserve"> RTD("cqg.rtd",,"StudyData", $O$1, "Bar", "", "Time", $O$2, $A4,$O$6,$O$8, "","False")</f>
        <v>44014</v>
      </c>
      <c r="D4" s="9">
        <f xml:space="preserve"> RTD("cqg.rtd",,"StudyData", $O$1, "Bar", "", "Close", $O$2, $A4, $O$6,$O$8,,$O$4,$O$10)</f>
        <v>3092</v>
      </c>
      <c r="K4">
        <f t="shared" si="0"/>
        <v>3</v>
      </c>
      <c r="M4" s="9"/>
      <c r="N4" s="5" t="s">
        <v>7</v>
      </c>
      <c r="O4" s="6" t="b">
        <v>1</v>
      </c>
    </row>
    <row r="5" spans="1:15" x14ac:dyDescent="0.3">
      <c r="A5">
        <f t="shared" si="1"/>
        <v>-297</v>
      </c>
      <c r="B5" s="7">
        <f xml:space="preserve"> RTD("cqg.rtd",,"StudyData", $O$1, "Bar", "", "Time", $O$2,$A5, $O$6, "", "","False")</f>
        <v>44018</v>
      </c>
      <c r="C5" s="8">
        <f xml:space="preserve"> RTD("cqg.rtd",,"StudyData", $O$1, "Bar", "", "Time", $O$2, $A5,$O$6,$O$8, "","False")</f>
        <v>44018</v>
      </c>
      <c r="D5" s="9">
        <f xml:space="preserve"> RTD("cqg.rtd",,"StudyData", $O$1, "Bar", "", "Close", $O$2, $A5, $O$6,$O$8,,$O$4,$O$10)</f>
        <v>3135</v>
      </c>
      <c r="K5">
        <f t="shared" si="0"/>
        <v>4</v>
      </c>
      <c r="M5" s="9"/>
      <c r="N5" s="10" t="s">
        <v>8</v>
      </c>
      <c r="O5" s="4"/>
    </row>
    <row r="6" spans="1:15" x14ac:dyDescent="0.3">
      <c r="A6">
        <f t="shared" si="1"/>
        <v>-296</v>
      </c>
      <c r="B6" s="7">
        <f xml:space="preserve"> RTD("cqg.rtd",,"StudyData", $O$1, "Bar", "", "Time", $O$2,$A6, $O$6, "", "","False")</f>
        <v>44019</v>
      </c>
      <c r="C6" s="8">
        <f xml:space="preserve"> RTD("cqg.rtd",,"StudyData", $O$1, "Bar", "", "Time", $O$2, $A6,$O$6,$O$8, "","False")</f>
        <v>44019</v>
      </c>
      <c r="D6" s="9">
        <f xml:space="preserve"> RTD("cqg.rtd",,"StudyData", $O$1, "Bar", "", "Close", $O$2, $A6, $O$6,$O$8,,$O$4,$O$10)</f>
        <v>3099.5</v>
      </c>
      <c r="K6">
        <f t="shared" si="0"/>
        <v>5</v>
      </c>
      <c r="M6" s="9"/>
      <c r="N6" s="10" t="s">
        <v>9</v>
      </c>
      <c r="O6" s="6" t="s">
        <v>10</v>
      </c>
    </row>
    <row r="7" spans="1:15" x14ac:dyDescent="0.3">
      <c r="A7">
        <f t="shared" si="1"/>
        <v>-295</v>
      </c>
      <c r="B7" s="7">
        <f xml:space="preserve"> RTD("cqg.rtd",,"StudyData", $O$1, "Bar", "", "Time", $O$2,$A7, $O$6, "", "","False")</f>
        <v>44020</v>
      </c>
      <c r="C7" s="8">
        <f xml:space="preserve"> RTD("cqg.rtd",,"StudyData", $O$1, "Bar", "", "Time", $O$2, $A7,$O$6,$O$8, "","False")</f>
        <v>44020</v>
      </c>
      <c r="D7" s="9">
        <f xml:space="preserve"> RTD("cqg.rtd",,"StudyData", $O$1, "Bar", "", "Close", $O$2, $A7, $O$6,$O$8,,$O$4,$O$10)</f>
        <v>3126.5</v>
      </c>
      <c r="K7">
        <f t="shared" si="0"/>
        <v>6</v>
      </c>
      <c r="M7" s="9"/>
      <c r="N7" s="5" t="s">
        <v>11</v>
      </c>
      <c r="O7" s="4"/>
    </row>
    <row r="8" spans="1:15" x14ac:dyDescent="0.3">
      <c r="A8">
        <f t="shared" si="1"/>
        <v>-294</v>
      </c>
      <c r="B8" s="7">
        <f xml:space="preserve"> RTD("cqg.rtd",,"StudyData", $O$1, "Bar", "", "Time", $O$2,$A8, $O$6, "", "","False")</f>
        <v>44021</v>
      </c>
      <c r="C8" s="8">
        <f xml:space="preserve"> RTD("cqg.rtd",,"StudyData", $O$1, "Bar", "", "Time", $O$2, $A8,$O$6,$O$8, "","False")</f>
        <v>44021</v>
      </c>
      <c r="D8" s="9">
        <f xml:space="preserve"> RTD("cqg.rtd",,"StudyData", $O$1, "Bar", "", "Close", $O$2, $A8, $O$6,$O$8,,$O$4,$O$10)</f>
        <v>3104</v>
      </c>
      <c r="K8">
        <f t="shared" si="0"/>
        <v>7</v>
      </c>
      <c r="M8" s="9"/>
      <c r="N8" s="5" t="s">
        <v>12</v>
      </c>
      <c r="O8" s="6"/>
    </row>
    <row r="9" spans="1:15" x14ac:dyDescent="0.3">
      <c r="A9">
        <f t="shared" si="1"/>
        <v>-293</v>
      </c>
      <c r="B9" s="7">
        <f xml:space="preserve"> RTD("cqg.rtd",,"StudyData", $O$1, "Bar", "", "Time", $O$2,$A9, $O$6, "", "","False")</f>
        <v>44022</v>
      </c>
      <c r="C9" s="8">
        <f xml:space="preserve"> RTD("cqg.rtd",,"StudyData", $O$1, "Bar", "", "Time", $O$2, $A9,$O$6,$O$8, "","False")</f>
        <v>44022</v>
      </c>
      <c r="D9" s="9">
        <f xml:space="preserve"> RTD("cqg.rtd",,"StudyData", $O$1, "Bar", "", "Close", $O$2, $A9, $O$6,$O$8,,$O$4,$O$10)</f>
        <v>3141.5</v>
      </c>
      <c r="K9">
        <f t="shared" si="0"/>
        <v>8</v>
      </c>
      <c r="M9" s="9"/>
      <c r="N9" s="10" t="s">
        <v>13</v>
      </c>
      <c r="O9" s="4"/>
    </row>
    <row r="10" spans="1:15" x14ac:dyDescent="0.3">
      <c r="A10">
        <f t="shared" si="1"/>
        <v>-292</v>
      </c>
      <c r="B10" s="7">
        <f xml:space="preserve"> RTD("cqg.rtd",,"StudyData", $O$1, "Bar", "", "Time", $O$2,$A10, $O$6, "", "","False")</f>
        <v>44025</v>
      </c>
      <c r="C10" s="8">
        <f xml:space="preserve"> RTD("cqg.rtd",,"StudyData", $O$1, "Bar", "", "Time", $O$2, $A10,$O$6,$O$8, "","False")</f>
        <v>44025</v>
      </c>
      <c r="D10" s="9">
        <f xml:space="preserve"> RTD("cqg.rtd",,"StudyData", $O$1, "Bar", "", "Close", $O$2, $A10, $O$6,$O$8,,$O$4,$O$10)</f>
        <v>3111.25</v>
      </c>
      <c r="K10">
        <f t="shared" si="0"/>
        <v>9</v>
      </c>
      <c r="M10" s="9"/>
      <c r="N10" s="10" t="s">
        <v>14</v>
      </c>
      <c r="O10" s="6" t="s">
        <v>15</v>
      </c>
    </row>
    <row r="11" spans="1:15" x14ac:dyDescent="0.3">
      <c r="A11">
        <f t="shared" si="1"/>
        <v>-291</v>
      </c>
      <c r="B11" s="7">
        <f xml:space="preserve"> RTD("cqg.rtd",,"StudyData", $O$1, "Bar", "", "Time", $O$2,$A11, $O$6, "", "","False")</f>
        <v>44026</v>
      </c>
      <c r="C11" s="8">
        <f xml:space="preserve"> RTD("cqg.rtd",,"StudyData", $O$1, "Bar", "", "Time", $O$2, $A11,$O$6,$O$8, "","False")</f>
        <v>44026</v>
      </c>
      <c r="D11" s="9">
        <f xml:space="preserve"> RTD("cqg.rtd",,"StudyData", $O$1, "Bar", "", "Close", $O$2, $A11, $O$6,$O$8,,$O$4,$O$10)</f>
        <v>3146.5</v>
      </c>
      <c r="K11">
        <f t="shared" si="0"/>
        <v>10</v>
      </c>
      <c r="M11" s="9"/>
      <c r="N11" s="5"/>
      <c r="O11" s="4"/>
    </row>
    <row r="12" spans="1:15" x14ac:dyDescent="0.3">
      <c r="A12">
        <f t="shared" si="1"/>
        <v>-290</v>
      </c>
      <c r="B12" s="7">
        <f xml:space="preserve"> RTD("cqg.rtd",,"StudyData", $O$1, "Bar", "", "Time", $O$2,$A12, $O$6, "", "","False")</f>
        <v>44027</v>
      </c>
      <c r="C12" s="8">
        <f xml:space="preserve"> RTD("cqg.rtd",,"StudyData", $O$1, "Bar", "", "Time", $O$2, $A12,$O$6,$O$8, "","False")</f>
        <v>44027</v>
      </c>
      <c r="D12" s="9">
        <f xml:space="preserve"> RTD("cqg.rtd",,"StudyData", $O$1, "Bar", "", "Close", $O$2, $A12, $O$6,$O$8,,$O$4,$O$10)</f>
        <v>3182.5</v>
      </c>
      <c r="K12">
        <f t="shared" si="0"/>
        <v>11</v>
      </c>
      <c r="M12" s="9"/>
      <c r="N12" s="5"/>
      <c r="O12" s="4"/>
    </row>
    <row r="13" spans="1:15" x14ac:dyDescent="0.3">
      <c r="A13">
        <f t="shared" si="1"/>
        <v>-289</v>
      </c>
      <c r="B13" s="7">
        <f xml:space="preserve"> RTD("cqg.rtd",,"StudyData", $O$1, "Bar", "", "Time", $O$2,$A13, $O$6, "", "","False")</f>
        <v>44028</v>
      </c>
      <c r="C13" s="8">
        <f xml:space="preserve"> RTD("cqg.rtd",,"StudyData", $O$1, "Bar", "", "Time", $O$2, $A13,$O$6,$O$8, "","False")</f>
        <v>44028</v>
      </c>
      <c r="D13" s="9">
        <f xml:space="preserve"> RTD("cqg.rtd",,"StudyData", $O$1, "Bar", "", "Close", $O$2, $A13, $O$6,$O$8,,$O$4,$O$10)</f>
        <v>3157.5</v>
      </c>
      <c r="K13">
        <f t="shared" si="0"/>
        <v>12</v>
      </c>
      <c r="M13" s="9"/>
      <c r="N13" s="5"/>
      <c r="O13" s="4"/>
    </row>
    <row r="14" spans="1:15" x14ac:dyDescent="0.3">
      <c r="A14">
        <f t="shared" si="1"/>
        <v>-288</v>
      </c>
      <c r="B14" s="7">
        <f xml:space="preserve"> RTD("cqg.rtd",,"StudyData", $O$1, "Bar", "", "Time", $O$2,$A14, $O$6, "", "","False")</f>
        <v>44029</v>
      </c>
      <c r="C14" s="8">
        <f xml:space="preserve"> RTD("cqg.rtd",,"StudyData", $O$1, "Bar", "", "Time", $O$2, $A14,$O$6,$O$8, "","False")</f>
        <v>44029</v>
      </c>
      <c r="D14" s="9">
        <f xml:space="preserve"> RTD("cqg.rtd",,"StudyData", $O$1, "Bar", "", "Close", $O$2, $A14, $O$6,$O$8,,$O$4,$O$10)</f>
        <v>3177</v>
      </c>
      <c r="K14">
        <f t="shared" si="0"/>
        <v>13</v>
      </c>
      <c r="M14" s="9"/>
      <c r="N14" s="5"/>
      <c r="O14" s="4"/>
    </row>
    <row r="15" spans="1:15" x14ac:dyDescent="0.3">
      <c r="A15">
        <f t="shared" si="1"/>
        <v>-287</v>
      </c>
      <c r="B15" s="7">
        <f xml:space="preserve"> RTD("cqg.rtd",,"StudyData", $O$1, "Bar", "", "Time", $O$2,$A15, $O$6, "", "","False")</f>
        <v>44032</v>
      </c>
      <c r="C15" s="8">
        <f xml:space="preserve"> RTD("cqg.rtd",,"StudyData", $O$1, "Bar", "", "Time", $O$2, $A15,$O$6,$O$8, "","False")</f>
        <v>44032</v>
      </c>
      <c r="D15" s="9">
        <f xml:space="preserve"> RTD("cqg.rtd",,"StudyData", $O$1, "Bar", "", "Close", $O$2, $A15, $O$6,$O$8,,$O$4,$O$10)</f>
        <v>3208.25</v>
      </c>
      <c r="K15">
        <f t="shared" si="0"/>
        <v>14</v>
      </c>
      <c r="M15" s="9"/>
      <c r="N15" s="5"/>
      <c r="O15" s="4"/>
    </row>
    <row r="16" spans="1:15" x14ac:dyDescent="0.3">
      <c r="A16">
        <f t="shared" si="1"/>
        <v>-286</v>
      </c>
      <c r="B16" s="7">
        <f xml:space="preserve"> RTD("cqg.rtd",,"StudyData", $O$1, "Bar", "", "Time", $O$2,$A16, $O$6, "", "","False")</f>
        <v>44033</v>
      </c>
      <c r="C16" s="8">
        <f xml:space="preserve"> RTD("cqg.rtd",,"StudyData", $O$1, "Bar", "", "Time", $O$2, $A16,$O$6,$O$8, "","False")</f>
        <v>44033</v>
      </c>
      <c r="D16" s="9">
        <f xml:space="preserve"> RTD("cqg.rtd",,"StudyData", $O$1, "Bar", "", "Close", $O$2, $A16, $O$6,$O$8,,$O$4,$O$10)</f>
        <v>3214.25</v>
      </c>
      <c r="K16">
        <f t="shared" si="0"/>
        <v>15</v>
      </c>
      <c r="M16" s="9"/>
      <c r="N16" s="5"/>
      <c r="O16" s="4"/>
    </row>
    <row r="17" spans="1:15" x14ac:dyDescent="0.3">
      <c r="A17">
        <f t="shared" si="1"/>
        <v>-285</v>
      </c>
      <c r="B17" s="7">
        <f xml:space="preserve"> RTD("cqg.rtd",,"StudyData", $O$1, "Bar", "", "Time", $O$2,$A17, $O$6, "", "","False")</f>
        <v>44034</v>
      </c>
      <c r="C17" s="8">
        <f xml:space="preserve"> RTD("cqg.rtd",,"StudyData", $O$1, "Bar", "", "Time", $O$2, $A17,$O$6,$O$8, "","False")</f>
        <v>44034</v>
      </c>
      <c r="D17" s="9">
        <f xml:space="preserve"> RTD("cqg.rtd",,"StudyData", $O$1, "Bar", "", "Close", $O$2, $A17, $O$6,$O$8,,$O$4,$O$10)</f>
        <v>3228.5</v>
      </c>
      <c r="K17">
        <f t="shared" si="0"/>
        <v>16</v>
      </c>
      <c r="M17" s="9"/>
      <c r="N17" s="5"/>
      <c r="O17" s="4"/>
    </row>
    <row r="18" spans="1:15" x14ac:dyDescent="0.3">
      <c r="A18">
        <f t="shared" si="1"/>
        <v>-284</v>
      </c>
      <c r="B18" s="7">
        <f xml:space="preserve"> RTD("cqg.rtd",,"StudyData", $O$1, "Bar", "", "Time", $O$2,$A18, $O$6, "", "","False")</f>
        <v>44035</v>
      </c>
      <c r="C18" s="8">
        <f xml:space="preserve"> RTD("cqg.rtd",,"StudyData", $O$1, "Bar", "", "Time", $O$2, $A18,$O$6,$O$8, "","False")</f>
        <v>44035</v>
      </c>
      <c r="D18" s="9">
        <f xml:space="preserve"> RTD("cqg.rtd",,"StudyData", $O$1, "Bar", "", "Close", $O$2, $A18, $O$6,$O$8,,$O$4,$O$10)</f>
        <v>3190.5</v>
      </c>
      <c r="K18">
        <f t="shared" si="0"/>
        <v>17</v>
      </c>
      <c r="M18" s="9"/>
      <c r="N18" s="5"/>
      <c r="O18" s="4"/>
    </row>
    <row r="19" spans="1:15" x14ac:dyDescent="0.3">
      <c r="A19">
        <f t="shared" si="1"/>
        <v>-283</v>
      </c>
      <c r="B19" s="7">
        <f xml:space="preserve"> RTD("cqg.rtd",,"StudyData", $O$1, "Bar", "", "Time", $O$2,$A19, $O$6, "", "","False")</f>
        <v>44036</v>
      </c>
      <c r="C19" s="8">
        <f xml:space="preserve"> RTD("cqg.rtd",,"StudyData", $O$1, "Bar", "", "Time", $O$2, $A19,$O$6,$O$8, "","False")</f>
        <v>44036</v>
      </c>
      <c r="D19" s="9">
        <f xml:space="preserve"> RTD("cqg.rtd",,"StudyData", $O$1, "Bar", "", "Close", $O$2, $A19, $O$6,$O$8,,$O$4,$O$10)</f>
        <v>3167</v>
      </c>
      <c r="K19">
        <f t="shared" si="0"/>
        <v>18</v>
      </c>
      <c r="L19" s="5"/>
      <c r="M19" s="4"/>
      <c r="N19" s="5"/>
      <c r="O19" s="4"/>
    </row>
    <row r="20" spans="1:15" x14ac:dyDescent="0.3">
      <c r="A20">
        <f t="shared" si="1"/>
        <v>-282</v>
      </c>
      <c r="B20" s="7">
        <f xml:space="preserve"> RTD("cqg.rtd",,"StudyData", $O$1, "Bar", "", "Time", $O$2,$A20, $O$6, "", "","False")</f>
        <v>44039</v>
      </c>
      <c r="C20" s="8">
        <f xml:space="preserve"> RTD("cqg.rtd",,"StudyData", $O$1, "Bar", "", "Time", $O$2, $A20,$O$6,$O$8, "","False")</f>
        <v>44039</v>
      </c>
      <c r="D20" s="9">
        <f xml:space="preserve"> RTD("cqg.rtd",,"StudyData", $O$1, "Bar", "", "Close", $O$2, $A20, $O$6,$O$8,,$O$4,$O$10)</f>
        <v>3195.25</v>
      </c>
      <c r="E20" s="4" t="s">
        <v>16</v>
      </c>
      <c r="F20" s="4" t="s">
        <v>17</v>
      </c>
      <c r="G20" s="4" t="s">
        <v>18</v>
      </c>
      <c r="H20" s="4" t="s">
        <v>19</v>
      </c>
      <c r="I20" s="4" t="s">
        <v>20</v>
      </c>
      <c r="J20" s="4" t="s">
        <v>21</v>
      </c>
      <c r="K20">
        <f t="shared" si="0"/>
        <v>19</v>
      </c>
      <c r="L20" s="5"/>
      <c r="M20" s="4"/>
      <c r="N20" s="5"/>
      <c r="O20" s="4"/>
    </row>
    <row r="21" spans="1:15" x14ac:dyDescent="0.3">
      <c r="A21">
        <f t="shared" si="1"/>
        <v>-281</v>
      </c>
      <c r="B21" s="7">
        <f xml:space="preserve"> RTD("cqg.rtd",,"StudyData", $O$1, "Bar", "", "Time", $O$2,$A21, $O$6, "", "","False")</f>
        <v>44040</v>
      </c>
      <c r="C21" s="8">
        <f xml:space="preserve"> RTD("cqg.rtd",,"StudyData", $O$1, "Bar", "", "Time", $O$2, $A21,$O$6,$O$8, "","False")</f>
        <v>44040</v>
      </c>
      <c r="D21" s="9">
        <f xml:space="preserve"> RTD("cqg.rtd",,"StudyData", $O$1, "Bar", "", "Close", $O$2, $A21, $O$6,$O$8,,$O$4,$O$10)</f>
        <v>3176</v>
      </c>
      <c r="E21" s="12">
        <f>IFERROR(G21*(20^3)+H21*(20^2)+I21*20+J21,"")</f>
        <v>3178.3302089215131</v>
      </c>
      <c r="F21" s="13">
        <f>IFERROR(INDEX(LINEST(D2:D21,$K$2:$K$21^{1,2,3},,TRUE),3,1),"")</f>
        <v>0.84234867209656672</v>
      </c>
      <c r="G21" s="14">
        <f>IFERROR(INDEX(LINEST(D2:D21,$K$2:$K$21^{1,2,3},,TRUE),1),"")</f>
        <v>-5.0231926207831658E-2</v>
      </c>
      <c r="H21" s="14">
        <f>IFERROR(INDEX(LINEST(D2:D21,$K$2:$K$21^{1,2,3},,TRUE),1,2),"")</f>
        <v>1.1484796331680234</v>
      </c>
      <c r="I21" s="14">
        <f>IFERROR(INDEX(INDEX(LINEST(D2:D21,$K$2:$K$21^{1,2,3},,TRUE),1),1,3),"")</f>
        <v>2.7607047777157505</v>
      </c>
      <c r="J21" s="4">
        <f>IFERROR(INDEX(INDEX(LINEST(D2:D21,$K$2:$K$21^{1,2,3},,TRUE),1),1,4),"")</f>
        <v>3065.579669762642</v>
      </c>
      <c r="K21">
        <f t="shared" si="0"/>
        <v>20</v>
      </c>
      <c r="L21" s="5"/>
      <c r="M21" s="4"/>
      <c r="N21" s="5"/>
      <c r="O21" s="4"/>
    </row>
    <row r="22" spans="1:15" x14ac:dyDescent="0.3">
      <c r="A22">
        <f t="shared" si="1"/>
        <v>-280</v>
      </c>
      <c r="B22" s="7">
        <f xml:space="preserve"> RTD("cqg.rtd",,"StudyData", $O$1, "Bar", "", "Time", $O$2,$A22, $O$6, "", "","False")</f>
        <v>44041</v>
      </c>
      <c r="C22" s="8">
        <f xml:space="preserve"> RTD("cqg.rtd",,"StudyData", $O$1, "Bar", "", "Time", $O$2, $A22,$O$6,$O$8, "","False")</f>
        <v>44041</v>
      </c>
      <c r="D22" s="9">
        <f xml:space="preserve"> RTD("cqg.rtd",,"StudyData", $O$1, "Bar", "", "Close", $O$2, $A22, $O$6,$O$8,,$O$4,$O$10)</f>
        <v>3215.5</v>
      </c>
      <c r="E22" s="12">
        <f t="shared" ref="E22:E85" si="2">G22*(20^3)+H22*(20^2)+I22*20+J22</f>
        <v>3190.0857425183508</v>
      </c>
      <c r="F22" s="13">
        <f>INDEX(LINEST(D3:D22,$K$2:$K$21^{1,2,3},,TRUE),3,1)</f>
        <v>0.79815005482871526</v>
      </c>
      <c r="G22" s="14">
        <f>INDEX(LINEST(D3:D22,$K$2:$K$21^{1,2,3},,TRUE),1)</f>
        <v>-3.6347456255923102E-2</v>
      </c>
      <c r="H22" s="14">
        <f>INDEX(LINEST(D3:D22,$K$2:$K$21^{1,2,3},,TRUE),1,2)</f>
        <v>0.79591889803560412</v>
      </c>
      <c r="I22" s="14">
        <f>INDEX(INDEX(LINEST(D3:D22,$K$2:$K$21^{1,2,3},,TRUE),1),1,3)</f>
        <v>4.1937951763466463</v>
      </c>
      <c r="J22" s="4">
        <f>INDEX(INDEX(LINEST(D3:D22,$K$2:$K$21^{1,2,3},,TRUE),1),1,4)</f>
        <v>3078.621929824561</v>
      </c>
      <c r="L22" s="5"/>
      <c r="M22" s="4"/>
      <c r="N22" s="5"/>
      <c r="O22" s="4"/>
    </row>
    <row r="23" spans="1:15" x14ac:dyDescent="0.3">
      <c r="A23">
        <f t="shared" si="1"/>
        <v>-279</v>
      </c>
      <c r="B23" s="7">
        <f xml:space="preserve"> RTD("cqg.rtd",,"StudyData", $O$1, "Bar", "", "Time", $O$2,$A23, $O$6, "", "","False")</f>
        <v>44042</v>
      </c>
      <c r="C23" s="8">
        <f xml:space="preserve"> RTD("cqg.rtd",,"StudyData", $O$1, "Bar", "", "Time", $O$2, $A23,$O$6,$O$8, "","False")</f>
        <v>44042</v>
      </c>
      <c r="D23" s="9">
        <f xml:space="preserve"> RTD("cqg.rtd",,"StudyData", $O$1, "Bar", "", "Close", $O$2, $A23, $O$6,$O$8,,$O$4,$O$10)</f>
        <v>3211.75</v>
      </c>
      <c r="E23" s="12">
        <f t="shared" si="2"/>
        <v>3194.8092603049122</v>
      </c>
      <c r="F23" s="13">
        <f>INDEX(LINEST(D4:D23,$K$2:$K$21^{1,2,3},,TRUE),3,1)</f>
        <v>0.76319396642904169</v>
      </c>
      <c r="G23" s="14">
        <f>INDEX(LINEST(D4:D23,$K$2:$K$21^{1,2,3},,TRUE),1)</f>
        <v>-3.7302456521059103E-2</v>
      </c>
      <c r="H23" s="14">
        <f>INDEX(LINEST(D4:D23,$K$2:$K$21^{1,2,3},,TRUE),1,2)</f>
        <v>0.89362785888226082</v>
      </c>
      <c r="I23" s="14">
        <f>INDEX(INDEX(LINEST(D4:D23,$K$2:$K$21^{1,2,3},,TRUE),1),1,3)</f>
        <v>1.8683105306473757</v>
      </c>
      <c r="J23" s="4">
        <f>INDEX(INDEX(LINEST(D4:D23,$K$2:$K$21^{1,2,3},,TRUE),1),1,4)</f>
        <v>3098.4115583075331</v>
      </c>
      <c r="L23" s="5"/>
      <c r="M23" s="4"/>
      <c r="N23" s="5"/>
      <c r="O23" s="4"/>
    </row>
    <row r="24" spans="1:15" x14ac:dyDescent="0.3">
      <c r="A24">
        <f t="shared" si="1"/>
        <v>-278</v>
      </c>
      <c r="B24" s="7">
        <f xml:space="preserve"> RTD("cqg.rtd",,"StudyData", $O$1, "Bar", "", "Time", $O$2,$A24, $O$6, "", "","False")</f>
        <v>44043</v>
      </c>
      <c r="C24" s="8">
        <f xml:space="preserve"> RTD("cqg.rtd",,"StudyData", $O$1, "Bar", "", "Time", $O$2, $A24,$O$6,$O$8, "","False")</f>
        <v>44043</v>
      </c>
      <c r="D24" s="9">
        <f xml:space="preserve"> RTD("cqg.rtd",,"StudyData", $O$1, "Bar", "", "Close", $O$2, $A24, $O$6,$O$8,,$O$4,$O$10)</f>
        <v>3226.5</v>
      </c>
      <c r="E24" s="12">
        <f t="shared" si="2"/>
        <v>3207.0667984189727</v>
      </c>
      <c r="F24" s="13">
        <f>INDEX(LINEST(D5:D24,$K$2:$K$21^{1,2,3},,TRUE),3,1)</f>
        <v>0.72665919442580451</v>
      </c>
      <c r="G24" s="14">
        <f>INDEX(LINEST(D5:D24,$K$2:$K$21^{1,2,3},,TRUE),1)</f>
        <v>-2.1805584448605198E-2</v>
      </c>
      <c r="H24" s="14">
        <f>INDEX(LINEST(D5:D24,$K$2:$K$21^{1,2,3},,TRUE),1,2)</f>
        <v>0.46423123024954188</v>
      </c>
      <c r="I24" s="14">
        <f>INDEX(INDEX(LINEST(D5:D24,$K$2:$K$21^{1,2,3},,TRUE),1),1,3)</f>
        <v>4.5912999725928332</v>
      </c>
      <c r="J24" s="4">
        <f>INDEX(INDEX(LINEST(D5:D24,$K$2:$K$21^{1,2,3},,TRUE),1),1,4)</f>
        <v>3103.9929824561409</v>
      </c>
      <c r="L24" s="5"/>
      <c r="M24" s="4"/>
      <c r="N24" s="5"/>
      <c r="O24" s="4"/>
    </row>
    <row r="25" spans="1:15" x14ac:dyDescent="0.3">
      <c r="A25">
        <f t="shared" si="1"/>
        <v>-277</v>
      </c>
      <c r="B25" s="7">
        <f xml:space="preserve"> RTD("cqg.rtd",,"StudyData", $O$1, "Bar", "", "Time", $O$2,$A25, $O$6, "", "","False")</f>
        <v>44046</v>
      </c>
      <c r="C25" s="8">
        <f xml:space="preserve"> RTD("cqg.rtd",,"StudyData", $O$1, "Bar", "", "Time", $O$2, $A25,$O$6,$O$8, "","False")</f>
        <v>44046</v>
      </c>
      <c r="D25" s="9">
        <f xml:space="preserve"> RTD("cqg.rtd",,"StudyData", $O$1, "Bar", "", "Close", $O$2, $A25, $O$6,$O$8,,$O$4,$O$10)</f>
        <v>3251.5</v>
      </c>
      <c r="E25" s="12">
        <f t="shared" si="2"/>
        <v>3235.5505364201022</v>
      </c>
      <c r="F25" s="13">
        <f>INDEX(LINEST(D6:D25,$K$2:$K$21^{1,2,3},,TRUE),3,1)</f>
        <v>0.78613685825499946</v>
      </c>
      <c r="G25" s="14">
        <f>INDEX(LINEST(D6:D25,$K$2:$K$21^{1,2,3},,TRUE),1)</f>
        <v>4.1287657841030008E-2</v>
      </c>
      <c r="H25" s="14">
        <f>INDEX(LINEST(D6:D25,$K$2:$K$21^{1,2,3},,TRUE),1,2)</f>
        <v>-1.5457053322681347</v>
      </c>
      <c r="I25" s="14">
        <f>INDEX(INDEX(LINEST(D6:D25,$K$2:$K$21^{1,2,3},,TRUE),1),1,3)</f>
        <v>22.757839679800995</v>
      </c>
      <c r="J25" s="4">
        <f>INDEX(INDEX(LINEST(D6:D25,$K$2:$K$21^{1,2,3},,TRUE),1),1,4)</f>
        <v>3068.3746130030959</v>
      </c>
      <c r="L25" s="5"/>
      <c r="M25" s="4"/>
      <c r="N25" s="5"/>
      <c r="O25" s="4"/>
    </row>
    <row r="26" spans="1:15" x14ac:dyDescent="0.3">
      <c r="A26">
        <f t="shared" si="1"/>
        <v>-276</v>
      </c>
      <c r="B26" s="7">
        <f xml:space="preserve"> RTD("cqg.rtd",,"StudyData", $O$1, "Bar", "", "Time", $O$2,$A26, $O$6, "", "","False")</f>
        <v>44047</v>
      </c>
      <c r="C26" s="8">
        <f xml:space="preserve"> RTD("cqg.rtd",,"StudyData", $O$1, "Bar", "", "Time", $O$2, $A26,$O$6,$O$8, "","False")</f>
        <v>44047</v>
      </c>
      <c r="D26" s="9">
        <f xml:space="preserve"> RTD("cqg.rtd",,"StudyData", $O$1, "Bar", "", "Close", $O$2, $A26, $O$6,$O$8,,$O$4,$O$10)</f>
        <v>3263</v>
      </c>
      <c r="E26" s="12">
        <f t="shared" si="2"/>
        <v>3257.9701016374934</v>
      </c>
      <c r="F26" s="13">
        <f>INDEX(LINEST(D7:D26,$K$2:$K$21^{1,2,3},,TRUE),3,1)</f>
        <v>0.79167752663365376</v>
      </c>
      <c r="G26" s="14">
        <f>INDEX(LINEST(D7:D26,$K$2:$K$21^{1,2,3},,TRUE),1)</f>
        <v>6.371478277185641E-2</v>
      </c>
      <c r="H26" s="14">
        <f>INDEX(LINEST(D7:D26,$K$2:$K$21^{1,2,3},,TRUE),1,2)</f>
        <v>-2.1196409705966843</v>
      </c>
      <c r="I26" s="14">
        <f>INDEX(INDEX(LINEST(D7:D26,$K$2:$K$21^{1,2,3},,TRUE),1),1,3)</f>
        <v>26.072983624487868</v>
      </c>
      <c r="J26" s="4">
        <f>INDEX(INDEX(LINEST(D7:D26,$K$2:$K$21^{1,2,3},,TRUE),1),1,4)</f>
        <v>3074.6485552115582</v>
      </c>
      <c r="L26" s="5"/>
      <c r="M26" s="4"/>
      <c r="N26" s="5"/>
      <c r="O26" s="4"/>
    </row>
    <row r="27" spans="1:15" x14ac:dyDescent="0.3">
      <c r="A27">
        <f t="shared" si="1"/>
        <v>-275</v>
      </c>
      <c r="B27" s="7">
        <f xml:space="preserve"> RTD("cqg.rtd",,"StudyData", $O$1, "Bar", "", "Time", $O$2,$A27, $O$6, "", "","False")</f>
        <v>44048</v>
      </c>
      <c r="C27" s="8">
        <f xml:space="preserve"> RTD("cqg.rtd",,"StudyData", $O$1, "Bar", "", "Time", $O$2, $A27,$O$6,$O$8, "","False")</f>
        <v>44048</v>
      </c>
      <c r="D27" s="9">
        <f xml:space="preserve"> RTD("cqg.rtd",,"StudyData", $O$1, "Bar", "", "Close", $O$2, $A27, $O$6,$O$8,,$O$4,$O$10)</f>
        <v>3279</v>
      </c>
      <c r="E27" s="12">
        <f t="shared" si="2"/>
        <v>3283.9024844720498</v>
      </c>
      <c r="F27" s="13">
        <f>INDEX(LINEST(D8:D27,$K$2:$K$21^{1,2,3},,TRUE),3,1)</f>
        <v>0.85450928241480451</v>
      </c>
      <c r="G27" s="14">
        <f>INDEX(LINEST(D8:D27,$K$2:$K$21^{1,2,3},,TRUE),1)</f>
        <v>9.8227020507946947E-2</v>
      </c>
      <c r="H27" s="14">
        <f>INDEX(LINEST(D8:D27,$K$2:$K$21^{1,2,3},,TRUE),1,2)</f>
        <v>-3.1327846616075288</v>
      </c>
      <c r="I27" s="14">
        <f>INDEX(INDEX(LINEST(D8:D27,$K$2:$K$21^{1,2,3},,TRUE),1),1,3)</f>
        <v>34.30249119271879</v>
      </c>
      <c r="J27" s="4">
        <f>INDEX(INDEX(LINEST(D8:D27,$K$2:$K$21^{1,2,3},,TRUE),1),1,4)</f>
        <v>3065.1503611971102</v>
      </c>
      <c r="L27" s="5"/>
      <c r="M27" s="4"/>
      <c r="N27" s="5"/>
      <c r="O27" s="4"/>
    </row>
    <row r="28" spans="1:15" x14ac:dyDescent="0.3">
      <c r="A28">
        <f t="shared" si="1"/>
        <v>-274</v>
      </c>
      <c r="B28" s="7">
        <f xml:space="preserve"> RTD("cqg.rtd",,"StudyData", $O$1, "Bar", "", "Time", $O$2,$A28, $O$6, "", "","False")</f>
        <v>44049</v>
      </c>
      <c r="C28" s="8">
        <f xml:space="preserve"> RTD("cqg.rtd",,"StudyData", $O$1, "Bar", "", "Time", $O$2, $A28,$O$6,$O$8, "","False")</f>
        <v>44049</v>
      </c>
      <c r="D28" s="9">
        <f xml:space="preserve"> RTD("cqg.rtd",,"StudyData", $O$1, "Bar", "", "Close", $O$2, $A28, $O$6,$O$8,,$O$4,$O$10)</f>
        <v>3307.25</v>
      </c>
      <c r="E28" s="12">
        <f t="shared" si="2"/>
        <v>3311.5568322981371</v>
      </c>
      <c r="F28" s="13">
        <f>INDEX(LINEST(D9:D28,$K$2:$K$21^{1,2,3},,TRUE),3,1)</f>
        <v>0.86724340918706067</v>
      </c>
      <c r="G28" s="14">
        <f>INDEX(LINEST(D9:D28,$K$2:$K$21^{1,2,3},,TRUE),1)</f>
        <v>0.10315566487325804</v>
      </c>
      <c r="H28" s="14">
        <f>INDEX(LINEST(D9:D28,$K$2:$K$21^{1,2,3},,TRUE),1,2)</f>
        <v>-3.047307294043057</v>
      </c>
      <c r="I28" s="14">
        <f>INDEX(INDEX(LINEST(D9:D28,$K$2:$K$21^{1,2,3},,TRUE),1),1,3)</f>
        <v>30.829376345226386</v>
      </c>
      <c r="J28" s="4">
        <f>INDEX(INDEX(LINEST(D9:D28,$K$2:$K$21^{1,2,3},,TRUE),1),1,4)</f>
        <v>3088.6469040247675</v>
      </c>
      <c r="L28" s="5"/>
      <c r="M28" s="4"/>
      <c r="N28" s="5"/>
      <c r="O28" s="4"/>
    </row>
    <row r="29" spans="1:15" x14ac:dyDescent="0.3">
      <c r="A29">
        <f t="shared" si="1"/>
        <v>-273</v>
      </c>
      <c r="B29" s="7">
        <f xml:space="preserve"> RTD("cqg.rtd",,"StudyData", $O$1, "Bar", "", "Time", $O$2,$A29, $O$6, "", "","False")</f>
        <v>44050</v>
      </c>
      <c r="C29" s="8">
        <f xml:space="preserve"> RTD("cqg.rtd",,"StudyData", $O$1, "Bar", "", "Time", $O$2, $A29,$O$6,$O$8, "","False")</f>
        <v>44050</v>
      </c>
      <c r="D29" s="9">
        <f xml:space="preserve"> RTD("cqg.rtd",,"StudyData", $O$1, "Bar", "", "Close", $O$2, $A29, $O$6,$O$8,,$O$4,$O$10)</f>
        <v>3307.75</v>
      </c>
      <c r="E29" s="12">
        <f t="shared" si="2"/>
        <v>3330.154234895539</v>
      </c>
      <c r="F29" s="13">
        <f>INDEX(LINEST(D10:D29,$K$2:$K$21^{1,2,3},,TRUE),3,1)</f>
        <v>0.88823572713172949</v>
      </c>
      <c r="G29" s="14">
        <f>INDEX(LINEST(D10:D29,$K$2:$K$21^{1,2,3},,TRUE),1)</f>
        <v>0.10701390673459613</v>
      </c>
      <c r="H29" s="14">
        <f>INDEX(LINEST(D10:D29,$K$2:$K$21^{1,2,3},,TRUE),1,2)</f>
        <v>-3.0980256675168563</v>
      </c>
      <c r="I29" s="14">
        <f>INDEX(INDEX(LINEST(D10:D29,$K$2:$K$21^{1,2,3},,TRUE),1),1,3)</f>
        <v>30.927866219645125</v>
      </c>
      <c r="J29" s="4">
        <f>INDEX(INDEX(LINEST(D10:D29,$K$2:$K$21^{1,2,3},,TRUE),1),1,4)</f>
        <v>3094.6959236326102</v>
      </c>
      <c r="L29" s="5"/>
      <c r="M29" s="4"/>
      <c r="N29" s="5"/>
      <c r="O29" s="4"/>
    </row>
    <row r="30" spans="1:15" x14ac:dyDescent="0.3">
      <c r="A30">
        <f t="shared" si="1"/>
        <v>-272</v>
      </c>
      <c r="B30" s="7">
        <f xml:space="preserve"> RTD("cqg.rtd",,"StudyData", $O$1, "Bar", "", "Time", $O$2,$A30, $O$6, "", "","False")</f>
        <v>44053</v>
      </c>
      <c r="C30" s="8">
        <f xml:space="preserve"> RTD("cqg.rtd",,"StudyData", $O$1, "Bar", "", "Time", $O$2, $A30,$O$6,$O$8, "","False")</f>
        <v>44053</v>
      </c>
      <c r="D30" s="9">
        <f xml:space="preserve"> RTD("cqg.rtd",,"StudyData", $O$1, "Bar", "", "Close", $O$2, $A30, $O$6,$O$8,,$O$4,$O$10)</f>
        <v>3315.75</v>
      </c>
      <c r="E30" s="12">
        <f t="shared" si="2"/>
        <v>3336.7852907961601</v>
      </c>
      <c r="F30" s="13">
        <f>INDEX(LINEST(D11:D30,$K$2:$K$21^{1,2,3},,TRUE),3,1)</f>
        <v>0.87168036021503026</v>
      </c>
      <c r="G30" s="14">
        <f>INDEX(LINEST(D11:D30,$K$2:$K$21^{1,2,3},,TRUE),1)</f>
        <v>5.8225103369133772E-2</v>
      </c>
      <c r="H30" s="14">
        <f>INDEX(LINEST(D11:D30,$K$2:$K$21^{1,2,3},,TRUE),1,2)</f>
        <v>-1.3631264134528447</v>
      </c>
      <c r="I30" s="14">
        <f>INDEX(INDEX(LINEST(D11:D30,$K$2:$K$21^{1,2,3},,TRUE),1),1,3)</f>
        <v>13.46844650765105</v>
      </c>
      <c r="J30" s="4">
        <f>INDEX(INDEX(LINEST(D11:D30,$K$2:$K$21^{1,2,3},,TRUE),1),1,4)</f>
        <v>3146.8660990712069</v>
      </c>
      <c r="L30" s="5"/>
      <c r="M30" s="4"/>
      <c r="N30" s="5"/>
      <c r="O30" s="4"/>
    </row>
    <row r="31" spans="1:15" x14ac:dyDescent="0.3">
      <c r="A31">
        <f t="shared" si="1"/>
        <v>-271</v>
      </c>
      <c r="B31" s="7">
        <f xml:space="preserve"> RTD("cqg.rtd",,"StudyData", $O$1, "Bar", "", "Time", $O$2,$A31, $O$6, "", "","False")</f>
        <v>44054</v>
      </c>
      <c r="C31" s="8">
        <f xml:space="preserve"> RTD("cqg.rtd",,"StudyData", $O$1, "Bar", "", "Time", $O$2, $A31,$O$6,$O$8, "","False")</f>
        <v>44054</v>
      </c>
      <c r="D31" s="9">
        <f xml:space="preserve"> RTD("cqg.rtd",,"StudyData", $O$1, "Bar", "", "Close", $O$2, $A31, $O$6,$O$8,,$O$4,$O$10)</f>
        <v>3293</v>
      </c>
      <c r="E31" s="12">
        <f t="shared" si="2"/>
        <v>3323.2299265951438</v>
      </c>
      <c r="F31" s="13">
        <f>INDEX(LINEST(D12:D31,$K$2:$K$21^{1,2,3},,TRUE),3,1)</f>
        <v>0.83216266615405243</v>
      </c>
      <c r="G31" s="14">
        <f>INDEX(LINEST(D12:D31,$K$2:$K$21^{1,2,3},,TRUE),1)</f>
        <v>-6.1275359599496397E-3</v>
      </c>
      <c r="H31" s="14">
        <f>INDEX(LINEST(D12:D31,$K$2:$K$21^{1,2,3},,TRUE),1,2)</f>
        <v>0.65079535038480252</v>
      </c>
      <c r="I31" s="14">
        <f>INDEX(INDEX(LINEST(D12:D31,$K$2:$K$21^{1,2,3},,TRUE),1),1,3)</f>
        <v>-3.8502641990157627</v>
      </c>
      <c r="J31" s="4">
        <f>INDEX(INDEX(LINEST(D12:D31,$K$2:$K$21^{1,2,3},,TRUE),1),1,4)</f>
        <v>3188.937358101135</v>
      </c>
      <c r="L31" s="5"/>
      <c r="M31" s="4"/>
      <c r="N31" s="5"/>
      <c r="O31" s="4"/>
    </row>
    <row r="32" spans="1:15" x14ac:dyDescent="0.3">
      <c r="A32">
        <f t="shared" si="1"/>
        <v>-270</v>
      </c>
      <c r="B32" s="7">
        <f xml:space="preserve"> RTD("cqg.rtd",,"StudyData", $O$1, "Bar", "", "Time", $O$2,$A32, $O$6, "", "","False")</f>
        <v>44055</v>
      </c>
      <c r="C32" s="8">
        <f xml:space="preserve"> RTD("cqg.rtd",,"StudyData", $O$1, "Bar", "", "Time", $O$2, $A32,$O$6,$O$8, "","False")</f>
        <v>44055</v>
      </c>
      <c r="D32" s="9">
        <f xml:space="preserve"> RTD("cqg.rtd",,"StudyData", $O$1, "Bar", "", "Close", $O$2, $A32, $O$6,$O$8,,$O$4,$O$10)</f>
        <v>3333</v>
      </c>
      <c r="E32" s="12">
        <f t="shared" si="2"/>
        <v>3334.6890739695086</v>
      </c>
      <c r="F32" s="13">
        <f>INDEX(LINEST(D13:D32,$K$2:$K$21^{1,2,3},,TRUE),3,1)</f>
        <v>0.85548606878828903</v>
      </c>
      <c r="G32" s="14">
        <f>INDEX(LINEST(D13:D32,$K$2:$K$21^{1,2,3},,TRUE),1)</f>
        <v>-1.3533334421071814E-2</v>
      </c>
      <c r="H32" s="14">
        <f>INDEX(LINEST(D13:D32,$K$2:$K$21^{1,2,3},,TRUE),1,2)</f>
        <v>0.862546901431682</v>
      </c>
      <c r="I32" s="14">
        <f>INDEX(INDEX(LINEST(D13:D32,$K$2:$K$21^{1,2,3},,TRUE),1),1,3)</f>
        <v>-4.6358982397480615</v>
      </c>
      <c r="J32" s="4">
        <f>INDEX(INDEX(LINEST(D13:D32,$K$2:$K$21^{1,2,3},,TRUE),1),1,4)</f>
        <v>3190.6549535603717</v>
      </c>
      <c r="L32" s="5"/>
      <c r="M32" s="4"/>
      <c r="N32" s="5"/>
      <c r="O32" s="4"/>
    </row>
    <row r="33" spans="1:15" x14ac:dyDescent="0.3">
      <c r="A33">
        <f t="shared" si="1"/>
        <v>-269</v>
      </c>
      <c r="B33" s="7">
        <f xml:space="preserve"> RTD("cqg.rtd",,"StudyData", $O$1, "Bar", "", "Time", $O$2,$A33, $O$6, "", "","False")</f>
        <v>44056</v>
      </c>
      <c r="C33" s="8">
        <f xml:space="preserve"> RTD("cqg.rtd",,"StudyData", $O$1, "Bar", "", "Time", $O$2, $A33,$O$6,$O$8, "","False")</f>
        <v>44056</v>
      </c>
      <c r="D33" s="9">
        <f xml:space="preserve"> RTD("cqg.rtd",,"StudyData", $O$1, "Bar", "", "Close", $O$2, $A33, $O$6,$O$8,,$O$4,$O$10)</f>
        <v>3330.75</v>
      </c>
      <c r="E33" s="12">
        <f t="shared" si="2"/>
        <v>3332.5811405985319</v>
      </c>
      <c r="F33" s="13">
        <f>INDEX(LINEST(D14:D33,$K$2:$K$21^{1,2,3},,TRUE),3,1)</f>
        <v>0.89297557342842859</v>
      </c>
      <c r="G33" s="14">
        <f>INDEX(LINEST(D14:D33,$K$2:$K$21^{1,2,3},,TRUE),1)</f>
        <v>-6.0487769062274467E-2</v>
      </c>
      <c r="H33" s="14">
        <f>INDEX(LINEST(D14:D33,$K$2:$K$21^{1,2,3},,TRUE),1,2)</f>
        <v>2.3726693506610075</v>
      </c>
      <c r="I33" s="14">
        <f>INDEX(INDEX(LINEST(D14:D33,$K$2:$K$21^{1,2,3},,TRUE),1),1,3)</f>
        <v>-17.900729066330122</v>
      </c>
      <c r="J33" s="4">
        <f>INDEX(INDEX(LINEST(D14:D33,$K$2:$K$21^{1,2,3},,TRUE),1),1,4)</f>
        <v>3225.4301341589271</v>
      </c>
      <c r="L33" s="5"/>
      <c r="M33" s="4"/>
      <c r="N33" s="5"/>
      <c r="O33" s="4"/>
    </row>
    <row r="34" spans="1:15" x14ac:dyDescent="0.3">
      <c r="A34">
        <f t="shared" si="1"/>
        <v>-268</v>
      </c>
      <c r="B34" s="7">
        <f xml:space="preserve"> RTD("cqg.rtd",,"StudyData", $O$1, "Bar", "", "Time", $O$2,$A34, $O$6, "", "","False")</f>
        <v>44057</v>
      </c>
      <c r="C34" s="8">
        <f xml:space="preserve"> RTD("cqg.rtd",,"StudyData", $O$1, "Bar", "", "Time", $O$2, $A34,$O$6,$O$8, "","False")</f>
        <v>44057</v>
      </c>
      <c r="D34" s="9">
        <f xml:space="preserve"> RTD("cqg.rtd",,"StudyData", $O$1, "Bar", "", "Close", $O$2, $A34, $O$6,$O$8,,$O$4,$O$10)</f>
        <v>3324.5</v>
      </c>
      <c r="E34" s="12">
        <f t="shared" si="2"/>
        <v>3322.8274703557308</v>
      </c>
      <c r="F34" s="13">
        <f>INDEX(LINEST(D15:D34,$K$2:$K$21^{1,2,3},,TRUE),3,1)</f>
        <v>0.93649897436108254</v>
      </c>
      <c r="G34" s="14">
        <f>INDEX(LINEST(D15:D34,$K$2:$K$21^{1,2,3},,TRUE),1)</f>
        <v>-0.10739682461986963</v>
      </c>
      <c r="H34" s="14">
        <f>INDEX(LINEST(D15:D34,$K$2:$K$21^{1,2,3},,TRUE),1,2)</f>
        <v>3.7765691256739906</v>
      </c>
      <c r="I34" s="14">
        <f>INDEX(INDEX(LINEST(D15:D34,$K$2:$K$21^{1,2,3},,TRUE),1),1,3)</f>
        <v>-28.99451702184243</v>
      </c>
      <c r="J34" s="4">
        <f>INDEX(INDEX(LINEST(D15:D34,$K$2:$K$21^{1,2,3},,TRUE),1),1,4)</f>
        <v>3251.2647574819403</v>
      </c>
      <c r="L34" s="5"/>
      <c r="M34" s="4"/>
      <c r="N34" s="5"/>
      <c r="O34" s="4"/>
    </row>
    <row r="35" spans="1:15" x14ac:dyDescent="0.3">
      <c r="A35">
        <f t="shared" si="1"/>
        <v>-267</v>
      </c>
      <c r="B35" s="7">
        <f xml:space="preserve"> RTD("cqg.rtd",,"StudyData", $O$1, "Bar", "", "Time", $O$2,$A35, $O$6, "", "","False")</f>
        <v>44060</v>
      </c>
      <c r="C35" s="8">
        <f xml:space="preserve"> RTD("cqg.rtd",,"StudyData", $O$1, "Bar", "", "Time", $O$2, $A35,$O$6,$O$8, "","False")</f>
        <v>44060</v>
      </c>
      <c r="D35" s="9">
        <f xml:space="preserve"> RTD("cqg.rtd",,"StudyData", $O$1, "Bar", "", "Close", $O$2, $A35, $O$6,$O$8,,$O$4,$O$10)</f>
        <v>3342.75</v>
      </c>
      <c r="E35" s="12">
        <f t="shared" si="2"/>
        <v>3326.2971767363074</v>
      </c>
      <c r="F35" s="13">
        <f>INDEX(LINEST(D16:D35,$K$2:$K$21^{1,2,3},,TRUE),3,1)</f>
        <v>0.94342633397686337</v>
      </c>
      <c r="G35" s="14">
        <f>INDEX(LINEST(D16:D35,$K$2:$K$21^{1,2,3},,TRUE),1)</f>
        <v>-0.10925787692512685</v>
      </c>
      <c r="H35" s="14">
        <f>INDEX(LINEST(D16:D35,$K$2:$K$21^{1,2,3},,TRUE),1,2)</f>
        <v>3.6863827494800687</v>
      </c>
      <c r="I35" s="14">
        <f>INDEX(INDEX(LINEST(D16:D35,$K$2:$K$21^{1,2,3},,TRUE),1),1,3)</f>
        <v>-25.7669054446548</v>
      </c>
      <c r="J35" s="4">
        <f>INDEX(INDEX(LINEST(D16:D35,$K$2:$K$21^{1,2,3},,TRUE),1),1,4)</f>
        <v>3241.1452012383907</v>
      </c>
      <c r="M35" s="9"/>
      <c r="N35" s="5"/>
      <c r="O35" s="4"/>
    </row>
    <row r="36" spans="1:15" x14ac:dyDescent="0.3">
      <c r="A36">
        <f t="shared" si="1"/>
        <v>-266</v>
      </c>
      <c r="B36" s="7">
        <f xml:space="preserve"> RTD("cqg.rtd",,"StudyData", $O$1, "Bar", "", "Time", $O$2,$A36, $O$6, "", "","False")</f>
        <v>44061</v>
      </c>
      <c r="C36" s="8">
        <f xml:space="preserve"> RTD("cqg.rtd",,"StudyData", $O$1, "Bar", "", "Time", $O$2, $A36,$O$6,$O$8, "","False")</f>
        <v>44061</v>
      </c>
      <c r="D36" s="9">
        <f xml:space="preserve"> RTD("cqg.rtd",,"StudyData", $O$1, "Bar", "", "Close", $O$2, $A36, $O$6,$O$8,,$O$4,$O$10)</f>
        <v>3350</v>
      </c>
      <c r="E36" s="12">
        <f t="shared" si="2"/>
        <v>3333.256295878035</v>
      </c>
      <c r="F36" s="13">
        <f>INDEX(LINEST(D17:D36,$K$2:$K$21^{1,2,3},,TRUE),3,1)</f>
        <v>0.93935042297312399</v>
      </c>
      <c r="G36" s="14">
        <f>INDEX(LINEST(D17:D36,$K$2:$K$21^{1,2,3},,TRUE),1)</f>
        <v>-9.1140405264109825E-2</v>
      </c>
      <c r="H36" s="14">
        <f>INDEX(LINEST(D17:D36,$K$2:$K$21^{1,2,3},,TRUE),1,2)</f>
        <v>2.925761567368788</v>
      </c>
      <c r="I36" s="14">
        <f>INDEX(INDEX(LINEST(D17:D36,$K$2:$K$21^{1,2,3},,TRUE),1),1,3)</f>
        <v>-16.263726068057132</v>
      </c>
      <c r="J36" s="4">
        <f>INDEX(INDEX(LINEST(D17:D36,$K$2:$K$21^{1,2,3},,TRUE),1),1,4)</f>
        <v>3217.3494324045409</v>
      </c>
      <c r="M36" s="9"/>
      <c r="N36" s="5"/>
      <c r="O36" s="4"/>
    </row>
    <row r="37" spans="1:15" x14ac:dyDescent="0.3">
      <c r="A37">
        <f t="shared" si="1"/>
        <v>-265</v>
      </c>
      <c r="B37" s="7">
        <f xml:space="preserve"> RTD("cqg.rtd",,"StudyData", $O$1, "Bar", "", "Time", $O$2,$A37, $O$6, "", "","False")</f>
        <v>44062</v>
      </c>
      <c r="C37" s="8">
        <f xml:space="preserve"> RTD("cqg.rtd",,"StudyData", $O$1, "Bar", "", "Time", $O$2, $A37,$O$6,$O$8, "","False")</f>
        <v>44062</v>
      </c>
      <c r="D37" s="9">
        <f xml:space="preserve"> RTD("cqg.rtd",,"StudyData", $O$1, "Bar", "", "Close", $O$2, $A37, $O$6,$O$8,,$O$4,$O$10)</f>
        <v>3335.75</v>
      </c>
      <c r="E37" s="12">
        <f t="shared" si="2"/>
        <v>3334.6563805759456</v>
      </c>
      <c r="F37" s="13">
        <f>INDEX(LINEST(D18:D37,$K$2:$K$21^{1,2,3},,TRUE),3,1)</f>
        <v>0.96096461296883962</v>
      </c>
      <c r="G37" s="14">
        <f>INDEX(LINEST(D18:D37,$K$2:$K$21^{1,2,3},,TRUE),1)</f>
        <v>-5.2502410020245693E-2</v>
      </c>
      <c r="H37" s="14">
        <f>INDEX(LINEST(D18:D37,$K$2:$K$21^{1,2,3},,TRUE),1,2)</f>
        <v>1.3720134298778854</v>
      </c>
      <c r="I37" s="14">
        <f>INDEX(INDEX(LINEST(D18:D37,$K$2:$K$21^{1,2,3},,TRUE),1),1,3)</f>
        <v>1.7012001978517768</v>
      </c>
      <c r="J37" s="4">
        <f>INDEX(INDEX(LINEST(D18:D37,$K$2:$K$21^{1,2,3},,TRUE),1),1,4)</f>
        <v>3171.8462848297213</v>
      </c>
      <c r="M37" s="9"/>
      <c r="N37" s="5"/>
      <c r="O37" s="4"/>
    </row>
    <row r="38" spans="1:15" x14ac:dyDescent="0.3">
      <c r="A38">
        <f t="shared" si="1"/>
        <v>-264</v>
      </c>
      <c r="B38" s="7">
        <f xml:space="preserve"> RTD("cqg.rtd",,"StudyData", $O$1, "Bar", "", "Time", $O$2,$A38, $O$6, "", "","False")</f>
        <v>44063</v>
      </c>
      <c r="C38" s="8">
        <f xml:space="preserve"> RTD("cqg.rtd",,"StudyData", $O$1, "Bar", "", "Time", $O$2, $A38,$O$6,$O$8, "","False")</f>
        <v>44063</v>
      </c>
      <c r="D38" s="9">
        <f xml:space="preserve"> RTD("cqg.rtd",,"StudyData", $O$1, "Bar", "", "Close", $O$2, $A38, $O$6,$O$8,,$O$4,$O$10)</f>
        <v>3343.75</v>
      </c>
      <c r="E38" s="12">
        <f t="shared" si="2"/>
        <v>3339.2841897233202</v>
      </c>
      <c r="F38" s="13">
        <f>INDEX(LINEST(D19:D38,$K$2:$K$21^{1,2,3},,TRUE),3,1)</f>
        <v>0.96701654303282436</v>
      </c>
      <c r="G38" s="14">
        <f>INDEX(LINEST(D19:D38,$K$2:$K$21^{1,2,3},,TRUE),1)</f>
        <v>-2.2253936593013088E-2</v>
      </c>
      <c r="H38" s="14">
        <f>INDEX(LINEST(D19:D38,$K$2:$K$21^{1,2,3},,TRUE),1,2)</f>
        <v>0.24942973861064796</v>
      </c>
      <c r="I38" s="14">
        <f>INDEX(INDEX(LINEST(D19:D38,$K$2:$K$21^{1,2,3},,TRUE),1),1,3)</f>
        <v>13.239949929073667</v>
      </c>
      <c r="J38" s="4">
        <f>INDEX(INDEX(LINEST(D19:D38,$K$2:$K$21^{1,2,3},,TRUE),1),1,4)</f>
        <v>3152.7447884416924</v>
      </c>
      <c r="M38" s="9"/>
      <c r="N38" s="5"/>
      <c r="O38" s="4"/>
    </row>
    <row r="39" spans="1:15" x14ac:dyDescent="0.3">
      <c r="A39">
        <f t="shared" si="1"/>
        <v>-263</v>
      </c>
      <c r="B39" s="7">
        <f xml:space="preserve"> RTD("cqg.rtd",,"StudyData", $O$1, "Bar", "", "Time", $O$2,$A39, $O$6, "", "","False")</f>
        <v>44064</v>
      </c>
      <c r="C39" s="8">
        <f xml:space="preserve"> RTD("cqg.rtd",,"StudyData", $O$1, "Bar", "", "Time", $O$2, $A39,$O$6,$O$8, "","False")</f>
        <v>44064</v>
      </c>
      <c r="D39" s="9">
        <f xml:space="preserve"> RTD("cqg.rtd",,"StudyData", $O$1, "Bar", "", "Close", $O$2, $A39, $O$6,$O$8,,$O$4,$O$10)</f>
        <v>3355.5</v>
      </c>
      <c r="E39" s="12">
        <f t="shared" si="2"/>
        <v>3346.548051948052</v>
      </c>
      <c r="F39" s="13">
        <f>INDEX(LINEST(D20:D39,$K$2:$K$21^{1,2,3},,TRUE),3,1)</f>
        <v>0.95963225598987389</v>
      </c>
      <c r="G39" s="14">
        <f>INDEX(LINEST(D20:D39,$K$2:$K$21^{1,2,3},,TRUE),1)</f>
        <v>-7.5953028739407539E-3</v>
      </c>
      <c r="H39" s="14">
        <f>INDEX(LINEST(D20:D39,$K$2:$K$21^{1,2,3},,TRUE),1,2)</f>
        <v>-0.2149658906624812</v>
      </c>
      <c r="I39" s="14">
        <f>INDEX(INDEX(LINEST(D20:D39,$K$2:$K$21^{1,2,3},,TRUE),1),1,3)</f>
        <v>16.609377163943691</v>
      </c>
      <c r="J39" s="4">
        <f>INDEX(INDEX(LINEST(D20:D39,$K$2:$K$21^{1,2,3},,TRUE),1),1,4)</f>
        <v>3161.1092879256967</v>
      </c>
      <c r="M39" s="9"/>
      <c r="N39" s="5"/>
      <c r="O39" s="4"/>
    </row>
    <row r="40" spans="1:15" x14ac:dyDescent="0.3">
      <c r="A40">
        <f t="shared" si="1"/>
        <v>-262</v>
      </c>
      <c r="B40" s="7">
        <f xml:space="preserve"> RTD("cqg.rtd",,"StudyData", $O$1, "Bar", "", "Time", $O$2,$A40, $O$6, "", "","False")</f>
        <v>44067</v>
      </c>
      <c r="C40" s="8">
        <f xml:space="preserve"> RTD("cqg.rtd",,"StudyData", $O$1, "Bar", "", "Time", $O$2, $A40,$O$6,$O$8, "","False")</f>
        <v>44067</v>
      </c>
      <c r="D40" s="9">
        <f xml:space="preserve"> RTD("cqg.rtd",,"StudyData", $O$1, "Bar", "", "Close", $O$2, $A40, $O$6,$O$8,,$O$4,$O$10)</f>
        <v>3390.5</v>
      </c>
      <c r="E40" s="12">
        <f t="shared" si="2"/>
        <v>3374.0322134387357</v>
      </c>
      <c r="F40" s="13">
        <f>INDEX(LINEST(D21:D40,$K$2:$K$21^{1,2,3},,TRUE),3,1)</f>
        <v>0.96128548474416087</v>
      </c>
      <c r="G40" s="14">
        <f>INDEX(LINEST(D21:D40,$K$2:$K$21^{1,2,3},,TRUE),1)</f>
        <v>4.3907917511363713E-2</v>
      </c>
      <c r="H40" s="14">
        <f>INDEX(LINEST(D21:D40,$K$2:$K$21^{1,2,3},,TRUE),1,2)</f>
        <v>-1.7894846829932376</v>
      </c>
      <c r="I40" s="14">
        <f>INDEX(INDEX(LINEST(D21:D40,$K$2:$K$21^{1,2,3},,TRUE),1),1,3)</f>
        <v>29.56985817348928</v>
      </c>
      <c r="J40" s="4">
        <f>INDEX(INDEX(LINEST(D21:D40,$K$2:$K$21^{1,2,3},,TRUE),1),1,4)</f>
        <v>3147.1655830753352</v>
      </c>
      <c r="M40" s="9"/>
      <c r="N40" s="5"/>
      <c r="O40" s="4"/>
    </row>
    <row r="41" spans="1:15" x14ac:dyDescent="0.3">
      <c r="A41">
        <f t="shared" si="1"/>
        <v>-261</v>
      </c>
      <c r="B41" s="7">
        <f xml:space="preserve"> RTD("cqg.rtd",,"StudyData", $O$1, "Bar", "", "Time", $O$2,$A41, $O$6, "", "","False")</f>
        <v>44068</v>
      </c>
      <c r="C41" s="8">
        <f xml:space="preserve"> RTD("cqg.rtd",,"StudyData", $O$1, "Bar", "", "Time", $O$2, $A41,$O$6,$O$8, "","False")</f>
        <v>44068</v>
      </c>
      <c r="D41" s="9">
        <f xml:space="preserve"> RTD("cqg.rtd",,"StudyData", $O$1, "Bar", "", "Close", $O$2, $A41, $O$6,$O$8,,$O$4,$O$10)</f>
        <v>3406</v>
      </c>
      <c r="E41" s="12">
        <f t="shared" si="2"/>
        <v>3397.2730378317337</v>
      </c>
      <c r="F41" s="13">
        <f>INDEX(LINEST(D22:D41,$K$2:$K$21^{1,2,3},,TRUE),3,1)</f>
        <v>0.95425371723458163</v>
      </c>
      <c r="G41" s="14">
        <f>INDEX(LINEST(D22:D41,$K$2:$K$21^{1,2,3},,TRUE),1)</f>
        <v>5.8562132293455589E-2</v>
      </c>
      <c r="H41" s="14">
        <f>INDEX(LINEST(D22:D41,$K$2:$K$21^{1,2,3},,TRUE),1,2)</f>
        <v>-2.0575688669476557</v>
      </c>
      <c r="I41" s="14">
        <f>INDEX(INDEX(LINEST(D22:D41,$K$2:$K$21^{1,2,3},,TRUE),1),1,3)</f>
        <v>29.104936375077074</v>
      </c>
      <c r="J41" s="4">
        <f>INDEX(INDEX(LINEST(D22:D41,$K$2:$K$21^{1,2,3},,TRUE),1),1,4)</f>
        <v>3169.7047987616097</v>
      </c>
      <c r="M41" s="9"/>
      <c r="N41" s="5"/>
      <c r="O41" s="4"/>
    </row>
    <row r="42" spans="1:15" x14ac:dyDescent="0.3">
      <c r="A42">
        <f t="shared" si="1"/>
        <v>-260</v>
      </c>
      <c r="B42" s="7">
        <f xml:space="preserve"> RTD("cqg.rtd",,"StudyData", $O$1, "Bar", "", "Time", $O$2,$A42, $O$6, "", "","False")</f>
        <v>44069</v>
      </c>
      <c r="C42" s="8">
        <f xml:space="preserve"> RTD("cqg.rtd",,"StudyData", $O$1, "Bar", "", "Time", $O$2, $A42,$O$6,$O$8, "","False")</f>
        <v>44069</v>
      </c>
      <c r="D42" s="9">
        <f xml:space="preserve"> RTD("cqg.rtd",,"StudyData", $O$1, "Bar", "", "Close", $O$2, $A42, $O$6,$O$8,,$O$4,$O$10)</f>
        <v>3443.25</v>
      </c>
      <c r="E42" s="12">
        <f t="shared" si="2"/>
        <v>3435.0007058159235</v>
      </c>
      <c r="F42" s="13">
        <f>INDEX(LINEST(D23:D42,$K$2:$K$21^{1,2,3},,TRUE),3,1)</f>
        <v>0.96937324762880328</v>
      </c>
      <c r="G42" s="14">
        <f>INDEX(LINEST(D23:D42,$K$2:$K$21^{1,2,3},,TRUE),1)</f>
        <v>9.9104349457694571E-2</v>
      </c>
      <c r="H42" s="14">
        <f>INDEX(LINEST(D23:D42,$K$2:$K$21^{1,2,3},,TRUE),1,2)</f>
        <v>-3.1520188374913136</v>
      </c>
      <c r="I42" s="14">
        <f>INDEX(INDEX(LINEST(D23:D42,$K$2:$K$21^{1,2,3},,TRUE),1),1,3)</f>
        <v>36.696982371063719</v>
      </c>
      <c r="J42" s="4">
        <f>INDEX(INDEX(LINEST(D23:D42,$K$2:$K$21^{1,2,3},,TRUE),1),1,4)</f>
        <v>3169.0337977296181</v>
      </c>
      <c r="M42" s="9"/>
      <c r="N42" s="5"/>
      <c r="O42" s="4"/>
    </row>
    <row r="43" spans="1:15" x14ac:dyDescent="0.3">
      <c r="A43">
        <f t="shared" si="1"/>
        <v>-259</v>
      </c>
      <c r="B43" s="7">
        <f xml:space="preserve"> RTD("cqg.rtd",,"StudyData", $O$1, "Bar", "", "Time", $O$2,$A43, $O$6, "", "","False")</f>
        <v>44070</v>
      </c>
      <c r="C43" s="8">
        <f xml:space="preserve"> RTD("cqg.rtd",,"StudyData", $O$1, "Bar", "", "Time", $O$2, $A43,$O$6,$O$8, "","False")</f>
        <v>44070</v>
      </c>
      <c r="D43" s="9">
        <f xml:space="preserve"> RTD("cqg.rtd",,"StudyData", $O$1, "Bar", "", "Close", $O$2, $A43, $O$6,$O$8,,$O$4,$O$10)</f>
        <v>3448.25</v>
      </c>
      <c r="E43" s="12">
        <f t="shared" si="2"/>
        <v>3458.4622811970644</v>
      </c>
      <c r="F43" s="13">
        <f>INDEX(LINEST(D24:D43,$K$2:$K$21^{1,2,3},,TRUE),3,1)</f>
        <v>0.96938624311800614</v>
      </c>
      <c r="G43" s="14">
        <f>INDEX(LINEST(D24:D43,$K$2:$K$21^{1,2,3},,TRUE),1)</f>
        <v>9.7388442236335873E-2</v>
      </c>
      <c r="H43" s="14">
        <f>INDEX(LINEST(D24:D43,$K$2:$K$21^{1,2,3},,TRUE),1,2)</f>
        <v>-2.9027353608387467</v>
      </c>
      <c r="I43" s="14">
        <f>INDEX(INDEX(LINEST(D24:D43,$K$2:$K$21^{1,2,3},,TRUE),1),1,3)</f>
        <v>32.237934578172236</v>
      </c>
      <c r="J43" s="4">
        <f>INDEX(INDEX(LINEST(D24:D43,$K$2:$K$21^{1,2,3},,TRUE),1),1,4)</f>
        <v>3195.6901960784312</v>
      </c>
      <c r="M43" s="9"/>
      <c r="N43" s="5"/>
      <c r="O43" s="4"/>
    </row>
    <row r="44" spans="1:15" x14ac:dyDescent="0.3">
      <c r="A44">
        <f t="shared" si="1"/>
        <v>-258</v>
      </c>
      <c r="B44" s="7">
        <f xml:space="preserve"> RTD("cqg.rtd",,"StudyData", $O$1, "Bar", "", "Time", $O$2,$A44, $O$6, "", "","False")</f>
        <v>44071</v>
      </c>
      <c r="C44" s="8">
        <f xml:space="preserve"> RTD("cqg.rtd",,"StudyData", $O$1, "Bar", "", "Time", $O$2, $A44,$O$6,$O$8, "","False")</f>
        <v>44071</v>
      </c>
      <c r="D44" s="9">
        <f xml:space="preserve"> RTD("cqg.rtd",,"StudyData", $O$1, "Bar", "", "Close", $O$2, $A44, $O$6,$O$8,,$O$4,$O$10)</f>
        <v>3467.5</v>
      </c>
      <c r="E44" s="12">
        <f t="shared" si="2"/>
        <v>3479.5916149068325</v>
      </c>
      <c r="F44" s="13">
        <f>INDEX(LINEST(D25:D44,$K$2:$K$21^{1,2,3},,TRUE),3,1)</f>
        <v>0.9664142123554631</v>
      </c>
      <c r="G44" s="14">
        <f>INDEX(LINEST(D25:D44,$K$2:$K$21^{1,2,3},,TRUE),1)</f>
        <v>8.1263401276189084E-2</v>
      </c>
      <c r="H44" s="14">
        <f>INDEX(LINEST(D25:D44,$K$2:$K$21^{1,2,3},,TRUE),1,2)</f>
        <v>-2.1963174181676024</v>
      </c>
      <c r="I44" s="14">
        <f>INDEX(INDEX(LINEST(D25:D44,$K$2:$K$21^{1,2,3},,TRUE),1),1,3)</f>
        <v>23.956644449611236</v>
      </c>
      <c r="J44" s="4">
        <f>INDEX(INDEX(LINEST(D25:D44,$K$2:$K$21^{1,2,3},,TRUE),1),1,4)</f>
        <v>3228.8784829721362</v>
      </c>
      <c r="M44" s="9"/>
      <c r="N44" s="5"/>
      <c r="O44" s="4"/>
    </row>
    <row r="45" spans="1:15" x14ac:dyDescent="0.3">
      <c r="A45">
        <f t="shared" si="1"/>
        <v>-257</v>
      </c>
      <c r="B45" s="7">
        <f xml:space="preserve"> RTD("cqg.rtd",,"StudyData", $O$1, "Bar", "", "Time", $O$2,$A45, $O$6, "", "","False")</f>
        <v>44074</v>
      </c>
      <c r="C45" s="8">
        <f xml:space="preserve"> RTD("cqg.rtd",,"StudyData", $O$1, "Bar", "", "Time", $O$2, $A45,$O$6,$O$8, "","False")</f>
        <v>44074</v>
      </c>
      <c r="D45" s="9">
        <f xml:space="preserve"> RTD("cqg.rtd",,"StudyData", $O$1, "Bar", "", "Close", $O$2, $A45, $O$6,$O$8,,$O$4,$O$10)</f>
        <v>3462</v>
      </c>
      <c r="E45" s="12">
        <f t="shared" si="2"/>
        <v>3485.7807171089785</v>
      </c>
      <c r="F45" s="13">
        <f>INDEX(LINEST(D26:D45,$K$2:$K$21^{1,2,3},,TRUE),3,1)</f>
        <v>0.94970261033269643</v>
      </c>
      <c r="G45" s="14">
        <f>INDEX(LINEST(D26:D45,$K$2:$K$21^{1,2,3},,TRUE),1)</f>
        <v>4.6647488480171279E-2</v>
      </c>
      <c r="H45" s="14">
        <f>INDEX(LINEST(D26:D45,$K$2:$K$21^{1,2,3},,TRUE),1,2)</f>
        <v>-1.0407817381165094</v>
      </c>
      <c r="I45" s="14">
        <f>INDEX(INDEX(LINEST(D26:D45,$K$2:$K$21^{1,2,3},,TRUE),1),1,3)</f>
        <v>13.416477599291598</v>
      </c>
      <c r="J45" s="4">
        <f>INDEX(INDEX(LINEST(D26:D45,$K$2:$K$21^{1,2,3},,TRUE),1),1,4)</f>
        <v>3260.58395252838</v>
      </c>
      <c r="M45" s="9"/>
      <c r="N45" s="5"/>
      <c r="O45" s="4"/>
    </row>
    <row r="46" spans="1:15" x14ac:dyDescent="0.3">
      <c r="A46">
        <f t="shared" si="1"/>
        <v>-256</v>
      </c>
      <c r="B46" s="7">
        <f xml:space="preserve"> RTD("cqg.rtd",,"StudyData", $O$1, "Bar", "", "Time", $O$2,$A46, $O$6, "", "","False")</f>
        <v>44075</v>
      </c>
      <c r="C46" s="8">
        <f xml:space="preserve"> RTD("cqg.rtd",,"StudyData", $O$1, "Bar", "", "Time", $O$2, $A46,$O$6,$O$8, "","False")</f>
        <v>44075</v>
      </c>
      <c r="D46" s="9">
        <f xml:space="preserve"> RTD("cqg.rtd",,"StudyData", $O$1, "Bar", "", "Close", $O$2, $A46, $O$6,$O$8,,$O$4,$O$10)</f>
        <v>3490</v>
      </c>
      <c r="E46" s="12">
        <f t="shared" si="2"/>
        <v>3499.0938735177865</v>
      </c>
      <c r="F46" s="13">
        <f>INDEX(LINEST(D27:D46,$K$2:$K$21^{1,2,3},,TRUE),3,1)</f>
        <v>0.95482644572453734</v>
      </c>
      <c r="G46" s="14">
        <f>INDEX(LINEST(D27:D46,$K$2:$K$21^{1,2,3},,TRUE),1)</f>
        <v>1.7901963503659614E-2</v>
      </c>
      <c r="H46" s="14">
        <f>INDEX(LINEST(D27:D46,$K$2:$K$21^{1,2,3},,TRUE),1,2)</f>
        <v>-3.3765461666257518E-2</v>
      </c>
      <c r="I46" s="14">
        <f>INDEX(INDEX(LINEST(D27:D46,$K$2:$K$21^{1,2,3},,TRUE),1),1,3)</f>
        <v>3.9684564138393883</v>
      </c>
      <c r="J46" s="4">
        <f>INDEX(INDEX(LINEST(D27:D46,$K$2:$K$21^{1,2,3},,TRUE),1),1,4)</f>
        <v>3290.015221878225</v>
      </c>
      <c r="M46" s="9"/>
      <c r="N46" s="5"/>
      <c r="O46" s="4"/>
    </row>
    <row r="47" spans="1:15" x14ac:dyDescent="0.3">
      <c r="A47">
        <f t="shared" si="1"/>
        <v>-255</v>
      </c>
      <c r="B47" s="7">
        <f xml:space="preserve"> RTD("cqg.rtd",,"StudyData", $O$1, "Bar", "", "Time", $O$2,$A47, $O$6, "", "","False")</f>
        <v>44076</v>
      </c>
      <c r="C47" s="8">
        <f xml:space="preserve"> RTD("cqg.rtd",,"StudyData", $O$1, "Bar", "", "Time", $O$2, $A47,$O$6,$O$8, "","False")</f>
        <v>44076</v>
      </c>
      <c r="D47" s="9">
        <f xml:space="preserve"> RTD("cqg.rtd",,"StudyData", $O$1, "Bar", "", "Close", $O$2, $A47, $O$6,$O$8,,$O$4,$O$10)</f>
        <v>3542.25</v>
      </c>
      <c r="E47" s="12">
        <f t="shared" si="2"/>
        <v>3531.3785149632977</v>
      </c>
      <c r="F47" s="13">
        <f>INDEX(LINEST(D28:D47,$K$2:$K$21^{1,2,3},,TRUE),3,1)</f>
        <v>0.96641211757924783</v>
      </c>
      <c r="G47" s="14">
        <f>INDEX(LINEST(D28:D47,$K$2:$K$21^{1,2,3},,TRUE),1)</f>
        <v>1.1737036538490271E-2</v>
      </c>
      <c r="H47" s="14">
        <f>INDEX(LINEST(D28:D47,$K$2:$K$21^{1,2,3},,TRUE),1,2)</f>
        <v>0.33821795828795537</v>
      </c>
      <c r="I47" s="14">
        <f>INDEX(INDEX(LINEST(D28:D47,$K$2:$K$21^{1,2,3},,TRUE),1),1,3)</f>
        <v>-0.3016334819067451</v>
      </c>
      <c r="J47" s="4">
        <f>INDEX(INDEX(LINEST(D28:D47,$K$2:$K$21^{1,2,3},,TRUE),1),1,4)</f>
        <v>3308.2277089783283</v>
      </c>
      <c r="M47" s="9"/>
      <c r="N47" s="5"/>
      <c r="O47" s="4"/>
    </row>
    <row r="48" spans="1:15" x14ac:dyDescent="0.3">
      <c r="A48">
        <f t="shared" si="1"/>
        <v>-254</v>
      </c>
      <c r="B48" s="7">
        <f xml:space="preserve"> RTD("cqg.rtd",,"StudyData", $O$1, "Bar", "", "Time", $O$2,$A48, $O$6, "", "","False")</f>
        <v>44077</v>
      </c>
      <c r="C48" s="8">
        <f xml:space="preserve"> RTD("cqg.rtd",,"StudyData", $O$1, "Bar", "", "Time", $O$2, $A48,$O$6,$O$8, "","False")</f>
        <v>44077</v>
      </c>
      <c r="D48" s="9">
        <f xml:space="preserve"> RTD("cqg.rtd",,"StudyData", $O$1, "Bar", "", "Close", $O$2, $A48, $O$6,$O$8,,$O$4,$O$10)</f>
        <v>3424.5</v>
      </c>
      <c r="E48" s="12">
        <f t="shared" si="2"/>
        <v>3483.4937323546019</v>
      </c>
      <c r="F48" s="13">
        <f>INDEX(LINEST(D29:D48,$K$2:$K$21^{1,2,3},,TRUE),3,1)</f>
        <v>0.88088020806027767</v>
      </c>
      <c r="G48" s="14">
        <f>INDEX(LINEST(D29:D48,$K$2:$K$21^{1,2,3},,TRUE),1)</f>
        <v>-7.8591983912350116E-2</v>
      </c>
      <c r="H48" s="14">
        <f>INDEX(LINEST(D29:D48,$K$2:$K$21^{1,2,3},,TRUE),1,2)</f>
        <v>2.7841887327013199</v>
      </c>
      <c r="I48" s="14">
        <f>INDEX(INDEX(LINEST(D29:D48,$K$2:$K$21^{1,2,3},,TRUE),1),1,3)</f>
        <v>-16.899750611707155</v>
      </c>
      <c r="J48" s="4">
        <f>INDEX(INDEX(LINEST(D29:D48,$K$2:$K$21^{1,2,3},,TRUE),1),1,4)</f>
        <v>3336.5491228070177</v>
      </c>
      <c r="M48" s="9"/>
      <c r="N48" s="5"/>
      <c r="O48" s="4"/>
    </row>
    <row r="49" spans="1:15" x14ac:dyDescent="0.3">
      <c r="A49">
        <f t="shared" si="1"/>
        <v>-253</v>
      </c>
      <c r="B49" s="7">
        <f xml:space="preserve"> RTD("cqg.rtd",,"StudyData", $O$1, "Bar", "", "Time", $O$2,$A49, $O$6, "", "","False")</f>
        <v>44078</v>
      </c>
      <c r="C49" s="8">
        <f xml:space="preserve"> RTD("cqg.rtd",,"StudyData", $O$1, "Bar", "", "Time", $O$2, $A49,$O$6,$O$8, "","False")</f>
        <v>44078</v>
      </c>
      <c r="D49" s="9">
        <f xml:space="preserve"> RTD("cqg.rtd",,"StudyData", $O$1, "Bar", "", "Close", $O$2, $A49, $O$6,$O$8,,$O$4,$O$10)</f>
        <v>3380.5</v>
      </c>
      <c r="E49" s="12">
        <f t="shared" si="2"/>
        <v>3421.8504234895536</v>
      </c>
      <c r="F49" s="13">
        <f>INDEX(LINEST(D30:D49,$K$2:$K$21^{1,2,3},,TRUE),3,1)</f>
        <v>0.83365574200337345</v>
      </c>
      <c r="G49" s="14">
        <f>INDEX(LINEST(D30:D49,$K$2:$K$21^{1,2,3},,TRUE),1)</f>
        <v>-0.16280417582746334</v>
      </c>
      <c r="H49" s="14">
        <f>INDEX(LINEST(D30:D49,$K$2:$K$21^{1,2,3},,TRUE),1,2)</f>
        <v>4.9367730970066539</v>
      </c>
      <c r="I49" s="14">
        <f>INDEX(INDEX(LINEST(D30:D49,$K$2:$K$21^{1,2,3},,TRUE),1),1,3)</f>
        <v>-30.521755470789788</v>
      </c>
      <c r="J49" s="4">
        <f>INDEX(INDEX(LINEST(D30:D49,$K$2:$K$21^{1,2,3},,TRUE),1),1,4)</f>
        <v>3360.0097007223944</v>
      </c>
      <c r="M49" s="9"/>
      <c r="N49" s="5"/>
      <c r="O49" s="4"/>
    </row>
    <row r="50" spans="1:15" x14ac:dyDescent="0.3">
      <c r="A50">
        <f t="shared" si="1"/>
        <v>-252</v>
      </c>
      <c r="B50" s="7">
        <f xml:space="preserve"> RTD("cqg.rtd",,"StudyData", $O$1, "Bar", "", "Time", $O$2,$A50, $O$6, "", "","False")</f>
        <v>44082</v>
      </c>
      <c r="C50" s="8">
        <f xml:space="preserve"> RTD("cqg.rtd",,"StudyData", $O$1, "Bar", "", "Time", $O$2, $A50,$O$6,$O$8, "","False")</f>
        <v>44082</v>
      </c>
      <c r="D50" s="9">
        <f xml:space="preserve"> RTD("cqg.rtd",,"StudyData", $O$1, "Bar", "", "Close", $O$2, $A50, $O$6,$O$8,,$O$4,$O$10)</f>
        <v>3298.5</v>
      </c>
      <c r="E50" s="12">
        <f t="shared" si="2"/>
        <v>3334.16617730096</v>
      </c>
      <c r="F50" s="13">
        <f>INDEX(LINEST(D31:D50,$K$2:$K$21^{1,2,3},,TRUE),3,1)</f>
        <v>0.81545808107852413</v>
      </c>
      <c r="G50" s="14">
        <f>INDEX(LINEST(D31:D50,$K$2:$K$21^{1,2,3},,TRUE),1)</f>
        <v>-0.24434155119644446</v>
      </c>
      <c r="H50" s="14">
        <f>INDEX(LINEST(D31:D50,$K$2:$K$21^{1,2,3},,TRUE),1,2)</f>
        <v>6.8059665409746248</v>
      </c>
      <c r="I50" s="14">
        <f>INDEX(INDEX(LINEST(D31:D50,$K$2:$K$21^{1,2,3},,TRUE),1),1,3)</f>
        <v>-40.391310660593291</v>
      </c>
      <c r="J50" s="4">
        <f>INDEX(INDEX(LINEST(D31:D50,$K$2:$K$21^{1,2,3},,TRUE),1),1,4)</f>
        <v>3374.3381836945314</v>
      </c>
      <c r="M50" s="9"/>
      <c r="N50" s="5"/>
      <c r="O50" s="4"/>
    </row>
    <row r="51" spans="1:15" x14ac:dyDescent="0.3">
      <c r="A51">
        <f t="shared" si="1"/>
        <v>-251</v>
      </c>
      <c r="B51" s="7">
        <f xml:space="preserve"> RTD("cqg.rtd",,"StudyData", $O$1, "Bar", "", "Time", $O$2,$A51, $O$6, "", "","False")</f>
        <v>44083</v>
      </c>
      <c r="C51" s="8">
        <f xml:space="preserve"> RTD("cqg.rtd",,"StudyData", $O$1, "Bar", "", "Time", $O$2, $A51,$O$6,$O$8, "","False")</f>
        <v>44083</v>
      </c>
      <c r="D51" s="9">
        <f xml:space="preserve"> RTD("cqg.rtd",,"StudyData", $O$1, "Bar", "", "Close", $O$2, $A51, $O$6,$O$8,,$O$4,$O$10)</f>
        <v>3363.25</v>
      </c>
      <c r="E51" s="12">
        <f t="shared" si="2"/>
        <v>3310.6132128740819</v>
      </c>
      <c r="F51" s="13">
        <f>INDEX(LINEST(D32:D51,$K$2:$K$21^{1,2,3},,TRUE),3,1)</f>
        <v>0.78176014719373221</v>
      </c>
      <c r="G51" s="14">
        <f>INDEX(LINEST(D32:D51,$K$2:$K$21^{1,2,3},,TRUE),1)</f>
        <v>-0.23662353784173729</v>
      </c>
      <c r="H51" s="14">
        <f>INDEX(LINEST(D32:D51,$K$2:$K$21^{1,2,3},,TRUE),1,2)</f>
        <v>6.3581470241518847</v>
      </c>
      <c r="I51" s="14">
        <f>INDEX(INDEX(LINEST(D32:D51,$K$2:$K$21^{1,2,3},,TRUE),1),1,3)</f>
        <v>-35.857168108211468</v>
      </c>
      <c r="J51" s="4">
        <f>INDEX(INDEX(LINEST(D32:D51,$K$2:$K$21^{1,2,3},,TRUE),1),1,4)</f>
        <v>3377.486068111456</v>
      </c>
      <c r="M51" s="9"/>
      <c r="N51" s="5"/>
      <c r="O51" s="4"/>
    </row>
    <row r="52" spans="1:15" x14ac:dyDescent="0.3">
      <c r="A52">
        <f t="shared" si="1"/>
        <v>-250</v>
      </c>
      <c r="B52" s="7">
        <f xml:space="preserve"> RTD("cqg.rtd",,"StudyData", $O$1, "Bar", "", "Time", $O$2,$A52, $O$6, "", "","False")</f>
        <v>44084</v>
      </c>
      <c r="C52" s="8">
        <f xml:space="preserve"> RTD("cqg.rtd",,"StudyData", $O$1, "Bar", "", "Time", $O$2, $A52,$O$6,$O$8, "","False")</f>
        <v>44084</v>
      </c>
      <c r="D52" s="9">
        <f xml:space="preserve"> RTD("cqg.rtd",,"StudyData", $O$1, "Bar", "", "Close", $O$2, $A52, $O$6,$O$8,,$O$4,$O$10)</f>
        <v>3303.5</v>
      </c>
      <c r="E52" s="12">
        <f t="shared" si="2"/>
        <v>3271.4669113495197</v>
      </c>
      <c r="F52" s="13">
        <f>INDEX(LINEST(D33:D52,$K$2:$K$21^{1,2,3},,TRUE),3,1)</f>
        <v>0.77123164297661384</v>
      </c>
      <c r="G52" s="14">
        <f>INDEX(LINEST(D33:D52,$K$2:$K$21^{1,2,3},,TRUE),1)</f>
        <v>-0.2106133348561674</v>
      </c>
      <c r="H52" s="14">
        <f>INDEX(LINEST(D33:D52,$K$2:$K$21^{1,2,3},,TRUE),1,2)</f>
        <v>5.1093713124942219</v>
      </c>
      <c r="I52" s="14">
        <f>INDEX(INDEX(LINEST(D33:D52,$K$2:$K$21^{1,2,3},,TRUE),1),1,3)</f>
        <v>-21.971847875132433</v>
      </c>
      <c r="J52" s="4">
        <f>INDEX(INDEX(LINEST(D33:D52,$K$2:$K$21^{1,2,3},,TRUE),1),1,4)</f>
        <v>3352.0620227038189</v>
      </c>
      <c r="M52" s="9"/>
      <c r="N52" s="5"/>
      <c r="O52" s="4"/>
    </row>
    <row r="53" spans="1:15" x14ac:dyDescent="0.3">
      <c r="A53">
        <f t="shared" si="1"/>
        <v>-249</v>
      </c>
      <c r="B53" s="7">
        <f xml:space="preserve"> RTD("cqg.rtd",,"StudyData", $O$1, "Bar", "", "Time", $O$2,$A53, $O$6, "", "","False")</f>
        <v>44085</v>
      </c>
      <c r="C53" s="8">
        <f xml:space="preserve"> RTD("cqg.rtd",,"StudyData", $O$1, "Bar", "", "Time", $O$2, $A53,$O$6,$O$8, "","False")</f>
        <v>44085</v>
      </c>
      <c r="D53" s="9">
        <f xml:space="preserve"> RTD("cqg.rtd",,"StudyData", $O$1, "Bar", "", "Close", $O$2, $A53, $O$6,$O$8,,$O$4,$O$10)</f>
        <v>3296.75</v>
      </c>
      <c r="E53" s="12">
        <f t="shared" si="2"/>
        <v>3250.6621682665159</v>
      </c>
      <c r="F53" s="13">
        <f>INDEX(LINEST(D34:D53,$K$2:$K$21^{1,2,3},,TRUE),3,1)</f>
        <v>0.73159820049829283</v>
      </c>
      <c r="G53" s="14">
        <f>INDEX(LINEST(D34:D53,$K$2:$K$21^{1,2,3},,TRUE),1)</f>
        <v>-0.14763124582750375</v>
      </c>
      <c r="H53" s="14">
        <f>INDEX(LINEST(D34:D53,$K$2:$K$21^{1,2,3},,TRUE),1,2)</f>
        <v>2.8477526646189997</v>
      </c>
      <c r="I53" s="14">
        <f>INDEX(INDEX(LINEST(D34:D53,$K$2:$K$21^{1,2,3},,TRUE),1),1,3)</f>
        <v>-1.3382442776708652</v>
      </c>
      <c r="J53" s="4">
        <f>INDEX(INDEX(LINEST(D34:D53,$K$2:$K$21^{1,2,3},,TRUE),1),1,4)</f>
        <v>3319.3759545923635</v>
      </c>
      <c r="M53" s="9"/>
      <c r="N53" s="5"/>
      <c r="O53" s="4"/>
    </row>
    <row r="54" spans="1:15" x14ac:dyDescent="0.3">
      <c r="A54">
        <f t="shared" si="1"/>
        <v>-248</v>
      </c>
      <c r="B54" s="7">
        <f xml:space="preserve"> RTD("cqg.rtd",,"StudyData", $O$1, "Bar", "", "Time", $O$2,$A54, $O$6, "", "","False")</f>
        <v>44088</v>
      </c>
      <c r="C54" s="8">
        <f xml:space="preserve"> RTD("cqg.rtd",,"StudyData", $O$1, "Bar", "", "Time", $O$2, $A54,$O$6,$O$8, "","False")</f>
        <v>44088</v>
      </c>
      <c r="D54" s="9">
        <f xml:space="preserve"> RTD("cqg.rtd",,"StudyData", $O$1, "Bar", "", "Close", $O$2, $A54, $O$6,$O$8,,$O$4,$O$10)</f>
        <v>3345.75</v>
      </c>
      <c r="E54" s="12">
        <f t="shared" si="2"/>
        <v>3273.9149915302091</v>
      </c>
      <c r="F54" s="13">
        <f>INDEX(LINEST(D35:D54,$K$2:$K$21^{1,2,3},,TRUE),3,1)</f>
        <v>0.59331213924469306</v>
      </c>
      <c r="G54" s="14">
        <f>INDEX(LINEST(D35:D54,$K$2:$K$21^{1,2,3},,TRUE),1)</f>
        <v>-3.3858405022087666E-2</v>
      </c>
      <c r="H54" s="14">
        <f>INDEX(LINEST(D35:D54,$K$2:$K$21^{1,2,3},,TRUE),1,2)</f>
        <v>-0.65707325160145891</v>
      </c>
      <c r="I54" s="14">
        <f>INDEX(INDEX(LINEST(D35:D54,$K$2:$K$21^{1,2,3},,TRUE),1),1,3)</f>
        <v>26.22644607041908</v>
      </c>
      <c r="J54" s="4">
        <f>INDEX(INDEX(LINEST(D35:D54,$K$2:$K$21^{1,2,3},,TRUE),1),1,4)</f>
        <v>3283.0826109391123</v>
      </c>
      <c r="M54" s="9"/>
      <c r="N54" s="5"/>
      <c r="O54" s="4"/>
    </row>
    <row r="55" spans="1:15" x14ac:dyDescent="0.3">
      <c r="A55">
        <f t="shared" si="1"/>
        <v>-247</v>
      </c>
      <c r="B55" s="7">
        <f xml:space="preserve"> RTD("cqg.rtd",,"StudyData", $O$1, "Bar", "", "Time", $O$2,$A55, $O$6, "", "","False")</f>
        <v>44089</v>
      </c>
      <c r="C55" s="8">
        <f xml:space="preserve"> RTD("cqg.rtd",,"StudyData", $O$1, "Bar", "", "Time", $O$2, $A55,$O$6,$O$8, "","False")</f>
        <v>44089</v>
      </c>
      <c r="D55" s="9">
        <f xml:space="preserve"> RTD("cqg.rtd",,"StudyData", $O$1, "Bar", "", "Close", $O$2, $A55, $O$6,$O$8,,$O$4,$O$10)</f>
        <v>3368.5</v>
      </c>
      <c r="E55" s="12">
        <f t="shared" si="2"/>
        <v>3314.9238001129315</v>
      </c>
      <c r="F55" s="13">
        <f>INDEX(LINEST(D36:D55,$K$2:$K$21^{1,2,3},,TRUE),3,1)</f>
        <v>0.54062808194703926</v>
      </c>
      <c r="G55" s="14">
        <f>INDEX(LINEST(D36:D55,$K$2:$K$21^{1,2,3},,TRUE),1)</f>
        <v>9.8141191155055985E-2</v>
      </c>
      <c r="H55" s="14">
        <f>INDEX(LINEST(D36:D55,$K$2:$K$21^{1,2,3},,TRUE),1,2)</f>
        <v>-4.6183044363990735</v>
      </c>
      <c r="I55" s="14">
        <f>INDEX(INDEX(LINEST(D36:D55,$K$2:$K$21^{1,2,3},,TRUE),1),1,3)</f>
        <v>56.841124769025654</v>
      </c>
      <c r="J55" s="4">
        <f>INDEX(INDEX(LINEST(D36:D55,$K$2:$K$21^{1,2,3},,TRUE),1),1,4)</f>
        <v>3240.2935500515996</v>
      </c>
      <c r="M55" s="9"/>
      <c r="N55" s="5"/>
      <c r="O55" s="4"/>
    </row>
    <row r="56" spans="1:15" x14ac:dyDescent="0.3">
      <c r="A56">
        <f t="shared" si="1"/>
        <v>-246</v>
      </c>
      <c r="B56" s="7">
        <f xml:space="preserve"> RTD("cqg.rtd",,"StudyData", $O$1, "Bar", "", "Time", $O$2,$A56, $O$6, "", "","False")</f>
        <v>44090</v>
      </c>
      <c r="C56" s="8">
        <f xml:space="preserve"> RTD("cqg.rtd",,"StudyData", $O$1, "Bar", "", "Time", $O$2, $A56,$O$6,$O$8, "","False")</f>
        <v>44090</v>
      </c>
      <c r="D56" s="9">
        <f xml:space="preserve"> RTD("cqg.rtd",,"StudyData", $O$1, "Bar", "", "Close", $O$2, $A56, $O$6,$O$8,,$O$4,$O$10)</f>
        <v>3353</v>
      </c>
      <c r="E56" s="12">
        <f t="shared" si="2"/>
        <v>3343.9789384528517</v>
      </c>
      <c r="F56" s="13">
        <f>INDEX(LINEST(D37:D56,$K$2:$K$21^{1,2,3},,TRUE),3,1)</f>
        <v>0.62329570358674002</v>
      </c>
      <c r="G56" s="14">
        <f>INDEX(LINEST(D37:D56,$K$2:$K$21^{1,2,3},,TRUE),1)</f>
        <v>0.19808224933410076</v>
      </c>
      <c r="H56" s="14">
        <f>INDEX(LINEST(D37:D56,$K$2:$K$21^{1,2,3},,TRUE),1,2)</f>
        <v>-7.5716710545254262</v>
      </c>
      <c r="I56" s="14">
        <f>INDEX(INDEX(LINEST(D37:D56,$K$2:$K$21^{1,2,3},,TRUE),1),1,3)</f>
        <v>78.660624110264209</v>
      </c>
      <c r="J56" s="4">
        <f>INDEX(INDEX(LINEST(D37:D56,$K$2:$K$21^{1,2,3},,TRUE),1),1,4)</f>
        <v>3214.7768833849318</v>
      </c>
      <c r="M56" s="9"/>
      <c r="N56" s="5"/>
      <c r="O56" s="4"/>
    </row>
    <row r="57" spans="1:15" x14ac:dyDescent="0.3">
      <c r="A57">
        <f t="shared" si="1"/>
        <v>-245</v>
      </c>
      <c r="B57" s="7">
        <f xml:space="preserve"> RTD("cqg.rtd",,"StudyData", $O$1, "Bar", "", "Time", $O$2,$A57, $O$6, "", "","False")</f>
        <v>44091</v>
      </c>
      <c r="C57" s="8">
        <f xml:space="preserve"> RTD("cqg.rtd",,"StudyData", $O$1, "Bar", "", "Time", $O$2, $A57,$O$6,$O$8, "","False")</f>
        <v>44091</v>
      </c>
      <c r="D57" s="9">
        <f xml:space="preserve"> RTD("cqg.rtd",,"StudyData", $O$1, "Bar", "", "Close", $O$2, $A57, $O$6,$O$8,,$O$4,$O$10)</f>
        <v>3324.5</v>
      </c>
      <c r="E57" s="12">
        <f t="shared" si="2"/>
        <v>3350.84412761152</v>
      </c>
      <c r="F57" s="13">
        <f>INDEX(LINEST(D38:D57,$K$2:$K$21^{1,2,3},,TRUE),3,1)</f>
        <v>0.67472819103181858</v>
      </c>
      <c r="G57" s="14">
        <f>INDEX(LINEST(D38:D57,$K$2:$K$21^{1,2,3},,TRUE),1)</f>
        <v>0.23321160861543197</v>
      </c>
      <c r="H57" s="14">
        <f>INDEX(LINEST(D38:D57,$K$2:$K$21^{1,2,3},,TRUE),1,2)</f>
        <v>-8.4236178244961515</v>
      </c>
      <c r="I57" s="14">
        <f>INDEX(INDEX(LINEST(D38:D57,$K$2:$K$21^{1,2,3},,TRUE),1),1,3)</f>
        <v>81.016139754563625</v>
      </c>
      <c r="J57" s="4">
        <f>INDEX(INDEX(LINEST(D38:D57,$K$2:$K$21^{1,2,3},,TRUE),1),1,4)</f>
        <v>3234.2755933952521</v>
      </c>
      <c r="M57" s="9"/>
      <c r="N57" s="5"/>
      <c r="O57" s="4"/>
    </row>
    <row r="58" spans="1:15" x14ac:dyDescent="0.3">
      <c r="A58">
        <f t="shared" si="1"/>
        <v>-244</v>
      </c>
      <c r="B58" s="7">
        <f xml:space="preserve"> RTD("cqg.rtd",,"StudyData", $O$1, "Bar", "", "Time", $O$2,$A58, $O$6, "", "","False")</f>
        <v>44092</v>
      </c>
      <c r="C58" s="8">
        <f xml:space="preserve"> RTD("cqg.rtd",,"StudyData", $O$1, "Bar", "", "Time", $O$2, $A58,$O$6,$O$8, "","False")</f>
        <v>44092</v>
      </c>
      <c r="D58" s="9">
        <f xml:space="preserve"> RTD("cqg.rtd",,"StudyData", $O$1, "Bar", "", "Close", $O$2, $A58, $O$6,$O$8,,$O$4,$O$10)</f>
        <v>3289.75</v>
      </c>
      <c r="E58" s="12">
        <f t="shared" si="2"/>
        <v>3336.8341332580476</v>
      </c>
      <c r="F58" s="13">
        <f>INDEX(LINEST(D39:D58,$K$2:$K$21^{1,2,3},,TRUE),3,1)</f>
        <v>0.68035030784211137</v>
      </c>
      <c r="G58" s="14">
        <f>INDEX(LINEST(D39:D58,$K$2:$K$21^{1,2,3},,TRUE),1)</f>
        <v>0.21750636666843465</v>
      </c>
      <c r="H58" s="14">
        <f>INDEX(LINEST(D39:D58,$K$2:$K$21^{1,2,3},,TRUE),1,2)</f>
        <v>-7.6848835644097591</v>
      </c>
      <c r="I58" s="14">
        <f>INDEX(INDEX(LINEST(D39:D58,$K$2:$K$21^{1,2,3},,TRUE),1),1,3)</f>
        <v>69.459986598481166</v>
      </c>
      <c r="J58" s="4">
        <f>INDEX(INDEX(LINEST(D39:D58,$K$2:$K$21^{1,2,3},,TRUE),1),1,4)</f>
        <v>3281.5368937048506</v>
      </c>
      <c r="M58" s="9"/>
      <c r="N58" s="5"/>
      <c r="O58" s="4"/>
    </row>
    <row r="59" spans="1:15" x14ac:dyDescent="0.3">
      <c r="A59">
        <f t="shared" si="1"/>
        <v>-243</v>
      </c>
      <c r="B59" s="7">
        <f xml:space="preserve"> RTD("cqg.rtd",,"StudyData", $O$1, "Bar", "", "Time", $O$2,$A59, $O$6, "", "","False")</f>
        <v>44095</v>
      </c>
      <c r="C59" s="8">
        <f xml:space="preserve"> RTD("cqg.rtd",,"StudyData", $O$1, "Bar", "", "Time", $O$2, $A59,$O$6,$O$8, "","False")</f>
        <v>44095</v>
      </c>
      <c r="D59" s="9">
        <f xml:space="preserve"> RTD("cqg.rtd",,"StudyData", $O$1, "Bar", "", "Close", $O$2, $A59, $O$6,$O$8,,$O$4,$O$10)</f>
        <v>3248.5</v>
      </c>
      <c r="E59" s="12">
        <f t="shared" si="2"/>
        <v>3302.1025691699606</v>
      </c>
      <c r="F59" s="13">
        <f>INDEX(LINEST(D40:D59,$K$2:$K$21^{1,2,3},,TRUE),3,1)</f>
        <v>0.67546936574085759</v>
      </c>
      <c r="G59" s="14">
        <f>INDEX(LINEST(D40:D59,$K$2:$K$21^{1,2,3},,TRUE),1)</f>
        <v>0.15485059913987104</v>
      </c>
      <c r="H59" s="14">
        <f>INDEX(LINEST(D40:D59,$K$2:$K$21^{1,2,3},,TRUE),1,2)</f>
        <v>-5.4910457526051859</v>
      </c>
      <c r="I59" s="14">
        <f>INDEX(INDEX(LINEST(D40:D59,$K$2:$K$21^{1,2,3},,TRUE),1),1,3)</f>
        <v>45.35358765238297</v>
      </c>
      <c r="J59" s="4">
        <f>INDEX(INDEX(LINEST(D40:D59,$K$2:$K$21^{1,2,3},,TRUE),1),1,4)</f>
        <v>3352.6443240454073</v>
      </c>
      <c r="M59" s="9"/>
      <c r="N59" s="5"/>
      <c r="O59" s="4"/>
    </row>
    <row r="60" spans="1:15" x14ac:dyDescent="0.3">
      <c r="A60">
        <f t="shared" si="1"/>
        <v>-242</v>
      </c>
      <c r="B60" s="7">
        <f xml:space="preserve"> RTD("cqg.rtd",,"StudyData", $O$1, "Bar", "", "Time", $O$2,$A60, $O$6, "", "","False")</f>
        <v>44096</v>
      </c>
      <c r="C60" s="8">
        <f xml:space="preserve"> RTD("cqg.rtd",,"StudyData", $O$1, "Bar", "", "Time", $O$2, $A60,$O$6,$O$8, "","False")</f>
        <v>44096</v>
      </c>
      <c r="D60" s="9">
        <f xml:space="preserve"> RTD("cqg.rtd",,"StudyData", $O$1, "Bar", "", "Close", $O$2, $A60, $O$6,$O$8,,$O$4,$O$10)</f>
        <v>3272.75</v>
      </c>
      <c r="E60" s="12">
        <f t="shared" si="2"/>
        <v>3291.9449181253531</v>
      </c>
      <c r="F60" s="13">
        <f>INDEX(LINEST(D41:D60,$K$2:$K$21^{1,2,3},,TRUE),3,1)</f>
        <v>0.69791458130473349</v>
      </c>
      <c r="G60" s="14">
        <f>INDEX(LINEST(D41:D60,$K$2:$K$21^{1,2,3},,TRUE),1)</f>
        <v>0.12270912109382989</v>
      </c>
      <c r="H60" s="14">
        <f>INDEX(LINEST(D41:D60,$K$2:$K$21^{1,2,3},,TRUE),1,2)</f>
        <v>-4.1501402308375051</v>
      </c>
      <c r="I60" s="14">
        <f>INDEX(INDEX(LINEST(D41:D60,$K$2:$K$21^{1,2,3},,TRUE),1),1,3)</f>
        <v>28.305950589097794</v>
      </c>
      <c r="J60" s="4">
        <f>INDEX(INDEX(LINEST(D41:D60,$K$2:$K$21^{1,2,3},,TRUE),1),1,4)</f>
        <v>3404.2090299277597</v>
      </c>
      <c r="M60" s="9"/>
      <c r="N60" s="5"/>
      <c r="O60" s="4"/>
    </row>
    <row r="61" spans="1:15" x14ac:dyDescent="0.3">
      <c r="A61">
        <f t="shared" si="1"/>
        <v>-241</v>
      </c>
      <c r="B61" s="7">
        <f xml:space="preserve"> RTD("cqg.rtd",,"StudyData", $O$1, "Bar", "", "Time", $O$2,$A61, $O$6, "", "","False")</f>
        <v>44097</v>
      </c>
      <c r="C61" s="8">
        <f xml:space="preserve"> RTD("cqg.rtd",,"StudyData", $O$1, "Bar", "", "Time", $O$2, $A61,$O$6,$O$8, "","False")</f>
        <v>44097</v>
      </c>
      <c r="D61" s="9">
        <f xml:space="preserve"> RTD("cqg.rtd",,"StudyData", $O$1, "Bar", "", "Close", $O$2, $A61, $O$6,$O$8,,$O$4,$O$10)</f>
        <v>3204.75</v>
      </c>
      <c r="E61" s="12">
        <f t="shared" si="2"/>
        <v>3244.0599661208353</v>
      </c>
      <c r="F61" s="13">
        <f>INDEX(LINEST(D42:D61,$K$2:$K$21^{1,2,3},,TRUE),3,1)</f>
        <v>0.73506835649914826</v>
      </c>
      <c r="G61" s="14">
        <f>INDEX(LINEST(D42:D61,$K$2:$K$21^{1,2,3},,TRUE),1)</f>
        <v>2.9704604260399042E-2</v>
      </c>
      <c r="H61" s="14">
        <f>INDEX(LINEST(D42:D61,$K$2:$K$21^{1,2,3},,TRUE),1,2)</f>
        <v>-1.078680338372084</v>
      </c>
      <c r="I61" s="14">
        <f>INDEX(INDEX(LINEST(D42:D61,$K$2:$K$21^{1,2,3},,TRUE),1),1,3)</f>
        <v>-1.8720219763933825</v>
      </c>
      <c r="J61" s="4">
        <f>INDEX(INDEX(LINEST(D42:D61,$K$2:$K$21^{1,2,3},,TRUE),1),1,4)</f>
        <v>3475.3357069143444</v>
      </c>
      <c r="M61" s="9"/>
      <c r="N61" s="5"/>
      <c r="O61" s="4"/>
    </row>
    <row r="62" spans="1:15" x14ac:dyDescent="0.3">
      <c r="A62">
        <f t="shared" si="1"/>
        <v>-240</v>
      </c>
      <c r="B62" s="7">
        <f xml:space="preserve"> RTD("cqg.rtd",,"StudyData", $O$1, "Bar", "", "Time", $O$2,$A62, $O$6, "", "","False")</f>
        <v>44098</v>
      </c>
      <c r="C62" s="8">
        <f xml:space="preserve"> RTD("cqg.rtd",,"StudyData", $O$1, "Bar", "", "Time", $O$2, $A62,$O$6,$O$8, "","False")</f>
        <v>44098</v>
      </c>
      <c r="D62" s="9">
        <f xml:space="preserve"> RTD("cqg.rtd",,"StudyData", $O$1, "Bar", "", "Close", $O$2, $A62, $O$6,$O$8,,$O$4,$O$10)</f>
        <v>3211.5</v>
      </c>
      <c r="E62" s="12">
        <f t="shared" si="2"/>
        <v>3216.1370976849239</v>
      </c>
      <c r="F62" s="13">
        <f>INDEX(LINEST(D43:D62,$K$2:$K$21^{1,2,3},,TRUE),3,1)</f>
        <v>0.77070634832570983</v>
      </c>
      <c r="G62" s="14">
        <f>INDEX(LINEST(D43:D62,$K$2:$K$21^{1,2,3},,TRUE),1)</f>
        <v>-2.1166708136690714E-2</v>
      </c>
      <c r="H62" s="14">
        <f>INDEX(LINEST(D43:D62,$K$2:$K$21^{1,2,3},,TRUE),1,2)</f>
        <v>0.66313430926770733</v>
      </c>
      <c r="I62" s="14">
        <f>INDEX(INDEX(LINEST(D43:D62,$K$2:$K$21^{1,2,3},,TRUE),1),1,3)</f>
        <v>-19.589029367381112</v>
      </c>
      <c r="J62" s="4">
        <f>INDEX(INDEX(LINEST(D43:D62,$K$2:$K$21^{1,2,3},,TRUE),1),1,4)</f>
        <v>3511.9976264189891</v>
      </c>
      <c r="M62" s="9"/>
      <c r="N62" s="5"/>
      <c r="O62" s="4"/>
    </row>
    <row r="63" spans="1:15" x14ac:dyDescent="0.3">
      <c r="A63">
        <f t="shared" si="1"/>
        <v>-239</v>
      </c>
      <c r="B63" s="7">
        <f xml:space="preserve"> RTD("cqg.rtd",,"StudyData", $O$1, "Bar", "", "Time", $O$2,$A63, $O$6, "", "","False")</f>
        <v>44099</v>
      </c>
      <c r="C63" s="8">
        <f xml:space="preserve"> RTD("cqg.rtd",,"StudyData", $O$1, "Bar", "", "Time", $O$2, $A63,$O$6,$O$8, "","False")</f>
        <v>44099</v>
      </c>
      <c r="D63" s="9">
        <f xml:space="preserve"> RTD("cqg.rtd",,"StudyData", $O$1, "Bar", "", "Close", $O$2, $A63, $O$6,$O$8,,$O$4,$O$10)</f>
        <v>3260.75</v>
      </c>
      <c r="E63" s="12">
        <f t="shared" si="2"/>
        <v>3223.9051665725583</v>
      </c>
      <c r="F63" s="13">
        <f>INDEX(LINEST(D44:D63,$K$2:$K$21^{1,2,3},,TRUE),3,1)</f>
        <v>0.77737460345163878</v>
      </c>
      <c r="G63" s="14">
        <f>INDEX(LINEST(D44:D63,$K$2:$K$21^{1,2,3},,TRUE),1)</f>
        <v>-3.3139987844524453E-2</v>
      </c>
      <c r="H63" s="14">
        <f>INDEX(LINEST(D44:D63,$K$2:$K$21^{1,2,3},,TRUE),1,2)</f>
        <v>1.3801194598913105</v>
      </c>
      <c r="I63" s="14">
        <f>INDEX(INDEX(LINEST(D44:D63,$K$2:$K$21^{1,2,3},,TRUE),1),1,3)</f>
        <v>-29.839394245320445</v>
      </c>
      <c r="J63" s="4">
        <f>INDEX(INDEX(LINEST(D44:D63,$K$2:$K$21^{1,2,3},,TRUE),1),1,4)</f>
        <v>3533.7651702786384</v>
      </c>
      <c r="M63" s="9"/>
      <c r="N63" s="5"/>
      <c r="O63" s="4"/>
    </row>
    <row r="64" spans="1:15" x14ac:dyDescent="0.3">
      <c r="A64">
        <f t="shared" si="1"/>
        <v>-238</v>
      </c>
      <c r="B64" s="7">
        <f xml:space="preserve"> RTD("cqg.rtd",,"StudyData", $O$1, "Bar", "", "Time", $O$2,$A64, $O$6, "", "","False")</f>
        <v>44102</v>
      </c>
      <c r="C64" s="8">
        <f xml:space="preserve"> RTD("cqg.rtd",,"StudyData", $O$1, "Bar", "", "Time", $O$2, $A64,$O$6,$O$8, "","False")</f>
        <v>44102</v>
      </c>
      <c r="D64" s="9">
        <f xml:space="preserve"> RTD("cqg.rtd",,"StudyData", $O$1, "Bar", "", "Close", $O$2, $A64, $O$6,$O$8,,$O$4,$O$10)</f>
        <v>3319.5</v>
      </c>
      <c r="E64" s="12">
        <f t="shared" si="2"/>
        <v>3263.5167419536988</v>
      </c>
      <c r="F64" s="13">
        <f>INDEX(LINEST(D45:D64,$K$2:$K$21^{1,2,3},,TRUE),3,1)</f>
        <v>0.72883167024861473</v>
      </c>
      <c r="G64" s="14">
        <f>INDEX(LINEST(D45:D64,$K$2:$K$21^{1,2,3},,TRUE),1)</f>
        <v>-5.733400773110079E-3</v>
      </c>
      <c r="H64" s="14">
        <f>INDEX(LINEST(D45:D64,$K$2:$K$21^{1,2,3},,TRUE),1,2)</f>
        <v>0.94227904392462347</v>
      </c>
      <c r="I64" s="14">
        <f>INDEX(INDEX(LINEST(D45:D64,$K$2:$K$21^{1,2,3},,TRUE),1),1,3)</f>
        <v>-29.787134245557333</v>
      </c>
      <c r="J64" s="4">
        <f>INDEX(INDEX(LINEST(D45:D64,$K$2:$K$21^{1,2,3},,TRUE),1),1,4)</f>
        <v>3528.2150154798765</v>
      </c>
      <c r="M64" s="9"/>
      <c r="N64" s="5"/>
      <c r="O64" s="4"/>
    </row>
    <row r="65" spans="1:15" x14ac:dyDescent="0.3">
      <c r="A65">
        <f t="shared" si="1"/>
        <v>-237</v>
      </c>
      <c r="B65" s="7">
        <f xml:space="preserve"> RTD("cqg.rtd",,"StudyData", $O$1, "Bar", "", "Time", $O$2,$A65, $O$6, "", "","False")</f>
        <v>44103</v>
      </c>
      <c r="C65" s="8">
        <f xml:space="preserve"> RTD("cqg.rtd",,"StudyData", $O$1, "Bar", "", "Time", $O$2, $A65,$O$6,$O$8, "","False")</f>
        <v>44103</v>
      </c>
      <c r="D65" s="9">
        <f xml:space="preserve"> RTD("cqg.rtd",,"StudyData", $O$1, "Bar", "", "Close", $O$2, $A65, $O$6,$O$8,,$O$4,$O$10)</f>
        <v>3307.25</v>
      </c>
      <c r="E65" s="12">
        <f t="shared" si="2"/>
        <v>3281.3418125352905</v>
      </c>
      <c r="F65" s="13">
        <f>INDEX(LINEST(D46:D65,$K$2:$K$21^{1,2,3},,TRUE),3,1)</f>
        <v>0.70972549409757157</v>
      </c>
      <c r="G65" s="14">
        <f>INDEX(LINEST(D46:D65,$K$2:$K$21^{1,2,3},,TRUE),1)</f>
        <v>-2.2974903157296021E-2</v>
      </c>
      <c r="H65" s="14">
        <f>INDEX(LINEST(D46:D65,$K$2:$K$21^{1,2,3},,TRUE),1,2)</f>
        <v>1.7688079912638917</v>
      </c>
      <c r="I65" s="14">
        <f>INDEX(INDEX(LINEST(D46:D65,$K$2:$K$21^{1,2,3},,TRUE),1),1,3)</f>
        <v>-38.895302466038636</v>
      </c>
      <c r="J65" s="4">
        <f>INDEX(INDEX(LINEST(D46:D65,$K$2:$K$21^{1,2,3},,TRUE),1),1,4)</f>
        <v>3535.5238906088748</v>
      </c>
      <c r="M65" s="9"/>
      <c r="N65" s="5"/>
      <c r="O65" s="4"/>
    </row>
    <row r="66" spans="1:15" x14ac:dyDescent="0.3">
      <c r="A66">
        <f t="shared" si="1"/>
        <v>-236</v>
      </c>
      <c r="B66" s="7">
        <f xml:space="preserve"> RTD("cqg.rtd",,"StudyData", $O$1, "Bar", "", "Time", $O$2,$A66, $O$6, "", "","False")</f>
        <v>44104</v>
      </c>
      <c r="C66" s="8">
        <f xml:space="preserve"> RTD("cqg.rtd",,"StudyData", $O$1, "Bar", "", "Time", $O$2, $A66,$O$6,$O$8, "","False")</f>
        <v>44104</v>
      </c>
      <c r="D66" s="9">
        <f xml:space="preserve"> RTD("cqg.rtd",,"StudyData", $O$1, "Bar", "", "Close", $O$2, $A66, $O$6,$O$8,,$O$4,$O$10)</f>
        <v>3325.5</v>
      </c>
      <c r="E66" s="12">
        <f t="shared" si="2"/>
        <v>3306.5335968379445</v>
      </c>
      <c r="F66" s="13">
        <f>INDEX(LINEST(D47:D66,$K$2:$K$21^{1,2,3},,TRUE),3,1)</f>
        <v>0.63159539148401267</v>
      </c>
      <c r="G66" s="14">
        <f>INDEX(LINEST(D47:D66,$K$2:$K$21^{1,2,3},,TRUE),1)</f>
        <v>-7.0340978774146978E-3</v>
      </c>
      <c r="H66" s="14">
        <f>INDEX(LINEST(D47:D66,$K$2:$K$21^{1,2,3},,TRUE),1,2)</f>
        <v>1.3627366486432331</v>
      </c>
      <c r="I66" s="14">
        <f>INDEX(INDEX(LINEST(D47:D66,$K$2:$K$21^{1,2,3},,TRUE),1),1,3)</f>
        <v>-34.137711193623851</v>
      </c>
      <c r="J66" s="4">
        <f>INDEX(INDEX(LINEST(D47:D66,$K$2:$K$21^{1,2,3},,TRUE),1),1,4)</f>
        <v>3500.465944272446</v>
      </c>
      <c r="M66" s="9"/>
      <c r="N66" s="5"/>
      <c r="O66" s="4"/>
    </row>
    <row r="67" spans="1:15" x14ac:dyDescent="0.3">
      <c r="A67">
        <f t="shared" si="1"/>
        <v>-235</v>
      </c>
      <c r="B67" s="7">
        <f xml:space="preserve"> RTD("cqg.rtd",,"StudyData", $O$1, "Bar", "", "Time", $O$2,$A67, $O$6, "", "","False")</f>
        <v>44105</v>
      </c>
      <c r="C67" s="8">
        <f xml:space="preserve"> RTD("cqg.rtd",,"StudyData", $O$1, "Bar", "", "Time", $O$2, $A67,$O$6,$O$8, "","False")</f>
        <v>44105</v>
      </c>
      <c r="D67" s="9">
        <f xml:space="preserve"> RTD("cqg.rtd",,"StudyData", $O$1, "Bar", "", "Close", $O$2, $A67, $O$6,$O$8,,$O$4,$O$10)</f>
        <v>3341.25</v>
      </c>
      <c r="E67" s="12">
        <f t="shared" si="2"/>
        <v>3346.5982213438733</v>
      </c>
      <c r="F67" s="13">
        <f>INDEX(LINEST(D48:D67,$K$2:$K$21^{1,2,3},,TRUE),3,1)</f>
        <v>0.53110953387173976</v>
      </c>
      <c r="G67" s="14">
        <f>INDEX(LINEST(D48:D67,$K$2:$K$21^{1,2,3},,TRUE),1)</f>
        <v>9.7137922501363244E-2</v>
      </c>
      <c r="H67" s="14">
        <f>INDEX(LINEST(D48:D67,$K$2:$K$21^{1,2,3},,TRUE),1,2)</f>
        <v>-2.1958806718027404</v>
      </c>
      <c r="I67" s="14">
        <f>INDEX(INDEX(LINEST(D48:D67,$K$2:$K$21^{1,2,3},,TRUE),1),1,3)</f>
        <v>3.6752476595659371</v>
      </c>
      <c r="J67" s="4">
        <f>INDEX(INDEX(LINEST(D48:D67,$K$2:$K$21^{1,2,3},,TRUE),1),1,4)</f>
        <v>3374.3421568627446</v>
      </c>
      <c r="M67" s="9"/>
      <c r="N67" s="5"/>
      <c r="O67" s="4"/>
    </row>
    <row r="68" spans="1:15" x14ac:dyDescent="0.3">
      <c r="A68">
        <f t="shared" ref="A68:A131" si="3">A67+1</f>
        <v>-234</v>
      </c>
      <c r="B68" s="7">
        <f xml:space="preserve"> RTD("cqg.rtd",,"StudyData", $O$1, "Bar", "", "Time", $O$2,$A68, $O$6, "", "","False")</f>
        <v>44106</v>
      </c>
      <c r="C68" s="8">
        <f xml:space="preserve"> RTD("cqg.rtd",,"StudyData", $O$1, "Bar", "", "Time", $O$2, $A68,$O$6,$O$8, "","False")</f>
        <v>44106</v>
      </c>
      <c r="D68" s="9">
        <f xml:space="preserve"> RTD("cqg.rtd",,"StudyData", $O$1, "Bar", "", "Close", $O$2, $A68, $O$6,$O$8,,$O$4,$O$10)</f>
        <v>3312.75</v>
      </c>
      <c r="E68" s="12">
        <f t="shared" si="2"/>
        <v>3353.09926595144</v>
      </c>
      <c r="F68" s="13">
        <f>INDEX(LINEST(D49:D68,$K$2:$K$21^{1,2,3},,TRUE),3,1)</f>
        <v>0.42940348401924711</v>
      </c>
      <c r="G68" s="14">
        <f>INDEX(LINEST(D49:D68,$K$2:$K$21^{1,2,3},,TRUE),1)</f>
        <v>0.10952709216270909</v>
      </c>
      <c r="H68" s="14">
        <f>INDEX(LINEST(D49:D68,$K$2:$K$21^{1,2,3},,TRUE),1,2)</f>
        <v>-2.7350202406737525</v>
      </c>
      <c r="I68" s="14">
        <f>INDEX(INDEX(LINEST(D49:D68,$K$2:$K$21^{1,2,3},,TRUE),1),1,3)</f>
        <v>11.947100905406131</v>
      </c>
      <c r="J68" s="4">
        <f>INDEX(INDEX(LINEST(D49:D68,$K$2:$K$21^{1,2,3},,TRUE),1),1,4)</f>
        <v>3331.9486068111455</v>
      </c>
      <c r="M68" s="9"/>
      <c r="N68" s="5"/>
      <c r="O68" s="4"/>
    </row>
    <row r="69" spans="1:15" x14ac:dyDescent="0.3">
      <c r="A69">
        <f t="shared" si="3"/>
        <v>-233</v>
      </c>
      <c r="B69" s="7">
        <f xml:space="preserve"> RTD("cqg.rtd",,"StudyData", $O$1, "Bar", "", "Time", $O$2,$A69, $O$6, "", "","False")</f>
        <v>44109</v>
      </c>
      <c r="C69" s="8">
        <f xml:space="preserve"> RTD("cqg.rtd",,"StudyData", $O$1, "Bar", "", "Time", $O$2, $A69,$O$6,$O$8, "","False")</f>
        <v>44109</v>
      </c>
      <c r="D69" s="9">
        <f xml:space="preserve"> RTD("cqg.rtd",,"StudyData", $O$1, "Bar", "", "Close", $O$2, $A69, $O$6,$O$8,,$O$4,$O$10)</f>
        <v>3366.5</v>
      </c>
      <c r="E69" s="12">
        <f t="shared" si="2"/>
        <v>3385.0806606437041</v>
      </c>
      <c r="F69" s="13">
        <f>INDEX(LINEST(D50:D69,$K$2:$K$21^{1,2,3},,TRUE),3,1)</f>
        <v>0.46788223534525281</v>
      </c>
      <c r="G69" s="14">
        <f>INDEX(LINEST(D50:D69,$K$2:$K$21^{1,2,3},,TRUE),1)</f>
        <v>0.1406037763555604</v>
      </c>
      <c r="H69" s="14">
        <f>INDEX(LINEST(D50:D69,$K$2:$K$21^{1,2,3},,TRUE),1,2)</f>
        <v>-3.637039005325466</v>
      </c>
      <c r="I69" s="14">
        <f>INDEX(INDEX(LINEST(D50:D69,$K$2:$K$21^{1,2,3},,TRUE),1),1,3)</f>
        <v>20.784977003075156</v>
      </c>
      <c r="J69" s="4">
        <f>INDEX(INDEX(LINEST(D50:D69,$K$2:$K$21^{1,2,3},,TRUE),1),1,4)</f>
        <v>3299.3665118679041</v>
      </c>
      <c r="M69" s="9"/>
      <c r="N69" s="5"/>
      <c r="O69" s="4"/>
    </row>
    <row r="70" spans="1:15" x14ac:dyDescent="0.3">
      <c r="A70">
        <f t="shared" si="3"/>
        <v>-232</v>
      </c>
      <c r="B70" s="7">
        <f xml:space="preserve"> RTD("cqg.rtd",,"StudyData", $O$1, "Bar", "", "Time", $O$2,$A70, $O$6, "", "","False")</f>
        <v>44110</v>
      </c>
      <c r="C70" s="8">
        <f xml:space="preserve"> RTD("cqg.rtd",,"StudyData", $O$1, "Bar", "", "Time", $O$2, $A70,$O$6,$O$8, "","False")</f>
        <v>44110</v>
      </c>
      <c r="D70" s="9">
        <f xml:space="preserve"> RTD("cqg.rtd",,"StudyData", $O$1, "Bar", "", "Close", $O$2, $A70, $O$6,$O$8,,$O$4,$O$10)</f>
        <v>3326.75</v>
      </c>
      <c r="E70" s="12">
        <f t="shared" si="2"/>
        <v>3370.0855166572555</v>
      </c>
      <c r="F70" s="13">
        <f>INDEX(LINEST(D51:D70,$K$2:$K$21^{1,2,3},,TRUE),3,1)</f>
        <v>0.39036240148420676</v>
      </c>
      <c r="G70" s="14">
        <f>INDEX(LINEST(D51:D70,$K$2:$K$21^{1,2,3},,TRUE),1)</f>
        <v>4.8061208395708037E-2</v>
      </c>
      <c r="H70" s="14">
        <f>INDEX(LINEST(D51:D70,$K$2:$K$21^{1,2,3},,TRUE),1,2)</f>
        <v>-0.56888078718068369</v>
      </c>
      <c r="I70" s="14">
        <f>INDEX(INDEX(LINEST(D51:D70,$K$2:$K$21^{1,2,3},,TRUE),1),1,3)</f>
        <v>-7.331448850950208</v>
      </c>
      <c r="J70" s="4">
        <f>INDEX(INDEX(LINEST(D51:D70,$K$2:$K$21^{1,2,3},,TRUE),1),1,4)</f>
        <v>3359.7771413828691</v>
      </c>
      <c r="M70" s="9"/>
      <c r="N70" s="5"/>
      <c r="O70" s="4"/>
    </row>
    <row r="71" spans="1:15" x14ac:dyDescent="0.3">
      <c r="A71">
        <f t="shared" si="3"/>
        <v>-231</v>
      </c>
      <c r="B71" s="7">
        <f xml:space="preserve"> RTD("cqg.rtd",,"StudyData", $O$1, "Bar", "", "Time", $O$2,$A71, $O$6, "", "","False")</f>
        <v>44111</v>
      </c>
      <c r="C71" s="8">
        <f xml:space="preserve"> RTD("cqg.rtd",,"StudyData", $O$1, "Bar", "", "Time", $O$2, $A71,$O$6,$O$8, "","False")</f>
        <v>44111</v>
      </c>
      <c r="D71" s="9">
        <f xml:space="preserve"> RTD("cqg.rtd",,"StudyData", $O$1, "Bar", "", "Close", $O$2, $A71, $O$6,$O$8,,$O$4,$O$10)</f>
        <v>3380.25</v>
      </c>
      <c r="E71" s="12">
        <f t="shared" si="2"/>
        <v>3391.1753529079615</v>
      </c>
      <c r="F71" s="13">
        <f>INDEX(LINEST(D52:D71,$K$2:$K$21^{1,2,3},,TRUE),3,1)</f>
        <v>0.42010759852833401</v>
      </c>
      <c r="G71" s="14">
        <f>INDEX(LINEST(D52:D71,$K$2:$K$21^{1,2,3},,TRUE),1)</f>
        <v>4.8662863661517335E-2</v>
      </c>
      <c r="H71" s="14">
        <f>INDEX(LINEST(D52:D71,$K$2:$K$21^{1,2,3},,TRUE),1,2)</f>
        <v>-0.55755837804228436</v>
      </c>
      <c r="I71" s="14">
        <f>INDEX(INDEX(LINEST(D52:D71,$K$2:$K$21^{1,2,3},,TRUE),1),1,3)</f>
        <v>-5.8736545308089925</v>
      </c>
      <c r="J71" s="4">
        <f>INDEX(INDEX(LINEST(D52:D71,$K$2:$K$21^{1,2,3},,TRUE),1),1,4)</f>
        <v>3342.3688854489164</v>
      </c>
      <c r="M71" s="9"/>
      <c r="N71" s="5"/>
      <c r="O71" s="4"/>
    </row>
    <row r="72" spans="1:15" x14ac:dyDescent="0.3">
      <c r="A72">
        <f t="shared" si="3"/>
        <v>-230</v>
      </c>
      <c r="B72" s="7">
        <f xml:space="preserve"> RTD("cqg.rtd",,"StudyData", $O$1, "Bar", "", "Time", $O$2,$A72, $O$6, "", "","False")</f>
        <v>44112</v>
      </c>
      <c r="C72" s="8">
        <f xml:space="preserve"> RTD("cqg.rtd",,"StudyData", $O$1, "Bar", "", "Time", $O$2, $A72,$O$6,$O$8, "","False")</f>
        <v>44112</v>
      </c>
      <c r="D72" s="9">
        <f xml:space="preserve"> RTD("cqg.rtd",,"StudyData", $O$1, "Bar", "", "Close", $O$2, $A72, $O$6,$O$8,,$O$4,$O$10)</f>
        <v>3411</v>
      </c>
      <c r="E72" s="12">
        <f t="shared" si="2"/>
        <v>3410.1080180688882</v>
      </c>
      <c r="F72" s="13">
        <f>INDEX(LINEST(D53:D72,$K$2:$K$21^{1,2,3},,TRUE),3,1)</f>
        <v>0.56834416444345726</v>
      </c>
      <c r="G72" s="14">
        <f>INDEX(LINEST(D53:D72,$K$2:$K$21^{1,2,3},,TRUE),1)</f>
        <v>1.1137420782056132E-3</v>
      </c>
      <c r="H72" s="14">
        <f>INDEX(LINEST(D53:D72,$K$2:$K$21^{1,2,3},,TRUE),1,2)</f>
        <v>1.1871346000434719</v>
      </c>
      <c r="I72" s="14">
        <f>INDEX(INDEX(LINEST(D53:D72,$K$2:$K$21^{1,2,3},,TRUE),1),1,3)</f>
        <v>-22.548278124785742</v>
      </c>
      <c r="J72" s="4">
        <f>INDEX(INDEX(LINEST(D53:D72,$K$2:$K$21^{1,2,3},,TRUE),1),1,4)</f>
        <v>3377.3098039215693</v>
      </c>
      <c r="M72" s="9"/>
      <c r="N72" s="5"/>
      <c r="O72" s="4"/>
    </row>
    <row r="73" spans="1:15" x14ac:dyDescent="0.3">
      <c r="A73">
        <f t="shared" si="3"/>
        <v>-229</v>
      </c>
      <c r="B73" s="7">
        <f xml:space="preserve"> RTD("cqg.rtd",,"StudyData", $O$1, "Bar", "", "Time", $O$2,$A73, $O$6, "", "","False")</f>
        <v>44113</v>
      </c>
      <c r="C73" s="8">
        <f xml:space="preserve"> RTD("cqg.rtd",,"StudyData", $O$1, "Bar", "", "Time", $O$2, $A73,$O$6,$O$8, "","False")</f>
        <v>44113</v>
      </c>
      <c r="D73" s="9">
        <f xml:space="preserve"> RTD("cqg.rtd",,"StudyData", $O$1, "Bar", "", "Close", $O$2, $A73, $O$6,$O$8,,$O$4,$O$10)</f>
        <v>3446.75</v>
      </c>
      <c r="E73" s="12">
        <f t="shared" si="2"/>
        <v>3430.9209768492374</v>
      </c>
      <c r="F73" s="13">
        <f>INDEX(LINEST(D54:D73,$K$2:$K$21^{1,2,3},,TRUE),3,1)</f>
        <v>0.77037976082351789</v>
      </c>
      <c r="G73" s="14">
        <f>INDEX(LINEST(D54:D73,$K$2:$K$21^{1,2,3},,TRUE),1)</f>
        <v>-6.4158715979284062E-2</v>
      </c>
      <c r="H73" s="14">
        <f>INDEX(LINEST(D54:D73,$K$2:$K$21^{1,2,3},,TRUE),1,2)</f>
        <v>3.535795064853485</v>
      </c>
      <c r="I73" s="14">
        <f>INDEX(INDEX(LINEST(D54:D73,$K$2:$K$21^{1,2,3},,TRUE),1),1,3)</f>
        <v>-44.744547177445298</v>
      </c>
      <c r="J73" s="4">
        <f>INDEX(INDEX(LINEST(D54:D73,$K$2:$K$21^{1,2,3},,TRUE),1),1,4)</f>
        <v>3424.7636222910219</v>
      </c>
      <c r="M73" s="9"/>
      <c r="N73" s="5"/>
      <c r="O73" s="4"/>
    </row>
    <row r="74" spans="1:15" x14ac:dyDescent="0.3">
      <c r="A74">
        <f t="shared" si="3"/>
        <v>-228</v>
      </c>
      <c r="B74" s="7">
        <f xml:space="preserve"> RTD("cqg.rtd",,"StudyData", $O$1, "Bar", "", "Time", $O$2,$A74, $O$6, "", "","False")</f>
        <v>44116</v>
      </c>
      <c r="C74" s="8">
        <f xml:space="preserve"> RTD("cqg.rtd",,"StudyData", $O$1, "Bar", "", "Time", $O$2, $A74,$O$6,$O$8, "","False")</f>
        <v>44116</v>
      </c>
      <c r="D74" s="9">
        <f xml:space="preserve"> RTD("cqg.rtd",,"StudyData", $O$1, "Bar", "", "Close", $O$2, $A74, $O$6,$O$8,,$O$4,$O$10)</f>
        <v>3506.25</v>
      </c>
      <c r="E74" s="12">
        <f t="shared" si="2"/>
        <v>3474.1851778656119</v>
      </c>
      <c r="F74" s="13">
        <f>INDEX(LINEST(D55:D74,$K$2:$K$21^{1,2,3},,TRUE),3,1)</f>
        <v>0.85053974935603072</v>
      </c>
      <c r="G74" s="14">
        <f>INDEX(LINEST(D55:D74,$K$2:$K$21^{1,2,3},,TRUE),1)</f>
        <v>-7.2700861080858492E-2</v>
      </c>
      <c r="H74" s="14">
        <f>INDEX(LINEST(D55:D74,$K$2:$K$21^{1,2,3},,TRUE),1,2)</f>
        <v>3.9597769417731752</v>
      </c>
      <c r="I74" s="14">
        <f>INDEX(INDEX(LINEST(D55:D74,$K$2:$K$21^{1,2,3},,TRUE),1),1,3)</f>
        <v>-47.271959761645491</v>
      </c>
      <c r="J74" s="4">
        <f>INDEX(INDEX(LINEST(D55:D74,$K$2:$K$21^{1,2,3},,TRUE),1),1,4)</f>
        <v>3417.3204850361194</v>
      </c>
      <c r="M74" s="9"/>
      <c r="N74" s="5"/>
      <c r="O74" s="4"/>
    </row>
    <row r="75" spans="1:15" x14ac:dyDescent="0.3">
      <c r="A75">
        <f t="shared" si="3"/>
        <v>-227</v>
      </c>
      <c r="B75" s="7">
        <f xml:space="preserve"> RTD("cqg.rtd",,"StudyData", $O$1, "Bar", "", "Time", $O$2,$A75, $O$6, "", "","False")</f>
        <v>44117</v>
      </c>
      <c r="C75" s="8">
        <f xml:space="preserve"> RTD("cqg.rtd",,"StudyData", $O$1, "Bar", "", "Time", $O$2, $A75,$O$6,$O$8, "","False")</f>
        <v>44117</v>
      </c>
      <c r="D75" s="9">
        <f xml:space="preserve"> RTD("cqg.rtd",,"StudyData", $O$1, "Bar", "", "Close", $O$2, $A75, $O$6,$O$8,,$O$4,$O$10)</f>
        <v>3478.25</v>
      </c>
      <c r="E75" s="12">
        <f t="shared" si="2"/>
        <v>3485.6276115189157</v>
      </c>
      <c r="F75" s="13">
        <f>INDEX(LINEST(D56:D75,$K$2:$K$21^{1,2,3},,TRUE),3,1)</f>
        <v>0.87427430995775002</v>
      </c>
      <c r="G75" s="14">
        <f>INDEX(LINEST(D56:D75,$K$2:$K$21^{1,2,3},,TRUE),1)</f>
        <v>-9.1984592186503719E-2</v>
      </c>
      <c r="H75" s="14">
        <f>INDEX(LINEST(D56:D75,$K$2:$K$21^{1,2,3},,TRUE),1,2)</f>
        <v>4.3101655994205483</v>
      </c>
      <c r="I75" s="14">
        <f>INDEX(INDEX(LINEST(D56:D75,$K$2:$K$21^{1,2,3},,TRUE),1),1,3)</f>
        <v>-44.342542422280644</v>
      </c>
      <c r="J75" s="4">
        <f>INDEX(INDEX(LINEST(D56:D75,$K$2:$K$21^{1,2,3},,TRUE),1),1,4)</f>
        <v>3384.288957688339</v>
      </c>
      <c r="M75" s="9"/>
      <c r="N75" s="5"/>
      <c r="O75" s="4"/>
    </row>
    <row r="76" spans="1:15" x14ac:dyDescent="0.3">
      <c r="A76">
        <f t="shared" si="3"/>
        <v>-226</v>
      </c>
      <c r="B76" s="7">
        <f xml:space="preserve"> RTD("cqg.rtd",,"StudyData", $O$1, "Bar", "", "Time", $O$2,$A76, $O$6, "", "","False")</f>
        <v>44118</v>
      </c>
      <c r="C76" s="8">
        <f xml:space="preserve"> RTD("cqg.rtd",,"StudyData", $O$1, "Bar", "", "Time", $O$2, $A76,$O$6,$O$8, "","False")</f>
        <v>44118</v>
      </c>
      <c r="D76" s="9">
        <f xml:space="preserve"> RTD("cqg.rtd",,"StudyData", $O$1, "Bar", "", "Close", $O$2, $A76, $O$6,$O$8,,$O$4,$O$10)</f>
        <v>3454.5</v>
      </c>
      <c r="E76" s="12">
        <f t="shared" si="2"/>
        <v>3477.0627893845281</v>
      </c>
      <c r="F76" s="13">
        <f>INDEX(LINEST(D57:D76,$K$2:$K$21^{1,2,3},,TRUE),3,1)</f>
        <v>0.87950075422328888</v>
      </c>
      <c r="G76" s="14">
        <f>INDEX(LINEST(D57:D76,$K$2:$K$21^{1,2,3},,TRUE),1)</f>
        <v>-0.11264414232512243</v>
      </c>
      <c r="H76" s="14">
        <f>INDEX(LINEST(D57:D76,$K$2:$K$21^{1,2,3},,TRUE),1,2)</f>
        <v>4.4919849466726625</v>
      </c>
      <c r="I76" s="14">
        <f>INDEX(INDEX(LINEST(D57:D76,$K$2:$K$21^{1,2,3},,TRUE),1),1,3)</f>
        <v>-38.085109964518431</v>
      </c>
      <c r="J76" s="4">
        <f>INDEX(INDEX(LINEST(D57:D76,$K$2:$K$21^{1,2,3},,TRUE),1),1,4)</f>
        <v>3343.1241486068111</v>
      </c>
      <c r="M76" s="9"/>
      <c r="N76" s="5"/>
      <c r="O76" s="4"/>
    </row>
    <row r="77" spans="1:15" x14ac:dyDescent="0.3">
      <c r="A77">
        <f t="shared" si="3"/>
        <v>-225</v>
      </c>
      <c r="B77" s="7">
        <f xml:space="preserve"> RTD("cqg.rtd",,"StudyData", $O$1, "Bar", "", "Time", $O$2,$A77, $O$6, "", "","False")</f>
        <v>44119</v>
      </c>
      <c r="C77" s="8">
        <f xml:space="preserve"> RTD("cqg.rtd",,"StudyData", $O$1, "Bar", "", "Time", $O$2, $A77,$O$6,$O$8, "","False")</f>
        <v>44119</v>
      </c>
      <c r="D77" s="9">
        <f xml:space="preserve"> RTD("cqg.rtd",,"StudyData", $O$1, "Bar", "", "Close", $O$2, $A77, $O$6,$O$8,,$O$4,$O$10)</f>
        <v>3449</v>
      </c>
      <c r="E77" s="12">
        <f t="shared" si="2"/>
        <v>3466.0691981931109</v>
      </c>
      <c r="F77" s="13">
        <f>INDEX(LINEST(D58:D77,$K$2:$K$21^{1,2,3},,TRUE),3,1)</f>
        <v>0.88741978813620614</v>
      </c>
      <c r="G77" s="14">
        <f>INDEX(LINEST(D58:D77,$K$2:$K$21^{1,2,3},,TRUE),1)</f>
        <v>-0.11563542274270533</v>
      </c>
      <c r="H77" s="14">
        <f>INDEX(LINEST(D58:D77,$K$2:$K$21^{1,2,3},,TRUE),1,2)</f>
        <v>4.0778940346681729</v>
      </c>
      <c r="I77" s="14">
        <f>INDEX(INDEX(LINEST(D58:D77,$K$2:$K$21^{1,2,3},,TRUE),1),1,3)</f>
        <v>-26.892457568978738</v>
      </c>
      <c r="J77" s="4">
        <f>INDEX(INDEX(LINEST(D58:D77,$K$2:$K$21^{1,2,3},,TRUE),1),1,4)</f>
        <v>3297.8441176470592</v>
      </c>
      <c r="M77" s="9"/>
      <c r="N77" s="5"/>
      <c r="O77" s="4"/>
    </row>
    <row r="78" spans="1:15" x14ac:dyDescent="0.3">
      <c r="A78">
        <f t="shared" si="3"/>
        <v>-224</v>
      </c>
      <c r="B78" s="7">
        <f xml:space="preserve"> RTD("cqg.rtd",,"StudyData", $O$1, "Bar", "", "Time", $O$2,$A78, $O$6, "", "","False")</f>
        <v>44120</v>
      </c>
      <c r="C78" s="8">
        <f xml:space="preserve"> RTD("cqg.rtd",,"StudyData", $O$1, "Bar", "", "Time", $O$2, $A78,$O$6,$O$8, "","False")</f>
        <v>44120</v>
      </c>
      <c r="D78" s="9">
        <f xml:space="preserve"> RTD("cqg.rtd",,"StudyData", $O$1, "Bar", "", "Close", $O$2, $A78, $O$6,$O$8,,$O$4,$O$10)</f>
        <v>3435.75</v>
      </c>
      <c r="E78" s="12">
        <f t="shared" si="2"/>
        <v>3449.5744494635796</v>
      </c>
      <c r="F78" s="13">
        <f>INDEX(LINEST(D59:D78,$K$2:$K$21^{1,2,3},,TRUE),3,1)</f>
        <v>0.89073923640634456</v>
      </c>
      <c r="G78" s="14">
        <f>INDEX(LINEST(D59:D78,$K$2:$K$21^{1,2,3},,TRUE),1)</f>
        <v>-0.1141129289938012</v>
      </c>
      <c r="H78" s="14">
        <f>INDEX(LINEST(D59:D78,$K$2:$K$21^{1,2,3},,TRUE),1,2)</f>
        <v>3.5374257982785355</v>
      </c>
      <c r="I78" s="14">
        <f>INDEX(INDEX(LINEST(D59:D78,$K$2:$K$21^{1,2,3},,TRUE),1),1,3)</f>
        <v>-15.733246765872282</v>
      </c>
      <c r="J78" s="4">
        <f>INDEX(INDEX(LINEST(D59:D78,$K$2:$K$21^{1,2,3},,TRUE),1),1,4)</f>
        <v>3262.1724974200206</v>
      </c>
      <c r="M78" s="9"/>
      <c r="N78" s="5"/>
      <c r="O78" s="4"/>
    </row>
    <row r="79" spans="1:15" x14ac:dyDescent="0.3">
      <c r="A79">
        <f t="shared" si="3"/>
        <v>-223</v>
      </c>
      <c r="B79" s="7">
        <f xml:space="preserve"> RTD("cqg.rtd",,"StudyData", $O$1, "Bar", "", "Time", $O$2,$A79, $O$6, "", "","False")</f>
        <v>44123</v>
      </c>
      <c r="C79" s="8">
        <f xml:space="preserve"> RTD("cqg.rtd",,"StudyData", $O$1, "Bar", "", "Time", $O$2, $A79,$O$6,$O$8, "","False")</f>
        <v>44123</v>
      </c>
      <c r="D79" s="9">
        <f xml:space="preserve"> RTD("cqg.rtd",,"StudyData", $O$1, "Bar", "", "Close", $O$2, $A79, $O$6,$O$8,,$O$4,$O$10)</f>
        <v>3396.25</v>
      </c>
      <c r="E79" s="12">
        <f t="shared" si="2"/>
        <v>3412.930011293055</v>
      </c>
      <c r="F79" s="13">
        <f>INDEX(LINEST(D60:D79,$K$2:$K$21^{1,2,3},,TRUE),3,1)</f>
        <v>0.8785617773961113</v>
      </c>
      <c r="G79" s="14">
        <f>INDEX(LINEST(D60:D79,$K$2:$K$21^{1,2,3},,TRUE),1)</f>
        <v>-0.14126678686175306</v>
      </c>
      <c r="H79" s="14">
        <f>INDEX(LINEST(D60:D79,$K$2:$K$21^{1,2,3},,TRUE),1,2)</f>
        <v>3.9306653491436268</v>
      </c>
      <c r="I79" s="14">
        <f>INDEX(INDEX(LINEST(D60:D79,$K$2:$K$21^{1,2,3},,TRUE),1),1,3)</f>
        <v>-14.421802199834401</v>
      </c>
      <c r="J79" s="4">
        <f>INDEX(INDEX(LINEST(D60:D79,$K$2:$K$21^{1,2,3},,TRUE),1),1,4)</f>
        <v>3259.2342105263169</v>
      </c>
      <c r="M79" s="9"/>
      <c r="N79" s="5"/>
      <c r="O79" s="4"/>
    </row>
    <row r="80" spans="1:15" x14ac:dyDescent="0.3">
      <c r="A80">
        <f t="shared" si="3"/>
        <v>-222</v>
      </c>
      <c r="B80" s="7">
        <f xml:space="preserve"> RTD("cqg.rtd",,"StudyData", $O$1, "Bar", "", "Time", $O$2,$A80, $O$6, "", "","False")</f>
        <v>44124</v>
      </c>
      <c r="C80" s="8">
        <f xml:space="preserve"> RTD("cqg.rtd",,"StudyData", $O$1, "Bar", "", "Time", $O$2, $A80,$O$6,$O$8, "","False")</f>
        <v>44124</v>
      </c>
      <c r="D80" s="9">
        <f xml:space="preserve"> RTD("cqg.rtd",,"StudyData", $O$1, "Bar", "", "Close", $O$2, $A80, $O$6,$O$8,,$O$4,$O$10)</f>
        <v>3405.75</v>
      </c>
      <c r="E80" s="12">
        <f t="shared" si="2"/>
        <v>3399.9772444946352</v>
      </c>
      <c r="F80" s="13">
        <f>INDEX(LINEST(D61:D80,$K$2:$K$21^{1,2,3},,TRUE),3,1)</f>
        <v>0.88198645295467704</v>
      </c>
      <c r="G80" s="14">
        <f>INDEX(LINEST(D61:D80,$K$2:$K$21^{1,2,3},,TRUE),1)</f>
        <v>-9.623611943910805E-2</v>
      </c>
      <c r="H80" s="14">
        <f>INDEX(LINEST(D61:D80,$K$2:$K$21^{1,2,3},,TRUE),1,2)</f>
        <v>2.0611284663647123</v>
      </c>
      <c r="I80" s="14">
        <f>INDEX(INDEX(LINEST(D61:D80,$K$2:$K$21^{1,2,3},,TRUE),1),1,3)</f>
        <v>6.5235373707071567</v>
      </c>
      <c r="J80" s="4">
        <f>INDEX(INDEX(LINEST(D61:D80,$K$2:$K$21^{1,2,3},,TRUE),1),1,4)</f>
        <v>3214.9440660474716</v>
      </c>
      <c r="M80" s="9"/>
      <c r="N80" s="5"/>
      <c r="O80" s="4"/>
    </row>
    <row r="81" spans="1:15" x14ac:dyDescent="0.3">
      <c r="A81">
        <f t="shared" si="3"/>
        <v>-221</v>
      </c>
      <c r="B81" s="7">
        <f xml:space="preserve"> RTD("cqg.rtd",,"StudyData", $O$1, "Bar", "", "Time", $O$2,$A81, $O$6, "", "","False")</f>
        <v>44125</v>
      </c>
      <c r="C81" s="8">
        <f xml:space="preserve"> RTD("cqg.rtd",,"StudyData", $O$1, "Bar", "", "Time", $O$2, $A81,$O$6,$O$8, "","False")</f>
        <v>44125</v>
      </c>
      <c r="D81" s="9">
        <f xml:space="preserve"> RTD("cqg.rtd",,"StudyData", $O$1, "Bar", "", "Close", $O$2, $A81, $O$6,$O$8,,$O$4,$O$10)</f>
        <v>3406</v>
      </c>
      <c r="E81" s="12">
        <f t="shared" si="2"/>
        <v>3386.3538678712589</v>
      </c>
      <c r="F81" s="13">
        <f>INDEX(LINEST(D62:D81,$K$2:$K$21^{1,2,3},,TRUE),3,1)</f>
        <v>0.85227849517945953</v>
      </c>
      <c r="G81" s="14">
        <f>INDEX(LINEST(D62:D81,$K$2:$K$21^{1,2,3},,TRUE),1)</f>
        <v>-9.4785858313924123E-2</v>
      </c>
      <c r="H81" s="14">
        <f>INDEX(LINEST(D62:D81,$K$2:$K$21^{1,2,3},,TRUE),1,2)</f>
        <v>1.9266864120310114</v>
      </c>
      <c r="I81" s="14">
        <f>INDEX(INDEX(LINEST(D62:D81,$K$2:$K$21^{1,2,3},,TRUE),1),1,3)</f>
        <v>6.7755633804731543</v>
      </c>
      <c r="J81" s="4">
        <f>INDEX(INDEX(LINEST(D62:D81,$K$2:$K$21^{1,2,3},,TRUE),1),1,4)</f>
        <v>3238.4549019607844</v>
      </c>
      <c r="M81" s="9"/>
      <c r="N81" s="5"/>
      <c r="O81" s="4"/>
    </row>
    <row r="82" spans="1:15" x14ac:dyDescent="0.3">
      <c r="A82">
        <f t="shared" si="3"/>
        <v>-220</v>
      </c>
      <c r="B82" s="7">
        <f xml:space="preserve"> RTD("cqg.rtd",,"StudyData", $O$1, "Bar", "", "Time", $O$2,$A82, $O$6, "", "","False")</f>
        <v>44126</v>
      </c>
      <c r="C82" s="8">
        <f xml:space="preserve"> RTD("cqg.rtd",,"StudyData", $O$1, "Bar", "", "Time", $O$2, $A82,$O$6,$O$8, "","False")</f>
        <v>44126</v>
      </c>
      <c r="D82" s="9">
        <f xml:space="preserve"> RTD("cqg.rtd",,"StudyData", $O$1, "Bar", "", "Close", $O$2, $A82, $O$6,$O$8,,$O$4,$O$10)</f>
        <v>3422.75</v>
      </c>
      <c r="E82" s="12">
        <f t="shared" si="2"/>
        <v>3384.9309429700729</v>
      </c>
      <c r="F82" s="13">
        <f>INDEX(LINEST(D63:D82,$K$2:$K$21^{1,2,3},,TRUE),3,1)</f>
        <v>0.79793453103910572</v>
      </c>
      <c r="G82" s="14">
        <f>INDEX(LINEST(D63:D82,$K$2:$K$21^{1,2,3},,TRUE),1)</f>
        <v>-9.1389565326164948E-2</v>
      </c>
      <c r="H82" s="14">
        <f>INDEX(LINEST(D63:D82,$K$2:$K$21^{1,2,3},,TRUE),1,2)</f>
        <v>1.919085160588049</v>
      </c>
      <c r="I82" s="14">
        <f>INDEX(INDEX(LINEST(D63:D82,$K$2:$K$21^{1,2,3},,TRUE),1),1,3)</f>
        <v>3.6474347730910206</v>
      </c>
      <c r="J82" s="4">
        <f>INDEX(INDEX(LINEST(D63:D82,$K$2:$K$21^{1,2,3},,TRUE),1),1,4)</f>
        <v>3275.4647058823525</v>
      </c>
      <c r="M82" s="9"/>
      <c r="N82" s="5"/>
      <c r="O82" s="4"/>
    </row>
    <row r="83" spans="1:15" x14ac:dyDescent="0.3">
      <c r="A83">
        <f t="shared" si="3"/>
        <v>-219</v>
      </c>
      <c r="B83" s="7">
        <f xml:space="preserve"> RTD("cqg.rtd",,"StudyData", $O$1, "Bar", "", "Time", $O$2,$A83, $O$6, "", "","False")</f>
        <v>44127</v>
      </c>
      <c r="C83" s="8">
        <f xml:space="preserve"> RTD("cqg.rtd",,"StudyData", $O$1, "Bar", "", "Time", $O$2, $A83,$O$6,$O$8, "","False")</f>
        <v>44127</v>
      </c>
      <c r="D83" s="9">
        <f xml:space="preserve"> RTD("cqg.rtd",,"StudyData", $O$1, "Bar", "", "Close", $O$2, $A83, $O$6,$O$8,,$O$4,$O$10)</f>
        <v>3425.25</v>
      </c>
      <c r="E83" s="12">
        <f t="shared" si="2"/>
        <v>3389.157284020328</v>
      </c>
      <c r="F83" s="13">
        <f>INDEX(LINEST(D64:D83,$K$2:$K$21^{1,2,3},,TRUE),3,1)</f>
        <v>0.7176523369961505</v>
      </c>
      <c r="G83" s="14">
        <f>INDEX(LINEST(D64:D83,$K$2:$K$21^{1,2,3},,TRUE),1)</f>
        <v>-6.7455922803210555E-2</v>
      </c>
      <c r="H83" s="14">
        <f>INDEX(LINEST(D64:D83,$K$2:$K$21^{1,2,3},,TRUE),1,2)</f>
        <v>1.2173228351045045</v>
      </c>
      <c r="I83" s="14">
        <f>INDEX(INDEX(LINEST(D64:D83,$K$2:$K$21^{1,2,3},,TRUE),1),1,3)</f>
        <v>7.574584153750231</v>
      </c>
      <c r="J83" s="4">
        <f>INDEX(INDEX(LINEST(D64:D83,$K$2:$K$21^{1,2,3},,TRUE),1),1,4)</f>
        <v>3290.383849329206</v>
      </c>
      <c r="M83" s="9"/>
      <c r="N83" s="5"/>
      <c r="O83" s="4"/>
    </row>
    <row r="84" spans="1:15" x14ac:dyDescent="0.3">
      <c r="A84">
        <f t="shared" si="3"/>
        <v>-218</v>
      </c>
      <c r="B84" s="7">
        <f xml:space="preserve"> RTD("cqg.rtd",,"StudyData", $O$1, "Bar", "", "Time", $O$2,$A84, $O$6, "", "","False")</f>
        <v>44130</v>
      </c>
      <c r="C84" s="8">
        <f xml:space="preserve"> RTD("cqg.rtd",,"StudyData", $O$1, "Bar", "", "Time", $O$2, $A84,$O$6,$O$8, "","False")</f>
        <v>44130</v>
      </c>
      <c r="D84" s="9">
        <f xml:space="preserve"> RTD("cqg.rtd",,"StudyData", $O$1, "Bar", "", "Close", $O$2, $A84, $O$6,$O$8,,$O$4,$O$10)</f>
        <v>3367</v>
      </c>
      <c r="E84" s="12">
        <f t="shared" si="2"/>
        <v>3368.705985319029</v>
      </c>
      <c r="F84" s="13">
        <f>INDEX(LINEST(D65:D84,$K$2:$K$21^{1,2,3},,TRUE),3,1)</f>
        <v>0.70942294381000404</v>
      </c>
      <c r="G84" s="14">
        <f>INDEX(LINEST(D65:D84,$K$2:$K$21^{1,2,3},,TRUE),1)</f>
        <v>-3.9334147777410518E-2</v>
      </c>
      <c r="H84" s="14">
        <f>INDEX(LINEST(D65:D84,$K$2:$K$21^{1,2,3},,TRUE),1,2)</f>
        <v>5.7278673899344726E-2</v>
      </c>
      <c r="I84" s="14">
        <f>INDEX(INDEX(LINEST(D65:D84,$K$2:$K$21^{1,2,3},,TRUE),1),1,3)</f>
        <v>19.338725456204301</v>
      </c>
      <c r="J84" s="4">
        <f>INDEX(INDEX(LINEST(D65:D84,$K$2:$K$21^{1,2,3},,TRUE),1),1,4)</f>
        <v>3273.6931888544891</v>
      </c>
      <c r="M84" s="9"/>
      <c r="N84" s="5"/>
      <c r="O84" s="4"/>
    </row>
    <row r="85" spans="1:15" x14ac:dyDescent="0.3">
      <c r="A85">
        <f t="shared" si="3"/>
        <v>-217</v>
      </c>
      <c r="B85" s="7">
        <f xml:space="preserve"> RTD("cqg.rtd",,"StudyData", $O$1, "Bar", "", "Time", $O$2,$A85, $O$6, "", "","False")</f>
        <v>44131</v>
      </c>
      <c r="C85" s="8">
        <f xml:space="preserve"> RTD("cqg.rtd",,"StudyData", $O$1, "Bar", "", "Time", $O$2, $A85,$O$6,$O$8, "","False")</f>
        <v>44131</v>
      </c>
      <c r="D85" s="9">
        <f xml:space="preserve"> RTD("cqg.rtd",,"StudyData", $O$1, "Bar", "", "Close", $O$2, $A85, $O$6,$O$8,,$O$4,$O$10)</f>
        <v>3356.5</v>
      </c>
      <c r="E85" s="12">
        <f t="shared" si="2"/>
        <v>3352.4646809712031</v>
      </c>
      <c r="F85" s="13">
        <f>INDEX(LINEST(D66:D85,$K$2:$K$21^{1,2,3},,TRUE),3,1)</f>
        <v>0.68147416991941834</v>
      </c>
      <c r="G85" s="14">
        <f>INDEX(LINEST(D66:D85,$K$2:$K$21^{1,2,3},,TRUE),1)</f>
        <v>-1.1889999741661926E-2</v>
      </c>
      <c r="H85" s="14">
        <f>INDEX(LINEST(D66:D85,$K$2:$K$21^{1,2,3},,TRUE),1,2)</f>
        <v>-0.93649827311828227</v>
      </c>
      <c r="I85" s="14">
        <f>INDEX(INDEX(LINEST(D66:D85,$K$2:$K$21^{1,2,3},,TRUE),1),1,3)</f>
        <v>27.460951213576116</v>
      </c>
      <c r="J85" s="4">
        <f>INDEX(INDEX(LINEST(D66:D85,$K$2:$K$21^{1,2,3},,TRUE),1),1,4)</f>
        <v>3272.9649638802889</v>
      </c>
      <c r="M85" s="9"/>
      <c r="N85" s="5"/>
      <c r="O85" s="4"/>
    </row>
    <row r="86" spans="1:15" x14ac:dyDescent="0.3">
      <c r="A86">
        <f t="shared" si="3"/>
        <v>-216</v>
      </c>
      <c r="B86" s="7">
        <f xml:space="preserve"> RTD("cqg.rtd",,"StudyData", $O$1, "Bar", "", "Time", $O$2,$A86, $O$6, "", "","False")</f>
        <v>44132</v>
      </c>
      <c r="C86" s="8">
        <f xml:space="preserve"> RTD("cqg.rtd",,"StudyData", $O$1, "Bar", "", "Time", $O$2, $A86,$O$6,$O$8, "","False")</f>
        <v>44132</v>
      </c>
      <c r="D86" s="9">
        <f xml:space="preserve"> RTD("cqg.rtd",,"StudyData", $O$1, "Bar", "", "Close", $O$2, $A86, $O$6,$O$8,,$O$4,$O$10)</f>
        <v>3237</v>
      </c>
      <c r="E86" s="12">
        <f t="shared" ref="E86:E149" si="4">G86*(20^3)+H86*(20^2)+I86*20+J86</f>
        <v>3281.3960474308305</v>
      </c>
      <c r="F86" s="13">
        <f>INDEX(LINEST(D67:D86,$K$2:$K$21^{1,2,3},,TRUE),3,1)</f>
        <v>0.73030901529495873</v>
      </c>
      <c r="G86" s="14">
        <f>INDEX(LINEST(D67:D86,$K$2:$K$21^{1,2,3},,TRUE),1)</f>
        <v>-3.954200777460988E-2</v>
      </c>
      <c r="H86" s="14">
        <f>INDEX(LINEST(D67:D86,$K$2:$K$21^{1,2,3},,TRUE),1,2)</f>
        <v>-0.50596469084825046</v>
      </c>
      <c r="I86" s="14">
        <f>INDEX(INDEX(LINEST(D67:D86,$K$2:$K$21^{1,2,3},,TRUE),1),1,3)</f>
        <v>25.689150072344265</v>
      </c>
      <c r="J86" s="4">
        <f>INDEX(INDEX(LINEST(D67:D86,$K$2:$K$21^{1,2,3},,TRUE),1),1,4)</f>
        <v>3286.3349845201242</v>
      </c>
      <c r="M86" s="9"/>
      <c r="N86" s="5"/>
      <c r="O86" s="4"/>
    </row>
    <row r="87" spans="1:15" x14ac:dyDescent="0.3">
      <c r="A87">
        <f t="shared" si="3"/>
        <v>-215</v>
      </c>
      <c r="B87" s="7">
        <f xml:space="preserve"> RTD("cqg.rtd",,"StudyData", $O$1, "Bar", "", "Time", $O$2,$A87, $O$6, "", "","False")</f>
        <v>44133</v>
      </c>
      <c r="C87" s="8">
        <f xml:space="preserve"> RTD("cqg.rtd",,"StudyData", $O$1, "Bar", "", "Time", $O$2, $A87,$O$6,$O$8, "","False")</f>
        <v>44133</v>
      </c>
      <c r="D87" s="9">
        <f xml:space="preserve"> RTD("cqg.rtd",,"StudyData", $O$1, "Bar", "", "Close", $O$2, $A87, $O$6,$O$8,,$O$4,$O$10)</f>
        <v>3275.75</v>
      </c>
      <c r="E87" s="12">
        <f t="shared" si="4"/>
        <v>3264.5142574816487</v>
      </c>
      <c r="F87" s="13">
        <f>INDEX(LINEST(D68:D87,$K$2:$K$21^{1,2,3},,TRUE),3,1)</f>
        <v>0.78581894738696567</v>
      </c>
      <c r="G87" s="14">
        <f>INDEX(LINEST(D68:D87,$K$2:$K$21^{1,2,3},,TRUE),1)</f>
        <v>2.217320601356168E-2</v>
      </c>
      <c r="H87" s="14">
        <f>INDEX(LINEST(D68:D87,$K$2:$K$21^{1,2,3},,TRUE),1,2)</f>
        <v>-2.5716902113456257</v>
      </c>
      <c r="I87" s="14">
        <f>INDEX(INDEX(LINEST(D68:D87,$K$2:$K$21^{1,2,3},,TRUE),1),1,3)</f>
        <v>42.385165036127582</v>
      </c>
      <c r="J87" s="4">
        <f>INDEX(INDEX(LINEST(D68:D87,$K$2:$K$21^{1,2,3},,TRUE),1),1,4)</f>
        <v>3268.1013931888538</v>
      </c>
      <c r="M87" s="9"/>
      <c r="N87" s="5"/>
      <c r="O87" s="4"/>
    </row>
    <row r="88" spans="1:15" x14ac:dyDescent="0.3">
      <c r="A88">
        <f t="shared" si="3"/>
        <v>-214</v>
      </c>
      <c r="B88" s="7">
        <f xml:space="preserve"> RTD("cqg.rtd",,"StudyData", $O$1, "Bar", "", "Time", $O$2,$A88, $O$6, "", "","False")</f>
        <v>44134</v>
      </c>
      <c r="C88" s="8">
        <f xml:space="preserve"> RTD("cqg.rtd",,"StudyData", $O$1, "Bar", "", "Time", $O$2, $A88,$O$6,$O$8, "","False")</f>
        <v>44134</v>
      </c>
      <c r="D88" s="9">
        <f xml:space="preserve"> RTD("cqg.rtd",,"StudyData", $O$1, "Bar", "", "Close", $O$2, $A88, $O$6,$O$8,,$O$4,$O$10)</f>
        <v>3238.25</v>
      </c>
      <c r="E88" s="12">
        <f t="shared" si="4"/>
        <v>3235.3477696216833</v>
      </c>
      <c r="F88" s="13">
        <f>INDEX(LINEST(D69:D88,$K$2:$K$21^{1,2,3},,TRUE),3,1)</f>
        <v>0.82185722699404595</v>
      </c>
      <c r="G88" s="14">
        <f>INDEX(LINEST(D69:D88,$K$2:$K$21^{1,2,3},,TRUE),1)</f>
        <v>3.3784472807221251E-2</v>
      </c>
      <c r="H88" s="14">
        <f>INDEX(LINEST(D69:D88,$K$2:$K$21^{1,2,3},,TRUE),1,2)</f>
        <v>-2.8633678767949786</v>
      </c>
      <c r="I88" s="14">
        <f>INDEX(INDEX(LINEST(D69:D88,$K$2:$K$21^{1,2,3},,TRUE),1),1,3)</f>
        <v>40.49953790544712</v>
      </c>
      <c r="J88" s="4">
        <f>INDEX(INDEX(LINEST(D69:D88,$K$2:$K$21^{1,2,3},,TRUE),1),1,4)</f>
        <v>3300.4283797729622</v>
      </c>
      <c r="M88" s="9"/>
      <c r="N88" s="5"/>
      <c r="O88" s="4"/>
    </row>
    <row r="89" spans="1:15" x14ac:dyDescent="0.3">
      <c r="A89">
        <f t="shared" si="3"/>
        <v>-213</v>
      </c>
      <c r="B89" s="7">
        <f xml:space="preserve"> RTD("cqg.rtd",,"StudyData", $O$1, "Bar", "", "Time", $O$2,$A89, $O$6, "", "","False")</f>
        <v>44137</v>
      </c>
      <c r="C89" s="8">
        <f xml:space="preserve"> RTD("cqg.rtd",,"StudyData", $O$1, "Bar", "", "Time", $O$2, $A89,$O$6,$O$8, "","False")</f>
        <v>44137</v>
      </c>
      <c r="D89" s="9">
        <f xml:space="preserve"> RTD("cqg.rtd",,"StudyData", $O$1, "Bar", "", "Close", $O$2, $A89, $O$6,$O$8,,$O$4,$O$10)</f>
        <v>3274</v>
      </c>
      <c r="E89" s="12">
        <f t="shared" si="4"/>
        <v>3247.7493788819875</v>
      </c>
      <c r="F89" s="13">
        <f>INDEX(LINEST(D70:D89,$K$2:$K$21^{1,2,3},,TRUE),3,1)</f>
        <v>0.84318542614864833</v>
      </c>
      <c r="G89" s="14">
        <f>INDEX(LINEST(D70:D89,$K$2:$K$21^{1,2,3},,TRUE),1)</f>
        <v>0.11603550649855694</v>
      </c>
      <c r="H89" s="14">
        <f>INDEX(LINEST(D70:D89,$K$2:$K$21^{1,2,3},,TRUE),1,2)</f>
        <v>-5.2406447704940176</v>
      </c>
      <c r="I89" s="14">
        <f>INDEX(INDEX(LINEST(D70:D89,$K$2:$K$21^{1,2,3},,TRUE),1),1,3)</f>
        <v>56.305158142585881</v>
      </c>
      <c r="J89" s="4">
        <f>INDEX(INDEX(LINEST(D70:D89,$K$2:$K$21^{1,2,3},,TRUE),1),1,4)</f>
        <v>3289.6200722394215</v>
      </c>
      <c r="M89" s="9"/>
      <c r="N89" s="5"/>
      <c r="O89" s="4"/>
    </row>
    <row r="90" spans="1:15" x14ac:dyDescent="0.3">
      <c r="A90">
        <f t="shared" si="3"/>
        <v>-212</v>
      </c>
      <c r="B90" s="7">
        <f xml:space="preserve"> RTD("cqg.rtd",,"StudyData", $O$1, "Bar", "", "Time", $O$2,$A90, $O$6, "", "","False")</f>
        <v>44138</v>
      </c>
      <c r="C90" s="8">
        <f xml:space="preserve"> RTD("cqg.rtd",,"StudyData", $O$1, "Bar", "", "Time", $O$2, $A90,$O$6,$O$8, "","False")</f>
        <v>44138</v>
      </c>
      <c r="D90" s="9">
        <f xml:space="preserve"> RTD("cqg.rtd",,"StudyData", $O$1, "Bar", "", "Close", $O$2, $A90, $O$6,$O$8,,$O$4,$O$10)</f>
        <v>3335</v>
      </c>
      <c r="E90" s="12">
        <f t="shared" si="4"/>
        <v>3288.6407396950876</v>
      </c>
      <c r="F90" s="13">
        <f>INDEX(LINEST(D71:D90,$K$2:$K$21^{1,2,3},,TRUE),3,1)</f>
        <v>0.80312298802389304</v>
      </c>
      <c r="G90" s="14">
        <f>INDEX(LINEST(D71:D90,$K$2:$K$21^{1,2,3},,TRUE),1)</f>
        <v>0.16465961948193764</v>
      </c>
      <c r="H90" s="14">
        <f>INDEX(LINEST(D71:D90,$K$2:$K$21^{1,2,3},,TRUE),1,2)</f>
        <v>-6.0395491460574302</v>
      </c>
      <c r="I90" s="14">
        <f>INDEX(INDEX(LINEST(D71:D90,$K$2:$K$21^{1,2,3},,TRUE),1),1,3)</f>
        <v>52.475800080104229</v>
      </c>
      <c r="J90" s="4">
        <f>INDEX(INDEX(LINEST(D71:D90,$K$2:$K$21^{1,2,3},,TRUE),1),1,4)</f>
        <v>3337.6674406604743</v>
      </c>
      <c r="M90" s="9"/>
      <c r="N90" s="5"/>
      <c r="O90" s="4"/>
    </row>
    <row r="91" spans="1:15" x14ac:dyDescent="0.3">
      <c r="A91">
        <f t="shared" si="3"/>
        <v>-211</v>
      </c>
      <c r="B91" s="7">
        <f xml:space="preserve"> RTD("cqg.rtd",,"StudyData", $O$1, "Bar", "", "Time", $O$2,$A91, $O$6, "", "","False")</f>
        <v>44139</v>
      </c>
      <c r="C91" s="8">
        <f xml:space="preserve"> RTD("cqg.rtd",,"StudyData", $O$1, "Bar", "", "Time", $O$2, $A91,$O$6,$O$8, "","False")</f>
        <v>44139</v>
      </c>
      <c r="D91" s="9">
        <f xml:space="preserve"> RTD("cqg.rtd",,"StudyData", $O$1, "Bar", "", "Close", $O$2, $A91, $O$6,$O$8,,$O$4,$O$10)</f>
        <v>3408.5</v>
      </c>
      <c r="E91" s="12">
        <f t="shared" si="4"/>
        <v>3360.6988142292494</v>
      </c>
      <c r="F91" s="13">
        <f>INDEX(LINEST(D72:D91,$K$2:$K$21^{1,2,3},,TRUE),3,1)</f>
        <v>0.75898822448489334</v>
      </c>
      <c r="G91" s="14">
        <f>INDEX(LINEST(D72:D91,$K$2:$K$21^{1,2,3},,TRUE),1)</f>
        <v>0.23055225834873194</v>
      </c>
      <c r="H91" s="14">
        <f>INDEX(LINEST(D72:D91,$K$2:$K$21^{1,2,3},,TRUE),1,2)</f>
        <v>-7.2549627818674898</v>
      </c>
      <c r="I91" s="14">
        <f>INDEX(INDEX(LINEST(D72:D91,$K$2:$K$21^{1,2,3},,TRUE),1),1,3)</f>
        <v>52.53383480498514</v>
      </c>
      <c r="J91" s="4">
        <f>INDEX(INDEX(LINEST(D72:D91,$K$2:$K$21^{1,2,3},,TRUE),1),1,4)</f>
        <v>3367.5891640866867</v>
      </c>
      <c r="M91" s="9"/>
      <c r="N91" s="5"/>
      <c r="O91" s="4"/>
    </row>
    <row r="92" spans="1:15" x14ac:dyDescent="0.3">
      <c r="A92">
        <f t="shared" si="3"/>
        <v>-210</v>
      </c>
      <c r="B92" s="7">
        <f xml:space="preserve"> RTD("cqg.rtd",,"StudyData", $O$1, "Bar", "", "Time", $O$2,$A92, $O$6, "", "","False")</f>
        <v>44140</v>
      </c>
      <c r="C92" s="8">
        <f xml:space="preserve"> RTD("cqg.rtd",,"StudyData", $O$1, "Bar", "", "Time", $O$2, $A92,$O$6,$O$8, "","False")</f>
        <v>44140</v>
      </c>
      <c r="D92" s="9">
        <f xml:space="preserve"> RTD("cqg.rtd",,"StudyData", $O$1, "Bar", "", "Close", $O$2, $A92, $O$6,$O$8,,$O$4,$O$10)</f>
        <v>3478.25</v>
      </c>
      <c r="E92" s="12">
        <f t="shared" si="4"/>
        <v>3446.4263975155291</v>
      </c>
      <c r="F92" s="13">
        <f>INDEX(LINEST(D73:D92,$K$2:$K$21^{1,2,3},,TRUE),3,1)</f>
        <v>0.75513753826121166</v>
      </c>
      <c r="G92" s="14">
        <f>INDEX(LINEST(D73:D92,$K$2:$K$21^{1,2,3},,TRUE),1)</f>
        <v>0.27528804670748486</v>
      </c>
      <c r="H92" s="14">
        <f>INDEX(LINEST(D73:D92,$K$2:$K$21^{1,2,3},,TRUE),1,2)</f>
        <v>-7.7303425530811687</v>
      </c>
      <c r="I92" s="14">
        <f>INDEX(INDEX(LINEST(D73:D92,$K$2:$K$21^{1,2,3},,TRUE),1),1,3)</f>
        <v>46.750266495891992</v>
      </c>
      <c r="J92" s="4">
        <f>INDEX(INDEX(LINEST(D73:D92,$K$2:$K$21^{1,2,3},,TRUE),1),1,4)</f>
        <v>3401.2537151702777</v>
      </c>
      <c r="M92" s="9"/>
      <c r="N92" s="5"/>
      <c r="O92" s="4"/>
    </row>
    <row r="93" spans="1:15" x14ac:dyDescent="0.3">
      <c r="A93">
        <f t="shared" si="3"/>
        <v>-209</v>
      </c>
      <c r="B93" s="7">
        <f xml:space="preserve"> RTD("cqg.rtd",,"StudyData", $O$1, "Bar", "", "Time", $O$2,$A93, $O$6, "", "","False")</f>
        <v>44141</v>
      </c>
      <c r="C93" s="8">
        <f xml:space="preserve"> RTD("cqg.rtd",,"StudyData", $O$1, "Bar", "", "Time", $O$2, $A93,$O$6,$O$8, "","False")</f>
        <v>44141</v>
      </c>
      <c r="D93" s="9">
        <f xml:space="preserve"> RTD("cqg.rtd",,"StudyData", $O$1, "Bar", "", "Close", $O$2, $A93, $O$6,$O$8,,$O$4,$O$10)</f>
        <v>3474.25</v>
      </c>
      <c r="E93" s="12">
        <f t="shared" si="4"/>
        <v>3496.9913325804637</v>
      </c>
      <c r="F93" s="13">
        <f>INDEX(LINEST(D74:D93,$K$2:$K$21^{1,2,3},,TRUE),3,1)</f>
        <v>0.75394372928279862</v>
      </c>
      <c r="G93" s="14">
        <f>INDEX(LINEST(D74:D93,$K$2:$K$21^{1,2,3},,TRUE),1)</f>
        <v>0.2503951549415277</v>
      </c>
      <c r="H93" s="14">
        <f>INDEX(LINEST(D74:D93,$K$2:$K$21^{1,2,3},,TRUE),1,2)</f>
        <v>-6.3070332772177027</v>
      </c>
      <c r="I93" s="14">
        <f>INDEX(INDEX(LINEST(D74:D93,$K$2:$K$21^{1,2,3},,TRUE),1),1,3)</f>
        <v>28.683467926384349</v>
      </c>
      <c r="J93" s="4">
        <f>INDEX(INDEX(LINEST(D74:D93,$K$2:$K$21^{1,2,3},,TRUE),1),1,4)</f>
        <v>3442.9740454076364</v>
      </c>
      <c r="M93" s="9"/>
      <c r="N93" s="5"/>
      <c r="O93" s="4"/>
    </row>
    <row r="94" spans="1:15" x14ac:dyDescent="0.3">
      <c r="A94">
        <f t="shared" si="3"/>
        <v>-208</v>
      </c>
      <c r="B94" s="7">
        <f xml:space="preserve"> RTD("cqg.rtd",,"StudyData", $O$1, "Bar", "", "Time", $O$2,$A94, $O$6, "", "","False")</f>
        <v>44144</v>
      </c>
      <c r="C94" s="8">
        <f xml:space="preserve"> RTD("cqg.rtd",,"StudyData", $O$1, "Bar", "", "Time", $O$2, $A94,$O$6,$O$8, "","False")</f>
        <v>44144</v>
      </c>
      <c r="D94" s="9">
        <f xml:space="preserve"> RTD("cqg.rtd",,"StudyData", $O$1, "Bar", "", "Close", $O$2, $A94, $O$6,$O$8,,$O$4,$O$10)</f>
        <v>3517.5</v>
      </c>
      <c r="E94" s="12">
        <f t="shared" si="4"/>
        <v>3554.2280632411075</v>
      </c>
      <c r="F94" s="13">
        <f>INDEX(LINEST(D75:D94,$K$2:$K$21^{1,2,3},,TRUE),3,1)</f>
        <v>0.76444871209983822</v>
      </c>
      <c r="G94" s="14">
        <f>INDEX(LINEST(D75:D94,$K$2:$K$21^{1,2,3},,TRUE),1)</f>
        <v>0.25629630536078274</v>
      </c>
      <c r="H94" s="14">
        <f>INDEX(LINEST(D75:D94,$K$2:$K$21^{1,2,3},,TRUE),1,2)</f>
        <v>-6.132145421097511</v>
      </c>
      <c r="I94" s="14">
        <f>INDEX(INDEX(LINEST(D75:D94,$K$2:$K$21^{1,2,3},,TRUE),1),1,3)</f>
        <v>26.327502545987656</v>
      </c>
      <c r="J94" s="4">
        <f>INDEX(INDEX(LINEST(D75:D94,$K$2:$K$21^{1,2,3},,TRUE),1),1,4)</f>
        <v>3430.1657378740965</v>
      </c>
      <c r="M94" s="9"/>
      <c r="N94" s="5"/>
      <c r="O94" s="4"/>
    </row>
    <row r="95" spans="1:15" x14ac:dyDescent="0.3">
      <c r="A95">
        <f t="shared" si="3"/>
        <v>-207</v>
      </c>
      <c r="B95" s="7">
        <f xml:space="preserve"> RTD("cqg.rtd",,"StudyData", $O$1, "Bar", "", "Time", $O$2,$A95, $O$6, "", "","False")</f>
        <v>44145</v>
      </c>
      <c r="C95" s="8">
        <f xml:space="preserve"> RTD("cqg.rtd",,"StudyData", $O$1, "Bar", "", "Time", $O$2, $A95,$O$6,$O$8, "","False")</f>
        <v>44145</v>
      </c>
      <c r="D95" s="9">
        <f xml:space="preserve"> RTD("cqg.rtd",,"StudyData", $O$1, "Bar", "", "Close", $O$2, $A95, $O$6,$O$8,,$O$4,$O$10)</f>
        <v>3514.5</v>
      </c>
      <c r="E95" s="12">
        <f t="shared" si="4"/>
        <v>3580.3560982495765</v>
      </c>
      <c r="F95" s="13">
        <f>INDEX(LINEST(D76:D95,$K$2:$K$21^{1,2,3},,TRUE),3,1)</f>
        <v>0.71776478486809725</v>
      </c>
      <c r="G95" s="14">
        <f>INDEX(LINEST(D76:D95,$K$2:$K$21^{1,2,3},,TRUE),1)</f>
        <v>0.19877041378925905</v>
      </c>
      <c r="H95" s="14">
        <f>INDEX(LINEST(D76:D95,$K$2:$K$21^{1,2,3},,TRUE),1,2)</f>
        <v>-4.1198776265238841</v>
      </c>
      <c r="I95" s="14">
        <f>INDEX(INDEX(LINEST(D76:D95,$K$2:$K$21^{1,2,3},,TRUE),1),1,3)</f>
        <v>9.6465959520207143</v>
      </c>
      <c r="J95" s="4">
        <f>INDEX(INDEX(LINEST(D76:D95,$K$2:$K$21^{1,2,3},,TRUE),1),1,4)</f>
        <v>3445.2119195046434</v>
      </c>
      <c r="M95" s="9"/>
      <c r="N95" s="5"/>
      <c r="O95" s="4"/>
    </row>
    <row r="96" spans="1:15" x14ac:dyDescent="0.3">
      <c r="A96">
        <f t="shared" si="3"/>
        <v>-206</v>
      </c>
      <c r="B96" s="7">
        <f xml:space="preserve"> RTD("cqg.rtd",,"StudyData", $O$1, "Bar", "", "Time", $O$2,$A96, $O$6, "", "","False")</f>
        <v>44146</v>
      </c>
      <c r="C96" s="8">
        <f xml:space="preserve"> RTD("cqg.rtd",,"StudyData", $O$1, "Bar", "", "Time", $O$2, $A96,$O$6,$O$8, "","False")</f>
        <v>44146</v>
      </c>
      <c r="D96" s="9">
        <f xml:space="preserve"> RTD("cqg.rtd",,"StudyData", $O$1, "Bar", "", "Close", $O$2, $A96, $O$6,$O$8,,$O$4,$O$10)</f>
        <v>3541.5</v>
      </c>
      <c r="E96" s="12">
        <f t="shared" si="4"/>
        <v>3599.2197910784871</v>
      </c>
      <c r="F96" s="13">
        <f>INDEX(LINEST(D77:D96,$K$2:$K$21^{1,2,3},,TRUE),3,1)</f>
        <v>0.70121064670138034</v>
      </c>
      <c r="G96" s="14">
        <f>INDEX(LINEST(D77:D96,$K$2:$K$21^{1,2,3},,TRUE),1)</f>
        <v>0.11726448085648521</v>
      </c>
      <c r="H96" s="14">
        <f>INDEX(LINEST(D77:D96,$K$2:$K$21^{1,2,3},,TRUE),1,2)</f>
        <v>-1.3946029628826786</v>
      </c>
      <c r="I96" s="14">
        <f>INDEX(INDEX(LINEST(D77:D96,$K$2:$K$21^{1,2,3},,TRUE),1),1,3)</f>
        <v>-12.689443737414512</v>
      </c>
      <c r="J96" s="4">
        <f>INDEX(INDEX(LINEST(D77:D96,$K$2:$K$21^{1,2,3},,TRUE),1),1,4)</f>
        <v>3472.7340041279672</v>
      </c>
      <c r="M96" s="9"/>
      <c r="N96" s="5"/>
      <c r="O96" s="4"/>
    </row>
    <row r="97" spans="1:15" x14ac:dyDescent="0.3">
      <c r="A97">
        <f t="shared" si="3"/>
        <v>-205</v>
      </c>
      <c r="B97" s="7">
        <f xml:space="preserve"> RTD("cqg.rtd",,"StudyData", $O$1, "Bar", "", "Time", $O$2,$A97, $O$6, "", "","False")</f>
        <v>44147</v>
      </c>
      <c r="C97" s="8">
        <f xml:space="preserve"> RTD("cqg.rtd",,"StudyData", $O$1, "Bar", "", "Time", $O$2, $A97,$O$6,$O$8, "","False")</f>
        <v>44147</v>
      </c>
      <c r="D97" s="9">
        <f xml:space="preserve"> RTD("cqg.rtd",,"StudyData", $O$1, "Bar", "", "Close", $O$2, $A97, $O$6,$O$8,,$O$4,$O$10)</f>
        <v>3506</v>
      </c>
      <c r="E97" s="12">
        <f t="shared" si="4"/>
        <v>3578.9937041219646</v>
      </c>
      <c r="F97" s="13">
        <f>INDEX(LINEST(D78:D97,$K$2:$K$21^{1,2,3},,TRUE),3,1)</f>
        <v>0.64442164083212217</v>
      </c>
      <c r="G97" s="14">
        <f>INDEX(LINEST(D78:D97,$K$2:$K$21^{1,2,3},,TRUE),1)</f>
        <v>-7.2897163858266683E-3</v>
      </c>
      <c r="H97" s="14">
        <f>INDEX(LINEST(D78:D97,$K$2:$K$21^{1,2,3},,TRUE),1,2)</f>
        <v>2.3675703587030954</v>
      </c>
      <c r="I97" s="14">
        <f>INDEX(INDEX(LINEST(D78:D97,$K$2:$K$21^{1,2,3},,TRUE),1),1,3)</f>
        <v>-40.719124887317228</v>
      </c>
      <c r="J97" s="4">
        <f>INDEX(INDEX(LINEST(D78:D97,$K$2:$K$21^{1,2,3},,TRUE),1),1,4)</f>
        <v>3504.6657894736841</v>
      </c>
      <c r="M97" s="9"/>
      <c r="N97" s="5"/>
      <c r="O97" s="4"/>
    </row>
    <row r="98" spans="1:15" x14ac:dyDescent="0.3">
      <c r="A98">
        <f t="shared" si="3"/>
        <v>-204</v>
      </c>
      <c r="B98" s="7">
        <f xml:space="preserve"> RTD("cqg.rtd",,"StudyData", $O$1, "Bar", "", "Time", $O$2,$A98, $O$6, "", "","False")</f>
        <v>44148</v>
      </c>
      <c r="C98" s="8">
        <f xml:space="preserve"> RTD("cqg.rtd",,"StudyData", $O$1, "Bar", "", "Time", $O$2, $A98,$O$6,$O$8, "","False")</f>
        <v>44148</v>
      </c>
      <c r="D98" s="9">
        <f xml:space="preserve"> RTD("cqg.rtd",,"StudyData", $O$1, "Bar", "", "Close", $O$2, $A98, $O$6,$O$8,,$O$4,$O$10)</f>
        <v>3555.5</v>
      </c>
      <c r="E98" s="12">
        <f t="shared" si="4"/>
        <v>3580.314596273292</v>
      </c>
      <c r="F98" s="13">
        <f>INDEX(LINEST(D79:D98,$K$2:$K$21^{1,2,3},,TRUE),3,1)</f>
        <v>0.69046829318915426</v>
      </c>
      <c r="G98" s="14">
        <f>INDEX(LINEST(D79:D98,$K$2:$K$21^{1,2,3},,TRUE),1)</f>
        <v>-9.0623219678274497E-2</v>
      </c>
      <c r="H98" s="14">
        <f>INDEX(LINEST(D79:D98,$K$2:$K$21^{1,2,3},,TRUE),1,2)</f>
        <v>4.8753365918866081</v>
      </c>
      <c r="I98" s="14">
        <f>INDEX(INDEX(LINEST(D79:D98,$K$2:$K$21^{1,2,3},,TRUE),1),1,3)</f>
        <v>-58.0865980536866</v>
      </c>
      <c r="J98" s="4">
        <f>INDEX(INDEX(LINEST(D79:D98,$K$2:$K$21^{1,2,3},,TRUE),1),1,4)</f>
        <v>3516.8976780185767</v>
      </c>
      <c r="M98" s="9"/>
      <c r="N98" s="5"/>
      <c r="O98" s="4"/>
    </row>
    <row r="99" spans="1:15" x14ac:dyDescent="0.3">
      <c r="A99">
        <f t="shared" si="3"/>
        <v>-203</v>
      </c>
      <c r="B99" s="7">
        <f xml:space="preserve"> RTD("cqg.rtd",,"StudyData", $O$1, "Bar", "", "Time", $O$2,$A99, $O$6, "", "","False")</f>
        <v>44151</v>
      </c>
      <c r="C99" s="8">
        <f xml:space="preserve"> RTD("cqg.rtd",,"StudyData", $O$1, "Bar", "", "Time", $O$2, $A99,$O$6,$O$8, "","False")</f>
        <v>44151</v>
      </c>
      <c r="D99" s="9">
        <f xml:space="preserve"> RTD("cqg.rtd",,"StudyData", $O$1, "Bar", "", "Close", $O$2, $A99, $O$6,$O$8,,$O$4,$O$10)</f>
        <v>3596.5</v>
      </c>
      <c r="E99" s="12">
        <f t="shared" si="4"/>
        <v>3587.994974590626</v>
      </c>
      <c r="F99" s="13">
        <f>INDEX(LINEST(D80:D99,$K$2:$K$21^{1,2,3},,TRUE),3,1)</f>
        <v>0.78469017399202612</v>
      </c>
      <c r="G99" s="14">
        <f>INDEX(LINEST(D80:D99,$K$2:$K$21^{1,2,3},,TRUE),1)</f>
        <v>-0.17917786697232171</v>
      </c>
      <c r="H99" s="14">
        <f>INDEX(LINEST(D80:D99,$K$2:$K$21^{1,2,3},,TRUE),1,2)</f>
        <v>7.6514934453082439</v>
      </c>
      <c r="I99" s="14">
        <f>INDEX(INDEX(LINEST(D80:D99,$K$2:$K$21^{1,2,3},,TRUE),1),1,3)</f>
        <v>-79.269984739614088</v>
      </c>
      <c r="J99" s="4">
        <f>INDEX(INDEX(LINEST(D80:D99,$K$2:$K$21^{1,2,3},,TRUE),1),1,4)</f>
        <v>3546.220227038184</v>
      </c>
      <c r="M99" s="9"/>
      <c r="N99" s="5"/>
      <c r="O99" s="4"/>
    </row>
    <row r="100" spans="1:15" x14ac:dyDescent="0.3">
      <c r="A100">
        <f t="shared" si="3"/>
        <v>-202</v>
      </c>
      <c r="B100" s="7">
        <f xml:space="preserve"> RTD("cqg.rtd",,"StudyData", $O$1, "Bar", "", "Time", $O$2,$A100, $O$6, "", "","False")</f>
        <v>44152</v>
      </c>
      <c r="C100" s="8">
        <f xml:space="preserve"> RTD("cqg.rtd",,"StudyData", $O$1, "Bar", "", "Time", $O$2, $A100,$O$6,$O$8, "","False")</f>
        <v>44152</v>
      </c>
      <c r="D100" s="9">
        <f xml:space="preserve"> RTD("cqg.rtd",,"StudyData", $O$1, "Bar", "", "Close", $O$2, $A100, $O$6,$O$8,,$O$4,$O$10)</f>
        <v>3580.25</v>
      </c>
      <c r="E100" s="12">
        <f t="shared" si="4"/>
        <v>3573.6253246753245</v>
      </c>
      <c r="F100" s="13">
        <f>INDEX(LINEST(D81:D100,$K$2:$K$21^{1,2,3},,TRUE),3,1)</f>
        <v>0.8504023293574392</v>
      </c>
      <c r="G100" s="14">
        <f>INDEX(LINEST(D81:D100,$K$2:$K$21^{1,2,3},,TRUE),1)</f>
        <v>-0.27255918316289879</v>
      </c>
      <c r="H100" s="14">
        <f>INDEX(LINEST(D81:D100,$K$2:$K$21^{1,2,3},,TRUE),1,2)</f>
        <v>10.303929945183828</v>
      </c>
      <c r="I100" s="14">
        <f>INDEX(INDEX(LINEST(D81:D100,$K$2:$K$21^{1,2,3},,TRUE),1),1,3)</f>
        <v>-96.354183140561005</v>
      </c>
      <c r="J100" s="4">
        <f>INDEX(INDEX(LINEST(D81:D100,$K$2:$K$21^{1,2,3},,TRUE),1),1,4)</f>
        <v>3559.610474716203</v>
      </c>
      <c r="M100" s="9"/>
      <c r="N100" s="5"/>
      <c r="O100" s="4"/>
    </row>
    <row r="101" spans="1:15" x14ac:dyDescent="0.3">
      <c r="A101">
        <f t="shared" si="3"/>
        <v>-201</v>
      </c>
      <c r="B101" s="7">
        <f xml:space="preserve"> RTD("cqg.rtd",,"StudyData", $O$1, "Bar", "", "Time", $O$2,$A101, $O$6, "", "","False")</f>
        <v>44153</v>
      </c>
      <c r="C101" s="8">
        <f xml:space="preserve"> RTD("cqg.rtd",,"StudyData", $O$1, "Bar", "", "Time", $O$2, $A101,$O$6,$O$8, "","False")</f>
        <v>44153</v>
      </c>
      <c r="D101" s="9">
        <f xml:space="preserve"> RTD("cqg.rtd",,"StudyData", $O$1, "Bar", "", "Close", $O$2, $A101, $O$6,$O$8,,$O$4,$O$10)</f>
        <v>3538.5</v>
      </c>
      <c r="E101" s="12">
        <f t="shared" si="4"/>
        <v>3532.7179277244481</v>
      </c>
      <c r="F101" s="13">
        <f>INDEX(LINEST(D82:D101,$K$2:$K$21^{1,2,3},,TRUE),3,1)</f>
        <v>0.89721558059093187</v>
      </c>
      <c r="G101" s="14">
        <f>INDEX(LINEST(D82:D101,$K$2:$K$21^{1,2,3},,TRUE),1)</f>
        <v>-0.36512435568499696</v>
      </c>
      <c r="H101" s="14">
        <f>INDEX(LINEST(D82:D101,$K$2:$K$21^{1,2,3},,TRUE),1,2)</f>
        <v>12.64024438566774</v>
      </c>
      <c r="I101" s="14">
        <f>INDEX(INDEX(LINEST(D82:D101,$K$2:$K$21^{1,2,3},,TRUE),1),1,3)</f>
        <v>-107.97332800050208</v>
      </c>
      <c r="J101" s="4">
        <f>INDEX(INDEX(LINEST(D82:D101,$K$2:$K$21^{1,2,3},,TRUE),1),1,4)</f>
        <v>3557.0815789473691</v>
      </c>
      <c r="M101" s="9"/>
      <c r="N101" s="5"/>
      <c r="O101" s="4"/>
    </row>
    <row r="102" spans="1:15" x14ac:dyDescent="0.3">
      <c r="A102">
        <f t="shared" si="3"/>
        <v>-200</v>
      </c>
      <c r="B102" s="7">
        <f xml:space="preserve"> RTD("cqg.rtd",,"StudyData", $O$1, "Bar", "", "Time", $O$2,$A102, $O$6, "", "","False")</f>
        <v>44154</v>
      </c>
      <c r="C102" s="8">
        <f xml:space="preserve"> RTD("cqg.rtd",,"StudyData", $O$1, "Bar", "", "Time", $O$2, $A102,$O$6,$O$8, "","False")</f>
        <v>44154</v>
      </c>
      <c r="D102" s="9">
        <f xml:space="preserve"> RTD("cqg.rtd",,"StudyData", $O$1, "Bar", "", "Close", $O$2, $A102, $O$6,$O$8,,$O$4,$O$10)</f>
        <v>3553.5</v>
      </c>
      <c r="E102" s="12">
        <f t="shared" si="4"/>
        <v>3514.7271597967247</v>
      </c>
      <c r="F102" s="13">
        <f>INDEX(LINEST(D83:D102,$K$2:$K$21^{1,2,3},,TRUE),3,1)</f>
        <v>0.9023745089482279</v>
      </c>
      <c r="G102" s="14">
        <f>INDEX(LINEST(D83:D102,$K$2:$K$21^{1,2,3},,TRUE),1)</f>
        <v>-0.36491445617842239</v>
      </c>
      <c r="H102" s="14">
        <f>INDEX(LINEST(D83:D102,$K$2:$K$21^{1,2,3},,TRUE),1,2)</f>
        <v>11.937987187802122</v>
      </c>
      <c r="I102" s="14">
        <f>INDEX(INDEX(LINEST(D83:D102,$K$2:$K$21^{1,2,3},,TRUE),1),1,3)</f>
        <v>-91.72234529690131</v>
      </c>
      <c r="J102" s="4">
        <f>INDEX(INDEX(LINEST(D83:D102,$K$2:$K$21^{1,2,3},,TRUE),1),1,4)</f>
        <v>3493.2948400412806</v>
      </c>
      <c r="M102" s="9"/>
      <c r="N102" s="5"/>
      <c r="O102" s="4"/>
    </row>
    <row r="103" spans="1:15" x14ac:dyDescent="0.3">
      <c r="A103">
        <f t="shared" si="3"/>
        <v>-199</v>
      </c>
      <c r="B103" s="7">
        <f xml:space="preserve"> RTD("cqg.rtd",,"StudyData", $O$1, "Bar", "", "Time", $O$2,$A103, $O$6, "", "","False")</f>
        <v>44155</v>
      </c>
      <c r="C103" s="8">
        <f xml:space="preserve"> RTD("cqg.rtd",,"StudyData", $O$1, "Bar", "", "Time", $O$2, $A103,$O$6,$O$8, "","False")</f>
        <v>44155</v>
      </c>
      <c r="D103" s="9">
        <f xml:space="preserve"> RTD("cqg.rtd",,"StudyData", $O$1, "Bar", "", "Close", $O$2, $A103, $O$6,$O$8,,$O$4,$O$10)</f>
        <v>3527.75</v>
      </c>
      <c r="E103" s="12">
        <f t="shared" si="4"/>
        <v>3497.1472614342174</v>
      </c>
      <c r="F103" s="13">
        <f>INDEX(LINEST(D84:D103,$K$2:$K$21^{1,2,3},,TRUE),3,1)</f>
        <v>0.89840820062516868</v>
      </c>
      <c r="G103" s="14">
        <f>INDEX(LINEST(D84:D103,$K$2:$K$21^{1,2,3},,TRUE),1)</f>
        <v>-0.30064067787852955</v>
      </c>
      <c r="H103" s="14">
        <f>INDEX(LINEST(D84:D103,$K$2:$K$21^{1,2,3},,TRUE),1,2)</f>
        <v>9.0104809658417135</v>
      </c>
      <c r="I103" s="14">
        <f>INDEX(INDEX(LINEST(D84:D103,$K$2:$K$21^{1,2,3},,TRUE),1),1,3)</f>
        <v>-54.276671368221422</v>
      </c>
      <c r="J103" s="4">
        <f>INDEX(INDEX(LINEST(D84:D103,$K$2:$K$21^{1,2,3},,TRUE),1),1,4)</f>
        <v>3383.6137254901969</v>
      </c>
      <c r="M103" s="9"/>
      <c r="N103" s="5"/>
      <c r="O103" s="4"/>
    </row>
    <row r="104" spans="1:15" x14ac:dyDescent="0.3">
      <c r="A104">
        <f t="shared" si="3"/>
        <v>-198</v>
      </c>
      <c r="B104" s="7">
        <f xml:space="preserve"> RTD("cqg.rtd",,"StudyData", $O$1, "Bar", "", "Time", $O$2,$A104, $O$6, "", "","False")</f>
        <v>44158</v>
      </c>
      <c r="C104" s="8">
        <f xml:space="preserve"> RTD("cqg.rtd",,"StudyData", $O$1, "Bar", "", "Time", $O$2, $A104,$O$6,$O$8, "","False")</f>
        <v>44158</v>
      </c>
      <c r="D104" s="9">
        <f xml:space="preserve"> RTD("cqg.rtd",,"StudyData", $O$1, "Bar", "", "Close", $O$2, $A104, $O$6,$O$8,,$O$4,$O$10)</f>
        <v>3549.5</v>
      </c>
      <c r="E104" s="12">
        <f t="shared" si="4"/>
        <v>3504.3806041784296</v>
      </c>
      <c r="F104" s="13">
        <f>INDEX(LINEST(D85:D104,$K$2:$K$21^{1,2,3},,TRUE),3,1)</f>
        <v>0.88996896723950603</v>
      </c>
      <c r="G104" s="14">
        <f>INDEX(LINEST(D85:D104,$K$2:$K$21^{1,2,3},,TRUE),1)</f>
        <v>-0.1891624550798067</v>
      </c>
      <c r="H104" s="14">
        <f>INDEX(LINEST(D85:D104,$K$2:$K$21^{1,2,3},,TRUE),1,2)</f>
        <v>4.8476296384998978</v>
      </c>
      <c r="I104" s="14">
        <f>INDEX(INDEX(LINEST(D85:D104,$K$2:$K$21^{1,2,3},,TRUE),1),1,3)</f>
        <v>-10.080523253612032</v>
      </c>
      <c r="J104" s="4">
        <f>INDEX(INDEX(LINEST(D85:D104,$K$2:$K$21^{1,2,3},,TRUE),1),1,4)</f>
        <v>3280.2388544891646</v>
      </c>
      <c r="M104" s="9"/>
      <c r="N104" s="5"/>
      <c r="O104" s="4"/>
    </row>
    <row r="105" spans="1:15" x14ac:dyDescent="0.3">
      <c r="A105">
        <f t="shared" si="3"/>
        <v>-197</v>
      </c>
      <c r="B105" s="7">
        <f xml:space="preserve"> RTD("cqg.rtd",,"StudyData", $O$1, "Bar", "", "Time", $O$2,$A105, $O$6, "", "","False")</f>
        <v>44159</v>
      </c>
      <c r="C105" s="8">
        <f xml:space="preserve"> RTD("cqg.rtd",,"StudyData", $O$1, "Bar", "", "Time", $O$2, $A105,$O$6,$O$8, "","False")</f>
        <v>44159</v>
      </c>
      <c r="D105" s="9">
        <f xml:space="preserve"> RTD("cqg.rtd",,"StudyData", $O$1, "Bar", "", "Close", $O$2, $A105, $O$6,$O$8,,$O$4,$O$10)</f>
        <v>3606.25</v>
      </c>
      <c r="E105" s="12">
        <f t="shared" si="4"/>
        <v>3556.1711462450594</v>
      </c>
      <c r="F105" s="13">
        <f>INDEX(LINEST(D86:D105,$K$2:$K$21^{1,2,3},,TRUE),3,1)</f>
        <v>0.92675258390204507</v>
      </c>
      <c r="G105" s="14">
        <f>INDEX(LINEST(D86:D105,$K$2:$K$21^{1,2,3},,TRUE),1)</f>
        <v>9.1378517983717305E-3</v>
      </c>
      <c r="H105" s="14">
        <f>INDEX(LINEST(D86:D105,$K$2:$K$21^{1,2,3},,TRUE),1,2)</f>
        <v>-1.8319440632504407</v>
      </c>
      <c r="I105" s="14">
        <f>INDEX(INDEX(LINEST(D86:D105,$K$2:$K$21^{1,2,3},,TRUE),1),1,3)</f>
        <v>53.441941820761414</v>
      </c>
      <c r="J105" s="4">
        <f>INDEX(INDEX(LINEST(D86:D105,$K$2:$K$21^{1,2,3},,TRUE),1),1,4)</f>
        <v>3147.0071207430337</v>
      </c>
      <c r="M105" s="9"/>
      <c r="N105" s="5"/>
      <c r="O105" s="4"/>
    </row>
    <row r="106" spans="1:15" x14ac:dyDescent="0.3">
      <c r="A106">
        <f t="shared" si="3"/>
        <v>-196</v>
      </c>
      <c r="B106" s="7">
        <f xml:space="preserve"> RTD("cqg.rtd",,"StudyData", $O$1, "Bar", "", "Time", $O$2,$A106, $O$6, "", "","False")</f>
        <v>44160</v>
      </c>
      <c r="C106" s="8">
        <f xml:space="preserve"> RTD("cqg.rtd",,"StudyData", $O$1, "Bar", "", "Time", $O$2, $A106,$O$6,$O$8, "","False")</f>
        <v>44160</v>
      </c>
      <c r="D106" s="9">
        <f xml:space="preserve"> RTD("cqg.rtd",,"StudyData", $O$1, "Bar", "", "Close", $O$2, $A106, $O$6,$O$8,,$O$4,$O$10)</f>
        <v>3600.75</v>
      </c>
      <c r="E106" s="12">
        <f t="shared" si="4"/>
        <v>3584.4711180124223</v>
      </c>
      <c r="F106" s="13">
        <f>INDEX(LINEST(D87:D106,$K$2:$K$21^{1,2,3},,TRUE),3,1)</f>
        <v>0.92593404845148031</v>
      </c>
      <c r="G106" s="14">
        <f>INDEX(LINEST(D87:D106,$K$2:$K$21^{1,2,3},,TRUE),1)</f>
        <v>9.1389395367050569E-2</v>
      </c>
      <c r="H106" s="14">
        <f>INDEX(LINEST(D87:D106,$K$2:$K$21^{1,2,3},,TRUE),1,2)</f>
        <v>-4.3860853890131057</v>
      </c>
      <c r="I106" s="14">
        <f>INDEX(INDEX(LINEST(D87:D106,$K$2:$K$21^{1,2,3},,TRUE),1),1,3)</f>
        <v>73.294786751813291</v>
      </c>
      <c r="J106" s="4">
        <f>INDEX(INDEX(LINEST(D87:D106,$K$2:$K$21^{1,2,3},,TRUE),1),1,4)</f>
        <v>3141.8943756449944</v>
      </c>
      <c r="M106" s="9"/>
      <c r="N106" s="5"/>
      <c r="O106" s="4"/>
    </row>
    <row r="107" spans="1:15" x14ac:dyDescent="0.3">
      <c r="A107">
        <f t="shared" si="3"/>
        <v>-195</v>
      </c>
      <c r="B107" s="7">
        <f xml:space="preserve"> RTD("cqg.rtd",,"StudyData", $O$1, "Bar", "", "Time", $O$2,$A107, $O$6, "", "","False")</f>
        <v>44162</v>
      </c>
      <c r="C107" s="8">
        <f xml:space="preserve"> RTD("cqg.rtd",,"StudyData", $O$1, "Bar", "", "Time", $O$2, $A107,$O$6,$O$8, "","False")</f>
        <v>44162</v>
      </c>
      <c r="D107" s="9">
        <f xml:space="preserve"> RTD("cqg.rtd",,"StudyData", $O$1, "Bar", "", "Close", $O$2, $A107, $O$6,$O$8,,$O$4,$O$10)</f>
        <v>3610</v>
      </c>
      <c r="E107" s="12">
        <f t="shared" si="4"/>
        <v>3615.6079898362514</v>
      </c>
      <c r="F107" s="13">
        <f>INDEX(LINEST(D88:D107,$K$2:$K$21^{1,2,3},,TRUE),3,1)</f>
        <v>0.95845760039930517</v>
      </c>
      <c r="G107" s="14">
        <f>INDEX(LINEST(D88:D107,$K$2:$K$21^{1,2,3},,TRUE),1)</f>
        <v>0.18055623539201454</v>
      </c>
      <c r="H107" s="14">
        <f>INDEX(LINEST(D88:D107,$K$2:$K$21^{1,2,3},,TRUE),1,2)</f>
        <v>-7.150511275864635</v>
      </c>
      <c r="I107" s="14">
        <f>INDEX(INDEX(LINEST(D88:D107,$K$2:$K$21^{1,2,3},,TRUE),1),1,3)</f>
        <v>95.060868210400614</v>
      </c>
      <c r="J107" s="4">
        <f>INDEX(INDEX(LINEST(D88:D107,$K$2:$K$21^{1,2,3},,TRUE),1),1,4)</f>
        <v>3130.1452528379768</v>
      </c>
      <c r="M107" s="9"/>
      <c r="N107" s="5"/>
      <c r="O107" s="4"/>
    </row>
    <row r="108" spans="1:15" x14ac:dyDescent="0.3">
      <c r="A108">
        <f t="shared" si="3"/>
        <v>-194</v>
      </c>
      <c r="B108" s="7">
        <f xml:space="preserve"> RTD("cqg.rtd",,"StudyData", $O$1, "Bar", "", "Time", $O$2,$A108, $O$6, "", "","False")</f>
        <v>44165</v>
      </c>
      <c r="C108" s="8">
        <f xml:space="preserve"> RTD("cqg.rtd",,"StudyData", $O$1, "Bar", "", "Time", $O$2, $A108,$O$6,$O$8, "","False")</f>
        <v>44165</v>
      </c>
      <c r="D108" s="9">
        <f xml:space="preserve"> RTD("cqg.rtd",,"StudyData", $O$1, "Bar", "", "Close", $O$2, $A108, $O$6,$O$8,,$O$4,$O$10)</f>
        <v>3596.75</v>
      </c>
      <c r="E108" s="12">
        <f t="shared" si="4"/>
        <v>3621.9511857707521</v>
      </c>
      <c r="F108" s="13">
        <f>INDEX(LINEST(D89:D108,$K$2:$K$21^{1,2,3},,TRUE),3,1)</f>
        <v>0.9370508820174045</v>
      </c>
      <c r="G108" s="14">
        <f>INDEX(LINEST(D89:D108,$K$2:$K$21^{1,2,3},,TRUE),1)</f>
        <v>0.17274933342035281</v>
      </c>
      <c r="H108" s="14">
        <f>INDEX(LINEST(D89:D108,$K$2:$K$21^{1,2,3},,TRUE),1,2)</f>
        <v>-6.6079431460539402</v>
      </c>
      <c r="I108" s="14">
        <f>INDEX(INDEX(LINEST(D89:D108,$K$2:$K$21^{1,2,3},,TRUE),1),1,3)</f>
        <v>83.954601638172917</v>
      </c>
      <c r="J108" s="4">
        <f>INDEX(INDEX(LINEST(D89:D108,$K$2:$K$21^{1,2,3},,TRUE),1),1,4)</f>
        <v>3204.0417440660472</v>
      </c>
      <c r="M108" s="9"/>
      <c r="N108" s="5"/>
      <c r="O108" s="4"/>
    </row>
    <row r="109" spans="1:15" x14ac:dyDescent="0.3">
      <c r="A109">
        <f t="shared" si="3"/>
        <v>-193</v>
      </c>
      <c r="B109" s="7">
        <f xml:space="preserve"> RTD("cqg.rtd",,"StudyData", $O$1, "Bar", "", "Time", $O$2,$A109, $O$6, "", "","False")</f>
        <v>44166</v>
      </c>
      <c r="C109" s="8">
        <f xml:space="preserve"> RTD("cqg.rtd",,"StudyData", $O$1, "Bar", "", "Time", $O$2, $A109,$O$6,$O$8, "","False")</f>
        <v>44166</v>
      </c>
      <c r="D109" s="9">
        <f xml:space="preserve"> RTD("cqg.rtd",,"StudyData", $O$1, "Bar", "", "Close", $O$2, $A109, $O$6,$O$8,,$O$4,$O$10)</f>
        <v>3634</v>
      </c>
      <c r="E109" s="12">
        <f t="shared" si="4"/>
        <v>3640.7243365330332</v>
      </c>
      <c r="F109" s="13">
        <f>INDEX(LINEST(D90:D109,$K$2:$K$21^{1,2,3},,TRUE),3,1)</f>
        <v>0.90412981327062036</v>
      </c>
      <c r="G109" s="14">
        <f>INDEX(LINEST(D90:D109,$K$2:$K$21^{1,2,3},,TRUE),1)</f>
        <v>0.15124984533720606</v>
      </c>
      <c r="H109" s="14">
        <f>INDEX(LINEST(D90:D109,$K$2:$K$21^{1,2,3},,TRUE),1,2)</f>
        <v>-5.4403925705918006</v>
      </c>
      <c r="I109" s="14">
        <f>INDEX(INDEX(LINEST(D90:D109,$K$2:$K$21^{1,2,3},,TRUE),1),1,3)</f>
        <v>65.626808122181103</v>
      </c>
      <c r="J109" s="4">
        <f>INDEX(INDEX(LINEST(D90:D109,$K$2:$K$21^{1,2,3},,TRUE),1),1,4)</f>
        <v>3294.3464396284826</v>
      </c>
      <c r="M109" s="9"/>
      <c r="N109" s="5"/>
      <c r="O109" s="4"/>
    </row>
    <row r="110" spans="1:15" x14ac:dyDescent="0.3">
      <c r="A110">
        <f t="shared" si="3"/>
        <v>-192</v>
      </c>
      <c r="B110" s="7">
        <f xml:space="preserve"> RTD("cqg.rtd",,"StudyData", $O$1, "Bar", "", "Time", $O$2,$A110, $O$6, "", "","False")</f>
        <v>44167</v>
      </c>
      <c r="C110" s="8">
        <f xml:space="preserve"> RTD("cqg.rtd",,"StudyData", $O$1, "Bar", "", "Time", $O$2, $A110,$O$6,$O$8, "","False")</f>
        <v>44167</v>
      </c>
      <c r="D110" s="9">
        <f xml:space="preserve"> RTD("cqg.rtd",,"StudyData", $O$1, "Bar", "", "Close", $O$2, $A110, $O$6,$O$8,,$O$4,$O$10)</f>
        <v>3640.75</v>
      </c>
      <c r="E110" s="12">
        <f t="shared" si="4"/>
        <v>3651.37656691135</v>
      </c>
      <c r="F110" s="13">
        <f>INDEX(LINEST(D91:D110,$K$2:$K$21^{1,2,3},,TRUE),3,1)</f>
        <v>0.86373272105936127</v>
      </c>
      <c r="G110" s="14">
        <f>INDEX(LINEST(D91:D110,$K$2:$K$21^{1,2,3},,TRUE),1)</f>
        <v>0.10563264900995452</v>
      </c>
      <c r="H110" s="14">
        <f>INDEX(LINEST(D91:D110,$K$2:$K$21^{1,2,3},,TRUE),1,2)</f>
        <v>-3.5713906219862714</v>
      </c>
      <c r="I110" s="14">
        <f>INDEX(INDEX(LINEST(D91:D110,$K$2:$K$21^{1,2,3},,TRUE),1),1,3)</f>
        <v>42.502322151383375</v>
      </c>
      <c r="J110" s="4">
        <f>INDEX(INDEX(LINEST(D91:D110,$K$2:$K$21^{1,2,3},,TRUE),1),1,4)</f>
        <v>3384.8251805985547</v>
      </c>
      <c r="M110" s="9"/>
      <c r="N110" s="5"/>
      <c r="O110" s="4"/>
    </row>
    <row r="111" spans="1:15" x14ac:dyDescent="0.3">
      <c r="A111">
        <f t="shared" si="3"/>
        <v>-191</v>
      </c>
      <c r="B111" s="7">
        <f xml:space="preserve"> RTD("cqg.rtd",,"StudyData", $O$1, "Bar", "", "Time", $O$2,$A111, $O$6, "", "","False")</f>
        <v>44168</v>
      </c>
      <c r="C111" s="8">
        <f xml:space="preserve"> RTD("cqg.rtd",,"StudyData", $O$1, "Bar", "", "Time", $O$2, $A111,$O$6,$O$8, "","False")</f>
        <v>44168</v>
      </c>
      <c r="D111" s="9">
        <f xml:space="preserve"> RTD("cqg.rtd",,"StudyData", $O$1, "Bar", "", "Close", $O$2, $A111, $O$6,$O$8,,$O$4,$O$10)</f>
        <v>3638</v>
      </c>
      <c r="E111" s="12">
        <f t="shared" si="4"/>
        <v>3653.5983907396953</v>
      </c>
      <c r="F111" s="13">
        <f>INDEX(LINEST(D92:D111,$K$2:$K$21^{1,2,3},,TRUE),3,1)</f>
        <v>0.82096946069395382</v>
      </c>
      <c r="G111" s="14">
        <f>INDEX(LINEST(D92:D111,$K$2:$K$21^{1,2,3},,TRUE),1)</f>
        <v>5.9038017814434463E-2</v>
      </c>
      <c r="H111" s="14">
        <f>INDEX(LINEST(D92:D111,$K$2:$K$21^{1,2,3},,TRUE),1,2)</f>
        <v>-1.8578748224898416</v>
      </c>
      <c r="I111" s="14">
        <f>INDEX(INDEX(LINEST(D92:D111,$K$2:$K$21^{1,2,3},,TRUE),1),1,3)</f>
        <v>23.686102049862292</v>
      </c>
      <c r="J111" s="4">
        <f>INDEX(INDEX(LINEST(D92:D111,$K$2:$K$21^{1,2,3},,TRUE),1),1,4)</f>
        <v>3450.7221362229106</v>
      </c>
      <c r="M111" s="9"/>
      <c r="N111" s="5"/>
      <c r="O111" s="4"/>
    </row>
    <row r="112" spans="1:15" x14ac:dyDescent="0.3">
      <c r="A112">
        <f t="shared" si="3"/>
        <v>-190</v>
      </c>
      <c r="B112" s="7">
        <f xml:space="preserve"> RTD("cqg.rtd",,"StudyData", $O$1, "Bar", "", "Time", $O$2,$A112, $O$6, "", "","False")</f>
        <v>44169</v>
      </c>
      <c r="C112" s="8">
        <f xml:space="preserve"> RTD("cqg.rtd",,"StudyData", $O$1, "Bar", "", "Time", $O$2, $A112,$O$6,$O$8, "","False")</f>
        <v>44169</v>
      </c>
      <c r="D112" s="9">
        <f xml:space="preserve"> RTD("cqg.rtd",,"StudyData", $O$1, "Bar", "", "Close", $O$2, $A112, $O$6,$O$8,,$O$4,$O$10)</f>
        <v>3671.5</v>
      </c>
      <c r="E112" s="12">
        <f t="shared" si="4"/>
        <v>3674.4046301524568</v>
      </c>
      <c r="F112" s="13">
        <f>INDEX(LINEST(D93:D112,$K$2:$K$21^{1,2,3},,TRUE),3,1)</f>
        <v>0.83120010935792676</v>
      </c>
      <c r="G112" s="14">
        <f>INDEX(LINEST(D93:D112,$K$2:$K$21^{1,2,3},,TRUE),1)</f>
        <v>6.3155617284706242E-2</v>
      </c>
      <c r="H112" s="14">
        <f>INDEX(LINEST(D93:D112,$K$2:$K$21^{1,2,3},,TRUE),1,2)</f>
        <v>-1.8483817804217664</v>
      </c>
      <c r="I112" s="14">
        <f>INDEX(INDEX(LINEST(D93:D112,$K$2:$K$21^{1,2,3},,TRUE),1),1,3)</f>
        <v>22.091079438501776</v>
      </c>
      <c r="J112" s="4">
        <f>INDEX(INDEX(LINEST(D93:D112,$K$2:$K$21^{1,2,3},,TRUE),1),1,4)</f>
        <v>3466.6908152734777</v>
      </c>
      <c r="M112" s="9"/>
      <c r="N112" s="5"/>
      <c r="O112" s="4"/>
    </row>
    <row r="113" spans="1:15" x14ac:dyDescent="0.3">
      <c r="A113">
        <f t="shared" si="3"/>
        <v>-189</v>
      </c>
      <c r="B113" s="7">
        <f xml:space="preserve"> RTD("cqg.rtd",,"StudyData", $O$1, "Bar", "", "Time", $O$2,$A113, $O$6, "", "","False")</f>
        <v>44172</v>
      </c>
      <c r="C113" s="8">
        <f xml:space="preserve"> RTD("cqg.rtd",,"StudyData", $O$1, "Bar", "", "Time", $O$2, $A113,$O$6,$O$8, "","False")</f>
        <v>44172</v>
      </c>
      <c r="D113" s="9">
        <f xml:space="preserve"> RTD("cqg.rtd",,"StudyData", $O$1, "Bar", "", "Close", $O$2, $A113, $O$6,$O$8,,$O$4,$O$10)</f>
        <v>3664.25</v>
      </c>
      <c r="E113" s="12">
        <f t="shared" si="4"/>
        <v>3677.5028797289665</v>
      </c>
      <c r="F113" s="13">
        <f>INDEX(LINEST(D94:D113,$K$2:$K$21^{1,2,3},,TRUE),3,1)</f>
        <v>0.8200737689689388</v>
      </c>
      <c r="G113" s="14">
        <f>INDEX(LINEST(D94:D113,$K$2:$K$21^{1,2,3},,TRUE),1)</f>
        <v>2.4026610158660224E-2</v>
      </c>
      <c r="H113" s="14">
        <f>INDEX(LINEST(D94:D113,$K$2:$K$21^{1,2,3},,TRUE),1,2)</f>
        <v>-0.48765674357947841</v>
      </c>
      <c r="I113" s="14">
        <f>INDEX(INDEX(LINEST(D94:D113,$K$2:$K$21^{1,2,3},,TRUE),1),1,3)</f>
        <v>8.5463293250175756</v>
      </c>
      <c r="J113" s="4">
        <f>INDEX(INDEX(LINEST(D94:D113,$K$2:$K$21^{1,2,3},,TRUE),1),1,4)</f>
        <v>3509.4261093911246</v>
      </c>
      <c r="M113" s="9"/>
      <c r="N113" s="5"/>
      <c r="O113" s="4"/>
    </row>
    <row r="114" spans="1:15" x14ac:dyDescent="0.3">
      <c r="A114">
        <f t="shared" si="3"/>
        <v>-188</v>
      </c>
      <c r="B114" s="7">
        <f xml:space="preserve"> RTD("cqg.rtd",,"StudyData", $O$1, "Bar", "", "Time", $O$2,$A114, $O$6, "", "","False")</f>
        <v>44173</v>
      </c>
      <c r="C114" s="8">
        <f xml:space="preserve"> RTD("cqg.rtd",,"StudyData", $O$1, "Bar", "", "Time", $O$2, $A114,$O$6,$O$8, "","False")</f>
        <v>44173</v>
      </c>
      <c r="D114" s="9">
        <f xml:space="preserve"> RTD("cqg.rtd",,"StudyData", $O$1, "Bar", "", "Close", $O$2, $A114, $O$6,$O$8,,$O$4,$O$10)</f>
        <v>3675.5</v>
      </c>
      <c r="E114" s="12">
        <f t="shared" si="4"/>
        <v>3684.6259175607001</v>
      </c>
      <c r="F114" s="13">
        <f>INDEX(LINEST(D95:D114,$K$2:$K$21^{1,2,3},,TRUE),3,1)</f>
        <v>0.82762125319306379</v>
      </c>
      <c r="G114" s="14">
        <f>INDEX(LINEST(D95:D114,$K$2:$K$21^{1,2,3},,TRUE),1)</f>
        <v>1.027895729403349E-2</v>
      </c>
      <c r="H114" s="14">
        <f>INDEX(LINEST(D95:D114,$K$2:$K$21^{1,2,3},,TRUE),1,2)</f>
        <v>-5.0191233139817736E-2</v>
      </c>
      <c r="I114" s="14">
        <f>INDEX(INDEX(LINEST(D95:D114,$K$2:$K$21^{1,2,3},,TRUE),1),1,3)</f>
        <v>5.0390432991725662</v>
      </c>
      <c r="J114" s="4">
        <f>INDEX(INDEX(LINEST(D95:D114,$K$2:$K$21^{1,2,3},,TRUE),1),1,4)</f>
        <v>3521.6898864809082</v>
      </c>
      <c r="M114" s="9"/>
      <c r="N114" s="5"/>
      <c r="O114" s="4"/>
    </row>
    <row r="115" spans="1:15" x14ac:dyDescent="0.3">
      <c r="A115">
        <f t="shared" si="3"/>
        <v>-187</v>
      </c>
      <c r="B115" s="7">
        <f xml:space="preserve"> RTD("cqg.rtd",,"StudyData", $O$1, "Bar", "", "Time", $O$2,$A115, $O$6, "", "","False")</f>
        <v>44174</v>
      </c>
      <c r="C115" s="8">
        <f xml:space="preserve"> RTD("cqg.rtd",,"StudyData", $O$1, "Bar", "", "Time", $O$2, $A115,$O$6,$O$8, "","False")</f>
        <v>44174</v>
      </c>
      <c r="D115" s="9">
        <f xml:space="preserve"> RTD("cqg.rtd",,"StudyData", $O$1, "Bar", "", "Close", $O$2, $A115, $O$6,$O$8,,$O$4,$O$10)</f>
        <v>3646</v>
      </c>
      <c r="E115" s="12">
        <f t="shared" si="4"/>
        <v>3667.4480237154148</v>
      </c>
      <c r="F115" s="13">
        <f>INDEX(LINEST(D96:D115,$K$2:$K$21^{1,2,3},,TRUE),3,1)</f>
        <v>0.80130068411598221</v>
      </c>
      <c r="G115" s="14">
        <f>INDEX(LINEST(D96:D115,$K$2:$K$21^{1,2,3},,TRUE),1)</f>
        <v>-4.0344384754803717E-2</v>
      </c>
      <c r="H115" s="14">
        <f>INDEX(LINEST(D96:D115,$K$2:$K$21^{1,2,3},,TRUE),1,2)</f>
        <v>1.451569810366429</v>
      </c>
      <c r="I115" s="14">
        <f>INDEX(INDEX(LINEST(D96:D115,$K$2:$K$21^{1,2,3},,TRUE),1),1,3)</f>
        <v>-7.1285708409985906</v>
      </c>
      <c r="J115" s="4">
        <f>INDEX(INDEX(LINEST(D96:D115,$K$2:$K$21^{1,2,3},,TRUE),1),1,4)</f>
        <v>3552.146594427245</v>
      </c>
      <c r="M115" s="9"/>
      <c r="N115" s="5"/>
      <c r="O115" s="4"/>
    </row>
    <row r="116" spans="1:15" x14ac:dyDescent="0.3">
      <c r="A116">
        <f t="shared" si="3"/>
        <v>-186</v>
      </c>
      <c r="B116" s="7">
        <f xml:space="preserve"> RTD("cqg.rtd",,"StudyData", $O$1, "Bar", "", "Time", $O$2,$A116, $O$6, "", "","False")</f>
        <v>44175</v>
      </c>
      <c r="C116" s="8">
        <f xml:space="preserve"> RTD("cqg.rtd",,"StudyData", $O$1, "Bar", "", "Time", $O$2, $A116,$O$6,$O$8, "","False")</f>
        <v>44175</v>
      </c>
      <c r="D116" s="9">
        <f xml:space="preserve"> RTD("cqg.rtd",,"StudyData", $O$1, "Bar", "", "Close", $O$2, $A116, $O$6,$O$8,,$O$4,$O$10)</f>
        <v>3642</v>
      </c>
      <c r="E116" s="12">
        <f t="shared" si="4"/>
        <v>3652.8148503670245</v>
      </c>
      <c r="F116" s="13">
        <f>INDEX(LINEST(D97:D116,$K$2:$K$21^{1,2,3},,TRUE),3,1)</f>
        <v>0.7907571799633567</v>
      </c>
      <c r="G116" s="14">
        <f>INDEX(LINEST(D97:D116,$K$2:$K$21^{1,2,3},,TRUE),1)</f>
        <v>-6.4039064762580727E-2</v>
      </c>
      <c r="H116" s="14">
        <f>INDEX(LINEST(D97:D116,$K$2:$K$21^{1,2,3},,TRUE),1,2)</f>
        <v>2.0110075962983496</v>
      </c>
      <c r="I116" s="14">
        <f>INDEX(INDEX(LINEST(D97:D116,$K$2:$K$21^{1,2,3},,TRUE),1),1,3)</f>
        <v>-9.848917661510221</v>
      </c>
      <c r="J116" s="4">
        <f>INDEX(INDEX(LINEST(D97:D116,$K$2:$K$21^{1,2,3},,TRUE),1),1,4)</f>
        <v>3557.7026831785347</v>
      </c>
      <c r="M116" s="9"/>
      <c r="N116" s="5"/>
      <c r="O116" s="4"/>
    </row>
    <row r="117" spans="1:15" x14ac:dyDescent="0.3">
      <c r="A117">
        <f t="shared" si="3"/>
        <v>-185</v>
      </c>
      <c r="B117" s="7">
        <f xml:space="preserve"> RTD("cqg.rtd",,"StudyData", $O$1, "Bar", "", "Time", $O$2,$A117, $O$6, "", "","False")</f>
        <v>44176</v>
      </c>
      <c r="C117" s="8">
        <f xml:space="preserve"> RTD("cqg.rtd",,"StudyData", $O$1, "Bar", "", "Time", $O$2, $A117,$O$6,$O$8, "","False")</f>
        <v>44176</v>
      </c>
      <c r="D117" s="9">
        <f xml:space="preserve"> RTD("cqg.rtd",,"StudyData", $O$1, "Bar", "", "Close", $O$2, $A117, $O$6,$O$8,,$O$4,$O$10)</f>
        <v>3634.75</v>
      </c>
      <c r="E117" s="12">
        <f t="shared" si="4"/>
        <v>3630.3293901750417</v>
      </c>
      <c r="F117" s="13">
        <f>INDEX(LINEST(D98:D117,$K$2:$K$21^{1,2,3},,TRUE),3,1)</f>
        <v>0.85396121947546422</v>
      </c>
      <c r="G117" s="14">
        <f>INDEX(LINEST(D98:D117,$K$2:$K$21^{1,2,3},,TRUE),1)</f>
        <v>-0.12330567758619987</v>
      </c>
      <c r="H117" s="14">
        <f>INDEX(LINEST(D98:D117,$K$2:$K$21^{1,2,3},,TRUE),1,2)</f>
        <v>3.8457089305453822</v>
      </c>
      <c r="I117" s="14">
        <f>INDEX(INDEX(LINEST(D98:D117,$K$2:$K$21^{1,2,3},,TRUE),1),1,3)</f>
        <v>-26.277741989244223</v>
      </c>
      <c r="J117" s="4">
        <f>INDEX(INDEX(LINEST(D98:D117,$K$2:$K$21^{1,2,3},,TRUE),1),1,4)</f>
        <v>3604.0460784313723</v>
      </c>
      <c r="M117" s="9"/>
      <c r="N117" s="5"/>
      <c r="O117" s="4"/>
    </row>
    <row r="118" spans="1:15" x14ac:dyDescent="0.3">
      <c r="A118">
        <f t="shared" si="3"/>
        <v>-184</v>
      </c>
      <c r="B118" s="7">
        <f xml:space="preserve"> RTD("cqg.rtd",,"StudyData", $O$1, "Bar", "", "Time", $O$2,$A118, $O$6, "", "","False")</f>
        <v>44179</v>
      </c>
      <c r="C118" s="8">
        <f xml:space="preserve"> RTD("cqg.rtd",,"StudyData", $O$1, "Bar", "", "Time", $O$2, $A118,$O$6,$O$8, "","False")</f>
        <v>44179</v>
      </c>
      <c r="D118" s="9">
        <f xml:space="preserve"> RTD("cqg.rtd",,"StudyData", $O$1, "Bar", "", "Close", $O$2, $A118, $O$6,$O$8,,$O$4,$O$10)</f>
        <v>3621.25</v>
      </c>
      <c r="E118" s="12">
        <f t="shared" si="4"/>
        <v>3609.4804912478821</v>
      </c>
      <c r="F118" s="13">
        <f>INDEX(LINEST(D99:D118,$K$2:$K$21^{1,2,3},,TRUE),3,1)</f>
        <v>0.87638225848276718</v>
      </c>
      <c r="G118" s="14">
        <f>INDEX(LINEST(D99:D118,$K$2:$K$21^{1,2,3},,TRUE),1)</f>
        <v>-0.14470845893311921</v>
      </c>
      <c r="H118" s="14">
        <f>INDEX(LINEST(D99:D118,$K$2:$K$21^{1,2,3},,TRUE),1,2)</f>
        <v>4.3127166614513541</v>
      </c>
      <c r="I118" s="14">
        <f>INDEX(INDEX(LINEST(D99:D118,$K$2:$K$21^{1,2,3},,TRUE),1),1,3)</f>
        <v>-28.37192767336467</v>
      </c>
      <c r="J118" s="4">
        <f>INDEX(INDEX(LINEST(D99:D118,$K$2:$K$21^{1,2,3},,TRUE),1),1,4)</f>
        <v>3609.5000515995876</v>
      </c>
      <c r="M118" s="9"/>
      <c r="N118" s="5"/>
      <c r="O118" s="4"/>
    </row>
    <row r="119" spans="1:15" x14ac:dyDescent="0.3">
      <c r="A119">
        <f t="shared" si="3"/>
        <v>-183</v>
      </c>
      <c r="B119" s="7">
        <f xml:space="preserve"> RTD("cqg.rtd",,"StudyData", $O$1, "Bar", "", "Time", $O$2,$A119, $O$6, "", "","False")</f>
        <v>44180</v>
      </c>
      <c r="C119" s="8">
        <f xml:space="preserve"> RTD("cqg.rtd",,"StudyData", $O$1, "Bar", "", "Time", $O$2, $A119,$O$6,$O$8, "","False")</f>
        <v>44180</v>
      </c>
      <c r="D119" s="9">
        <f xml:space="preserve"> RTD("cqg.rtd",,"StudyData", $O$1, "Bar", "", "Close", $O$2, $A119, $O$6,$O$8,,$O$4,$O$10)</f>
        <v>3668.25</v>
      </c>
      <c r="E119" s="12">
        <f t="shared" si="4"/>
        <v>3629.8715979672502</v>
      </c>
      <c r="F119" s="13">
        <f>INDEX(LINEST(D100:D119,$K$2:$K$21^{1,2,3},,TRUE),3,1)</f>
        <v>0.80648670710369985</v>
      </c>
      <c r="G119" s="14">
        <f>INDEX(LINEST(D100:D119,$K$2:$K$21^{1,2,3},,TRUE),1)</f>
        <v>-7.0087739693339576E-2</v>
      </c>
      <c r="H119" s="14">
        <f>INDEX(LINEST(D100:D119,$K$2:$K$21^{1,2,3},,TRUE),1,2)</f>
        <v>1.7801891819761047</v>
      </c>
      <c r="I119" s="14">
        <f>INDEX(INDEX(LINEST(D100:D119,$K$2:$K$21^{1,2,3},,TRUE),1),1,3)</f>
        <v>-3.7435237564966339</v>
      </c>
      <c r="J119" s="4">
        <f>INDEX(INDEX(LINEST(D100:D119,$K$2:$K$21^{1,2,3},,TRUE),1),1,4)</f>
        <v>3553.3683178534575</v>
      </c>
      <c r="M119" s="9"/>
      <c r="N119" s="5"/>
      <c r="O119" s="4"/>
    </row>
    <row r="120" spans="1:15" x14ac:dyDescent="0.3">
      <c r="A120">
        <f t="shared" si="3"/>
        <v>-182</v>
      </c>
      <c r="B120" s="7">
        <f xml:space="preserve"> RTD("cqg.rtd",,"StudyData", $O$1, "Bar", "", "Time", $O$2,$A120, $O$6, "", "","False")</f>
        <v>44181</v>
      </c>
      <c r="C120" s="8">
        <f xml:space="preserve"> RTD("cqg.rtd",,"StudyData", $O$1, "Bar", "", "Time", $O$2, $A120,$O$6,$O$8, "","False")</f>
        <v>44181</v>
      </c>
      <c r="D120" s="9">
        <f xml:space="preserve"> RTD("cqg.rtd",,"StudyData", $O$1, "Bar", "", "Close", $O$2, $A120, $O$6,$O$8,,$O$4,$O$10)</f>
        <v>3675</v>
      </c>
      <c r="E120" s="12">
        <f t="shared" si="4"/>
        <v>3652.6531055900628</v>
      </c>
      <c r="F120" s="13">
        <f>INDEX(LINEST(D101:D120,$K$2:$K$21^{1,2,3},,TRUE),3,1)</f>
        <v>0.83436435310747836</v>
      </c>
      <c r="G120" s="14">
        <f>INDEX(LINEST(D101:D120,$K$2:$K$21^{1,2,3},,TRUE),1)</f>
        <v>7.0609514175271545E-3</v>
      </c>
      <c r="H120" s="14">
        <f>INDEX(LINEST(D101:D120,$K$2:$K$21^{1,2,3},,TRUE),1,2)</f>
        <v>-0.77842646315859898</v>
      </c>
      <c r="I120" s="14">
        <f>INDEX(INDEX(LINEST(D101:D120,$K$2:$K$21^{1,2,3},,TRUE),1),1,3)</f>
        <v>20.177766307965577</v>
      </c>
      <c r="J120" s="4">
        <f>INDEX(INDEX(LINEST(D101:D120,$K$2:$K$21^{1,2,3},,TRUE),1),1,4)</f>
        <v>3503.9807533539733</v>
      </c>
      <c r="M120" s="9"/>
      <c r="N120" s="5"/>
      <c r="O120" s="4"/>
    </row>
    <row r="121" spans="1:15" x14ac:dyDescent="0.3">
      <c r="A121">
        <f t="shared" si="3"/>
        <v>-181</v>
      </c>
      <c r="B121" s="7">
        <f xml:space="preserve"> RTD("cqg.rtd",,"StudyData", $O$1, "Bar", "", "Time", $O$2,$A121, $O$6, "", "","False")</f>
        <v>44182</v>
      </c>
      <c r="C121" s="8">
        <f xml:space="preserve"> RTD("cqg.rtd",,"StudyData", $O$1, "Bar", "", "Time", $O$2, $A121,$O$6,$O$8, "","False")</f>
        <v>44182</v>
      </c>
      <c r="D121" s="9">
        <f xml:space="preserve"> RTD("cqg.rtd",,"StudyData", $O$1, "Bar", "", "Close", $O$2, $A121, $O$6,$O$8,,$O$4,$O$10)</f>
        <v>3694</v>
      </c>
      <c r="E121" s="12">
        <f t="shared" si="4"/>
        <v>3677.6838226990408</v>
      </c>
      <c r="F121" s="13">
        <f>INDEX(LINEST(D102:D121,$K$2:$K$21^{1,2,3},,TRUE),3,1)</f>
        <v>0.82238881913284023</v>
      </c>
      <c r="G121" s="14">
        <f>INDEX(LINEST(D102:D121,$K$2:$K$21^{1,2,3},,TRUE),1)</f>
        <v>5.436125285701264E-2</v>
      </c>
      <c r="H121" s="14">
        <f>INDEX(LINEST(D102:D121,$K$2:$K$21^{1,2,3},,TRUE),1,2)</f>
        <v>-2.1700435114757339</v>
      </c>
      <c r="I121" s="14">
        <f>INDEX(INDEX(LINEST(D102:D121,$K$2:$K$21^{1,2,3},,TRUE),1),1,3)</f>
        <v>30.714634009071336</v>
      </c>
      <c r="J121" s="4">
        <f>INDEX(INDEX(LINEST(D102:D121,$K$2:$K$21^{1,2,3},,TRUE),1),1,4)</f>
        <v>3496.5185242518064</v>
      </c>
      <c r="M121" s="9"/>
      <c r="N121" s="5"/>
      <c r="O121" s="4"/>
    </row>
    <row r="122" spans="1:15" x14ac:dyDescent="0.3">
      <c r="A122">
        <f t="shared" si="3"/>
        <v>-180</v>
      </c>
      <c r="B122" s="7">
        <f xml:space="preserve"> RTD("cqg.rtd",,"StudyData", $O$1, "Bar", "", "Time", $O$2,$A122, $O$6, "", "","False")</f>
        <v>44183</v>
      </c>
      <c r="C122" s="8">
        <f xml:space="preserve"> RTD("cqg.rtd",,"StudyData", $O$1, "Bar", "", "Time", $O$2, $A122,$O$6,$O$8, "","False")</f>
        <v>44183</v>
      </c>
      <c r="D122" s="9">
        <f xml:space="preserve"> RTD("cqg.rtd",,"StudyData", $O$1, "Bar", "", "Close", $O$2, $A122, $O$6,$O$8,,$O$4,$O$10)</f>
        <v>3687.5</v>
      </c>
      <c r="E122" s="12">
        <f t="shared" si="4"/>
        <v>3693.3849520045173</v>
      </c>
      <c r="F122" s="13">
        <f>INDEX(LINEST(D103:D122,$K$2:$K$21^{1,2,3},,TRUE),3,1)</f>
        <v>0.85758518008775986</v>
      </c>
      <c r="G122" s="14">
        <f>INDEX(LINEST(D103:D122,$K$2:$K$21^{1,2,3},,TRUE),1)</f>
        <v>8.8219827838215373E-2</v>
      </c>
      <c r="H122" s="14">
        <f>INDEX(LINEST(D103:D122,$K$2:$K$21^{1,2,3},,TRUE),1,2)</f>
        <v>-3.1995357639623396</v>
      </c>
      <c r="I122" s="14">
        <f>INDEX(INDEX(LINEST(D103:D122,$K$2:$K$21^{1,2,3},,TRUE),1),1,3)</f>
        <v>38.804681382989415</v>
      </c>
      <c r="J122" s="4">
        <f>INDEX(INDEX(LINEST(D103:D122,$K$2:$K$21^{1,2,3},,TRUE),1),1,4)</f>
        <v>3491.347007223942</v>
      </c>
      <c r="M122" s="9"/>
      <c r="N122" s="5"/>
      <c r="O122" s="4"/>
    </row>
    <row r="123" spans="1:15" x14ac:dyDescent="0.3">
      <c r="A123">
        <f t="shared" si="3"/>
        <v>-179</v>
      </c>
      <c r="B123" s="7">
        <f xml:space="preserve"> RTD("cqg.rtd",,"StudyData", $O$1, "Bar", "", "Time", $O$2,$A123, $O$6, "", "","False")</f>
        <v>44186</v>
      </c>
      <c r="C123" s="8">
        <f xml:space="preserve"> RTD("cqg.rtd",,"StudyData", $O$1, "Bar", "", "Time", $O$2, $A123,$O$6,$O$8, "","False")</f>
        <v>44186</v>
      </c>
      <c r="D123" s="9">
        <f xml:space="preserve"> RTD("cqg.rtd",,"StudyData", $O$1, "Bar", "", "Close", $O$2, $A123, $O$6,$O$8,,$O$4,$O$10)</f>
        <v>3667</v>
      </c>
      <c r="E123" s="12">
        <f t="shared" si="4"/>
        <v>3686.9503952569175</v>
      </c>
      <c r="F123" s="13">
        <f>INDEX(LINEST(D104:D123,$K$2:$K$21^{1,2,3},,TRUE),3,1)</f>
        <v>0.7566814315031215</v>
      </c>
      <c r="G123" s="14">
        <f>INDEX(LINEST(D104:D123,$K$2:$K$21^{1,2,3},,TRUE),1)</f>
        <v>5.9262703763982925E-2</v>
      </c>
      <c r="H123" s="14">
        <f>INDEX(LINEST(D104:D123,$K$2:$K$21^{1,2,3},,TRUE),1,2)</f>
        <v>-2.1727674219261361</v>
      </c>
      <c r="I123" s="14">
        <f>INDEX(INDEX(LINEST(D104:D123,$K$2:$K$21^{1,2,3},,TRUE),1),1,3)</f>
        <v>27.335565333546334</v>
      </c>
      <c r="J123" s="4">
        <f>INDEX(INDEX(LINEST(D104:D123,$K$2:$K$21^{1,2,3},,TRUE),1),1,4)</f>
        <v>3535.2444272445819</v>
      </c>
      <c r="M123" s="9"/>
      <c r="N123" s="5"/>
      <c r="O123" s="4"/>
    </row>
    <row r="124" spans="1:15" x14ac:dyDescent="0.3">
      <c r="A124">
        <f t="shared" si="3"/>
        <v>-178</v>
      </c>
      <c r="B124" s="7">
        <f xml:space="preserve"> RTD("cqg.rtd",,"StudyData", $O$1, "Bar", "", "Time", $O$2,$A124, $O$6, "", "","False")</f>
        <v>44187</v>
      </c>
      <c r="C124" s="8">
        <f xml:space="preserve"> RTD("cqg.rtd",,"StudyData", $O$1, "Bar", "", "Time", $O$2, $A124,$O$6,$O$8, "","False")</f>
        <v>44187</v>
      </c>
      <c r="D124" s="9">
        <f xml:space="preserve"> RTD("cqg.rtd",,"StudyData", $O$1, "Bar", "", "Close", $O$2, $A124, $O$6,$O$8,,$O$4,$O$10)</f>
        <v>3658.5</v>
      </c>
      <c r="E124" s="12">
        <f t="shared" si="4"/>
        <v>3674.442603049125</v>
      </c>
      <c r="F124" s="13">
        <f>INDEX(LINEST(D105:D124,$K$2:$K$21^{1,2,3},,TRUE),3,1)</f>
        <v>0.60673420741670991</v>
      </c>
      <c r="G124" s="14">
        <f>INDEX(LINEST(D105:D124,$K$2:$K$21^{1,2,3},,TRUE),1)</f>
        <v>1.8764845928663437E-2</v>
      </c>
      <c r="H124" s="14">
        <f>INDEX(LINEST(D105:D124,$K$2:$K$21^{1,2,3},,TRUE),1,2)</f>
        <v>-0.80572012453827047</v>
      </c>
      <c r="I124" s="14">
        <f>INDEX(INDEX(LINEST(D105:D124,$K$2:$K$21^{1,2,3},,TRUE),1),1,3)</f>
        <v>13.238687667009119</v>
      </c>
      <c r="J124" s="4">
        <f>INDEX(INDEX(LINEST(D105:D124,$K$2:$K$21^{1,2,3},,TRUE),1),1,4)</f>
        <v>3581.8381320949434</v>
      </c>
      <c r="M124" s="9"/>
      <c r="N124" s="5"/>
      <c r="O124" s="4"/>
    </row>
    <row r="125" spans="1:15" x14ac:dyDescent="0.3">
      <c r="A125">
        <f t="shared" si="3"/>
        <v>-177</v>
      </c>
      <c r="B125" s="7">
        <f xml:space="preserve"> RTD("cqg.rtd",,"StudyData", $O$1, "Bar", "", "Time", $O$2,$A125, $O$6, "", "","False")</f>
        <v>44188</v>
      </c>
      <c r="C125" s="8">
        <f xml:space="preserve"> RTD("cqg.rtd",,"StudyData", $O$1, "Bar", "", "Time", $O$2, $A125,$O$6,$O$8, "","False")</f>
        <v>44188</v>
      </c>
      <c r="D125" s="9">
        <f xml:space="preserve"> RTD("cqg.rtd",,"StudyData", $O$1, "Bar", "", "Close", $O$2, $A125, $O$6,$O$8,,$O$4,$O$10)</f>
        <v>3662.75</v>
      </c>
      <c r="E125" s="12">
        <f t="shared" si="4"/>
        <v>3671.9525974025978</v>
      </c>
      <c r="F125" s="13">
        <f>INDEX(LINEST(D106:D125,$K$2:$K$21^{1,2,3},,TRUE),3,1)</f>
        <v>0.57477817758340988</v>
      </c>
      <c r="G125" s="14">
        <f>INDEX(LINEST(D106:D125,$K$2:$K$21^{1,2,3},,TRUE),1)</f>
        <v>2.2914907589830242E-2</v>
      </c>
      <c r="H125" s="14">
        <f>INDEX(LINEST(D106:D125,$K$2:$K$21^{1,2,3},,TRUE),1,2)</f>
        <v>-0.98312626486001242</v>
      </c>
      <c r="I125" s="14">
        <f>INDEX(INDEX(LINEST(D106:D125,$K$2:$K$21^{1,2,3},,TRUE),1),1,3)</f>
        <v>14.937641563802572</v>
      </c>
      <c r="J125" s="4">
        <f>INDEX(INDEX(LINEST(D106:D125,$K$2:$K$21^{1,2,3},,TRUE),1),1,4)</f>
        <v>3583.1310113519094</v>
      </c>
      <c r="M125" s="9"/>
      <c r="N125" s="5"/>
      <c r="O125" s="4"/>
    </row>
    <row r="126" spans="1:15" x14ac:dyDescent="0.3">
      <c r="A126">
        <f t="shared" si="3"/>
        <v>-176</v>
      </c>
      <c r="B126" s="7">
        <f xml:space="preserve"> RTD("cqg.rtd",,"StudyData", $O$1, "Bar", "", "Time", $O$2,$A126, $O$6, "", "","False")</f>
        <v>44189</v>
      </c>
      <c r="C126" s="8">
        <f xml:space="preserve"> RTD("cqg.rtd",,"StudyData", $O$1, "Bar", "", "Time", $O$2, $A126,$O$6,$O$8, "","False")</f>
        <v>44189</v>
      </c>
      <c r="D126" s="9">
        <f xml:space="preserve"> RTD("cqg.rtd",,"StudyData", $O$1, "Bar", "", "Close", $O$2, $A126, $O$6,$O$8,,$O$4,$O$10)</f>
        <v>3676.25</v>
      </c>
      <c r="E126" s="12">
        <f t="shared" si="4"/>
        <v>3676.6402879728962</v>
      </c>
      <c r="F126" s="13">
        <f>INDEX(LINEST(D107:D126,$K$2:$K$21^{1,2,3},,TRUE),3,1)</f>
        <v>0.51228123219441335</v>
      </c>
      <c r="G126" s="14">
        <f>INDEX(LINEST(D107:D126,$K$2:$K$21^{1,2,3},,TRUE),1)</f>
        <v>2.7808030500182764E-2</v>
      </c>
      <c r="H126" s="14">
        <f>INDEX(LINEST(D107:D126,$K$2:$K$21^{1,2,3},,TRUE),1,2)</f>
        <v>-1.081979390466397</v>
      </c>
      <c r="I126" s="14">
        <f>INDEX(INDEX(LINEST(D107:D126,$K$2:$K$21^{1,2,3},,TRUE),1),1,3)</f>
        <v>14.717943671470362</v>
      </c>
      <c r="J126" s="4">
        <f>INDEX(INDEX(LINEST(D107:D126,$K$2:$K$21^{1,2,3},,TRUE),1),1,4)</f>
        <v>3592.6089267285856</v>
      </c>
      <c r="M126" s="9"/>
      <c r="N126" s="5"/>
      <c r="O126" s="4"/>
    </row>
    <row r="127" spans="1:15" x14ac:dyDescent="0.3">
      <c r="A127">
        <f t="shared" si="3"/>
        <v>-175</v>
      </c>
      <c r="B127" s="7">
        <f xml:space="preserve"> RTD("cqg.rtd",,"StudyData", $O$1, "Bar", "", "Time", $O$2,$A127, $O$6, "", "","False")</f>
        <v>44193</v>
      </c>
      <c r="C127" s="8">
        <f xml:space="preserve"> RTD("cqg.rtd",,"StudyData", $O$1, "Bar", "", "Time", $O$2, $A127,$O$6,$O$8, "","False")</f>
        <v>44193</v>
      </c>
      <c r="D127" s="9">
        <f xml:space="preserve"> RTD("cqg.rtd",,"StudyData", $O$1, "Bar", "", "Close", $O$2, $A127, $O$6,$O$8,,$O$4,$O$10)</f>
        <v>3708.75</v>
      </c>
      <c r="E127" s="12">
        <f t="shared" si="4"/>
        <v>3697.8140598531904</v>
      </c>
      <c r="F127" s="13">
        <f>INDEX(LINEST(D108:D127,$K$2:$K$21^{1,2,3},,TRUE),3,1)</f>
        <v>0.52089162997071103</v>
      </c>
      <c r="G127" s="14">
        <f>INDEX(LINEST(D108:D127,$K$2:$K$21^{1,2,3},,TRUE),1)</f>
        <v>4.9876031821785141E-2</v>
      </c>
      <c r="H127" s="14">
        <f>INDEX(LINEST(D108:D127,$K$2:$K$21^{1,2,3},,TRUE),1,2)</f>
        <v>-1.623399057979761</v>
      </c>
      <c r="I127" s="14">
        <f>INDEX(INDEX(LINEST(D108:D127,$K$2:$K$21^{1,2,3},,TRUE),1),1,3)</f>
        <v>17.583875138710976</v>
      </c>
      <c r="J127" s="4">
        <f>INDEX(INDEX(LINEST(D108:D127,$K$2:$K$21^{1,2,3},,TRUE),1),1,4)</f>
        <v>3596.4879256965942</v>
      </c>
      <c r="M127" s="9"/>
      <c r="N127" s="5"/>
      <c r="O127" s="4"/>
    </row>
    <row r="128" spans="1:15" x14ac:dyDescent="0.3">
      <c r="A128">
        <f t="shared" si="3"/>
        <v>-174</v>
      </c>
      <c r="B128" s="7">
        <f xml:space="preserve"> RTD("cqg.rtd",,"StudyData", $O$1, "Bar", "", "Time", $O$2,$A128, $O$6, "", "","False")</f>
        <v>44194</v>
      </c>
      <c r="C128" s="8">
        <f xml:space="preserve"> RTD("cqg.rtd",,"StudyData", $O$1, "Bar", "", "Time", $O$2, $A128,$O$6,$O$8, "","False")</f>
        <v>44194</v>
      </c>
      <c r="D128" s="9">
        <f xml:space="preserve"> RTD("cqg.rtd",,"StudyData", $O$1, "Bar", "", "Close", $O$2, $A128, $O$6,$O$8,,$O$4,$O$10)</f>
        <v>3701.25</v>
      </c>
      <c r="E128" s="12">
        <f t="shared" si="4"/>
        <v>3702.6886222473181</v>
      </c>
      <c r="F128" s="13">
        <f>INDEX(LINEST(D109:D128,$K$2:$K$21^{1,2,3},,TRUE),3,1)</f>
        <v>0.46480754226443166</v>
      </c>
      <c r="G128" s="14">
        <f>INDEX(LINEST(D109:D128,$K$2:$K$21^{1,2,3},,TRUE),1)</f>
        <v>2.400995416542601E-2</v>
      </c>
      <c r="H128" s="14">
        <f>INDEX(LINEST(D109:D128,$K$2:$K$21^{1,2,3},,TRUE),1,2)</f>
        <v>-0.62395140082244804</v>
      </c>
      <c r="I128" s="14">
        <f>INDEX(INDEX(LINEST(D109:D128,$K$2:$K$21^{1,2,3},,TRUE),1),1,3)</f>
        <v>6.3402075968033849</v>
      </c>
      <c r="J128" s="4">
        <f>INDEX(INDEX(LINEST(D109:D128,$K$2:$K$21^{1,2,3},,TRUE),1),1,4)</f>
        <v>3633.3853973168216</v>
      </c>
      <c r="M128" s="9"/>
      <c r="N128" s="5"/>
      <c r="O128" s="4"/>
    </row>
    <row r="129" spans="1:15" x14ac:dyDescent="0.3">
      <c r="A129">
        <f t="shared" si="3"/>
        <v>-173</v>
      </c>
      <c r="B129" s="7">
        <f xml:space="preserve"> RTD("cqg.rtd",,"StudyData", $O$1, "Bar", "", "Time", $O$2,$A129, $O$6, "", "","False")</f>
        <v>44195</v>
      </c>
      <c r="C129" s="8">
        <f xml:space="preserve"> RTD("cqg.rtd",,"StudyData", $O$1, "Bar", "", "Time", $O$2, $A129,$O$6,$O$8, "","False")</f>
        <v>44195</v>
      </c>
      <c r="D129" s="9">
        <f xml:space="preserve"> RTD("cqg.rtd",,"StudyData", $O$1, "Bar", "", "Close", $O$2, $A129, $O$6,$O$8,,$O$4,$O$10)</f>
        <v>3705.5</v>
      </c>
      <c r="E129" s="12">
        <f t="shared" si="4"/>
        <v>3708.0743929983059</v>
      </c>
      <c r="F129" s="13">
        <f>INDEX(LINEST(D110:D129,$K$2:$K$21^{1,2,3},,TRUE),3,1)</f>
        <v>0.49897192816496955</v>
      </c>
      <c r="G129" s="14">
        <f>INDEX(LINEST(D110:D129,$K$2:$K$21^{1,2,3},,TRUE),1)</f>
        <v>1.2421461893126925E-2</v>
      </c>
      <c r="H129" s="14">
        <f>INDEX(LINEST(D110:D129,$K$2:$K$21^{1,2,3},,TRUE),1,2)</f>
        <v>-0.19110231985450521</v>
      </c>
      <c r="I129" s="14">
        <f>INDEX(INDEX(LINEST(D110:D129,$K$2:$K$21^{1,2,3},,TRUE),1),1,3)</f>
        <v>1.912870144243799</v>
      </c>
      <c r="J129" s="4">
        <f>INDEX(INDEX(LINEST(D110:D129,$K$2:$K$21^{1,2,3},,TRUE),1),1,4)</f>
        <v>3646.8862229102165</v>
      </c>
      <c r="M129" s="9"/>
      <c r="N129" s="5"/>
      <c r="O129" s="4"/>
    </row>
    <row r="130" spans="1:15" x14ac:dyDescent="0.3">
      <c r="A130">
        <f t="shared" si="3"/>
        <v>-172</v>
      </c>
      <c r="B130" s="7">
        <f xml:space="preserve"> RTD("cqg.rtd",,"StudyData", $O$1, "Bar", "", "Time", $O$2,$A130, $O$6, "", "","False")</f>
        <v>44196</v>
      </c>
      <c r="C130" s="8">
        <f xml:space="preserve"> RTD("cqg.rtd",,"StudyData", $O$1, "Bar", "", "Time", $O$2, $A130,$O$6,$O$8, "","False")</f>
        <v>44196</v>
      </c>
      <c r="D130" s="9">
        <f xml:space="preserve"> RTD("cqg.rtd",,"StudyData", $O$1, "Bar", "", "Close", $O$2, $A130, $O$6,$O$8,,$O$4,$O$10)</f>
        <v>3730.05</v>
      </c>
      <c r="E130" s="12">
        <f t="shared" si="4"/>
        <v>3723.1206606437049</v>
      </c>
      <c r="F130" s="13">
        <f>INDEX(LINEST(D111:D130,$K$2:$K$21^{1,2,3},,TRUE),3,1)</f>
        <v>0.6012070118418501</v>
      </c>
      <c r="G130" s="14">
        <f>INDEX(LINEST(D111:D130,$K$2:$K$21^{1,2,3},,TRUE),1)</f>
        <v>1.1005158599047672E-2</v>
      </c>
      <c r="H130" s="14">
        <f>INDEX(LINEST(D111:D130,$K$2:$K$21^{1,2,3},,TRUE),1,2)</f>
        <v>-3.4982728269180925E-2</v>
      </c>
      <c r="I130" s="14">
        <f>INDEX(INDEX(LINEST(D111:D130,$K$2:$K$21^{1,2,3},,TRUE),1),1,3)</f>
        <v>-0.32459617228758963</v>
      </c>
      <c r="J130" s="4">
        <f>INDEX(INDEX(LINEST(D111:D130,$K$2:$K$21^{1,2,3},,TRUE),1),1,4)</f>
        <v>3655.5644066047475</v>
      </c>
      <c r="M130" s="9"/>
      <c r="N130" s="5"/>
      <c r="O130" s="4"/>
    </row>
    <row r="131" spans="1:15" x14ac:dyDescent="0.3">
      <c r="A131">
        <f t="shared" si="3"/>
        <v>-171</v>
      </c>
      <c r="B131" s="7">
        <f xml:space="preserve"> RTD("cqg.rtd",,"StudyData", $O$1, "Bar", "", "Time", $O$2,$A131, $O$6, "", "","False")</f>
        <v>44200</v>
      </c>
      <c r="C131" s="8">
        <f xml:space="preserve"> RTD("cqg.rtd",,"StudyData", $O$1, "Bar", "", "Time", $O$2, $A131,$O$6,$O$8, "","False")</f>
        <v>44200</v>
      </c>
      <c r="D131" s="9">
        <f xml:space="preserve"> RTD("cqg.rtd",,"StudyData", $O$1, "Bar", "", "Close", $O$2, $A131, $O$6,$O$8,,$O$4,$O$10)</f>
        <v>3673.5</v>
      </c>
      <c r="E131" s="12">
        <f t="shared" si="4"/>
        <v>3697.0812761151892</v>
      </c>
      <c r="F131" s="13">
        <f>INDEX(LINEST(D112:D131,$K$2:$K$21^{1,2,3},,TRUE),3,1)</f>
        <v>0.52164193237119305</v>
      </c>
      <c r="G131" s="14">
        <f>INDEX(LINEST(D112:D131,$K$2:$K$21^{1,2,3},,TRUE),1)</f>
        <v>-5.0393999219547847E-2</v>
      </c>
      <c r="H131" s="14">
        <f>INDEX(LINEST(D112:D131,$K$2:$K$21^{1,2,3},,TRUE),1,2)</f>
        <v>1.8071620576668401</v>
      </c>
      <c r="I131" s="14">
        <f>INDEX(INDEX(LINEST(D112:D131,$K$2:$K$21^{1,2,3},,TRUE),1),1,3)</f>
        <v>-15.536849073586906</v>
      </c>
      <c r="J131" s="4">
        <f>INDEX(INDEX(LINEST(D112:D131,$K$2:$K$21^{1,2,3},,TRUE),1),1,4)</f>
        <v>3688.105428276574</v>
      </c>
      <c r="M131" s="9"/>
      <c r="N131" s="5"/>
      <c r="O131" s="4"/>
    </row>
    <row r="132" spans="1:15" x14ac:dyDescent="0.3">
      <c r="A132">
        <f t="shared" ref="A132:A195" si="5">A131+1</f>
        <v>-170</v>
      </c>
      <c r="B132" s="7">
        <f xml:space="preserve"> RTD("cqg.rtd",,"StudyData", $O$1, "Bar", "", "Time", $O$2,$A132, $O$6, "", "","False")</f>
        <v>44201</v>
      </c>
      <c r="C132" s="8">
        <f xml:space="preserve"> RTD("cqg.rtd",,"StudyData", $O$1, "Bar", "", "Time", $O$2, $A132,$O$6,$O$8, "","False")</f>
        <v>44201</v>
      </c>
      <c r="D132" s="9">
        <f xml:space="preserve"> RTD("cqg.rtd",,"StudyData", $O$1, "Bar", "", "Close", $O$2, $A132, $O$6,$O$8,,$O$4,$O$10)</f>
        <v>3699.5</v>
      </c>
      <c r="E132" s="12">
        <f t="shared" si="4"/>
        <v>3695.6919762845851</v>
      </c>
      <c r="F132" s="13">
        <f>INDEX(LINEST(D113:D132,$K$2:$K$21^{1,2,3},,TRUE),3,1)</f>
        <v>0.54282703123309917</v>
      </c>
      <c r="G132" s="14">
        <f>INDEX(LINEST(D113:D132,$K$2:$K$21^{1,2,3},,TRUE),1)</f>
        <v>-4.8915082987636457E-2</v>
      </c>
      <c r="H132" s="14">
        <f>INDEX(LINEST(D113:D132,$K$2:$K$21^{1,2,3},,TRUE),1,2)</f>
        <v>1.6458404934680329</v>
      </c>
      <c r="I132" s="14">
        <f>INDEX(INDEX(LINEST(D113:D132,$K$2:$K$21^{1,2,3},,TRUE),1),1,3)</f>
        <v>-12.376916250169712</v>
      </c>
      <c r="J132" s="4">
        <f>INDEX(INDEX(LINEST(D113:D132,$K$2:$K$21^{1,2,3},,TRUE),1),1,4)</f>
        <v>3676.2147678018578</v>
      </c>
      <c r="M132" s="9"/>
      <c r="N132" s="5"/>
      <c r="O132" s="4"/>
    </row>
    <row r="133" spans="1:15" x14ac:dyDescent="0.3">
      <c r="A133">
        <f t="shared" si="5"/>
        <v>-169</v>
      </c>
      <c r="B133" s="7">
        <f xml:space="preserve"> RTD("cqg.rtd",,"StudyData", $O$1, "Bar", "", "Time", $O$2,$A133, $O$6, "", "","False")</f>
        <v>44202</v>
      </c>
      <c r="C133" s="8">
        <f xml:space="preserve"> RTD("cqg.rtd",,"StudyData", $O$1, "Bar", "", "Time", $O$2, $A133,$O$6,$O$8, "","False")</f>
        <v>44202</v>
      </c>
      <c r="D133" s="9">
        <f xml:space="preserve"> RTD("cqg.rtd",,"StudyData", $O$1, "Bar", "", "Close", $O$2, $A133, $O$6,$O$8,,$O$4,$O$10)</f>
        <v>3721.75</v>
      </c>
      <c r="E133" s="12">
        <f t="shared" si="4"/>
        <v>3707.2270412196499</v>
      </c>
      <c r="F133" s="13">
        <f>INDEX(LINEST(D114:D133,$K$2:$K$21^{1,2,3},,TRUE),3,1)</f>
        <v>0.56880969201381981</v>
      </c>
      <c r="G133" s="14">
        <f>INDEX(LINEST(D114:D133,$K$2:$K$21^{1,2,3},,TRUE),1)</f>
        <v>-2.884127994169744E-2</v>
      </c>
      <c r="H133" s="14">
        <f>INDEX(LINEST(D114:D133,$K$2:$K$21^{1,2,3},,TRUE),1,2)</f>
        <v>0.97793242114820389</v>
      </c>
      <c r="I133" s="14">
        <f>INDEX(INDEX(LINEST(D114:D133,$K$2:$K$21^{1,2,3},,TRUE),1),1,3)</f>
        <v>-5.6768323729187191</v>
      </c>
      <c r="J133" s="4">
        <f>INDEX(INDEX(LINEST(D114:D133,$K$2:$K$21^{1,2,3},,TRUE),1),1,4)</f>
        <v>3660.3209597523223</v>
      </c>
      <c r="M133" s="9"/>
      <c r="N133" s="5"/>
      <c r="O133" s="4"/>
    </row>
    <row r="134" spans="1:15" x14ac:dyDescent="0.3">
      <c r="A134">
        <f t="shared" si="5"/>
        <v>-168</v>
      </c>
      <c r="B134" s="7">
        <f xml:space="preserve"> RTD("cqg.rtd",,"StudyData", $O$1, "Bar", "", "Time", $O$2,$A134, $O$6, "", "","False")</f>
        <v>44203</v>
      </c>
      <c r="C134" s="8">
        <f xml:space="preserve"> RTD("cqg.rtd",,"StudyData", $O$1, "Bar", "", "Time", $O$2, $A134,$O$6,$O$8, "","False")</f>
        <v>44203</v>
      </c>
      <c r="D134" s="9">
        <f xml:space="preserve"> RTD("cqg.rtd",,"StudyData", $O$1, "Bar", "", "Close", $O$2, $A134, $O$6,$O$8,,$O$4,$O$10)</f>
        <v>3776.75</v>
      </c>
      <c r="E134" s="12">
        <f t="shared" si="4"/>
        <v>3749.4460982495766</v>
      </c>
      <c r="F134" s="13">
        <f>INDEX(LINEST(D115:D134,$K$2:$K$21^{1,2,3},,TRUE),3,1)</f>
        <v>0.69656794493586827</v>
      </c>
      <c r="G134" s="14">
        <f>INDEX(LINEST(D115:D134,$K$2:$K$21^{1,2,3},,TRUE),1)</f>
        <v>4.221022990709352E-2</v>
      </c>
      <c r="H134" s="14">
        <f>INDEX(LINEST(D115:D134,$K$2:$K$21^{1,2,3},,TRUE),1,2)</f>
        <v>-1.201967878892767</v>
      </c>
      <c r="I134" s="14">
        <f>INDEX(INDEX(LINEST(D115:D134,$K$2:$K$21^{1,2,3},,TRUE),1),1,3)</f>
        <v>13.750271249890984</v>
      </c>
      <c r="J134" s="4">
        <f>INDEX(INDEX(LINEST(D115:D134,$K$2:$K$21^{1,2,3},,TRUE),1),1,4)</f>
        <v>3617.5459855521158</v>
      </c>
      <c r="M134" s="9"/>
      <c r="N134" s="5"/>
      <c r="O134" s="4"/>
    </row>
    <row r="135" spans="1:15" x14ac:dyDescent="0.3">
      <c r="A135">
        <f t="shared" si="5"/>
        <v>-167</v>
      </c>
      <c r="B135" s="7">
        <f xml:space="preserve"> RTD("cqg.rtd",,"StudyData", $O$1, "Bar", "", "Time", $O$2,$A135, $O$6, "", "","False")</f>
        <v>44204</v>
      </c>
      <c r="C135" s="8">
        <f xml:space="preserve"> RTD("cqg.rtd",,"StudyData", $O$1, "Bar", "", "Time", $O$2, $A135,$O$6,$O$8, "","False")</f>
        <v>44204</v>
      </c>
      <c r="D135" s="9">
        <f xml:space="preserve"> RTD("cqg.rtd",,"StudyData", $O$1, "Bar", "", "Close", $O$2, $A135, $O$6,$O$8,,$O$4,$O$10)</f>
        <v>3798.75</v>
      </c>
      <c r="E135" s="12">
        <f t="shared" si="4"/>
        <v>3788.0876284584983</v>
      </c>
      <c r="F135" s="13">
        <f>INDEX(LINEST(D116:D135,$K$2:$K$21^{1,2,3},,TRUE),3,1)</f>
        <v>0.79728605621768611</v>
      </c>
      <c r="G135" s="14">
        <f>INDEX(LINEST(D116:D135,$K$2:$K$21^{1,2,3},,TRUE),1)</f>
        <v>8.2131348482809022E-2</v>
      </c>
      <c r="H135" s="14">
        <f>INDEX(LINEST(D116:D135,$K$2:$K$21^{1,2,3},,TRUE),1,2)</f>
        <v>-2.2998083589583129</v>
      </c>
      <c r="I135" s="14">
        <f>INDEX(INDEX(LINEST(D116:D135,$K$2:$K$21^{1,2,3},,TRUE),1),1,3)</f>
        <v>22.303664007729182</v>
      </c>
      <c r="J135" s="4">
        <f>INDEX(INDEX(LINEST(D116:D135,$K$2:$K$21^{1,2,3},,TRUE),1),1,4)</f>
        <v>3604.8869040247678</v>
      </c>
      <c r="M135" s="9"/>
      <c r="N135" s="5"/>
      <c r="O135" s="4"/>
    </row>
    <row r="136" spans="1:15" x14ac:dyDescent="0.3">
      <c r="A136">
        <f t="shared" si="5"/>
        <v>-166</v>
      </c>
      <c r="B136" s="7">
        <f xml:space="preserve"> RTD("cqg.rtd",,"StudyData", $O$1, "Bar", "", "Time", $O$2,$A136, $O$6, "", "","False")</f>
        <v>44207</v>
      </c>
      <c r="C136" s="8">
        <f xml:space="preserve"> RTD("cqg.rtd",,"StudyData", $O$1, "Bar", "", "Time", $O$2, $A136,$O$6,$O$8, "","False")</f>
        <v>44207</v>
      </c>
      <c r="D136" s="9">
        <f xml:space="preserve"> RTD("cqg.rtd",,"StudyData", $O$1, "Bar", "", "Close", $O$2, $A136, $O$6,$O$8,,$O$4,$O$10)</f>
        <v>3773.25</v>
      </c>
      <c r="E136" s="12">
        <f t="shared" si="4"/>
        <v>3796.9729192546583</v>
      </c>
      <c r="F136" s="13">
        <f>INDEX(LINEST(D117:D136,$K$2:$K$21^{1,2,3},,TRUE),3,1)</f>
        <v>0.8005787823860252</v>
      </c>
      <c r="G136" s="14">
        <f>INDEX(LINEST(D117:D136,$K$2:$K$21^{1,2,3},,TRUE),1)</f>
        <v>7.2054234633316547E-2</v>
      </c>
      <c r="H136" s="14">
        <f>INDEX(LINEST(D117:D136,$K$2:$K$21^{1,2,3},,TRUE),1,2)</f>
        <v>-1.9613693615578096</v>
      </c>
      <c r="I136" s="14">
        <f>INDEX(INDEX(LINEST(D117:D136,$K$2:$K$21^{1,2,3},,TRUE),1),1,3)</f>
        <v>19.557354820438668</v>
      </c>
      <c r="J136" s="4">
        <f>INDEX(INDEX(LINEST(D117:D136,$K$2:$K$21^{1,2,3},,TRUE),1),1,4)</f>
        <v>3613.9396904024766</v>
      </c>
      <c r="M136" s="9"/>
      <c r="N136" s="5"/>
      <c r="O136" s="4"/>
    </row>
    <row r="137" spans="1:15" x14ac:dyDescent="0.3">
      <c r="A137">
        <f t="shared" si="5"/>
        <v>-165</v>
      </c>
      <c r="B137" s="7">
        <f xml:space="preserve"> RTD("cqg.rtd",,"StudyData", $O$1, "Bar", "", "Time", $O$2,$A137, $O$6, "", "","False")</f>
        <v>44208</v>
      </c>
      <c r="C137" s="8">
        <f xml:space="preserve"> RTD("cqg.rtd",,"StudyData", $O$1, "Bar", "", "Time", $O$2, $A137,$O$6,$O$8, "","False")</f>
        <v>44208</v>
      </c>
      <c r="D137" s="9">
        <f xml:space="preserve"> RTD("cqg.rtd",,"StudyData", $O$1, "Bar", "", "Close", $O$2, $A137, $O$6,$O$8,,$O$4,$O$10)</f>
        <v>3775.75</v>
      </c>
      <c r="E137" s="12">
        <f t="shared" si="4"/>
        <v>3798.8003896103901</v>
      </c>
      <c r="F137" s="13">
        <f>INDEX(LINEST(D118:D137,$K$2:$K$21^{1,2,3},,TRUE),3,1)</f>
        <v>0.77862995903012966</v>
      </c>
      <c r="G137" s="14">
        <f>INDEX(LINEST(D118:D137,$K$2:$K$21^{1,2,3},,TRUE),1)</f>
        <v>4.2092754167057711E-2</v>
      </c>
      <c r="H137" s="14">
        <f>INDEX(LINEST(D118:D137,$K$2:$K$21^{1,2,3},,TRUE),1,2)</f>
        <v>-0.98151528554005796</v>
      </c>
      <c r="I137" s="14">
        <f>INDEX(INDEX(LINEST(D118:D137,$K$2:$K$21^{1,2,3},,TRUE),1),1,3)</f>
        <v>10.828057889822645</v>
      </c>
      <c r="J137" s="4">
        <f>INDEX(INDEX(LINEST(D118:D137,$K$2:$K$21^{1,2,3},,TRUE),1),1,4)</f>
        <v>3638.1033126934985</v>
      </c>
      <c r="M137" s="9"/>
      <c r="N137" s="5"/>
      <c r="O137" s="4"/>
    </row>
    <row r="138" spans="1:15" x14ac:dyDescent="0.3">
      <c r="A138">
        <f t="shared" si="5"/>
        <v>-164</v>
      </c>
      <c r="B138" s="7">
        <f xml:space="preserve"> RTD("cqg.rtd",,"StudyData", $O$1, "Bar", "", "Time", $O$2,$A138, $O$6, "", "","False")</f>
        <v>44209</v>
      </c>
      <c r="C138" s="8">
        <f xml:space="preserve"> RTD("cqg.rtd",,"StudyData", $O$1, "Bar", "", "Time", $O$2, $A138,$O$6,$O$8, "","False")</f>
        <v>44209</v>
      </c>
      <c r="D138" s="9">
        <f xml:space="preserve"> RTD("cqg.rtd",,"StudyData", $O$1, "Bar", "", "Close", $O$2, $A138, $O$6,$O$8,,$O$4,$O$10)</f>
        <v>3785</v>
      </c>
      <c r="E138" s="12">
        <f t="shared" si="4"/>
        <v>3796.0508695652179</v>
      </c>
      <c r="F138" s="13">
        <f>INDEX(LINEST(D119:D138,$K$2:$K$21^{1,2,3},,TRUE),3,1)</f>
        <v>0.80399015077679137</v>
      </c>
      <c r="G138" s="14">
        <f>INDEX(LINEST(D119:D138,$K$2:$K$21^{1,2,3},,TRUE),1)</f>
        <v>-1.4784981324892628E-2</v>
      </c>
      <c r="H138" s="14">
        <f>INDEX(LINEST(D119:D138,$K$2:$K$21^{1,2,3},,TRUE),1,2)</f>
        <v>0.93206035898861739</v>
      </c>
      <c r="I138" s="14">
        <f>INDEX(INDEX(LINEST(D119:D138,$K$2:$K$21^{1,2,3},,TRUE),1),1,3)</f>
        <v>-7.2943311302747658</v>
      </c>
      <c r="J138" s="4">
        <f>INDEX(INDEX(LINEST(D119:D138,$K$2:$K$21^{1,2,3},,TRUE),1),1,4)</f>
        <v>3687.3931991744071</v>
      </c>
      <c r="M138" s="9"/>
      <c r="N138" s="5"/>
      <c r="O138" s="4"/>
    </row>
    <row r="139" spans="1:15" x14ac:dyDescent="0.3">
      <c r="A139">
        <f t="shared" si="5"/>
        <v>-163</v>
      </c>
      <c r="B139" s="7">
        <f xml:space="preserve"> RTD("cqg.rtd",,"StudyData", $O$1, "Bar", "", "Time", $O$2,$A139, $O$6, "", "","False")</f>
        <v>44210</v>
      </c>
      <c r="C139" s="8">
        <f xml:space="preserve"> RTD("cqg.rtd",,"StudyData", $O$1, "Bar", "", "Time", $O$2, $A139,$O$6,$O$8, "","False")</f>
        <v>44210</v>
      </c>
      <c r="D139" s="9">
        <f xml:space="preserve"> RTD("cqg.rtd",,"StudyData", $O$1, "Bar", "", "Close", $O$2, $A139, $O$6,$O$8,,$O$4,$O$10)</f>
        <v>3772.5</v>
      </c>
      <c r="E139" s="12">
        <f t="shared" si="4"/>
        <v>3785.6289892715981</v>
      </c>
      <c r="F139" s="13">
        <f>INDEX(LINEST(D120:D139,$K$2:$K$21^{1,2,3},,TRUE),3,1)</f>
        <v>0.8092511280837108</v>
      </c>
      <c r="G139" s="14">
        <f>INDEX(LINEST(D120:D139,$K$2:$K$21^{1,2,3},,TRUE),1)</f>
        <v>-5.3756844253546411E-2</v>
      </c>
      <c r="H139" s="14">
        <f>INDEX(LINEST(D120:D139,$K$2:$K$21^{1,2,3},,TRUE),1,2)</f>
        <v>2.0549890332667302</v>
      </c>
      <c r="I139" s="14">
        <f>INDEX(INDEX(LINEST(D120:D139,$K$2:$K$21^{1,2,3},,TRUE),1),1,3)</f>
        <v>-15.486293190738627</v>
      </c>
      <c r="J139" s="4">
        <f>INDEX(INDEX(LINEST(D120:D139,$K$2:$K$21^{1,2,3},,TRUE),1),1,4)</f>
        <v>3703.4139938080498</v>
      </c>
      <c r="M139" s="9"/>
      <c r="N139" s="5"/>
      <c r="O139" s="4"/>
    </row>
    <row r="140" spans="1:15" x14ac:dyDescent="0.3">
      <c r="A140">
        <f t="shared" si="5"/>
        <v>-162</v>
      </c>
      <c r="B140" s="7">
        <f xml:space="preserve"> RTD("cqg.rtd",,"StudyData", $O$1, "Bar", "", "Time", $O$2,$A140, $O$6, "", "","False")</f>
        <v>44211</v>
      </c>
      <c r="C140" s="8">
        <f xml:space="preserve"> RTD("cqg.rtd",,"StudyData", $O$1, "Bar", "", "Time", $O$2, $A140,$O$6,$O$8, "","False")</f>
        <v>44211</v>
      </c>
      <c r="D140" s="9">
        <f xml:space="preserve"> RTD("cqg.rtd",,"StudyData", $O$1, "Bar", "", "Close", $O$2, $A140, $O$6,$O$8,,$O$4,$O$10)</f>
        <v>3743.5</v>
      </c>
      <c r="E140" s="12">
        <f t="shared" si="4"/>
        <v>3759.3842123094296</v>
      </c>
      <c r="F140" s="13">
        <f>INDEX(LINEST(D121:D140,$K$2:$K$21^{1,2,3},,TRUE),3,1)</f>
        <v>0.80123656166188351</v>
      </c>
      <c r="G140" s="14">
        <f>INDEX(LINEST(D121:D140,$K$2:$K$21^{1,2,3},,TRUE),1)</f>
        <v>-0.10013025666545666</v>
      </c>
      <c r="H140" s="14">
        <f>INDEX(LINEST(D121:D140,$K$2:$K$21^{1,2,3},,TRUE),1,2)</f>
        <v>3.2799916700609959</v>
      </c>
      <c r="I140" s="14">
        <f>INDEX(INDEX(LINEST(D121:D140,$K$2:$K$21^{1,2,3},,TRUE),1),1,3)</f>
        <v>-23.396717229988905</v>
      </c>
      <c r="J140" s="4">
        <f>INDEX(INDEX(LINEST(D121:D140,$K$2:$K$21^{1,2,3},,TRUE),1),1,4)</f>
        <v>3716.3639422084625</v>
      </c>
      <c r="M140" s="9"/>
      <c r="N140" s="5"/>
      <c r="O140" s="4"/>
    </row>
    <row r="141" spans="1:15" x14ac:dyDescent="0.3">
      <c r="A141">
        <f t="shared" si="5"/>
        <v>-161</v>
      </c>
      <c r="B141" s="7">
        <f xml:space="preserve"> RTD("cqg.rtd",,"StudyData", $O$1, "Bar", "", "Time", $O$2,$A141, $O$6, "", "","False")</f>
        <v>44215</v>
      </c>
      <c r="C141" s="8">
        <f xml:space="preserve"> RTD("cqg.rtd",,"StudyData", $O$1, "Bar", "", "Time", $O$2, $A141,$O$6,$O$8, "","False")</f>
        <v>44215</v>
      </c>
      <c r="D141" s="9">
        <f xml:space="preserve"> RTD("cqg.rtd",,"StudyData", $O$1, "Bar", "", "Close", $O$2, $A141, $O$6,$O$8,,$O$4,$O$10)</f>
        <v>3771.75</v>
      </c>
      <c r="E141" s="12">
        <f t="shared" si="4"/>
        <v>3759.26269904009</v>
      </c>
      <c r="F141" s="13">
        <f>INDEX(LINEST(D122:D141,$K$2:$K$21^{1,2,3},,TRUE),3,1)</f>
        <v>0.80060638755332747</v>
      </c>
      <c r="G141" s="14">
        <f>INDEX(LINEST(D122:D141,$K$2:$K$21^{1,2,3},,TRUE),1)</f>
        <v>-8.4568358235742949E-2</v>
      </c>
      <c r="H141" s="14">
        <f>INDEX(LINEST(D122:D141,$K$2:$K$21^{1,2,3},,TRUE),1,2)</f>
        <v>2.5882567818057156</v>
      </c>
      <c r="I141" s="14">
        <f>INDEX(INDEX(LINEST(D122:D141,$K$2:$K$21^{1,2,3},,TRUE),1),1,3)</f>
        <v>-14.63463468599427</v>
      </c>
      <c r="J141" s="4">
        <f>INDEX(INDEX(LINEST(D122:D141,$K$2:$K$21^{1,2,3},,TRUE),1),1,4)</f>
        <v>3693.1995459236327</v>
      </c>
      <c r="M141" s="9"/>
      <c r="N141" s="5"/>
      <c r="O141" s="4"/>
    </row>
    <row r="142" spans="1:15" x14ac:dyDescent="0.3">
      <c r="A142">
        <f t="shared" si="5"/>
        <v>-160</v>
      </c>
      <c r="B142" s="7">
        <f xml:space="preserve"> RTD("cqg.rtd",,"StudyData", $O$1, "Bar", "", "Time", $O$2,$A142, $O$6, "", "","False")</f>
        <v>44216</v>
      </c>
      <c r="C142" s="8">
        <f xml:space="preserve"> RTD("cqg.rtd",,"StudyData", $O$1, "Bar", "", "Time", $O$2, $A142,$O$6,$O$8, "","False")</f>
        <v>44216</v>
      </c>
      <c r="D142" s="9">
        <f xml:space="preserve"> RTD("cqg.rtd",,"StudyData", $O$1, "Bar", "", "Close", $O$2, $A142, $O$6,$O$8,,$O$4,$O$10)</f>
        <v>3826.25</v>
      </c>
      <c r="E142" s="12">
        <f t="shared" si="4"/>
        <v>3791.5802597402599</v>
      </c>
      <c r="F142" s="13">
        <f>INDEX(LINEST(D123:D142,$K$2:$K$21^{1,2,3},,TRUE),3,1)</f>
        <v>0.77934172572016014</v>
      </c>
      <c r="G142" s="14">
        <f>INDEX(LINEST(D123:D142,$K$2:$K$21^{1,2,3},,TRUE),1)</f>
        <v>-2.2711636488726317E-2</v>
      </c>
      <c r="H142" s="14">
        <f>INDEX(LINEST(D123:D142,$K$2:$K$21^{1,2,3},,TRUE),1,2)</f>
        <v>0.62455872301073656</v>
      </c>
      <c r="I142" s="14">
        <f>INDEX(INDEX(LINEST(D123:D142,$K$2:$K$21^{1,2,3},,TRUE),1),1,3)</f>
        <v>3.3241979726499764</v>
      </c>
      <c r="J142" s="4">
        <f>INDEX(INDEX(LINEST(D123:D142,$K$2:$K$21^{1,2,3},,TRUE),1),1,4)</f>
        <v>3656.9659029927761</v>
      </c>
      <c r="M142" s="9"/>
      <c r="N142" s="5"/>
      <c r="O142" s="4"/>
    </row>
    <row r="143" spans="1:15" x14ac:dyDescent="0.3">
      <c r="A143">
        <f t="shared" si="5"/>
        <v>-159</v>
      </c>
      <c r="B143" s="7">
        <f xml:space="preserve"> RTD("cqg.rtd",,"StudyData", $O$1, "Bar", "", "Time", $O$2,$A143, $O$6, "", "","False")</f>
        <v>44217</v>
      </c>
      <c r="C143" s="8">
        <f xml:space="preserve"> RTD("cqg.rtd",,"StudyData", $O$1, "Bar", "", "Time", $O$2, $A143,$O$6,$O$8, "","False")</f>
        <v>44217</v>
      </c>
      <c r="D143" s="9">
        <f xml:space="preserve"> RTD("cqg.rtd",,"StudyData", $O$1, "Bar", "", "Close", $O$2, $A143, $O$6,$O$8,,$O$4,$O$10)</f>
        <v>3827.25</v>
      </c>
      <c r="E143" s="12">
        <f t="shared" si="4"/>
        <v>3812.9859909655561</v>
      </c>
      <c r="F143" s="13">
        <f>INDEX(LINEST(D124:D143,$K$2:$K$21^{1,2,3},,TRUE),3,1)</f>
        <v>0.78776973880538226</v>
      </c>
      <c r="G143" s="14">
        <f>INDEX(LINEST(D124:D143,$K$2:$K$21^{1,2,3},,TRUE),1)</f>
        <v>7.9480700122779267E-3</v>
      </c>
      <c r="H143" s="14">
        <f>INDEX(LINEST(D124:D143,$K$2:$K$21^{1,2,3},,TRUE),1,2)</f>
        <v>-0.32128297959500257</v>
      </c>
      <c r="I143" s="14">
        <f>INDEX(INDEX(LINEST(D124:D143,$K$2:$K$21^{1,2,3},,TRUE),1),1,3)</f>
        <v>11.569316790581453</v>
      </c>
      <c r="J143" s="4">
        <f>INDEX(INDEX(LINEST(D124:D143,$K$2:$K$21^{1,2,3},,TRUE),1),1,4)</f>
        <v>3646.5282868937047</v>
      </c>
      <c r="M143" s="9"/>
      <c r="N143" s="5"/>
      <c r="O143" s="4"/>
    </row>
    <row r="144" spans="1:15" x14ac:dyDescent="0.3">
      <c r="A144">
        <f t="shared" si="5"/>
        <v>-158</v>
      </c>
      <c r="B144" s="7">
        <f xml:space="preserve"> RTD("cqg.rtd",,"StudyData", $O$1, "Bar", "", "Time", $O$2,$A144, $O$6, "", "","False")</f>
        <v>44218</v>
      </c>
      <c r="C144" s="8">
        <f xml:space="preserve"> RTD("cqg.rtd",,"StudyData", $O$1, "Bar", "", "Time", $O$2, $A144,$O$6,$O$8, "","False")</f>
        <v>44218</v>
      </c>
      <c r="D144" s="9">
        <f xml:space="preserve"> RTD("cqg.rtd",,"StudyData", $O$1, "Bar", "", "Close", $O$2, $A144, $O$6,$O$8,,$O$4,$O$10)</f>
        <v>3815.5</v>
      </c>
      <c r="E144" s="12">
        <f t="shared" si="4"/>
        <v>3818.2279728966687</v>
      </c>
      <c r="F144" s="13">
        <f>INDEX(LINEST(D125:D144,$K$2:$K$21^{1,2,3},,TRUE),3,1)</f>
        <v>0.77918805260491453</v>
      </c>
      <c r="G144" s="14">
        <f>INDEX(LINEST(D125:D144,$K$2:$K$21^{1,2,3},,TRUE),1)</f>
        <v>4.9196705240588667E-3</v>
      </c>
      <c r="H144" s="14">
        <f>INDEX(LINEST(D125:D144,$K$2:$K$21^{1,2,3},,TRUE),1,2)</f>
        <v>-0.22435615602596787</v>
      </c>
      <c r="I144" s="14">
        <f>INDEX(INDEX(LINEST(D125:D144,$K$2:$K$21^{1,2,3},,TRUE),1),1,3)</f>
        <v>10.525088024253495</v>
      </c>
      <c r="J144" s="4">
        <f>INDEX(INDEX(LINEST(D125:D144,$K$2:$K$21^{1,2,3},,TRUE),1),1,4)</f>
        <v>3658.1113106295152</v>
      </c>
      <c r="M144" s="9"/>
      <c r="N144" s="5"/>
      <c r="O144" s="4"/>
    </row>
    <row r="145" spans="1:15" x14ac:dyDescent="0.3">
      <c r="A145">
        <f t="shared" si="5"/>
        <v>-157</v>
      </c>
      <c r="B145" s="7">
        <f xml:space="preserve"> RTD("cqg.rtd",,"StudyData", $O$1, "Bar", "", "Time", $O$2,$A145, $O$6, "", "","False")</f>
        <v>44221</v>
      </c>
      <c r="C145" s="8">
        <f xml:space="preserve"> RTD("cqg.rtd",,"StudyData", $O$1, "Bar", "", "Time", $O$2, $A145,$O$6,$O$8, "","False")</f>
        <v>44221</v>
      </c>
      <c r="D145" s="9">
        <f xml:space="preserve"> RTD("cqg.rtd",,"StudyData", $O$1, "Bar", "", "Close", $O$2, $A145, $O$6,$O$8,,$O$4,$O$10)</f>
        <v>3829.75</v>
      </c>
      <c r="E145" s="12">
        <f t="shared" si="4"/>
        <v>3826.869305477132</v>
      </c>
      <c r="F145" s="13">
        <f>INDEX(LINEST(D126:D145,$K$2:$K$21^{1,2,3},,TRUE),3,1)</f>
        <v>0.77252741604986008</v>
      </c>
      <c r="G145" s="14">
        <f>INDEX(LINEST(D126:D145,$K$2:$K$21^{1,2,3},,TRUE),1)</f>
        <v>7.2637126412898286E-4</v>
      </c>
      <c r="H145" s="14">
        <f>INDEX(LINEST(D126:D145,$K$2:$K$21^{1,2,3},,TRUE),1,2)</f>
        <v>-3.9692610974084483E-2</v>
      </c>
      <c r="I145" s="14">
        <f>INDEX(INDEX(LINEST(D126:D145,$K$2:$K$21^{1,2,3},,TRUE),1),1,3)</f>
        <v>8.1277514438270373</v>
      </c>
      <c r="J145" s="4">
        <f>INDEX(INDEX(LINEST(D126:D145,$K$2:$K$21^{1,2,3},,TRUE),1),1,4)</f>
        <v>3674.380350877193</v>
      </c>
      <c r="M145" s="9"/>
      <c r="N145" s="5"/>
      <c r="O145" s="4"/>
    </row>
    <row r="146" spans="1:15" x14ac:dyDescent="0.3">
      <c r="A146">
        <f t="shared" si="5"/>
        <v>-156</v>
      </c>
      <c r="B146" s="7">
        <f xml:space="preserve"> RTD("cqg.rtd",,"StudyData", $O$1, "Bar", "", "Time", $O$2,$A146, $O$6, "", "","False")</f>
        <v>44222</v>
      </c>
      <c r="C146" s="8">
        <f xml:space="preserve"> RTD("cqg.rtd",,"StudyData", $O$1, "Bar", "", "Time", $O$2, $A146,$O$6,$O$8, "","False")</f>
        <v>44222</v>
      </c>
      <c r="D146" s="9">
        <f xml:space="preserve"> RTD("cqg.rtd",,"StudyData", $O$1, "Bar", "", "Close", $O$2, $A146, $O$6,$O$8,,$O$4,$O$10)</f>
        <v>3823.75</v>
      </c>
      <c r="E146" s="12">
        <f t="shared" si="4"/>
        <v>3827.1178091473748</v>
      </c>
      <c r="F146" s="13">
        <f>INDEX(LINEST(D127:D146,$K$2:$K$21^{1,2,3},,TRUE),3,1)</f>
        <v>0.76047686390237712</v>
      </c>
      <c r="G146" s="14">
        <f>INDEX(LINEST(D127:D146,$K$2:$K$21^{1,2,3},,TRUE),1)</f>
        <v>-1.3701865879144116E-2</v>
      </c>
      <c r="H146" s="14">
        <f>INDEX(LINEST(D127:D146,$K$2:$K$21^{1,2,3},,TRUE),1,2)</f>
        <v>0.41004634639376902</v>
      </c>
      <c r="I146" s="14">
        <f>INDEX(INDEX(LINEST(D127:D146,$K$2:$K$21^{1,2,3},,TRUE),1),1,3)</f>
        <v>4.0358667438960776</v>
      </c>
      <c r="J146" s="4">
        <f>INDEX(INDEX(LINEST(D127:D146,$K$2:$K$21^{1,2,3},,TRUE),1),1,4)</f>
        <v>3691.9968627450985</v>
      </c>
      <c r="M146" s="9"/>
      <c r="N146" s="5"/>
      <c r="O146" s="4"/>
    </row>
    <row r="147" spans="1:15" x14ac:dyDescent="0.3">
      <c r="A147">
        <f t="shared" si="5"/>
        <v>-155</v>
      </c>
      <c r="B147" s="7">
        <f xml:space="preserve"> RTD("cqg.rtd",,"StudyData", $O$1, "Bar", "", "Time", $O$2,$A147, $O$6, "", "","False")</f>
        <v>44223</v>
      </c>
      <c r="C147" s="8">
        <f xml:space="preserve"> RTD("cqg.rtd",,"StudyData", $O$1, "Bar", "", "Time", $O$2, $A147,$O$6,$O$8, "","False")</f>
        <v>44223</v>
      </c>
      <c r="D147" s="9">
        <f xml:space="preserve"> RTD("cqg.rtd",,"StudyData", $O$1, "Bar", "", "Close", $O$2, $A147, $O$6,$O$8,,$O$4,$O$10)</f>
        <v>3725.5</v>
      </c>
      <c r="E147" s="12">
        <f t="shared" si="4"/>
        <v>3774.0067419536986</v>
      </c>
      <c r="F147" s="13">
        <f>INDEX(LINEST(D128:D147,$K$2:$K$21^{1,2,3},,TRUE),3,1)</f>
        <v>0.64084269774894675</v>
      </c>
      <c r="G147" s="14">
        <f>INDEX(LINEST(D128:D147,$K$2:$K$21^{1,2,3},,TRUE),1)</f>
        <v>-6.8161083169832715E-2</v>
      </c>
      <c r="H147" s="14">
        <f>INDEX(LINEST(D128:D147,$K$2:$K$21^{1,2,3},,TRUE),1,2)</f>
        <v>1.6888490116246229</v>
      </c>
      <c r="I147" s="14">
        <f>INDEX(INDEX(LINEST(D128:D147,$K$2:$K$21^{1,2,3},,TRUE),1),1,3)</f>
        <v>-2.9504792167196614</v>
      </c>
      <c r="J147" s="4">
        <f>INDEX(INDEX(LINEST(D128:D147,$K$2:$K$21^{1,2,3},,TRUE),1),1,4)</f>
        <v>3702.7653869969045</v>
      </c>
      <c r="M147" s="9"/>
      <c r="N147" s="5"/>
      <c r="O147" s="4"/>
    </row>
    <row r="148" spans="1:15" x14ac:dyDescent="0.3">
      <c r="A148">
        <f t="shared" si="5"/>
        <v>-154</v>
      </c>
      <c r="B148" s="7">
        <f xml:space="preserve"> RTD("cqg.rtd",,"StudyData", $O$1, "Bar", "", "Time", $O$2,$A148, $O$6, "", "","False")</f>
        <v>44224</v>
      </c>
      <c r="C148" s="8">
        <f xml:space="preserve"> RTD("cqg.rtd",,"StudyData", $O$1, "Bar", "", "Time", $O$2, $A148,$O$6,$O$8, "","False")</f>
        <v>44224</v>
      </c>
      <c r="D148" s="9">
        <f xml:space="preserve"> RTD("cqg.rtd",,"StudyData", $O$1, "Bar", "", "Close", $O$2, $A148, $O$6,$O$8,,$O$4,$O$10)</f>
        <v>3760.5</v>
      </c>
      <c r="E148" s="12">
        <f t="shared" si="4"/>
        <v>3757.7700112930547</v>
      </c>
      <c r="F148" s="13">
        <f>INDEX(LINEST(D129:D148,$K$2:$K$21^{1,2,3},,TRUE),3,1)</f>
        <v>0.60472179556720995</v>
      </c>
      <c r="G148" s="14">
        <f>INDEX(LINEST(D129:D148,$K$2:$K$21^{1,2,3},,TRUE),1)</f>
        <v>-6.4331802341628566E-2</v>
      </c>
      <c r="H148" s="14">
        <f>INDEX(LINEST(D129:D148,$K$2:$K$21^{1,2,3},,TRUE),1,2)</f>
        <v>1.3845316324990538</v>
      </c>
      <c r="I148" s="14">
        <f>INDEX(INDEX(LINEST(D129:D148,$K$2:$K$21^{1,2,3},,TRUE),1),1,3)</f>
        <v>0.909257065977366</v>
      </c>
      <c r="J148" s="4">
        <f>INDEX(INDEX(LINEST(D129:D148,$K$2:$K$21^{1,2,3},,TRUE),1),1,4)</f>
        <v>3700.4266357069146</v>
      </c>
      <c r="M148" s="9"/>
      <c r="N148" s="5"/>
      <c r="O148" s="4"/>
    </row>
    <row r="149" spans="1:15" x14ac:dyDescent="0.3">
      <c r="A149">
        <f t="shared" si="5"/>
        <v>-153</v>
      </c>
      <c r="B149" s="7">
        <f xml:space="preserve"> RTD("cqg.rtd",,"StudyData", $O$1, "Bar", "", "Time", $O$2,$A149, $O$6, "", "","False")</f>
        <v>44225</v>
      </c>
      <c r="C149" s="8">
        <f xml:space="preserve"> RTD("cqg.rtd",,"StudyData", $O$1, "Bar", "", "Time", $O$2, $A149,$O$6,$O$8, "","False")</f>
        <v>44225</v>
      </c>
      <c r="D149" s="9">
        <f xml:space="preserve"> RTD("cqg.rtd",,"StudyData", $O$1, "Bar", "", "Close", $O$2, $A149, $O$6,$O$8,,$O$4,$O$10)</f>
        <v>3686.5</v>
      </c>
      <c r="E149" s="12">
        <f t="shared" si="4"/>
        <v>3708.0016600790514</v>
      </c>
      <c r="F149" s="13">
        <f>INDEX(LINEST(D130:D149,$K$2:$K$21^{1,2,3},,TRUE),3,1)</f>
        <v>0.60514783433222796</v>
      </c>
      <c r="G149" s="14">
        <f>INDEX(LINEST(D130:D149,$K$2:$K$21^{1,2,3},,TRUE),1)</f>
        <v>-9.2411495490645326E-2</v>
      </c>
      <c r="H149" s="14">
        <f>INDEX(LINEST(D130:D149,$K$2:$K$21^{1,2,3},,TRUE),1,2)</f>
        <v>1.9083048967454852</v>
      </c>
      <c r="I149" s="14">
        <f>INDEX(INDEX(LINEST(D130:D149,$K$2:$K$21^{1,2,3},,TRUE),1),1,3)</f>
        <v>-1.2427820597764423</v>
      </c>
      <c r="J149" s="4">
        <f>INDEX(INDEX(LINEST(D130:D149,$K$2:$K$21^{1,2,3},,TRUE),1),1,4)</f>
        <v>3708.8273065015487</v>
      </c>
      <c r="M149" s="9"/>
      <c r="N149" s="5"/>
      <c r="O149" s="4"/>
    </row>
    <row r="150" spans="1:15" x14ac:dyDescent="0.3">
      <c r="A150">
        <f t="shared" si="5"/>
        <v>-152</v>
      </c>
      <c r="B150" s="7">
        <f xml:space="preserve"> RTD("cqg.rtd",,"StudyData", $O$1, "Bar", "", "Time", $O$2,$A150, $O$6, "", "","False")</f>
        <v>44228</v>
      </c>
      <c r="C150" s="8">
        <f xml:space="preserve"> RTD("cqg.rtd",,"StudyData", $O$1, "Bar", "", "Time", $O$2, $A150,$O$6,$O$8, "","False")</f>
        <v>44228</v>
      </c>
      <c r="D150" s="9">
        <f xml:space="preserve"> RTD("cqg.rtd",,"StudyData", $O$1, "Bar", "", "Close", $O$2, $A150, $O$6,$O$8,,$O$4,$O$10)</f>
        <v>3747</v>
      </c>
      <c r="E150" s="12">
        <f t="shared" ref="E150:E213" si="6">G150*(20^3)+H150*(20^2)+I150*20+J150</f>
        <v>3716.7551948051946</v>
      </c>
      <c r="F150" s="13">
        <f>INDEX(LINEST(D131:D150,$K$2:$K$21^{1,2,3},,TRUE),3,1)</f>
        <v>0.57039218503234934</v>
      </c>
      <c r="G150" s="14">
        <f>INDEX(LINEST(D131:D150,$K$2:$K$21^{1,2,3},,TRUE),1)</f>
        <v>-1.5816055289739544E-2</v>
      </c>
      <c r="H150" s="14">
        <f>INDEX(LINEST(D131:D150,$K$2:$K$21^{1,2,3},,TRUE),1,2)</f>
        <v>-0.61728184096604977</v>
      </c>
      <c r="I150" s="14">
        <f>INDEX(INDEX(LINEST(D131:D150,$K$2:$K$21^{1,2,3},,TRUE),1),1,3)</f>
        <v>21.057055517581819</v>
      </c>
      <c r="J150" s="4">
        <f>INDEX(INDEX(LINEST(D131:D150,$K$2:$K$21^{1,2,3},,TRUE),1),1,4)</f>
        <v>3669.0552631578944</v>
      </c>
      <c r="M150" s="9"/>
      <c r="N150" s="5"/>
      <c r="O150" s="4"/>
    </row>
    <row r="151" spans="1:15" x14ac:dyDescent="0.3">
      <c r="A151">
        <f t="shared" si="5"/>
        <v>-151</v>
      </c>
      <c r="B151" s="7">
        <f xml:space="preserve"> RTD("cqg.rtd",,"StudyData", $O$1, "Bar", "", "Time", $O$2,$A151, $O$6, "", "","False")</f>
        <v>44229</v>
      </c>
      <c r="C151" s="8">
        <f xml:space="preserve"> RTD("cqg.rtd",,"StudyData", $O$1, "Bar", "", "Time", $O$2, $A151,$O$6,$O$8, "","False")</f>
        <v>44229</v>
      </c>
      <c r="D151" s="9">
        <f xml:space="preserve"> RTD("cqg.rtd",,"StudyData", $O$1, "Bar", "", "Close", $O$2, $A151, $O$6,$O$8,,$O$4,$O$10)</f>
        <v>3799.5</v>
      </c>
      <c r="E151" s="12">
        <f t="shared" si="6"/>
        <v>3749.4943534726149</v>
      </c>
      <c r="F151" s="13">
        <f>INDEX(LINEST(D132:D151,$K$2:$K$21^{1,2,3},,TRUE),3,1)</f>
        <v>0.31620441065244459</v>
      </c>
      <c r="G151" s="14">
        <f>INDEX(LINEST(D132:D151,$K$2:$K$21^{1,2,3},,TRUE),1)</f>
        <v>3.5393305786360053E-2</v>
      </c>
      <c r="H151" s="14">
        <f>INDEX(LINEST(D132:D151,$K$2:$K$21^{1,2,3},,TRUE),1,2)</f>
        <v>-1.8605316476496987</v>
      </c>
      <c r="I151" s="14">
        <f>INDEX(INDEX(LINEST(D132:D151,$K$2:$K$21^{1,2,3},,TRUE),1),1,3)</f>
        <v>26.170159375032178</v>
      </c>
      <c r="J151" s="4">
        <f>INDEX(INDEX(LINEST(D132:D151,$K$2:$K$21^{1,2,3},,TRUE),1),1,4)</f>
        <v>3687.1573787409702</v>
      </c>
      <c r="M151" s="9"/>
      <c r="N151" s="5"/>
      <c r="O151" s="4"/>
    </row>
    <row r="152" spans="1:15" x14ac:dyDescent="0.3">
      <c r="A152">
        <f t="shared" si="5"/>
        <v>-150</v>
      </c>
      <c r="B152" s="7">
        <f xml:space="preserve"> RTD("cqg.rtd",,"StudyData", $O$1, "Bar", "", "Time", $O$2,$A152, $O$6, "", "","False")</f>
        <v>44230</v>
      </c>
      <c r="C152" s="8">
        <f xml:space="preserve"> RTD("cqg.rtd",,"StudyData", $O$1, "Bar", "", "Time", $O$2, $A152,$O$6,$O$8, "","False")</f>
        <v>44230</v>
      </c>
      <c r="D152" s="9">
        <f xml:space="preserve"> RTD("cqg.rtd",,"StudyData", $O$1, "Bar", "", "Close", $O$2, $A152, $O$6,$O$8,,$O$4,$O$10)</f>
        <v>3804.75</v>
      </c>
      <c r="E152" s="12">
        <f t="shared" si="6"/>
        <v>3775.7640880858271</v>
      </c>
      <c r="F152" s="13">
        <f>INDEX(LINEST(D133:D152,$K$2:$K$21^{1,2,3},,TRUE),3,1)</f>
        <v>0.14723143496345487</v>
      </c>
      <c r="G152" s="14">
        <f>INDEX(LINEST(D133:D152,$K$2:$K$21^{1,2,3},,TRUE),1)</f>
        <v>6.0953287077261012E-2</v>
      </c>
      <c r="H152" s="14">
        <f>INDEX(LINEST(D133:D152,$K$2:$K$21^{1,2,3},,TRUE),1,2)</f>
        <v>-2.3096531726899303</v>
      </c>
      <c r="I152" s="14">
        <f>INDEX(INDEX(LINEST(D133:D152,$K$2:$K$21^{1,2,3},,TRUE),1),1,3)</f>
        <v>24.916139817691263</v>
      </c>
      <c r="J152" s="4">
        <f>INDEX(INDEX(LINEST(D133:D152,$K$2:$K$21^{1,2,3},,TRUE),1),1,4)</f>
        <v>3713.6762641898858</v>
      </c>
      <c r="M152" s="9"/>
      <c r="N152" s="5"/>
      <c r="O152" s="4"/>
    </row>
    <row r="153" spans="1:15" x14ac:dyDescent="0.3">
      <c r="A153">
        <f t="shared" si="5"/>
        <v>-149</v>
      </c>
      <c r="B153" s="7">
        <f xml:space="preserve"> RTD("cqg.rtd",,"StudyData", $O$1, "Bar", "", "Time", $O$2,$A153, $O$6, "", "","False")</f>
        <v>44231</v>
      </c>
      <c r="C153" s="8">
        <f xml:space="preserve"> RTD("cqg.rtd",,"StudyData", $O$1, "Bar", "", "Time", $O$2, $A153,$O$6,$O$8, "","False")</f>
        <v>44231</v>
      </c>
      <c r="D153" s="9">
        <f xml:space="preserve"> RTD("cqg.rtd",,"StudyData", $O$1, "Bar", "", "Close", $O$2, $A153, $O$6,$O$8,,$O$4,$O$10)</f>
        <v>3845.75</v>
      </c>
      <c r="E153" s="12">
        <f t="shared" si="6"/>
        <v>3815.2972332015815</v>
      </c>
      <c r="F153" s="13">
        <f>INDEX(LINEST(D134:D153,$K$2:$K$21^{1,2,3},,TRUE),3,1)</f>
        <v>0.10969398021271662</v>
      </c>
      <c r="G153" s="14">
        <f>INDEX(LINEST(D134:D153,$K$2:$K$21^{1,2,3},,TRUE),1)</f>
        <v>8.4820985463737258E-2</v>
      </c>
      <c r="H153" s="14">
        <f>INDEX(LINEST(D134:D153,$K$2:$K$21^{1,2,3},,TRUE),1,2)</f>
        <v>-2.6103863326066987</v>
      </c>
      <c r="I153" s="14">
        <f>INDEX(INDEX(LINEST(D134:D153,$K$2:$K$21^{1,2,3},,TRUE),1),1,3)</f>
        <v>21.985391237141268</v>
      </c>
      <c r="J153" s="4">
        <f>INDEX(INDEX(LINEST(D134:D153,$K$2:$K$21^{1,2,3},,TRUE),1),1,4)</f>
        <v>3741.1760577915375</v>
      </c>
      <c r="M153" s="9"/>
      <c r="N153" s="5"/>
      <c r="O153" s="4"/>
    </row>
    <row r="154" spans="1:15" x14ac:dyDescent="0.3">
      <c r="A154">
        <f t="shared" si="5"/>
        <v>-148</v>
      </c>
      <c r="B154" s="7">
        <f xml:space="preserve"> RTD("cqg.rtd",,"StudyData", $O$1, "Bar", "", "Time", $O$2,$A154, $O$6, "", "","False")</f>
        <v>44232</v>
      </c>
      <c r="C154" s="8">
        <f xml:space="preserve"> RTD("cqg.rtd",,"StudyData", $O$1, "Bar", "", "Time", $O$2, $A154,$O$6,$O$8, "","False")</f>
        <v>44232</v>
      </c>
      <c r="D154" s="9">
        <f xml:space="preserve"> RTD("cqg.rtd",,"StudyData", $O$1, "Bar", "", "Close", $O$2, $A154, $O$6,$O$8,,$O$4,$O$10)</f>
        <v>3861.5</v>
      </c>
      <c r="E154" s="12">
        <f t="shared" si="6"/>
        <v>3854.0932806324117</v>
      </c>
      <c r="F154" s="13">
        <f>INDEX(LINEST(D135:D154,$K$2:$K$21^{1,2,3},,TRUE),3,1)</f>
        <v>0.26102737642837709</v>
      </c>
      <c r="G154" s="14">
        <f>INDEX(LINEST(D135:D154,$K$2:$K$21^{1,2,3},,TRUE),1)</f>
        <v>0.12021955998265077</v>
      </c>
      <c r="H154" s="14">
        <f>INDEX(LINEST(D135:D154,$K$2:$K$21^{1,2,3},,TRUE),1,2)</f>
        <v>-3.4628104206109374</v>
      </c>
      <c r="I154" s="14">
        <f>INDEX(INDEX(LINEST(D135:D154,$K$2:$K$21^{1,2,3},,TRUE),1),1,3)</f>
        <v>27.0454529915427</v>
      </c>
      <c r="J154" s="4">
        <f>INDEX(INDEX(LINEST(D135:D154,$K$2:$K$21^{1,2,3},,TRUE),1),1,4)</f>
        <v>3736.5519091847264</v>
      </c>
      <c r="M154" s="9"/>
      <c r="N154" s="5"/>
      <c r="O154" s="4"/>
    </row>
    <row r="155" spans="1:15" x14ac:dyDescent="0.3">
      <c r="A155">
        <f t="shared" si="5"/>
        <v>-147</v>
      </c>
      <c r="B155" s="7">
        <f xml:space="preserve"> RTD("cqg.rtd",,"StudyData", $O$1, "Bar", "", "Time", $O$2,$A155, $O$6, "", "","False")</f>
        <v>44235</v>
      </c>
      <c r="C155" s="8">
        <f xml:space="preserve"> RTD("cqg.rtd",,"StudyData", $O$1, "Bar", "", "Time", $O$2, $A155,$O$6,$O$8, "","False")</f>
        <v>44235</v>
      </c>
      <c r="D155" s="9">
        <f xml:space="preserve"> RTD("cqg.rtd",,"StudyData", $O$1, "Bar", "", "Close", $O$2, $A155, $O$6,$O$8,,$O$4,$O$10)</f>
        <v>3889.25</v>
      </c>
      <c r="E155" s="12">
        <f t="shared" si="6"/>
        <v>3897.6101637492943</v>
      </c>
      <c r="F155" s="13">
        <f>INDEX(LINEST(D136:D155,$K$2:$K$21^{1,2,3},,TRUE),3,1)</f>
        <v>0.48962612343810663</v>
      </c>
      <c r="G155" s="14">
        <f>INDEX(LINEST(D136:D155,$K$2:$K$21^{1,2,3},,TRUE),1)</f>
        <v>0.16557246988664431</v>
      </c>
      <c r="H155" s="14">
        <f>INDEX(LINEST(D136:D155,$K$2:$K$21^{1,2,3},,TRUE),1,2)</f>
        <v>-4.7045109285653179</v>
      </c>
      <c r="I155" s="14">
        <f>INDEX(INDEX(LINEST(D136:D155,$K$2:$K$21^{1,2,3},,TRUE),1),1,3)</f>
        <v>37.010500414020491</v>
      </c>
      <c r="J155" s="4">
        <f>INDEX(INDEX(LINEST(D136:D155,$K$2:$K$21^{1,2,3},,TRUE),1),1,4)</f>
        <v>3714.6247678018572</v>
      </c>
      <c r="M155" s="9"/>
      <c r="N155" s="5"/>
      <c r="O155" s="4"/>
    </row>
    <row r="156" spans="1:15" x14ac:dyDescent="0.3">
      <c r="A156">
        <f t="shared" si="5"/>
        <v>-146</v>
      </c>
      <c r="B156" s="7">
        <f xml:space="preserve"> RTD("cqg.rtd",,"StudyData", $O$1, "Bar", "", "Time", $O$2,$A156, $O$6, "", "","False")</f>
        <v>44236</v>
      </c>
      <c r="C156" s="8">
        <f xml:space="preserve"> RTD("cqg.rtd",,"StudyData", $O$1, "Bar", "", "Time", $O$2, $A156,$O$6,$O$8, "","False")</f>
        <v>44236</v>
      </c>
      <c r="D156" s="9">
        <f xml:space="preserve"> RTD("cqg.rtd",,"StudyData", $O$1, "Bar", "", "Close", $O$2, $A156, $O$6,$O$8,,$O$4,$O$10)</f>
        <v>3886.75</v>
      </c>
      <c r="E156" s="12">
        <f t="shared" si="6"/>
        <v>3919.8952004517228</v>
      </c>
      <c r="F156" s="13">
        <f>INDEX(LINEST(D137:D156,$K$2:$K$21^{1,2,3},,TRUE),3,1)</f>
        <v>0.54610313081095052</v>
      </c>
      <c r="G156" s="14">
        <f>INDEX(LINEST(D137:D156,$K$2:$K$21^{1,2,3},,TRUE),1)</f>
        <v>0.1550503010995678</v>
      </c>
      <c r="H156" s="14">
        <f>INDEX(LINEST(D137:D156,$K$2:$K$21^{1,2,3},,TRUE),1,2)</f>
        <v>-4.1981081802390285</v>
      </c>
      <c r="I156" s="14">
        <f>INDEX(INDEX(LINEST(D137:D156,$K$2:$K$21^{1,2,3},,TRUE),1),1,3)</f>
        <v>31.504574085372411</v>
      </c>
      <c r="J156" s="4">
        <f>INDEX(INDEX(LINEST(D137:D156,$K$2:$K$21^{1,2,3},,TRUE),1),1,4)</f>
        <v>3728.6445820433437</v>
      </c>
      <c r="M156" s="9"/>
      <c r="N156" s="5"/>
      <c r="O156" s="4"/>
    </row>
    <row r="157" spans="1:15" x14ac:dyDescent="0.3">
      <c r="A157">
        <f t="shared" si="5"/>
        <v>-145</v>
      </c>
      <c r="B157" s="7">
        <f xml:space="preserve"> RTD("cqg.rtd",,"StudyData", $O$1, "Bar", "", "Time", $O$2,$A157, $O$6, "", "","False")</f>
        <v>44237</v>
      </c>
      <c r="C157" s="8">
        <f xml:space="preserve"> RTD("cqg.rtd",,"StudyData", $O$1, "Bar", "", "Time", $O$2, $A157,$O$6,$O$8, "","False")</f>
        <v>44237</v>
      </c>
      <c r="D157" s="9">
        <f xml:space="preserve"> RTD("cqg.rtd",,"StudyData", $O$1, "Bar", "", "Close", $O$2, $A157, $O$6,$O$8,,$O$4,$O$10)</f>
        <v>3884.25</v>
      </c>
      <c r="E157" s="12">
        <f t="shared" si="6"/>
        <v>3927.8123658949753</v>
      </c>
      <c r="F157" s="13">
        <f>INDEX(LINEST(D138:D157,$K$2:$K$21^{1,2,3},,TRUE),3,1)</f>
        <v>0.53495600955853573</v>
      </c>
      <c r="G157" s="14">
        <f>INDEX(LINEST(D138:D157,$K$2:$K$21^{1,2,3},,TRUE),1)</f>
        <v>0.1190533005380227</v>
      </c>
      <c r="H157" s="14">
        <f>INDEX(LINEST(D138:D157,$K$2:$K$21^{1,2,3},,TRUE),1,2)</f>
        <v>-2.9791889920103714</v>
      </c>
      <c r="I157" s="14">
        <f>INDEX(INDEX(LINEST(D138:D157,$K$2:$K$21^{1,2,3},,TRUE),1),1,3)</f>
        <v>20.814259550294054</v>
      </c>
      <c r="J157" s="4">
        <f>INDEX(INDEX(LINEST(D138:D157,$K$2:$K$21^{1,2,3},,TRUE),1),1,4)</f>
        <v>3750.7763673890609</v>
      </c>
      <c r="M157" s="9"/>
      <c r="N157" s="5"/>
      <c r="O157" s="4"/>
    </row>
    <row r="158" spans="1:15" x14ac:dyDescent="0.3">
      <c r="A158">
        <f t="shared" si="5"/>
        <v>-144</v>
      </c>
      <c r="B158" s="7">
        <f xml:space="preserve"> RTD("cqg.rtd",,"StudyData", $O$1, "Bar", "", "Time", $O$2,$A158, $O$6, "", "","False")</f>
        <v>44238</v>
      </c>
      <c r="C158" s="8">
        <f xml:space="preserve"> RTD("cqg.rtd",,"StudyData", $O$1, "Bar", "", "Time", $O$2, $A158,$O$6,$O$8, "","False")</f>
        <v>44238</v>
      </c>
      <c r="D158" s="9">
        <f xml:space="preserve"> RTD("cqg.rtd",,"StudyData", $O$1, "Bar", "", "Close", $O$2, $A158, $O$6,$O$8,,$O$4,$O$10)</f>
        <v>3893.25</v>
      </c>
      <c r="E158" s="12">
        <f t="shared" si="6"/>
        <v>3932.9904291360817</v>
      </c>
      <c r="F158" s="13">
        <f>INDEX(LINEST(D139:D158,$K$2:$K$21^{1,2,3},,TRUE),3,1)</f>
        <v>0.53841218378150635</v>
      </c>
      <c r="G158" s="14">
        <f>INDEX(LINEST(D139:D158,$K$2:$K$21^{1,2,3},,TRUE),1)</f>
        <v>8.3729847947777464E-2</v>
      </c>
      <c r="H158" s="14">
        <f>INDEX(LINEST(D139:D158,$K$2:$K$21^{1,2,3},,TRUE),1,2)</f>
        <v>-1.8513344801203124</v>
      </c>
      <c r="I158" s="14">
        <f>INDEX(INDEX(LINEST(D139:D158,$K$2:$K$21^{1,2,3},,TRUE),1),1,3)</f>
        <v>11.884816255744324</v>
      </c>
      <c r="J158" s="4">
        <f>INDEX(INDEX(LINEST(D139:D158,$K$2:$K$21^{1,2,3},,TRUE),1),1,4)</f>
        <v>3765.9891124871006</v>
      </c>
      <c r="M158" s="9"/>
      <c r="N158" s="5"/>
      <c r="O158" s="4"/>
    </row>
    <row r="159" spans="1:15" x14ac:dyDescent="0.3">
      <c r="A159">
        <f t="shared" si="5"/>
        <v>-143</v>
      </c>
      <c r="B159" s="7">
        <f xml:space="preserve"> RTD("cqg.rtd",,"StudyData", $O$1, "Bar", "", "Time", $O$2,$A159, $O$6, "", "","False")</f>
        <v>44239</v>
      </c>
      <c r="C159" s="8">
        <f xml:space="preserve"> RTD("cqg.rtd",,"StudyData", $O$1, "Bar", "", "Time", $O$2, $A159,$O$6,$O$8, "","False")</f>
        <v>44239</v>
      </c>
      <c r="D159" s="9">
        <f xml:space="preserve"> RTD("cqg.rtd",,"StudyData", $O$1, "Bar", "", "Close", $O$2, $A159, $O$6,$O$8,,$O$4,$O$10)</f>
        <v>3912.25</v>
      </c>
      <c r="E159" s="12">
        <f t="shared" si="6"/>
        <v>3938.800310559006</v>
      </c>
      <c r="F159" s="13">
        <f>INDEX(LINEST(D140:D159,$K$2:$K$21^{1,2,3},,TRUE),3,1)</f>
        <v>0.56782076953182037</v>
      </c>
      <c r="G159" s="14">
        <f>INDEX(LINEST(D140:D159,$K$2:$K$21^{1,2,3},,TRUE),1)</f>
        <v>3.8344475852888672E-2</v>
      </c>
      <c r="H159" s="14">
        <f>INDEX(LINEST(D140:D159,$K$2:$K$21^{1,2,3},,TRUE),1,2)</f>
        <v>-0.3569737963835371</v>
      </c>
      <c r="I159" s="14">
        <f>INDEX(INDEX(LINEST(D140:D159,$K$2:$K$21^{1,2,3},,TRUE),1),1,3)</f>
        <v>-0.9018050774848857</v>
      </c>
      <c r="J159" s="4">
        <f>INDEX(INDEX(LINEST(D140:D159,$K$2:$K$21^{1,2,3},,TRUE),1),1,4)</f>
        <v>3792.870123839009</v>
      </c>
      <c r="M159" s="9"/>
      <c r="N159" s="5"/>
      <c r="O159" s="4"/>
    </row>
    <row r="160" spans="1:15" x14ac:dyDescent="0.3">
      <c r="A160">
        <f t="shared" si="5"/>
        <v>-142</v>
      </c>
      <c r="B160" s="7">
        <f xml:space="preserve"> RTD("cqg.rtd",,"StudyData", $O$1, "Bar", "", "Time", $O$2,$A160, $O$6, "", "","False")</f>
        <v>44243</v>
      </c>
      <c r="C160" s="8">
        <f xml:space="preserve"> RTD("cqg.rtd",,"StudyData", $O$1, "Bar", "", "Time", $O$2, $A160,$O$6,$O$8, "","False")</f>
        <v>44243</v>
      </c>
      <c r="D160" s="9">
        <f xml:space="preserve"> RTD("cqg.rtd",,"StudyData", $O$1, "Bar", "", "Close", $O$2, $A160, $O$6,$O$8,,$O$4,$O$10)</f>
        <v>3909</v>
      </c>
      <c r="E160" s="12">
        <f t="shared" si="6"/>
        <v>3926.7778091473747</v>
      </c>
      <c r="F160" s="13">
        <f>INDEX(LINEST(D141:D160,$K$2:$K$21^{1,2,3},,TRUE),3,1)</f>
        <v>0.63825894250142723</v>
      </c>
      <c r="G160" s="14">
        <f>INDEX(LINEST(D141:D160,$K$2:$K$21^{1,2,3},,TRUE),1)</f>
        <v>-6.0875615761872372E-2</v>
      </c>
      <c r="H160" s="14">
        <f>INDEX(LINEST(D141:D160,$K$2:$K$21^{1,2,3},,TRUE),1,2)</f>
        <v>2.8913800281918478</v>
      </c>
      <c r="I160" s="14">
        <f>INDEX(INDEX(LINEST(D141:D160,$K$2:$K$21^{1,2,3},,TRUE),1),1,3)</f>
        <v>-30.219681551977303</v>
      </c>
      <c r="J160" s="4">
        <f>INDEX(INDEX(LINEST(D141:D160,$K$2:$K$21^{1,2,3},,TRUE),1),1,4)</f>
        <v>3861.6243550051604</v>
      </c>
      <c r="M160" s="9"/>
      <c r="N160" s="5"/>
      <c r="O160" s="4"/>
    </row>
    <row r="161" spans="1:15" x14ac:dyDescent="0.3">
      <c r="A161">
        <f t="shared" si="5"/>
        <v>-141</v>
      </c>
      <c r="B161" s="7">
        <f xml:space="preserve"> RTD("cqg.rtd",,"StudyData", $O$1, "Bar", "", "Time", $O$2,$A161, $O$6, "", "","False")</f>
        <v>44244</v>
      </c>
      <c r="C161" s="8">
        <f xml:space="preserve"> RTD("cqg.rtd",,"StudyData", $O$1, "Bar", "", "Time", $O$2, $A161,$O$6,$O$8, "","False")</f>
        <v>44244</v>
      </c>
      <c r="D161" s="9">
        <f xml:space="preserve"> RTD("cqg.rtd",,"StudyData", $O$1, "Bar", "", "Close", $O$2, $A161, $O$6,$O$8,,$O$4,$O$10)</f>
        <v>3909.25</v>
      </c>
      <c r="E161" s="12">
        <f t="shared" si="6"/>
        <v>3909.4864483342744</v>
      </c>
      <c r="F161" s="13">
        <f>INDEX(LINEST(D142:D161,$K$2:$K$21^{1,2,3},,TRUE),3,1)</f>
        <v>0.76602994818755288</v>
      </c>
      <c r="G161" s="14">
        <f>INDEX(LINEST(D142:D161,$K$2:$K$21^{1,2,3},,TRUE),1)</f>
        <v>-0.15527090803036453</v>
      </c>
      <c r="H161" s="14">
        <f>INDEX(LINEST(D142:D161,$K$2:$K$21^{1,2,3},,TRUE),1,2)</f>
        <v>5.8618128237357032</v>
      </c>
      <c r="I161" s="14">
        <f>INDEX(INDEX(LINEST(D142:D161,$K$2:$K$21^{1,2,3},,TRUE),1),1,3)</f>
        <v>-55.38406620189172</v>
      </c>
      <c r="J161" s="4">
        <f>INDEX(INDEX(LINEST(D142:D161,$K$2:$K$21^{1,2,3},,TRUE),1),1,4)</f>
        <v>3914.6099071207436</v>
      </c>
      <c r="M161" s="9"/>
      <c r="N161" s="5"/>
      <c r="O161" s="4"/>
    </row>
    <row r="162" spans="1:15" x14ac:dyDescent="0.3">
      <c r="A162">
        <f t="shared" si="5"/>
        <v>-140</v>
      </c>
      <c r="B162" s="7">
        <f xml:space="preserve"> RTD("cqg.rtd",,"StudyData", $O$1, "Bar", "", "Time", $O$2,$A162, $O$6, "", "","False")</f>
        <v>44245</v>
      </c>
      <c r="C162" s="8">
        <f xml:space="preserve"> RTD("cqg.rtd",,"StudyData", $O$1, "Bar", "", "Time", $O$2, $A162,$O$6,$O$8, "","False")</f>
        <v>44245</v>
      </c>
      <c r="D162" s="9">
        <f xml:space="preserve"> RTD("cqg.rtd",,"StudyData", $O$1, "Bar", "", "Close", $O$2, $A162, $O$6,$O$8,,$O$4,$O$10)</f>
        <v>3890.75</v>
      </c>
      <c r="E162" s="12">
        <f t="shared" si="6"/>
        <v>3886.4671654432518</v>
      </c>
      <c r="F162" s="13">
        <f>INDEX(LINEST(D143:D162,$K$2:$K$21^{1,2,3},,TRUE),3,1)</f>
        <v>0.8161520394728472</v>
      </c>
      <c r="G162" s="14">
        <f>INDEX(LINEST(D143:D162,$K$2:$K$21^{1,2,3},,TRUE),1)</f>
        <v>-0.20704181402121946</v>
      </c>
      <c r="H162" s="14">
        <f>INDEX(LINEST(D143:D162,$K$2:$K$21^{1,2,3},,TRUE),1,2)</f>
        <v>7.1708260275194036</v>
      </c>
      <c r="I162" s="14">
        <f>INDEX(INDEX(LINEST(D143:D162,$K$2:$K$21^{1,2,3},,TRUE),1),1,3)</f>
        <v>-61.909726143421928</v>
      </c>
      <c r="J162" s="4">
        <f>INDEX(INDEX(LINEST(D143:D162,$K$2:$K$21^{1,2,3},,TRUE),1),1,4)</f>
        <v>3912.6657894736845</v>
      </c>
      <c r="M162" s="9"/>
      <c r="N162" s="5"/>
      <c r="O162" s="4"/>
    </row>
    <row r="163" spans="1:15" x14ac:dyDescent="0.3">
      <c r="A163">
        <f t="shared" si="5"/>
        <v>-139</v>
      </c>
      <c r="B163" s="7">
        <f xml:space="preserve"> RTD("cqg.rtd",,"StudyData", $O$1, "Bar", "", "Time", $O$2,$A163, $O$6, "", "","False")</f>
        <v>44246</v>
      </c>
      <c r="C163" s="8">
        <f xml:space="preserve"> RTD("cqg.rtd",,"StudyData", $O$1, "Bar", "", "Time", $O$2, $A163,$O$6,$O$8, "","False")</f>
        <v>44246</v>
      </c>
      <c r="D163" s="9">
        <f xml:space="preserve"> RTD("cqg.rtd",,"StudyData", $O$1, "Bar", "", "Close", $O$2, $A163, $O$6,$O$8,,$O$4,$O$10)</f>
        <v>3884.25</v>
      </c>
      <c r="E163" s="12">
        <f t="shared" si="6"/>
        <v>3866.4389892715972</v>
      </c>
      <c r="F163" s="13">
        <f>INDEX(LINEST(D144:D163,$K$2:$K$21^{1,2,3},,TRUE),3,1)</f>
        <v>0.83741426528215945</v>
      </c>
      <c r="G163" s="14">
        <f>INDEX(LINEST(D144:D163,$K$2:$K$21^{1,2,3},,TRUE),1)</f>
        <v>-0.22609321101715799</v>
      </c>
      <c r="H163" s="14">
        <f>INDEX(LINEST(D144:D163,$K$2:$K$21^{1,2,3},,TRUE),1,2)</f>
        <v>7.3703697310003751</v>
      </c>
      <c r="I163" s="14">
        <f>INDEX(INDEX(LINEST(D144:D163,$K$2:$K$21^{1,2,3},,TRUE),1),1,3)</f>
        <v>-58.084283040586136</v>
      </c>
      <c r="J163" s="4">
        <f>INDEX(INDEX(LINEST(D144:D163,$K$2:$K$21^{1,2,3},,TRUE),1),1,4)</f>
        <v>3888.7224458204337</v>
      </c>
      <c r="M163" s="9"/>
      <c r="N163" s="5"/>
      <c r="O163" s="4"/>
    </row>
    <row r="164" spans="1:15" x14ac:dyDescent="0.3">
      <c r="A164">
        <f t="shared" si="5"/>
        <v>-138</v>
      </c>
      <c r="B164" s="7">
        <f xml:space="preserve"> RTD("cqg.rtd",,"StudyData", $O$1, "Bar", "", "Time", $O$2,$A164, $O$6, "", "","False")</f>
        <v>44249</v>
      </c>
      <c r="C164" s="8">
        <f xml:space="preserve"> RTD("cqg.rtd",,"StudyData", $O$1, "Bar", "", "Time", $O$2, $A164,$O$6,$O$8, "","False")</f>
        <v>44249</v>
      </c>
      <c r="D164" s="9">
        <f xml:space="preserve"> RTD("cqg.rtd",,"StudyData", $O$1, "Bar", "", "Close", $O$2, $A164, $O$6,$O$8,,$O$4,$O$10)</f>
        <v>3854.75</v>
      </c>
      <c r="E164" s="12">
        <f t="shared" si="6"/>
        <v>3837.4623658949745</v>
      </c>
      <c r="F164" s="13">
        <f>INDEX(LINEST(D145:D164,$K$2:$K$21^{1,2,3},,TRUE),3,1)</f>
        <v>0.84219305930129662</v>
      </c>
      <c r="G164" s="14">
        <f>INDEX(LINEST(D145:D164,$K$2:$K$21^{1,2,3},,TRUE),1)</f>
        <v>-0.23361033269836615</v>
      </c>
      <c r="H164" s="14">
        <f>INDEX(LINEST(D145:D164,$K$2:$K$21^{1,2,3},,TRUE),1,2)</f>
        <v>7.1217836937146419</v>
      </c>
      <c r="I164" s="14">
        <f>INDEX(INDEX(LINEST(D145:D164,$K$2:$K$21^{1,2,3},,TRUE),1),1,3)</f>
        <v>-50.04376563745258</v>
      </c>
      <c r="J164" s="4">
        <f>INDEX(INDEX(LINEST(D145:D164,$K$2:$K$21^{1,2,3},,TRUE),1),1,4)</f>
        <v>3858.5068627450983</v>
      </c>
      <c r="M164" s="9"/>
      <c r="N164" s="5"/>
      <c r="O164" s="4"/>
    </row>
    <row r="165" spans="1:15" x14ac:dyDescent="0.3">
      <c r="A165">
        <f t="shared" si="5"/>
        <v>-137</v>
      </c>
      <c r="B165" s="7">
        <f xml:space="preserve"> RTD("cqg.rtd",,"StudyData", $O$1, "Bar", "", "Time", $O$2,$A165, $O$6, "", "","False")</f>
        <v>44250</v>
      </c>
      <c r="C165" s="8">
        <f xml:space="preserve"> RTD("cqg.rtd",,"StudyData", $O$1, "Bar", "", "Time", $O$2, $A165,$O$6,$O$8, "","False")</f>
        <v>44250</v>
      </c>
      <c r="D165" s="9">
        <f xml:space="preserve"> RTD("cqg.rtd",,"StudyData", $O$1, "Bar", "", "Close", $O$2, $A165, $O$6,$O$8,,$O$4,$O$10)</f>
        <v>3859.25</v>
      </c>
      <c r="E165" s="12">
        <f t="shared" si="6"/>
        <v>3829.5543195934497</v>
      </c>
      <c r="F165" s="13">
        <f>INDEX(LINEST(D146:D165,$K$2:$K$21^{1,2,3},,TRUE),3,1)</f>
        <v>0.82439121040458541</v>
      </c>
      <c r="G165" s="14">
        <f>INDEX(LINEST(D146:D165,$K$2:$K$21^{1,2,3},,TRUE),1)</f>
        <v>-0.16724877663429338</v>
      </c>
      <c r="H165" s="14">
        <f>INDEX(LINEST(D146:D165,$K$2:$K$21^{1,2,3},,TRUE),1,2)</f>
        <v>4.5090376487603727</v>
      </c>
      <c r="I165" s="14">
        <f>INDEX(INDEX(LINEST(D146:D165,$K$2:$K$21^{1,2,3},,TRUE),1),1,3)</f>
        <v>-20.967860707142727</v>
      </c>
      <c r="J165" s="4">
        <f>INDEX(INDEX(LINEST(D146:D165,$K$2:$K$21^{1,2,3},,TRUE),1),1,4)</f>
        <v>3783.2866873065022</v>
      </c>
      <c r="M165" s="9"/>
      <c r="N165" s="5"/>
      <c r="O165" s="4"/>
    </row>
    <row r="166" spans="1:15" x14ac:dyDescent="0.3">
      <c r="A166">
        <f t="shared" si="5"/>
        <v>-136</v>
      </c>
      <c r="B166" s="7">
        <f xml:space="preserve"> RTD("cqg.rtd",,"StudyData", $O$1, "Bar", "", "Time", $O$2,$A166, $O$6, "", "","False")</f>
        <v>44251</v>
      </c>
      <c r="C166" s="8">
        <f xml:space="preserve"> RTD("cqg.rtd",,"StudyData", $O$1, "Bar", "", "Time", $O$2, $A166,$O$6,$O$8, "","False")</f>
        <v>44251</v>
      </c>
      <c r="D166" s="9">
        <f xml:space="preserve"> RTD("cqg.rtd",,"StudyData", $O$1, "Bar", "", "Close", $O$2, $A166, $O$6,$O$8,,$O$4,$O$10)</f>
        <v>3903.75</v>
      </c>
      <c r="E166" s="12">
        <f t="shared" si="6"/>
        <v>3862.119113495201</v>
      </c>
      <c r="F166" s="13">
        <f>INDEX(LINEST(D147:D166,$K$2:$K$21^{1,2,3},,TRUE),3,1)</f>
        <v>0.87061262306001763</v>
      </c>
      <c r="G166" s="14">
        <f>INDEX(LINEST(D147:D166,$K$2:$K$21^{1,2,3},,TRUE),1)</f>
        <v>-1.867595731170877E-2</v>
      </c>
      <c r="H166" s="14">
        <f>INDEX(LINEST(D147:D166,$K$2:$K$21^{1,2,3},,TRUE),1,2)</f>
        <v>-0.52965847250072229</v>
      </c>
      <c r="I166" s="14">
        <f>INDEX(INDEX(LINEST(D147:D166,$K$2:$K$21^{1,2,3},,TRUE),1),1,3)</f>
        <v>27.454335190840862</v>
      </c>
      <c r="J166" s="4">
        <f>INDEX(INDEX(LINEST(D147:D166,$K$2:$K$21^{1,2,3},,TRUE),1),1,4)</f>
        <v>3674.3034571723429</v>
      </c>
      <c r="M166" s="9"/>
      <c r="N166" s="5"/>
      <c r="O166" s="4"/>
    </row>
    <row r="167" spans="1:15" x14ac:dyDescent="0.3">
      <c r="A167">
        <f t="shared" si="5"/>
        <v>-135</v>
      </c>
      <c r="B167" s="7">
        <f xml:space="preserve"> RTD("cqg.rtd",,"StudyData", $O$1, "Bar", "", "Time", $O$2,$A167, $O$6, "", "","False")</f>
        <v>44252</v>
      </c>
      <c r="C167" s="8">
        <f xml:space="preserve"> RTD("cqg.rtd",,"StudyData", $O$1, "Bar", "", "Time", $O$2, $A167,$O$6,$O$8, "","False")</f>
        <v>44252</v>
      </c>
      <c r="D167" s="9">
        <f xml:space="preserve"> RTD("cqg.rtd",,"StudyData", $O$1, "Bar", "", "Close", $O$2, $A167, $O$6,$O$8,,$O$4,$O$10)</f>
        <v>3809.25</v>
      </c>
      <c r="E167" s="12">
        <f t="shared" si="6"/>
        <v>3829.4532467532467</v>
      </c>
      <c r="F167" s="13">
        <f>INDEX(LINEST(D148:D167,$K$2:$K$21^{1,2,3},,TRUE),3,1)</f>
        <v>0.85285963205610971</v>
      </c>
      <c r="G167" s="14">
        <f>INDEX(LINEST(D148:D167,$K$2:$K$21^{1,2,3},,TRUE),1)</f>
        <v>-1.2524627075711029E-2</v>
      </c>
      <c r="H167" s="14">
        <f>INDEX(LINEST(D148:D167,$K$2:$K$21^{1,2,3},,TRUE),1,2)</f>
        <v>-0.99981236513743055</v>
      </c>
      <c r="I167" s="14">
        <f>INDEX(INDEX(LINEST(D148:D167,$K$2:$K$21^{1,2,3},,TRUE),1),1,3)</f>
        <v>32.516877085762431</v>
      </c>
      <c r="J167" s="4">
        <f>INDEX(INDEX(LINEST(D148:D167,$K$2:$K$21^{1,2,3},,TRUE),1),1,4)</f>
        <v>3679.2376676986587</v>
      </c>
      <c r="M167" s="9"/>
      <c r="N167" s="5"/>
      <c r="O167" s="4"/>
    </row>
    <row r="168" spans="1:15" x14ac:dyDescent="0.3">
      <c r="A168">
        <f t="shared" si="5"/>
        <v>-134</v>
      </c>
      <c r="B168" s="7">
        <f xml:space="preserve"> RTD("cqg.rtd",,"StudyData", $O$1, "Bar", "", "Time", $O$2,$A168, $O$6, "", "","False")</f>
        <v>44253</v>
      </c>
      <c r="C168" s="8">
        <f xml:space="preserve"> RTD("cqg.rtd",,"StudyData", $O$1, "Bar", "", "Time", $O$2, $A168,$O$6,$O$8, "","False")</f>
        <v>44253</v>
      </c>
      <c r="D168" s="9">
        <f xml:space="preserve"> RTD("cqg.rtd",,"StudyData", $O$1, "Bar", "", "Close", $O$2, $A168, $O$6,$O$8,,$O$4,$O$10)</f>
        <v>3790.5</v>
      </c>
      <c r="E168" s="12">
        <f t="shared" si="6"/>
        <v>3806.8791360813102</v>
      </c>
      <c r="F168" s="13">
        <f>INDEX(LINEST(D149:D168,$K$2:$K$21^{1,2,3},,TRUE),3,1)</f>
        <v>0.91556053041755947</v>
      </c>
      <c r="G168" s="14">
        <f>INDEX(LINEST(D149:D168,$K$2:$K$21^{1,2,3},,TRUE),1)</f>
        <v>3.7709848518840558E-2</v>
      </c>
      <c r="H168" s="14">
        <f>INDEX(LINEST(D149:D168,$K$2:$K$21^{1,2,3},,TRUE),1,2)</f>
        <v>-2.8856843340623195</v>
      </c>
      <c r="I168" s="14">
        <f>INDEX(INDEX(LINEST(D149:D168,$K$2:$K$21^{1,2,3},,TRUE),1),1,3)</f>
        <v>50.258273221222545</v>
      </c>
      <c r="J168" s="4">
        <f>INDEX(INDEX(LINEST(D149:D168,$K$2:$K$21^{1,2,3},,TRUE),1),1,4)</f>
        <v>3654.3086171310629</v>
      </c>
      <c r="M168" s="9"/>
      <c r="N168" s="5"/>
      <c r="O168" s="4"/>
    </row>
    <row r="169" spans="1:15" x14ac:dyDescent="0.3">
      <c r="A169">
        <f t="shared" si="5"/>
        <v>-133</v>
      </c>
      <c r="B169" s="7">
        <f xml:space="preserve"> RTD("cqg.rtd",,"StudyData", $O$1, "Bar", "", "Time", $O$2,$A169, $O$6, "", "","False")</f>
        <v>44256</v>
      </c>
      <c r="C169" s="8">
        <f xml:space="preserve"> RTD("cqg.rtd",,"StudyData", $O$1, "Bar", "", "Time", $O$2, $A169,$O$6,$O$8, "","False")</f>
        <v>44256</v>
      </c>
      <c r="D169" s="9">
        <f xml:space="preserve"> RTD("cqg.rtd",,"StudyData", $O$1, "Bar", "", "Close", $O$2, $A169, $O$6,$O$8,,$O$4,$O$10)</f>
        <v>3880</v>
      </c>
      <c r="E169" s="12">
        <f t="shared" si="6"/>
        <v>3835.9754376058731</v>
      </c>
      <c r="F169" s="13">
        <f>INDEX(LINEST(D150:D169,$K$2:$K$21^{1,2,3},,TRUE),3,1)</f>
        <v>0.76540811663438146</v>
      </c>
      <c r="G169" s="14">
        <f>INDEX(LINEST(D150:D169,$K$2:$K$21^{1,2,3},,TRUE),1)</f>
        <v>8.1061999725346362E-2</v>
      </c>
      <c r="H169" s="14">
        <f>INDEX(LINEST(D150:D169,$K$2:$K$21^{1,2,3},,TRUE),1,2)</f>
        <v>-3.7674254224261041</v>
      </c>
      <c r="I169" s="14">
        <f>INDEX(INDEX(LINEST(D150:D169,$K$2:$K$21^{1,2,3},,TRUE),1),1,3)</f>
        <v>49.6648178999775</v>
      </c>
      <c r="J169" s="4">
        <f>INDEX(INDEX(LINEST(D150:D169,$K$2:$K$21^{1,2,3},,TRUE),1),1,4)</f>
        <v>3701.1532507739939</v>
      </c>
      <c r="M169" s="9"/>
      <c r="N169" s="5"/>
      <c r="O169" s="4"/>
    </row>
    <row r="170" spans="1:15" x14ac:dyDescent="0.3">
      <c r="A170">
        <f t="shared" si="5"/>
        <v>-132</v>
      </c>
      <c r="B170" s="7">
        <f xml:space="preserve"> RTD("cqg.rtd",,"StudyData", $O$1, "Bar", "", "Time", $O$2,$A170, $O$6, "", "","False")</f>
        <v>44257</v>
      </c>
      <c r="C170" s="8">
        <f xml:space="preserve"> RTD("cqg.rtd",,"StudyData", $O$1, "Bar", "", "Time", $O$2, $A170,$O$6,$O$8, "","False")</f>
        <v>44257</v>
      </c>
      <c r="D170" s="9">
        <f xml:space="preserve"> RTD("cqg.rtd",,"StudyData", $O$1, "Bar", "", "Close", $O$2, $A170, $O$6,$O$8,,$O$4,$O$10)</f>
        <v>3848.75</v>
      </c>
      <c r="E170" s="12">
        <f t="shared" si="6"/>
        <v>3842.0024844720501</v>
      </c>
      <c r="F170" s="13">
        <f>INDEX(LINEST(D151:D170,$K$2:$K$21^{1,2,3},,TRUE),3,1)</f>
        <v>0.65204440122316798</v>
      </c>
      <c r="G170" s="14">
        <f>INDEX(LINEST(D151:D170,$K$2:$K$21^{1,2,3},,TRUE),1)</f>
        <v>9.1018714538030829E-2</v>
      </c>
      <c r="H170" s="14">
        <f>INDEX(LINEST(D151:D170,$K$2:$K$21^{1,2,3},,TRUE),1,2)</f>
        <v>-3.7874443723817817</v>
      </c>
      <c r="I170" s="14">
        <f>INDEX(INDEX(LINEST(D151:D170,$K$2:$K$21^{1,2,3},,TRUE),1),1,3)</f>
        <v>44.2306331831672</v>
      </c>
      <c r="J170" s="4">
        <f>INDEX(INDEX(LINEST(D151:D170,$K$2:$K$21^{1,2,3},,TRUE),1),1,4)</f>
        <v>3744.2178534571722</v>
      </c>
      <c r="M170" s="9"/>
      <c r="N170" s="5"/>
      <c r="O170" s="4"/>
    </row>
    <row r="171" spans="1:15" x14ac:dyDescent="0.3">
      <c r="A171">
        <f t="shared" si="5"/>
        <v>-131</v>
      </c>
      <c r="B171" s="7">
        <f xml:space="preserve"> RTD("cqg.rtd",,"StudyData", $O$1, "Bar", "", "Time", $O$2,$A171, $O$6, "", "","False")</f>
        <v>44258</v>
      </c>
      <c r="C171" s="8">
        <f xml:space="preserve"> RTD("cqg.rtd",,"StudyData", $O$1, "Bar", "", "Time", $O$2, $A171,$O$6,$O$8, "","False")</f>
        <v>44258</v>
      </c>
      <c r="D171" s="9">
        <f xml:space="preserve"> RTD("cqg.rtd",,"StudyData", $O$1, "Bar", "", "Close", $O$2, $A171, $O$6,$O$8,,$O$4,$O$10)</f>
        <v>3798</v>
      </c>
      <c r="E171" s="12">
        <f t="shared" si="6"/>
        <v>3821.8386222473182</v>
      </c>
      <c r="F171" s="13">
        <f>INDEX(LINEST(D152:D171,$K$2:$K$21^{1,2,3},,TRUE),3,1)</f>
        <v>0.62653148367103906</v>
      </c>
      <c r="G171" s="14">
        <f>INDEX(LINEST(D152:D171,$K$2:$K$21^{1,2,3},,TRUE),1)</f>
        <v>7.7337345728111961E-2</v>
      </c>
      <c r="H171" s="14">
        <f>INDEX(LINEST(D152:D171,$K$2:$K$21^{1,2,3},,TRUE),1,2)</f>
        <v>-3.3030522277561003</v>
      </c>
      <c r="I171" s="14">
        <f>INDEX(INDEX(LINEST(D152:D171,$K$2:$K$21^{1,2,3},,TRUE),1),1,3)</f>
        <v>37.38306317603675</v>
      </c>
      <c r="J171" s="4">
        <f>INDEX(INDEX(LINEST(D152:D171,$K$2:$K$21^{1,2,3},,TRUE),1),1,4)</f>
        <v>3776.699484004128</v>
      </c>
      <c r="M171" s="9"/>
      <c r="N171" s="5"/>
      <c r="O171" s="4"/>
    </row>
    <row r="172" spans="1:15" x14ac:dyDescent="0.3">
      <c r="A172">
        <f t="shared" si="5"/>
        <v>-130</v>
      </c>
      <c r="B172" s="7">
        <f xml:space="preserve"> RTD("cqg.rtd",,"StudyData", $O$1, "Bar", "", "Time", $O$2,$A172, $O$6, "", "","False")</f>
        <v>44259</v>
      </c>
      <c r="C172" s="8">
        <f xml:space="preserve"> RTD("cqg.rtd",,"StudyData", $O$1, "Bar", "", "Time", $O$2, $A172,$O$6,$O$8, "","False")</f>
        <v>44259</v>
      </c>
      <c r="D172" s="9">
        <f xml:space="preserve"> RTD("cqg.rtd",,"StudyData", $O$1, "Bar", "", "Close", $O$2, $A172, $O$6,$O$8,,$O$4,$O$10)</f>
        <v>3746.75</v>
      </c>
      <c r="E172" s="12">
        <f t="shared" si="6"/>
        <v>3778.1688594014686</v>
      </c>
      <c r="F172" s="13">
        <f>INDEX(LINEST(D153:D172,$K$2:$K$21^{1,2,3},,TRUE),3,1)</f>
        <v>0.66933343574170068</v>
      </c>
      <c r="G172" s="14">
        <f>INDEX(LINEST(D153:D172,$K$2:$K$21^{1,2,3},,TRUE),1)</f>
        <v>2.0861631525920268E-2</v>
      </c>
      <c r="H172" s="14">
        <f>INDEX(LINEST(D153:D172,$K$2:$K$21^{1,2,3},,TRUE),1,2)</f>
        <v>-1.5073777794870853</v>
      </c>
      <c r="I172" s="14">
        <f>INDEX(INDEX(LINEST(D153:D172,$K$2:$K$21^{1,2,3},,TRUE),1),1,3)</f>
        <v>19.058484752336593</v>
      </c>
      <c r="J172" s="4">
        <f>INDEX(INDEX(LINEST(D153:D172,$K$2:$K$21^{1,2,3},,TRUE),1),1,4)</f>
        <v>3833.0572239422086</v>
      </c>
      <c r="M172" s="9"/>
      <c r="N172" s="5"/>
      <c r="O172" s="4"/>
    </row>
    <row r="173" spans="1:15" x14ac:dyDescent="0.3">
      <c r="A173">
        <f t="shared" si="5"/>
        <v>-129</v>
      </c>
      <c r="B173" s="7">
        <f xml:space="preserve"> RTD("cqg.rtd",,"StudyData", $O$1, "Bar", "", "Time", $O$2,$A173, $O$6, "", "","False")</f>
        <v>44260</v>
      </c>
      <c r="C173" s="8">
        <f xml:space="preserve"> RTD("cqg.rtd",,"StudyData", $O$1, "Bar", "", "Time", $O$2, $A173,$O$6,$O$8, "","False")</f>
        <v>44260</v>
      </c>
      <c r="D173" s="9">
        <f xml:space="preserve"> RTD("cqg.rtd",,"StudyData", $O$1, "Bar", "", "Close", $O$2, $A173, $O$6,$O$8,,$O$4,$O$10)</f>
        <v>3820.25</v>
      </c>
      <c r="E173" s="12">
        <f t="shared" si="6"/>
        <v>3793.6594579333714</v>
      </c>
      <c r="F173" s="13">
        <f>INDEX(LINEST(D154:D173,$K$2:$K$21^{1,2,3},,TRUE),3,1)</f>
        <v>0.64291599849033398</v>
      </c>
      <c r="G173" s="14">
        <f>INDEX(LINEST(D154:D173,$K$2:$K$21^{1,2,3},,TRUE),1)</f>
        <v>5.3536951151031284E-2</v>
      </c>
      <c r="H173" s="14">
        <f>INDEX(LINEST(D154:D173,$K$2:$K$21^{1,2,3},,TRUE),1,2)</f>
        <v>-2.2626699421187286</v>
      </c>
      <c r="I173" s="14">
        <f>INDEX(INDEX(LINEST(D154:D173,$K$2:$K$21^{1,2,3},,TRUE),1),1,3)</f>
        <v>21.284228017536719</v>
      </c>
      <c r="J173" s="4">
        <f>INDEX(INDEX(LINEST(D154:D173,$K$2:$K$21^{1,2,3},,TRUE),1),1,4)</f>
        <v>3844.747265221878</v>
      </c>
      <c r="M173" s="9"/>
      <c r="N173" s="5"/>
      <c r="O173" s="4"/>
    </row>
    <row r="174" spans="1:15" x14ac:dyDescent="0.3">
      <c r="A174">
        <f t="shared" si="5"/>
        <v>-128</v>
      </c>
      <c r="B174" s="7">
        <f xml:space="preserve"> RTD("cqg.rtd",,"StudyData", $O$1, "Bar", "", "Time", $O$2,$A174, $O$6, "", "","False")</f>
        <v>44263</v>
      </c>
      <c r="C174" s="8">
        <f xml:space="preserve"> RTD("cqg.rtd",,"StudyData", $O$1, "Bar", "", "Time", $O$2, $A174,$O$6,$O$8, "","False")</f>
        <v>44263</v>
      </c>
      <c r="D174" s="9">
        <f xml:space="preserve"> RTD("cqg.rtd",,"StudyData", $O$1, "Bar", "", "Close", $O$2, $A174, $O$6,$O$8,,$O$4,$O$10)</f>
        <v>3800.5</v>
      </c>
      <c r="E174" s="12">
        <f t="shared" si="6"/>
        <v>3795.3012987012985</v>
      </c>
      <c r="F174" s="13">
        <f>INDEX(LINEST(D155:D174,$K$2:$K$21^{1,2,3},,TRUE),3,1)</f>
        <v>0.67058211785049815</v>
      </c>
      <c r="G174" s="14">
        <f>INDEX(LINEST(D155:D174,$K$2:$K$21^{1,2,3},,TRUE),1)</f>
        <v>5.7865809800794324E-2</v>
      </c>
      <c r="H174" s="14">
        <f>INDEX(LINEST(D155:D174,$K$2:$K$21^{1,2,3},,TRUE),1,2)</f>
        <v>-2.1931164810421779</v>
      </c>
      <c r="I174" s="14">
        <f>INDEX(INDEX(LINEST(D155:D174,$K$2:$K$21^{1,2,3},,TRUE),1),1,3)</f>
        <v>17.259558767685714</v>
      </c>
      <c r="J174" s="4">
        <f>INDEX(INDEX(LINEST(D155:D174,$K$2:$K$21^{1,2,3},,TRUE),1),1,4)</f>
        <v>3864.4302373581008</v>
      </c>
      <c r="M174" s="9"/>
      <c r="N174" s="5"/>
      <c r="O174" s="4"/>
    </row>
    <row r="175" spans="1:15" x14ac:dyDescent="0.3">
      <c r="A175">
        <f t="shared" si="5"/>
        <v>-127</v>
      </c>
      <c r="B175" s="7">
        <f xml:space="preserve"> RTD("cqg.rtd",,"StudyData", $O$1, "Bar", "", "Time", $O$2,$A175, $O$6, "", "","False")</f>
        <v>44264</v>
      </c>
      <c r="C175" s="8">
        <f xml:space="preserve"> RTD("cqg.rtd",,"StudyData", $O$1, "Bar", "", "Time", $O$2, $A175,$O$6,$O$8, "","False")</f>
        <v>44264</v>
      </c>
      <c r="D175" s="9">
        <f xml:space="preserve"> RTD("cqg.rtd",,"StudyData", $O$1, "Bar", "", "Close", $O$2, $A175, $O$6,$O$8,,$O$4,$O$10)</f>
        <v>3854.5</v>
      </c>
      <c r="E175" s="12">
        <f t="shared" si="6"/>
        <v>3830.6626482213442</v>
      </c>
      <c r="F175" s="13">
        <f>INDEX(LINEST(D156:D175,$K$2:$K$21^{1,2,3},,TRUE),3,1)</f>
        <v>0.63781515786053589</v>
      </c>
      <c r="G175" s="14">
        <f>INDEX(LINEST(D156:D175,$K$2:$K$21^{1,2,3},,TRUE),1)</f>
        <v>0.10833227958682264</v>
      </c>
      <c r="H175" s="14">
        <f>INDEX(LINEST(D156:D175,$K$2:$K$21^{1,2,3},,TRUE),1,2)</f>
        <v>-3.4605415392701717</v>
      </c>
      <c r="I175" s="14">
        <f>INDEX(INDEX(LINEST(D156:D175,$K$2:$K$21^{1,2,3},,TRUE),1),1,3)</f>
        <v>24.600630825105881</v>
      </c>
      <c r="J175" s="4">
        <f>INDEX(INDEX(LINEST(D156:D175,$K$2:$K$21^{1,2,3},,TRUE),1),1,4)</f>
        <v>3856.2084107327141</v>
      </c>
      <c r="M175" s="9"/>
      <c r="N175" s="5"/>
      <c r="O175" s="4"/>
    </row>
    <row r="176" spans="1:15" x14ac:dyDescent="0.3">
      <c r="A176">
        <f t="shared" si="5"/>
        <v>-126</v>
      </c>
      <c r="B176" s="7">
        <f xml:space="preserve"> RTD("cqg.rtd",,"StudyData", $O$1, "Bar", "", "Time", $O$2,$A176, $O$6, "", "","False")</f>
        <v>44265</v>
      </c>
      <c r="C176" s="8">
        <f xml:space="preserve"> RTD("cqg.rtd",,"StudyData", $O$1, "Bar", "", "Time", $O$2, $A176,$O$6,$O$8, "","False")</f>
        <v>44265</v>
      </c>
      <c r="D176" s="9">
        <f xml:space="preserve"> RTD("cqg.rtd",,"StudyData", $O$1, "Bar", "", "Close", $O$2, $A176, $O$6,$O$8,,$O$4,$O$10)</f>
        <v>3877.75</v>
      </c>
      <c r="E176" s="12">
        <f t="shared" si="6"/>
        <v>3867.4567193675889</v>
      </c>
      <c r="F176" s="13">
        <f>INDEX(LINEST(D157:D176,$K$2:$K$21^{1,2,3},,TRUE),3,1)</f>
        <v>0.63282692565172305</v>
      </c>
      <c r="G176" s="14">
        <f>INDEX(LINEST(D157:D176,$K$2:$K$21^{1,2,3},,TRUE),1)</f>
        <v>0.1378096485109544</v>
      </c>
      <c r="H176" s="14">
        <f>INDEX(LINEST(D157:D176,$K$2:$K$21^{1,2,3},,TRUE),1,2)</f>
        <v>-4.0147052267963623</v>
      </c>
      <c r="I176" s="14">
        <f>INDEX(INDEX(LINEST(D157:D176,$K$2:$K$21^{1,2,3},,TRUE),1),1,3)</f>
        <v>25.502283886302671</v>
      </c>
      <c r="J176" s="4">
        <f>INDEX(INDEX(LINEST(D157:D176,$K$2:$K$21^{1,2,3},,TRUE),1),1,4)</f>
        <v>3860.8159442724454</v>
      </c>
      <c r="M176" s="9"/>
      <c r="N176" s="5"/>
      <c r="O176" s="4"/>
    </row>
    <row r="177" spans="1:15" x14ac:dyDescent="0.3">
      <c r="A177">
        <f t="shared" si="5"/>
        <v>-125</v>
      </c>
      <c r="B177" s="7">
        <f xml:space="preserve"> RTD("cqg.rtd",,"StudyData", $O$1, "Bar", "", "Time", $O$2,$A177, $O$6, "", "","False")</f>
        <v>44266</v>
      </c>
      <c r="C177" s="8">
        <f xml:space="preserve"> RTD("cqg.rtd",,"StudyData", $O$1, "Bar", "", "Time", $O$2, $A177,$O$6,$O$8, "","False")</f>
        <v>44266</v>
      </c>
      <c r="D177" s="9">
        <f xml:space="preserve"> RTD("cqg.rtd",,"StudyData", $O$1, "Bar", "", "Close", $O$2, $A177, $O$6,$O$8,,$O$4,$O$10)</f>
        <v>3918</v>
      </c>
      <c r="E177" s="12">
        <f t="shared" si="6"/>
        <v>3911.41691134952</v>
      </c>
      <c r="F177" s="13">
        <f>INDEX(LINEST(D158:D177,$K$2:$K$21^{1,2,3},,TRUE),3,1)</f>
        <v>0.65474847800491298</v>
      </c>
      <c r="G177" s="14">
        <f>INDEX(LINEST(D158:D177,$K$2:$K$21^{1,2,3},,TRUE),1)</f>
        <v>0.15043914036039521</v>
      </c>
      <c r="H177" s="14">
        <f>INDEX(LINEST(D158:D177,$K$2:$K$21^{1,2,3},,TRUE),1,2)</f>
        <v>-3.95552522028159</v>
      </c>
      <c r="I177" s="14">
        <f>INDEX(INDEX(LINEST(D158:D177,$K$2:$K$21^{1,2,3},,TRUE),1),1,3)</f>
        <v>20.650190732974519</v>
      </c>
      <c r="J177" s="4">
        <f>INDEX(INDEX(LINEST(D158:D177,$K$2:$K$21^{1,2,3},,TRUE),1),1,4)</f>
        <v>3877.110061919504</v>
      </c>
      <c r="M177" s="9"/>
      <c r="N177" s="5"/>
      <c r="O177" s="4"/>
    </row>
    <row r="178" spans="1:15" x14ac:dyDescent="0.3">
      <c r="A178">
        <f t="shared" si="5"/>
        <v>-124</v>
      </c>
      <c r="B178" s="7">
        <f xml:space="preserve"> RTD("cqg.rtd",,"StudyData", $O$1, "Bar", "", "Time", $O$2,$A178, $O$6, "", "","False")</f>
        <v>44267</v>
      </c>
      <c r="C178" s="8">
        <f xml:space="preserve"> RTD("cqg.rtd",,"StudyData", $O$1, "Bar", "", "Time", $O$2, $A178,$O$6,$O$8, "","False")</f>
        <v>44267</v>
      </c>
      <c r="D178" s="9">
        <f xml:space="preserve"> RTD("cqg.rtd",,"StudyData", $O$1, "Bar", "", "Close", $O$2, $A178, $O$6,$O$8,,$O$4,$O$10)</f>
        <v>3923.5</v>
      </c>
      <c r="E178" s="12">
        <f t="shared" si="6"/>
        <v>3939.1581309994363</v>
      </c>
      <c r="F178" s="13">
        <f>INDEX(LINEST(D159:D178,$K$2:$K$21^{1,2,3},,TRUE),3,1)</f>
        <v>0.6645779053207147</v>
      </c>
      <c r="G178" s="14">
        <f>INDEX(LINEST(D159:D178,$K$2:$K$21^{1,2,3},,TRUE),1)</f>
        <v>0.12581257452707195</v>
      </c>
      <c r="H178" s="14">
        <f>INDEX(LINEST(D159:D178,$K$2:$K$21^{1,2,3},,TRUE),1,2)</f>
        <v>-2.842567503389962</v>
      </c>
      <c r="I178" s="14">
        <f>INDEX(INDEX(LINEST(D159:D178,$K$2:$K$21^{1,2,3},,TRUE),1),1,3)</f>
        <v>8.3834553931135556</v>
      </c>
      <c r="J178" s="4">
        <f>INDEX(INDEX(LINEST(D159:D178,$K$2:$K$21^{1,2,3},,TRUE),1),1,4)</f>
        <v>3902.0154282765743</v>
      </c>
      <c r="M178" s="9"/>
      <c r="N178" s="5"/>
      <c r="O178" s="4"/>
    </row>
    <row r="179" spans="1:15" x14ac:dyDescent="0.3">
      <c r="A179">
        <f t="shared" si="5"/>
        <v>-123</v>
      </c>
      <c r="B179" s="7">
        <f xml:space="preserve"> RTD("cqg.rtd",,"StudyData", $O$1, "Bar", "", "Time", $O$2,$A179, $O$6, "", "","False")</f>
        <v>44270</v>
      </c>
      <c r="C179" s="8">
        <f xml:space="preserve"> RTD("cqg.rtd",,"StudyData", $O$1, "Bar", "", "Time", $O$2, $A179,$O$6,$O$8, "","False")</f>
        <v>44270</v>
      </c>
      <c r="D179" s="9">
        <f xml:space="preserve"> RTD("cqg.rtd",,"StudyData", $O$1, "Bar", "", "Close", $O$2, $A179, $O$6,$O$8,,$O$4,$O$10)</f>
        <v>3949</v>
      </c>
      <c r="E179" s="12">
        <f t="shared" si="6"/>
        <v>3967.7050818746475</v>
      </c>
      <c r="F179" s="13">
        <f>INDEX(LINEST(D160:D179,$K$2:$K$21^{1,2,3},,TRUE),3,1)</f>
        <v>0.68280652095738648</v>
      </c>
      <c r="G179" s="14">
        <f>INDEX(LINEST(D160:D179,$K$2:$K$21^{1,2,3},,TRUE),1)</f>
        <v>0.10453624276144148</v>
      </c>
      <c r="H179" s="14">
        <f>INDEX(LINEST(D160:D179,$K$2:$K$21^{1,2,3},,TRUE),1,2)</f>
        <v>-1.9469273043105375</v>
      </c>
      <c r="I179" s="14">
        <f>INDEX(INDEX(LINEST(D160:D179,$K$2:$K$21^{1,2,3},,TRUE),1),1,3)</f>
        <v>-8.7464602371842386E-3</v>
      </c>
      <c r="J179" s="4">
        <f>INDEX(INDEX(LINEST(D160:D179,$K$2:$K$21^{1,2,3},,TRUE),1),1,4)</f>
        <v>3910.3609907120745</v>
      </c>
      <c r="M179" s="9"/>
      <c r="N179" s="5"/>
      <c r="O179" s="4"/>
    </row>
    <row r="180" spans="1:15" x14ac:dyDescent="0.3">
      <c r="A180">
        <f t="shared" si="5"/>
        <v>-122</v>
      </c>
      <c r="B180" s="7">
        <f xml:space="preserve"> RTD("cqg.rtd",,"StudyData", $O$1, "Bar", "", "Time", $O$2,$A180, $O$6, "", "","False")</f>
        <v>44271</v>
      </c>
      <c r="C180" s="8">
        <f xml:space="preserve"> RTD("cqg.rtd",,"StudyData", $O$1, "Bar", "", "Time", $O$2, $A180,$O$6,$O$8, "","False")</f>
        <v>44271</v>
      </c>
      <c r="D180" s="9">
        <f xml:space="preserve"> RTD("cqg.rtd",,"StudyData", $O$1, "Bar", "", "Close", $O$2, $A180, $O$6,$O$8,,$O$4,$O$10)</f>
        <v>3943.25</v>
      </c>
      <c r="E180" s="12">
        <f t="shared" si="6"/>
        <v>3976.8083568605311</v>
      </c>
      <c r="F180" s="13">
        <f>INDEX(LINEST(D161:D180,$K$2:$K$21^{1,2,3},,TRUE),3,1)</f>
        <v>0.66239695345550786</v>
      </c>
      <c r="G180" s="14">
        <f>INDEX(LINEST(D161:D180,$K$2:$K$21^{1,2,3},,TRUE),1)</f>
        <v>5.476898477302302E-2</v>
      </c>
      <c r="H180" s="14">
        <f>INDEX(LINEST(D161:D180,$K$2:$K$21^{1,2,3},,TRUE),1,2)</f>
        <v>-0.31598970980112517</v>
      </c>
      <c r="I180" s="14">
        <f>INDEX(INDEX(LINEST(D161:D180,$K$2:$K$21^{1,2,3},,TRUE),1),1,3)</f>
        <v>-12.908057824752525</v>
      </c>
      <c r="J180" s="4">
        <f>INDEX(INDEX(LINEST(D161:D180,$K$2:$K$21^{1,2,3},,TRUE),1),1,4)</f>
        <v>3923.2135190918475</v>
      </c>
      <c r="M180" s="9"/>
      <c r="N180" s="5"/>
      <c r="O180" s="4"/>
    </row>
    <row r="181" spans="1:15" x14ac:dyDescent="0.3">
      <c r="A181">
        <f t="shared" si="5"/>
        <v>-121</v>
      </c>
      <c r="B181" s="7">
        <f xml:space="preserve"> RTD("cqg.rtd",,"StudyData", $O$1, "Bar", "", "Time", $O$2,$A181, $O$6, "", "","False")</f>
        <v>44272</v>
      </c>
      <c r="C181" s="8">
        <f xml:space="preserve"> RTD("cqg.rtd",,"StudyData", $O$1, "Bar", "", "Time", $O$2, $A181,$O$6,$O$8, "","False")</f>
        <v>44272</v>
      </c>
      <c r="D181" s="9">
        <f xml:space="preserve"> RTD("cqg.rtd",,"StudyData", $O$1, "Bar", "", "Close", $O$2, $A181, $O$6,$O$8,,$O$4,$O$10)</f>
        <v>3954.25</v>
      </c>
      <c r="E181" s="12">
        <f t="shared" si="6"/>
        <v>3982.8748447204966</v>
      </c>
      <c r="F181" s="13">
        <f>INDEX(LINEST(D162:D181,$K$2:$K$21^{1,2,3},,TRUE),3,1)</f>
        <v>0.66522375271185774</v>
      </c>
      <c r="G181" s="14">
        <f>INDEX(LINEST(D162:D181,$K$2:$K$21^{1,2,3},,TRUE),1)</f>
        <v>1.0493615655817712E-2</v>
      </c>
      <c r="H181" s="14">
        <f>INDEX(LINEST(D162:D181,$K$2:$K$21^{1,2,3},,TRUE),1,2)</f>
        <v>1.0329735493115528</v>
      </c>
      <c r="I181" s="14">
        <f>INDEX(INDEX(LINEST(D162:D181,$K$2:$K$21^{1,2,3},,TRUE),1),1,3)</f>
        <v>-21.920355095092646</v>
      </c>
      <c r="J181" s="4">
        <f>INDEX(INDEX(LINEST(D162:D181,$K$2:$K$21^{1,2,3},,TRUE),1),1,4)</f>
        <v>3924.1436016511866</v>
      </c>
      <c r="M181" s="9"/>
      <c r="N181" s="5"/>
      <c r="O181" s="4"/>
    </row>
    <row r="182" spans="1:15" x14ac:dyDescent="0.3">
      <c r="A182">
        <f t="shared" si="5"/>
        <v>-120</v>
      </c>
      <c r="B182" s="7">
        <f xml:space="preserve"> RTD("cqg.rtd",,"StudyData", $O$1, "Bar", "", "Time", $O$2,$A182, $O$6, "", "","False")</f>
        <v>44273</v>
      </c>
      <c r="C182" s="8">
        <f xml:space="preserve"> RTD("cqg.rtd",,"StudyData", $O$1, "Bar", "", "Time", $O$2, $A182,$O$6,$O$8, "","False")</f>
        <v>44273</v>
      </c>
      <c r="D182" s="9">
        <f xml:space="preserve"> RTD("cqg.rtd",,"StudyData", $O$1, "Bar", "", "Close", $O$2, $A182, $O$6,$O$8,,$O$4,$O$10)</f>
        <v>3896.75</v>
      </c>
      <c r="E182" s="12">
        <f t="shared" si="6"/>
        <v>3946.6804912478819</v>
      </c>
      <c r="F182" s="13">
        <f>INDEX(LINEST(D163:D182,$K$2:$K$21^{1,2,3},,TRUE),3,1)</f>
        <v>0.5841547426551108</v>
      </c>
      <c r="G182" s="14">
        <f>INDEX(LINEST(D163:D182,$K$2:$K$21^{1,2,3},,TRUE),1)</f>
        <v>-8.348867596411047E-2</v>
      </c>
      <c r="H182" s="14">
        <f>INDEX(LINEST(D163:D182,$K$2:$K$21^{1,2,3},,TRUE),1,2)</f>
        <v>3.6908695972668371</v>
      </c>
      <c r="I182" s="14">
        <f>INDEX(INDEX(LINEST(D163:D182,$K$2:$K$21^{1,2,3},,TRUE),1),1,3)</f>
        <v>-40.195861393583286</v>
      </c>
      <c r="J182" s="4">
        <f>INDEX(INDEX(LINEST(D163:D182,$K$2:$K$21^{1,2,3},,TRUE),1),1,4)</f>
        <v>3942.1592879256968</v>
      </c>
      <c r="M182" s="9"/>
      <c r="N182" s="5"/>
      <c r="O182" s="4"/>
    </row>
    <row r="183" spans="1:15" x14ac:dyDescent="0.3">
      <c r="A183">
        <f t="shared" si="5"/>
        <v>-119</v>
      </c>
      <c r="B183" s="7">
        <f xml:space="preserve"> RTD("cqg.rtd",,"StudyData", $O$1, "Bar", "", "Time", $O$2,$A183, $O$6, "", "","False")</f>
        <v>44274</v>
      </c>
      <c r="C183" s="8">
        <f xml:space="preserve"> RTD("cqg.rtd",,"StudyData", $O$1, "Bar", "", "Time", $O$2, $A183,$O$6,$O$8, "","False")</f>
        <v>44274</v>
      </c>
      <c r="D183" s="9">
        <f xml:space="preserve"> RTD("cqg.rtd",,"StudyData", $O$1, "Bar", "", "Close", $O$2, $A183, $O$6,$O$8,,$O$4,$O$10)</f>
        <v>3890.5</v>
      </c>
      <c r="E183" s="12">
        <f t="shared" si="6"/>
        <v>3913.3880011293058</v>
      </c>
      <c r="F183" s="13">
        <f>INDEX(LINEST(D164:D183,$K$2:$K$21^{1,2,3},,TRUE),3,1)</f>
        <v>0.58344128787322724</v>
      </c>
      <c r="G183" s="14">
        <f>INDEX(LINEST(D164:D183,$K$2:$K$21^{1,2,3},,TRUE),1)</f>
        <v>-0.15002240061130939</v>
      </c>
      <c r="H183" s="14">
        <f>INDEX(LINEST(D164:D183,$K$2:$K$21^{1,2,3},,TRUE),1,2)</f>
        <v>5.4283286541161226</v>
      </c>
      <c r="I183" s="14">
        <f>INDEX(INDEX(LINEST(D164:D183,$K$2:$K$21^{1,2,3},,TRUE),1),1,3)</f>
        <v>-50.059051274625517</v>
      </c>
      <c r="J183" s="4">
        <f>INDEX(INDEX(LINEST(D164:D183,$K$2:$K$21^{1,2,3},,TRUE),1),1,4)</f>
        <v>3943.4167698658421</v>
      </c>
      <c r="M183" s="9"/>
      <c r="N183" s="5"/>
      <c r="O183" s="4"/>
    </row>
    <row r="184" spans="1:15" x14ac:dyDescent="0.3">
      <c r="A184">
        <f t="shared" si="5"/>
        <v>-118</v>
      </c>
      <c r="B184" s="7">
        <f xml:space="preserve"> RTD("cqg.rtd",,"StudyData", $O$1, "Bar", "", "Time", $O$2,$A184, $O$6, "", "","False")</f>
        <v>44277</v>
      </c>
      <c r="C184" s="8">
        <f xml:space="preserve"> RTD("cqg.rtd",,"StudyData", $O$1, "Bar", "", "Time", $O$2, $A184,$O$6,$O$8, "","False")</f>
        <v>44277</v>
      </c>
      <c r="D184" s="9">
        <f xml:space="preserve"> RTD("cqg.rtd",,"StudyData", $O$1, "Bar", "", "Close", $O$2, $A184, $O$6,$O$8,,$O$4,$O$10)</f>
        <v>3920.75</v>
      </c>
      <c r="E184" s="12">
        <f t="shared" si="6"/>
        <v>3901.4509881422923</v>
      </c>
      <c r="F184" s="13">
        <f>INDEX(LINEST(D165:D184,$K$2:$K$21^{1,2,3},,TRUE),3,1)</f>
        <v>0.65256001780259176</v>
      </c>
      <c r="G184" s="14">
        <f>INDEX(LINEST(D165:D184,$K$2:$K$21^{1,2,3},,TRUE),1)</f>
        <v>-0.18702555913149535</v>
      </c>
      <c r="H184" s="14">
        <f>INDEX(LINEST(D165:D184,$K$2:$K$21^{1,2,3},,TRUE),1,2)</f>
        <v>6.4143883890148512</v>
      </c>
      <c r="I184" s="14">
        <f>INDEX(INDEX(LINEST(D165:D184,$K$2:$K$21^{1,2,3},,TRUE),1),1,3)</f>
        <v>-55.714633523473886</v>
      </c>
      <c r="J184" s="4">
        <f>INDEX(INDEX(LINEST(D165:D184,$K$2:$K$21^{1,2,3},,TRUE),1),1,4)</f>
        <v>3946.1927760577923</v>
      </c>
      <c r="M184" s="9"/>
      <c r="N184" s="5"/>
      <c r="O184" s="4"/>
    </row>
    <row r="185" spans="1:15" x14ac:dyDescent="0.3">
      <c r="A185">
        <f t="shared" si="5"/>
        <v>-117</v>
      </c>
      <c r="B185" s="7">
        <f xml:space="preserve"> RTD("cqg.rtd",,"StudyData", $O$1, "Bar", "", "Time", $O$2,$A185, $O$6, "", "","False")</f>
        <v>44278</v>
      </c>
      <c r="C185" s="8">
        <f xml:space="preserve"> RTD("cqg.rtd",,"StudyData", $O$1, "Bar", "", "Time", $O$2, $A185,$O$6,$O$8, "","False")</f>
        <v>44278</v>
      </c>
      <c r="D185" s="9">
        <f xml:space="preserve"> RTD("cqg.rtd",,"StudyData", $O$1, "Bar", "", "Close", $O$2, $A185, $O$6,$O$8,,$O$4,$O$10)</f>
        <v>3890.5</v>
      </c>
      <c r="E185" s="12">
        <f t="shared" si="6"/>
        <v>3875.2993788819876</v>
      </c>
      <c r="F185" s="13">
        <f>INDEX(LINEST(D166:D185,$K$2:$K$21^{1,2,3},,TRUE),3,1)</f>
        <v>0.69367245461544003</v>
      </c>
      <c r="G185" s="14">
        <f>INDEX(LINEST(D166:D185,$K$2:$K$21^{1,2,3},,TRUE),1)</f>
        <v>-0.22051889197534713</v>
      </c>
      <c r="H185" s="14">
        <f>INDEX(LINEST(D166:D185,$K$2:$K$21^{1,2,3},,TRUE),1,2)</f>
        <v>7.1298151359566324</v>
      </c>
      <c r="I185" s="14">
        <f>INDEX(INDEX(LINEST(D166:D185,$K$2:$K$21^{1,2,3},,TRUE),1),1,3)</f>
        <v>-57.517497315131834</v>
      </c>
      <c r="J185" s="4">
        <f>INDEX(INDEX(LINEST(D166:D185,$K$2:$K$21^{1,2,3},,TRUE),1),1,4)</f>
        <v>3937.8744066047479</v>
      </c>
      <c r="M185" s="9"/>
      <c r="N185" s="5"/>
      <c r="O185" s="4"/>
    </row>
    <row r="186" spans="1:15" x14ac:dyDescent="0.3">
      <c r="A186">
        <f t="shared" si="5"/>
        <v>-116</v>
      </c>
      <c r="B186" s="7">
        <f xml:space="preserve"> RTD("cqg.rtd",,"StudyData", $O$1, "Bar", "", "Time", $O$2,$A186, $O$6, "", "","False")</f>
        <v>44279</v>
      </c>
      <c r="C186" s="8">
        <f xml:space="preserve"> RTD("cqg.rtd",,"StudyData", $O$1, "Bar", "", "Time", $O$2, $A186,$O$6,$O$8, "","False")</f>
        <v>44279</v>
      </c>
      <c r="D186" s="9">
        <f xml:space="preserve"> RTD("cqg.rtd",,"StudyData", $O$1, "Bar", "", "Close", $O$2, $A186, $O$6,$O$8,,$O$4,$O$10)</f>
        <v>3871.5</v>
      </c>
      <c r="E186" s="12">
        <f t="shared" si="6"/>
        <v>3857.5199887069448</v>
      </c>
      <c r="F186" s="13">
        <f>INDEX(LINEST(D167:D186,$K$2:$K$21^{1,2,3},,TRUE),3,1)</f>
        <v>0.69106312742447618</v>
      </c>
      <c r="G186" s="14">
        <f>INDEX(LINEST(D167:D186,$K$2:$K$21^{1,2,3},,TRUE),1)</f>
        <v>-0.17467123108864982</v>
      </c>
      <c r="H186" s="14">
        <f>INDEX(LINEST(D167:D186,$K$2:$K$21^{1,2,3},,TRUE),1,2)</f>
        <v>5.0799092156105372</v>
      </c>
      <c r="I186" s="14">
        <f>INDEX(INDEX(LINEST(D167:D186,$K$2:$K$21^{1,2,3},,TRUE),1),1,3)</f>
        <v>-31.838888519834974</v>
      </c>
      <c r="J186" s="4">
        <f>INDEX(INDEX(LINEST(D167:D186,$K$2:$K$21^{1,2,3},,TRUE),1),1,4)</f>
        <v>3859.7039215686282</v>
      </c>
      <c r="M186" s="9"/>
      <c r="N186" s="5"/>
      <c r="O186" s="4"/>
    </row>
    <row r="187" spans="1:15" x14ac:dyDescent="0.3">
      <c r="A187">
        <f t="shared" si="5"/>
        <v>-115</v>
      </c>
      <c r="B187" s="7">
        <f xml:space="preserve"> RTD("cqg.rtd",,"StudyData", $O$1, "Bar", "", "Time", $O$2,$A187, $O$6, "", "","False")</f>
        <v>44280</v>
      </c>
      <c r="C187" s="8">
        <f xml:space="preserve"> RTD("cqg.rtd",,"StudyData", $O$1, "Bar", "", "Time", $O$2, $A187,$O$6,$O$8, "","False")</f>
        <v>44280</v>
      </c>
      <c r="D187" s="9">
        <f xml:space="preserve"> RTD("cqg.rtd",,"StudyData", $O$1, "Bar", "", "Close", $O$2, $A187, $O$6,$O$8,,$O$4,$O$10)</f>
        <v>3891.25</v>
      </c>
      <c r="E187" s="12">
        <f t="shared" si="6"/>
        <v>3852.5995200451721</v>
      </c>
      <c r="F187" s="13">
        <f>INDEX(LINEST(D168:D187,$K$2:$K$21^{1,2,3},,TRUE),3,1)</f>
        <v>0.6401253062056822</v>
      </c>
      <c r="G187" s="14">
        <f>INDEX(LINEST(D168:D187,$K$2:$K$21^{1,2,3},,TRUE),1)</f>
        <v>-0.15190044882802969</v>
      </c>
      <c r="H187" s="14">
        <f>INDEX(LINEST(D168:D187,$K$2:$K$21^{1,2,3},,TRUE),1,2)</f>
        <v>4.1935705632367277</v>
      </c>
      <c r="I187" s="14">
        <f>INDEX(INDEX(LINEST(D168:D187,$K$2:$K$21^{1,2,3},,TRUE),1),1,3)</f>
        <v>-22.747445101749122</v>
      </c>
      <c r="J187" s="4">
        <f>INDEX(INDEX(LINEST(D168:D187,$K$2:$K$21^{1,2,3},,TRUE),1),1,4)</f>
        <v>3845.3237874097008</v>
      </c>
      <c r="M187" s="9"/>
      <c r="N187" s="5"/>
      <c r="O187" s="4"/>
    </row>
    <row r="188" spans="1:15" x14ac:dyDescent="0.3">
      <c r="A188">
        <f t="shared" si="5"/>
        <v>-114</v>
      </c>
      <c r="B188" s="7">
        <f xml:space="preserve"> RTD("cqg.rtd",,"StudyData", $O$1, "Bar", "", "Time", $O$2,$A188, $O$6, "", "","False")</f>
        <v>44281</v>
      </c>
      <c r="C188" s="8">
        <f xml:space="preserve"> RTD("cqg.rtd",,"StudyData", $O$1, "Bar", "", "Time", $O$2, $A188,$O$6,$O$8, "","False")</f>
        <v>44281</v>
      </c>
      <c r="D188" s="9">
        <f xml:space="preserve"> RTD("cqg.rtd",,"StudyData", $O$1, "Bar", "", "Close", $O$2, $A188, $O$6,$O$8,,$O$4,$O$10)</f>
        <v>3955.5</v>
      </c>
      <c r="E188" s="12">
        <f t="shared" si="6"/>
        <v>3884.6942405420664</v>
      </c>
      <c r="F188" s="13">
        <f>INDEX(LINEST(D169:D188,$K$2:$K$21^{1,2,3},,TRUE),3,1)</f>
        <v>0.49407391286651725</v>
      </c>
      <c r="G188" s="14">
        <f>INDEX(LINEST(D169:D188,$K$2:$K$21^{1,2,3},,TRUE),1)</f>
        <v>-9.9695807176625573E-2</v>
      </c>
      <c r="H188" s="14">
        <f>INDEX(LINEST(D169:D188,$K$2:$K$21^{1,2,3},,TRUE),1,2)</f>
        <v>2.723452216334838</v>
      </c>
      <c r="I188" s="14">
        <f>INDEX(INDEX(LINEST(D169:D188,$K$2:$K$21^{1,2,3},,TRUE),1),1,3)</f>
        <v>-12.38911056413413</v>
      </c>
      <c r="J188" s="4">
        <f>INDEX(INDEX(LINEST(D169:D188,$K$2:$K$21^{1,2,3},,TRUE),1),1,4)</f>
        <v>3840.6620227038184</v>
      </c>
      <c r="M188" s="9"/>
      <c r="N188" s="5"/>
      <c r="O188" s="4"/>
    </row>
    <row r="189" spans="1:15" x14ac:dyDescent="0.3">
      <c r="A189">
        <f t="shared" si="5"/>
        <v>-113</v>
      </c>
      <c r="B189" s="7">
        <f xml:space="preserve"> RTD("cqg.rtd",,"StudyData", $O$1, "Bar", "", "Time", $O$2,$A189, $O$6, "", "","False")</f>
        <v>44284</v>
      </c>
      <c r="C189" s="8">
        <f xml:space="preserve"> RTD("cqg.rtd",,"StudyData", $O$1, "Bar", "", "Time", $O$2, $A189,$O$6,$O$8, "","False")</f>
        <v>44284</v>
      </c>
      <c r="D189" s="9">
        <f xml:space="preserve"> RTD("cqg.rtd",,"StudyData", $O$1, "Bar", "", "Close", $O$2, $A189, $O$6,$O$8,,$O$4,$O$10)</f>
        <v>3949.75</v>
      </c>
      <c r="E189" s="12">
        <f t="shared" si="6"/>
        <v>3919.5195087521179</v>
      </c>
      <c r="F189" s="13">
        <f>INDEX(LINEST(D170:D189,$K$2:$K$21^{1,2,3},,TRUE),3,1)</f>
        <v>0.57962209666366304</v>
      </c>
      <c r="G189" s="14">
        <f>INDEX(LINEST(D170:D189,$K$2:$K$21^{1,2,3},,TRUE),1)</f>
        <v>1.970064081384593E-2</v>
      </c>
      <c r="H189" s="14">
        <f>INDEX(LINEST(D170:D189,$K$2:$K$21^{1,2,3},,TRUE),1,2)</f>
        <v>-1.2549117212934715</v>
      </c>
      <c r="I189" s="14">
        <f>INDEX(INDEX(LINEST(D170:D189,$K$2:$K$21^{1,2,3},,TRUE),1),1,3)</f>
        <v>25.493594920805879</v>
      </c>
      <c r="J189" s="4">
        <f>INDEX(INDEX(LINEST(D170:D189,$K$2:$K$21^{1,2,3},,TRUE),1),1,4)</f>
        <v>3754.0071723426213</v>
      </c>
      <c r="M189" s="9"/>
      <c r="N189" s="5"/>
      <c r="O189" s="4"/>
    </row>
    <row r="190" spans="1:15" x14ac:dyDescent="0.3">
      <c r="A190">
        <f t="shared" si="5"/>
        <v>-112</v>
      </c>
      <c r="B190" s="7">
        <f xml:space="preserve"> RTD("cqg.rtd",,"StudyData", $O$1, "Bar", "", "Time", $O$2,$A190, $O$6, "", "","False")</f>
        <v>44285</v>
      </c>
      <c r="C190" s="8">
        <f xml:space="preserve"> RTD("cqg.rtd",,"StudyData", $O$1, "Bar", "", "Time", $O$2, $A190,$O$6,$O$8, "","False")</f>
        <v>44285</v>
      </c>
      <c r="D190" s="9">
        <f xml:space="preserve"> RTD("cqg.rtd",,"StudyData", $O$1, "Bar", "", "Close", $O$2, $A190, $O$6,$O$8,,$O$4,$O$10)</f>
        <v>3938.5</v>
      </c>
      <c r="E190" s="12">
        <f t="shared" si="6"/>
        <v>3943.8005928853759</v>
      </c>
      <c r="F190" s="13">
        <f>INDEX(LINEST(D171:D190,$K$2:$K$21^{1,2,3},,TRUE),3,1)</f>
        <v>0.7547650182475909</v>
      </c>
      <c r="G190" s="14">
        <f>INDEX(LINEST(D171:D190,$K$2:$K$21^{1,2,3},,TRUE),1)</f>
        <v>0.11780155165873298</v>
      </c>
      <c r="H190" s="14">
        <f>INDEX(LINEST(D171:D190,$K$2:$K$21^{1,2,3},,TRUE),1,2)</f>
        <v>-4.5298847852017854</v>
      </c>
      <c r="I190" s="14">
        <f>INDEX(INDEX(LINEST(D171:D190,$K$2:$K$21^{1,2,3},,TRUE),1),1,3)</f>
        <v>56.159847202871177</v>
      </c>
      <c r="J190" s="4">
        <f>INDEX(INDEX(LINEST(D171:D190,$K$2:$K$21^{1,2,3},,TRUE),1),1,4)</f>
        <v>3690.1451496388026</v>
      </c>
      <c r="M190" s="9"/>
      <c r="N190" s="5"/>
      <c r="O190" s="4"/>
    </row>
    <row r="191" spans="1:15" x14ac:dyDescent="0.3">
      <c r="A191">
        <f t="shared" si="5"/>
        <v>-111</v>
      </c>
      <c r="B191" s="7">
        <f xml:space="preserve"> RTD("cqg.rtd",,"StudyData", $O$1, "Bar", "", "Time", $O$2,$A191, $O$6, "", "","False")</f>
        <v>44286</v>
      </c>
      <c r="C191" s="8">
        <f xml:space="preserve"> RTD("cqg.rtd",,"StudyData", $O$1, "Bar", "", "Time", $O$2, $A191,$O$6,$O$8, "","False")</f>
        <v>44286</v>
      </c>
      <c r="D191" s="9">
        <f xml:space="preserve"> RTD("cqg.rtd",,"StudyData", $O$1, "Bar", "", "Close", $O$2, $A191, $O$6,$O$8,,$O$4,$O$10)</f>
        <v>3958.25</v>
      </c>
      <c r="E191" s="12">
        <f t="shared" si="6"/>
        <v>3971.4555618294753</v>
      </c>
      <c r="F191" s="13">
        <f>INDEX(LINEST(D172:D191,$K$2:$K$21^{1,2,3},,TRUE),3,1)</f>
        <v>0.84446749969351897</v>
      </c>
      <c r="G191" s="14">
        <f>INDEX(LINEST(D172:D191,$K$2:$K$21^{1,2,3},,TRUE),1)</f>
        <v>0.18236782959491324</v>
      </c>
      <c r="H191" s="14">
        <f>INDEX(LINEST(D172:D191,$K$2:$K$21^{1,2,3},,TRUE),1,2)</f>
        <v>-6.4711188719299013</v>
      </c>
      <c r="I191" s="14">
        <f>INDEX(INDEX(LINEST(D172:D191,$K$2:$K$21^{1,2,3},,TRUE),1),1,3)</f>
        <v>71.255366313365556</v>
      </c>
      <c r="J191" s="4">
        <f>INDEX(INDEX(LINEST(D172:D191,$K$2:$K$21^{1,2,3},,TRUE),1),1,4)</f>
        <v>3675.8531475748186</v>
      </c>
      <c r="M191" s="9"/>
      <c r="N191" s="5"/>
      <c r="O191" s="4"/>
    </row>
    <row r="192" spans="1:15" x14ac:dyDescent="0.3">
      <c r="A192">
        <f t="shared" si="5"/>
        <v>-110</v>
      </c>
      <c r="B192" s="7">
        <f xml:space="preserve"> RTD("cqg.rtd",,"StudyData", $O$1, "Bar", "", "Time", $O$2,$A192, $O$6, "", "","False")</f>
        <v>44287</v>
      </c>
      <c r="C192" s="8">
        <f xml:space="preserve"> RTD("cqg.rtd",,"StudyData", $O$1, "Bar", "", "Time", $O$2, $A192,$O$6,$O$8, "","False")</f>
        <v>44287</v>
      </c>
      <c r="D192" s="9">
        <f xml:space="preserve"> RTD("cqg.rtd",,"StudyData", $O$1, "Bar", "", "Close", $O$2, $A192, $O$6,$O$8,,$O$4,$O$10)</f>
        <v>4000.75</v>
      </c>
      <c r="E192" s="12">
        <f t="shared" si="6"/>
        <v>4004.8297571993226</v>
      </c>
      <c r="F192" s="13">
        <f>INDEX(LINEST(D173:D192,$K$2:$K$21^{1,2,3},,TRUE),3,1)</f>
        <v>0.79458463950025804</v>
      </c>
      <c r="G192" s="14">
        <f>INDEX(LINEST(D173:D192,$K$2:$K$21^{1,2,3},,TRUE),1)</f>
        <v>0.1851527796473281</v>
      </c>
      <c r="H192" s="14">
        <f>INDEX(LINEST(D173:D192,$K$2:$K$21^{1,2,3},,TRUE),1,2)</f>
        <v>-6.0592150423722657</v>
      </c>
      <c r="I192" s="14">
        <f>INDEX(INDEX(LINEST(D173:D192,$K$2:$K$21^{1,2,3},,TRUE),1),1,3)</f>
        <v>60.611374474899222</v>
      </c>
      <c r="J192" s="4">
        <f>INDEX(INDEX(LINEST(D173:D192,$K$2:$K$21^{1,2,3},,TRUE),1),1,4)</f>
        <v>3735.0660474716196</v>
      </c>
      <c r="M192" s="9"/>
      <c r="N192" s="5"/>
      <c r="O192" s="4"/>
    </row>
    <row r="193" spans="1:15" x14ac:dyDescent="0.3">
      <c r="A193">
        <f t="shared" si="5"/>
        <v>-109</v>
      </c>
      <c r="B193" s="7">
        <f xml:space="preserve"> RTD("cqg.rtd",,"StudyData", $O$1, "Bar", "", "Time", $O$2,$A193, $O$6, "", "","False")</f>
        <v>44288</v>
      </c>
      <c r="C193" s="8">
        <f xml:space="preserve"> RTD("cqg.rtd",,"StudyData", $O$1, "Bar", "", "Time", $O$2, $A193,$O$6,$O$8, "","False")</f>
        <v>44288</v>
      </c>
      <c r="D193" s="9">
        <f xml:space="preserve"> RTD("cqg.rtd",,"StudyData", $O$1, "Bar", "", "Close", $O$2, $A193, $O$6,$O$8,,$O$4,$O$10)</f>
        <v>4000.75</v>
      </c>
      <c r="E193" s="12">
        <f t="shared" si="6"/>
        <v>4028.6118859401477</v>
      </c>
      <c r="F193" s="13">
        <f>INDEX(LINEST(D174:D193,$K$2:$K$21^{1,2,3},,TRUE),3,1)</f>
        <v>0.79520687617471308</v>
      </c>
      <c r="G193" s="14">
        <f>INDEX(LINEST(D174:D193,$K$2:$K$21^{1,2,3},,TRUE),1)</f>
        <v>0.18904280386310293</v>
      </c>
      <c r="H193" s="14">
        <f>INDEX(LINEST(D174:D193,$K$2:$K$21^{1,2,3},,TRUE),1,2)</f>
        <v>-5.9213270184295972</v>
      </c>
      <c r="I193" s="14">
        <f>INDEX(INDEX(LINEST(D174:D193,$K$2:$K$21^{1,2,3},,TRUE),1),1,3)</f>
        <v>56.068865029542877</v>
      </c>
      <c r="J193" s="4">
        <f>INDEX(INDEX(LINEST(D174:D193,$K$2:$K$21^{1,2,3},,TRUE),1),1,4)</f>
        <v>3763.4229618163054</v>
      </c>
      <c r="M193" s="9"/>
      <c r="N193" s="5"/>
      <c r="O193" s="4"/>
    </row>
    <row r="194" spans="1:15" x14ac:dyDescent="0.3">
      <c r="A194">
        <f t="shared" si="5"/>
        <v>-108</v>
      </c>
      <c r="B194" s="7">
        <f xml:space="preserve"> RTD("cqg.rtd",,"StudyData", $O$1, "Bar", "", "Time", $O$2,$A194, $O$6, "", "","False")</f>
        <v>44291</v>
      </c>
      <c r="C194" s="8">
        <f xml:space="preserve"> RTD("cqg.rtd",,"StudyData", $O$1, "Bar", "", "Time", $O$2, $A194,$O$6,$O$8, "","False")</f>
        <v>44291</v>
      </c>
      <c r="D194" s="9">
        <f xml:space="preserve"> RTD("cqg.rtd",,"StudyData", $O$1, "Bar", "", "Close", $O$2, $A194, $O$6,$O$8,,$O$4,$O$10)</f>
        <v>4058.5</v>
      </c>
      <c r="E194" s="12">
        <f t="shared" si="6"/>
        <v>4065.3856860530773</v>
      </c>
      <c r="F194" s="13">
        <f>INDEX(LINEST(D175:D194,$K$2:$K$21^{1,2,3},,TRUE),3,1)</f>
        <v>0.80983748200318217</v>
      </c>
      <c r="G194" s="14">
        <f>INDEX(LINEST(D175:D194,$K$2:$K$21^{1,2,3},,TRUE),1)</f>
        <v>0.15872447723975536</v>
      </c>
      <c r="H194" s="14">
        <f>INDEX(LINEST(D175:D194,$K$2:$K$21^{1,2,3},,TRUE),1,2)</f>
        <v>-4.4117599713070215</v>
      </c>
      <c r="I194" s="14">
        <f>INDEX(INDEX(LINEST(D175:D194,$K$2:$K$21^{1,2,3},,TRUE),1),1,3)</f>
        <v>36.317765588310138</v>
      </c>
      <c r="J194" s="4">
        <f>INDEX(INDEX(LINEST(D175:D194,$K$2:$K$21^{1,2,3},,TRUE),1),1,4)</f>
        <v>3833.9385448916405</v>
      </c>
      <c r="M194" s="9"/>
      <c r="N194" s="5"/>
      <c r="O194" s="4"/>
    </row>
    <row r="195" spans="1:15" x14ac:dyDescent="0.3">
      <c r="A195">
        <f t="shared" si="5"/>
        <v>-107</v>
      </c>
      <c r="B195" s="7">
        <f xml:space="preserve"> RTD("cqg.rtd",,"StudyData", $O$1, "Bar", "", "Time", $O$2,$A195, $O$6, "", "","False")</f>
        <v>44292</v>
      </c>
      <c r="C195" s="8">
        <f xml:space="preserve"> RTD("cqg.rtd",,"StudyData", $O$1, "Bar", "", "Time", $O$2, $A195,$O$6,$O$8, "","False")</f>
        <v>44292</v>
      </c>
      <c r="D195" s="9">
        <f xml:space="preserve"> RTD("cqg.rtd",,"StudyData", $O$1, "Bar", "", "Close", $O$2, $A195, $O$6,$O$8,,$O$4,$O$10)</f>
        <v>4054.75</v>
      </c>
      <c r="E195" s="12">
        <f t="shared" si="6"/>
        <v>4081.4363354037268</v>
      </c>
      <c r="F195" s="13">
        <f>INDEX(LINEST(D176:D195,$K$2:$K$21^{1,2,3},,TRUE),3,1)</f>
        <v>0.80990824387883786</v>
      </c>
      <c r="G195" s="14">
        <f>INDEX(LINEST(D176:D195,$K$2:$K$21^{1,2,3},,TRUE),1)</f>
        <v>0.10124957340262246</v>
      </c>
      <c r="H195" s="14">
        <f>INDEX(LINEST(D176:D195,$K$2:$K$21^{1,2,3},,TRUE),1,2)</f>
        <v>-2.2896833894781192</v>
      </c>
      <c r="I195" s="14">
        <f>INDEX(INDEX(LINEST(D176:D195,$K$2:$K$21^{1,2,3},,TRUE),1),1,3)</f>
        <v>14.716983888070239</v>
      </c>
      <c r="J195" s="4">
        <f>INDEX(INDEX(LINEST(D176:D195,$K$2:$K$21^{1,2,3},,TRUE),1),1,4)</f>
        <v>3892.9734262125899</v>
      </c>
      <c r="M195" s="9"/>
      <c r="N195" s="5"/>
      <c r="O195" s="4"/>
    </row>
    <row r="196" spans="1:15" x14ac:dyDescent="0.3">
      <c r="A196">
        <f t="shared" ref="A196:A259" si="7">A195+1</f>
        <v>-106</v>
      </c>
      <c r="B196" s="7">
        <f xml:space="preserve"> RTD("cqg.rtd",,"StudyData", $O$1, "Bar", "", "Time", $O$2,$A196, $O$6, "", "","False")</f>
        <v>44293</v>
      </c>
      <c r="C196" s="8">
        <f xml:space="preserve"> RTD("cqg.rtd",,"StudyData", $O$1, "Bar", "", "Time", $O$2, $A196,$O$6,$O$8, "","False")</f>
        <v>44293</v>
      </c>
      <c r="D196" s="9">
        <f xml:space="preserve"> RTD("cqg.rtd",,"StudyData", $O$1, "Bar", "", "Close", $O$2, $A196, $O$6,$O$8,,$O$4,$O$10)</f>
        <v>4060.75</v>
      </c>
      <c r="E196" s="12">
        <f t="shared" si="6"/>
        <v>4085.4906267645397</v>
      </c>
      <c r="F196" s="13">
        <f>INDEX(LINEST(D177:D196,$K$2:$K$21^{1,2,3},,TRUE),3,1)</f>
        <v>0.84070281396079538</v>
      </c>
      <c r="G196" s="14">
        <f>INDEX(LINEST(D177:D196,$K$2:$K$21^{1,2,3},,TRUE),1)</f>
        <v>2.2248837819574038E-2</v>
      </c>
      <c r="H196" s="14">
        <f>INDEX(LINEST(D177:D196,$K$2:$K$21^{1,2,3},,TRUE),1,2)</f>
        <v>0.39962583743712032</v>
      </c>
      <c r="I196" s="14">
        <f>INDEX(INDEX(LINEST(D177:D196,$K$2:$K$21^{1,2,3},,TRUE),1),1,3)</f>
        <v>-10.240306916054013</v>
      </c>
      <c r="J196" s="4">
        <f>INDEX(INDEX(LINEST(D177:D196,$K$2:$K$21^{1,2,3},,TRUE),1),1,4)</f>
        <v>3952.4557275541797</v>
      </c>
      <c r="M196" s="9"/>
      <c r="N196" s="5"/>
      <c r="O196" s="4"/>
    </row>
    <row r="197" spans="1:15" x14ac:dyDescent="0.3">
      <c r="A197">
        <f t="shared" si="7"/>
        <v>-105</v>
      </c>
      <c r="B197" s="7">
        <f xml:space="preserve"> RTD("cqg.rtd",,"StudyData", $O$1, "Bar", "", "Time", $O$2,$A197, $O$6, "", "","False")</f>
        <v>44294</v>
      </c>
      <c r="C197" s="8">
        <f xml:space="preserve"> RTD("cqg.rtd",,"StudyData", $O$1, "Bar", "", "Time", $O$2, $A197,$O$6,$O$8, "","False")</f>
        <v>44294</v>
      </c>
      <c r="D197" s="9">
        <f xml:space="preserve"> RTD("cqg.rtd",,"StudyData", $O$1, "Bar", "", "Close", $O$2, $A197, $O$6,$O$8,,$O$4,$O$10)</f>
        <v>4079.75</v>
      </c>
      <c r="E197" s="12">
        <f t="shared" si="6"/>
        <v>4092.3053642010163</v>
      </c>
      <c r="F197" s="13">
        <f>INDEX(LINEST(D178:D197,$K$2:$K$21^{1,2,3},,TRUE),3,1)</f>
        <v>0.88336362038681626</v>
      </c>
      <c r="G197" s="14">
        <f>INDEX(LINEST(D178:D197,$K$2:$K$21^{1,2,3},,TRUE),1)</f>
        <v>-3.3725666953557693E-2</v>
      </c>
      <c r="H197" s="14">
        <f>INDEX(LINEST(D178:D197,$K$2:$K$21^{1,2,3},,TRUE),1,2)</f>
        <v>2.2079497598914757</v>
      </c>
      <c r="I197" s="14">
        <f>INDEX(INDEX(LINEST(D178:D197,$K$2:$K$21^{1,2,3},,TRUE),1),1,3)</f>
        <v>-25.054579917397941</v>
      </c>
      <c r="J197" s="4">
        <f>INDEX(INDEX(LINEST(D178:D197,$K$2:$K$21^{1,2,3},,TRUE),1),1,4)</f>
        <v>3980.0223942208463</v>
      </c>
      <c r="M197" s="9"/>
      <c r="N197" s="5"/>
      <c r="O197" s="4"/>
    </row>
    <row r="198" spans="1:15" x14ac:dyDescent="0.3">
      <c r="A198">
        <f t="shared" si="7"/>
        <v>-104</v>
      </c>
      <c r="B198" s="7">
        <f xml:space="preserve"> RTD("cqg.rtd",,"StudyData", $O$1, "Bar", "", "Time", $O$2,$A198, $O$6, "", "","False")</f>
        <v>44295</v>
      </c>
      <c r="C198" s="8">
        <f xml:space="preserve"> RTD("cqg.rtd",,"StudyData", $O$1, "Bar", "", "Time", $O$2, $A198,$O$6,$O$8, "","False")</f>
        <v>44295</v>
      </c>
      <c r="D198" s="9">
        <f xml:space="preserve"> RTD("cqg.rtd",,"StudyData", $O$1, "Bar", "", "Close", $O$2, $A198, $O$6,$O$8,,$O$4,$O$10)</f>
        <v>4110.25</v>
      </c>
      <c r="E198" s="12">
        <f t="shared" si="6"/>
        <v>4105.7095990965554</v>
      </c>
      <c r="F198" s="13">
        <f>INDEX(LINEST(D179:D198,$K$2:$K$21^{1,2,3},,TRUE),3,1)</f>
        <v>0.93359268435761467</v>
      </c>
      <c r="G198" s="14">
        <f>INDEX(LINEST(D179:D198,$K$2:$K$21^{1,2,3},,TRUE),1)</f>
        <v>-7.7523280999523006E-2</v>
      </c>
      <c r="H198" s="14">
        <f>INDEX(LINEST(D179:D198,$K$2:$K$21^{1,2,3},,TRUE),1,2)</f>
        <v>3.6177209910384036</v>
      </c>
      <c r="I198" s="14">
        <f>INDEX(INDEX(LINEST(D179:D198,$K$2:$K$21^{1,2,3},,TRUE),1),1,3)</f>
        <v>-35.973781232900983</v>
      </c>
      <c r="J198" s="4">
        <f>INDEX(INDEX(LINEST(D179:D198,$K$2:$K$21^{1,2,3},,TRUE),1),1,4)</f>
        <v>3998.2830753353974</v>
      </c>
      <c r="M198" s="9"/>
      <c r="N198" s="5"/>
      <c r="O198" s="4"/>
    </row>
    <row r="199" spans="1:15" x14ac:dyDescent="0.3">
      <c r="A199">
        <f t="shared" si="7"/>
        <v>-103</v>
      </c>
      <c r="B199" s="7">
        <f xml:space="preserve"> RTD("cqg.rtd",,"StudyData", $O$1, "Bar", "", "Time", $O$2,$A199, $O$6, "", "","False")</f>
        <v>44298</v>
      </c>
      <c r="C199" s="8">
        <f xml:space="preserve"> RTD("cqg.rtd",,"StudyData", $O$1, "Bar", "", "Time", $O$2, $A199,$O$6,$O$8, "","False")</f>
        <v>44298</v>
      </c>
      <c r="D199" s="9">
        <f xml:space="preserve"> RTD("cqg.rtd",,"StudyData", $O$1, "Bar", "", "Close", $O$2, $A199, $O$6,$O$8,,$O$4,$O$10)</f>
        <v>4111</v>
      </c>
      <c r="E199" s="12">
        <f t="shared" si="6"/>
        <v>4111.70330321852</v>
      </c>
      <c r="F199" s="13">
        <f>INDEX(LINEST(D180:D199,$K$2:$K$21^{1,2,3},,TRUE),3,1)</f>
        <v>0.94994437234755191</v>
      </c>
      <c r="G199" s="14">
        <f>INDEX(LINEST(D180:D199,$K$2:$K$21^{1,2,3},,TRUE),1)</f>
        <v>-0.10394002618730049</v>
      </c>
      <c r="H199" s="14">
        <f>INDEX(LINEST(D180:D199,$K$2:$K$21^{1,2,3},,TRUE),1,2)</f>
        <v>4.2609671703089402</v>
      </c>
      <c r="I199" s="14">
        <f>INDEX(INDEX(LINEST(D180:D199,$K$2:$K$21^{1,2,3},,TRUE),1),1,3)</f>
        <v>-37.448928864243875</v>
      </c>
      <c r="J199" s="4">
        <f>INDEX(INDEX(LINEST(D180:D199,$K$2:$K$21^{1,2,3},,TRUE),1),1,4)</f>
        <v>3987.8152218782252</v>
      </c>
      <c r="M199" s="9"/>
      <c r="N199" s="5"/>
      <c r="O199" s="4"/>
    </row>
    <row r="200" spans="1:15" x14ac:dyDescent="0.3">
      <c r="A200">
        <f t="shared" si="7"/>
        <v>-102</v>
      </c>
      <c r="B200" s="7">
        <f xml:space="preserve"> RTD("cqg.rtd",,"StudyData", $O$1, "Bar", "", "Time", $O$2,$A200, $O$6, "", "","False")</f>
        <v>44299</v>
      </c>
      <c r="C200" s="8">
        <f xml:space="preserve"> RTD("cqg.rtd",,"StudyData", $O$1, "Bar", "", "Time", $O$2, $A200,$O$6,$O$8, "","False")</f>
        <v>44299</v>
      </c>
      <c r="D200" s="9">
        <f xml:space="preserve"> RTD("cqg.rtd",,"StudyData", $O$1, "Bar", "", "Close", $O$2, $A200, $O$6,$O$8,,$O$4,$O$10)</f>
        <v>4123.5</v>
      </c>
      <c r="E200" s="12">
        <f t="shared" si="6"/>
        <v>4118.7878317334835</v>
      </c>
      <c r="F200" s="13">
        <f>INDEX(LINEST(D181:D200,$K$2:$K$21^{1,2,3},,TRUE),3,1)</f>
        <v>0.95876266932572585</v>
      </c>
      <c r="G200" s="14">
        <f>INDEX(LINEST(D181:D200,$K$2:$K$21^{1,2,3},,TRUE),1)</f>
        <v>-0.11381448078850198</v>
      </c>
      <c r="H200" s="14">
        <f>INDEX(LINEST(D181:D200,$K$2:$K$21^{1,2,3},,TRUE),1,2)</f>
        <v>4.3278651901784366</v>
      </c>
      <c r="I200" s="14">
        <f>INDEX(INDEX(LINEST(D181:D200,$K$2:$K$21^{1,2,3},,TRUE),1),1,3)</f>
        <v>-33.434702460833307</v>
      </c>
      <c r="J200" s="4">
        <f>INDEX(INDEX(LINEST(D181:D200,$K$2:$K$21^{1,2,3},,TRUE),1),1,4)</f>
        <v>3966.8516511867906</v>
      </c>
      <c r="M200" s="9"/>
      <c r="N200" s="5"/>
      <c r="O200" s="4"/>
    </row>
    <row r="201" spans="1:15" x14ac:dyDescent="0.3">
      <c r="A201">
        <f t="shared" si="7"/>
        <v>-101</v>
      </c>
      <c r="B201" s="7">
        <f xml:space="preserve"> RTD("cqg.rtd",,"StudyData", $O$1, "Bar", "", "Time", $O$2,$A201, $O$6, "", "","False")</f>
        <v>44300</v>
      </c>
      <c r="C201" s="8">
        <f xml:space="preserve"> RTD("cqg.rtd",,"StudyData", $O$1, "Bar", "", "Time", $O$2, $A201,$O$6,$O$8, "","False")</f>
        <v>44300</v>
      </c>
      <c r="D201" s="9">
        <f xml:space="preserve"> RTD("cqg.rtd",,"StudyData", $O$1, "Bar", "", "Close", $O$2, $A201, $O$6,$O$8,,$O$4,$O$10)</f>
        <v>4108.75</v>
      </c>
      <c r="E201" s="12">
        <f t="shared" si="6"/>
        <v>4116.6810276679835</v>
      </c>
      <c r="F201" s="13">
        <f>INDEX(LINEST(D182:D201,$K$2:$K$21^{1,2,3},,TRUE),3,1)</f>
        <v>0.96572130317915661</v>
      </c>
      <c r="G201" s="14">
        <f>INDEX(LINEST(D182:D201,$K$2:$K$21^{1,2,3},,TRUE),1)</f>
        <v>-0.10073918618137241</v>
      </c>
      <c r="H201" s="14">
        <f>INDEX(LINEST(D182:D201,$K$2:$K$21^{1,2,3},,TRUE),1,2)</f>
        <v>3.4674857773356957</v>
      </c>
      <c r="I201" s="14">
        <f>INDEX(INDEX(LINEST(D182:D201,$K$2:$K$21^{1,2,3},,TRUE),1),1,3)</f>
        <v>-19.215314768165147</v>
      </c>
      <c r="J201" s="4">
        <f>INDEX(INDEX(LINEST(D182:D201,$K$2:$K$21^{1,2,3},,TRUE),1),1,4)</f>
        <v>3919.9065015479878</v>
      </c>
      <c r="M201" s="9"/>
      <c r="N201" s="5"/>
      <c r="O201" s="4"/>
    </row>
    <row r="202" spans="1:15" x14ac:dyDescent="0.3">
      <c r="A202">
        <f t="shared" si="7"/>
        <v>-100</v>
      </c>
      <c r="B202" s="7">
        <f xml:space="preserve"> RTD("cqg.rtd",,"StudyData", $O$1, "Bar", "", "Time", $O$2,$A202, $O$6, "", "","False")</f>
        <v>44301</v>
      </c>
      <c r="C202" s="8">
        <f xml:space="preserve"> RTD("cqg.rtd",,"StudyData", $O$1, "Bar", "", "Time", $O$2, $A202,$O$6,$O$8, "","False")</f>
        <v>44301</v>
      </c>
      <c r="D202" s="9">
        <f xml:space="preserve"> RTD("cqg.rtd",,"StudyData", $O$1, "Bar", "", "Close", $O$2, $A202, $O$6,$O$8,,$O$4,$O$10)</f>
        <v>4153.25</v>
      </c>
      <c r="E202" s="12">
        <f t="shared" si="6"/>
        <v>4133.9953698475438</v>
      </c>
      <c r="F202" s="13">
        <f>INDEX(LINEST(D183:D202,$K$2:$K$21^{1,2,3},,TRUE),3,1)</f>
        <v>0.96392883879344693</v>
      </c>
      <c r="G202" s="14">
        <f>INDEX(LINEST(D183:D202,$K$2:$K$21^{1,2,3},,TRUE),1)</f>
        <v>-8.2759551362324157E-2</v>
      </c>
      <c r="H202" s="14">
        <f>INDEX(LINEST(D183:D202,$K$2:$K$21^{1,2,3},,TRUE),1,2)</f>
        <v>2.7629409055071967</v>
      </c>
      <c r="I202" s="14">
        <f>INDEX(INDEX(LINEST(D183:D202,$K$2:$K$21^{1,2,3},,TRUE),1),1,3)</f>
        <v>-10.687618133724598</v>
      </c>
      <c r="J202" s="4">
        <f>INDEX(INDEX(LINEST(D183:D202,$K$2:$K$21^{1,2,3},,TRUE),1),1,4)</f>
        <v>3904.64778121775</v>
      </c>
      <c r="M202" s="9"/>
      <c r="N202" s="5"/>
      <c r="O202" s="4"/>
    </row>
    <row r="203" spans="1:15" x14ac:dyDescent="0.3">
      <c r="A203">
        <f t="shared" si="7"/>
        <v>-99</v>
      </c>
      <c r="B203" s="7">
        <f xml:space="preserve"> RTD("cqg.rtd",,"StudyData", $O$1, "Bar", "", "Time", $O$2,$A203, $O$6, "", "","False")</f>
        <v>44302</v>
      </c>
      <c r="C203" s="8">
        <f xml:space="preserve"> RTD("cqg.rtd",,"StudyData", $O$1, "Bar", "", "Time", $O$2, $A203,$O$6,$O$8, "","False")</f>
        <v>44302</v>
      </c>
      <c r="D203" s="9">
        <f xml:space="preserve"> RTD("cqg.rtd",,"StudyData", $O$1, "Bar", "", "Close", $O$2, $A203, $O$6,$O$8,,$O$4,$O$10)</f>
        <v>4167</v>
      </c>
      <c r="E203" s="12">
        <f t="shared" si="6"/>
        <v>4150.5518068887632</v>
      </c>
      <c r="F203" s="13">
        <f>INDEX(LINEST(D184:D203,$K$2:$K$21^{1,2,3},,TRUE),3,1)</f>
        <v>0.96259125926118771</v>
      </c>
      <c r="G203" s="14">
        <f>INDEX(LINEST(D184:D203,$K$2:$K$21^{1,2,3},,TRUE),1)</f>
        <v>-6.7246363214865157E-2</v>
      </c>
      <c r="H203" s="14">
        <f>INDEX(LINEST(D184:D203,$K$2:$K$21^{1,2,3},,TRUE),1,2)</f>
        <v>2.1658225283040231</v>
      </c>
      <c r="I203" s="14">
        <f>INDEX(INDEX(LINEST(D184:D203,$K$2:$K$21^{1,2,3},,TRUE),1),1,3)</f>
        <v>-3.7409470306394939</v>
      </c>
      <c r="J203" s="4">
        <f>INDEX(INDEX(LINEST(D184:D203,$K$2:$K$21^{1,2,3},,TRUE),1),1,4)</f>
        <v>3897.0126418988652</v>
      </c>
      <c r="M203" s="9"/>
      <c r="N203" s="5"/>
      <c r="O203" s="4"/>
    </row>
    <row r="204" spans="1:15" x14ac:dyDescent="0.3">
      <c r="A204">
        <f t="shared" si="7"/>
        <v>-98</v>
      </c>
      <c r="B204" s="7">
        <f xml:space="preserve"> RTD("cqg.rtd",,"StudyData", $O$1, "Bar", "", "Time", $O$2,$A204, $O$6, "", "","False")</f>
        <v>44305</v>
      </c>
      <c r="C204" s="8">
        <f xml:space="preserve"> RTD("cqg.rtd",,"StudyData", $O$1, "Bar", "", "Time", $O$2, $A204,$O$6,$O$8, "","False")</f>
        <v>44305</v>
      </c>
      <c r="D204" s="9">
        <f xml:space="preserve"> RTD("cqg.rtd",,"StudyData", $O$1, "Bar", "", "Close", $O$2, $A204, $O$6,$O$8,,$O$4,$O$10)</f>
        <v>4146.25</v>
      </c>
      <c r="E204" s="12">
        <f t="shared" si="6"/>
        <v>4153.3227837380009</v>
      </c>
      <c r="F204" s="13">
        <f>INDEX(LINEST(D185:D204,$K$2:$K$21^{1,2,3},,TRUE),3,1)</f>
        <v>0.97126577101100142</v>
      </c>
      <c r="G204" s="14">
        <f>INDEX(LINEST(D185:D204,$K$2:$K$21^{1,2,3},,TRUE),1)</f>
        <v>-3.9694631059552489E-2</v>
      </c>
      <c r="H204" s="14">
        <f>INDEX(LINEST(D185:D204,$K$2:$K$21^{1,2,3},,TRUE),1,2)</f>
        <v>0.97007784807287345</v>
      </c>
      <c r="I204" s="14">
        <f>INDEX(INDEX(LINEST(D185:D204,$K$2:$K$21^{1,2,3},,TRUE),1),1,3)</f>
        <v>10.842442389201656</v>
      </c>
      <c r="J204" s="4">
        <f>INDEX(INDEX(LINEST(D185:D204,$K$2:$K$21^{1,2,3},,TRUE),1),1,4)</f>
        <v>3865.9998452012383</v>
      </c>
      <c r="M204" s="9"/>
      <c r="N204" s="5"/>
      <c r="O204" s="4"/>
    </row>
    <row r="205" spans="1:15" x14ac:dyDescent="0.3">
      <c r="A205">
        <f t="shared" si="7"/>
        <v>-97</v>
      </c>
      <c r="B205" s="7">
        <f xml:space="preserve"> RTD("cqg.rtd",,"StudyData", $O$1, "Bar", "", "Time", $O$2,$A205, $O$6, "", "","False")</f>
        <v>44306</v>
      </c>
      <c r="C205" s="8">
        <f xml:space="preserve"> RTD("cqg.rtd",,"StudyData", $O$1, "Bar", "", "Time", $O$2, $A205,$O$6,$O$8, "","False")</f>
        <v>44306</v>
      </c>
      <c r="D205" s="9">
        <f xml:space="preserve"> RTD("cqg.rtd",,"StudyData", $O$1, "Bar", "", "Close", $O$2, $A205, $O$6,$O$8,,$O$4,$O$10)</f>
        <v>4117.25</v>
      </c>
      <c r="E205" s="12">
        <f t="shared" si="6"/>
        <v>4135.8306324110672</v>
      </c>
      <c r="F205" s="13">
        <f>INDEX(LINEST(D186:D205,$K$2:$K$21^{1,2,3},,TRUE),3,1)</f>
        <v>0.96580459330896007</v>
      </c>
      <c r="G205" s="14">
        <f>INDEX(LINEST(D186:D205,$K$2:$K$21^{1,2,3},,TRUE),1)</f>
        <v>-4.850378193021887E-2</v>
      </c>
      <c r="H205" s="14">
        <f>INDEX(LINEST(D186:D205,$K$2:$K$21^{1,2,3},,TRUE),1,2)</f>
        <v>0.95372069152187644</v>
      </c>
      <c r="I205" s="14">
        <f>INDEX(INDEX(LINEST(D186:D205,$K$2:$K$21^{1,2,3},,TRUE),1),1,3)</f>
        <v>13.622967507507814</v>
      </c>
      <c r="J205" s="4">
        <f>INDEX(INDEX(LINEST(D186:D205,$K$2:$K$21^{1,2,3},,TRUE),1),1,4)</f>
        <v>3869.9132610939114</v>
      </c>
      <c r="M205" s="9"/>
      <c r="N205" s="5"/>
      <c r="O205" s="4"/>
    </row>
    <row r="206" spans="1:15" x14ac:dyDescent="0.3">
      <c r="A206">
        <f t="shared" si="7"/>
        <v>-96</v>
      </c>
      <c r="B206" s="7">
        <f xml:space="preserve"> RTD("cqg.rtd",,"StudyData", $O$1, "Bar", "", "Time", $O$2,$A206, $O$6, "", "","False")</f>
        <v>44307</v>
      </c>
      <c r="C206" s="8">
        <f xml:space="preserve"> RTD("cqg.rtd",,"StudyData", $O$1, "Bar", "", "Time", $O$2, $A206,$O$6,$O$8, "","False")</f>
        <v>44307</v>
      </c>
      <c r="D206" s="9">
        <f xml:space="preserve"> RTD("cqg.rtd",,"StudyData", $O$1, "Bar", "", "Close", $O$2, $A206, $O$6,$O$8,,$O$4,$O$10)</f>
        <v>4155.5</v>
      </c>
      <c r="E206" s="12">
        <f t="shared" si="6"/>
        <v>4140.608695652174</v>
      </c>
      <c r="F206" s="13">
        <f>INDEX(LINEST(D187:D206,$K$2:$K$21^{1,2,3},,TRUE),3,1)</f>
        <v>0.9596607830409849</v>
      </c>
      <c r="G206" s="14">
        <f>INDEX(LINEST(D187:D206,$K$2:$K$21^{1,2,3},,TRUE),1)</f>
        <v>-4.5569267856924112E-2</v>
      </c>
      <c r="H206" s="14">
        <f>INDEX(LINEST(D187:D206,$K$2:$K$21^{1,2,3},,TRUE),1,2)</f>
        <v>0.86378976387725204</v>
      </c>
      <c r="I206" s="14">
        <f>INDEX(INDEX(LINEST(D187:D206,$K$2:$K$21^{1,2,3},,TRUE),1),1,3)</f>
        <v>13.269266152477266</v>
      </c>
      <c r="J206" s="4">
        <f>INDEX(INDEX(LINEST(D187:D206,$K$2:$K$21^{1,2,3},,TRUE),1),1,4)</f>
        <v>3894.2616099071211</v>
      </c>
      <c r="M206" s="9"/>
      <c r="N206" s="5"/>
      <c r="O206" s="4"/>
    </row>
    <row r="207" spans="1:15" x14ac:dyDescent="0.3">
      <c r="A207">
        <f t="shared" si="7"/>
        <v>-95</v>
      </c>
      <c r="B207" s="7">
        <f xml:space="preserve"> RTD("cqg.rtd",,"StudyData", $O$1, "Bar", "", "Time", $O$2,$A207, $O$6, "", "","False")</f>
        <v>44308</v>
      </c>
      <c r="C207" s="8">
        <f xml:space="preserve"> RTD("cqg.rtd",,"StudyData", $O$1, "Bar", "", "Time", $O$2, $A207,$O$6,$O$8, "","False")</f>
        <v>44308</v>
      </c>
      <c r="D207" s="9">
        <f xml:space="preserve"> RTD("cqg.rtd",,"StudyData", $O$1, "Bar", "", "Close", $O$2, $A207, $O$6,$O$8,,$O$4,$O$10)</f>
        <v>4118.5</v>
      </c>
      <c r="E207" s="12">
        <f t="shared" si="6"/>
        <v>4120.9151891586671</v>
      </c>
      <c r="F207" s="13">
        <f>INDEX(LINEST(D188:D207,$K$2:$K$21^{1,2,3},,TRUE),3,1)</f>
        <v>0.95593804647951142</v>
      </c>
      <c r="G207" s="14">
        <f>INDEX(LINEST(D188:D207,$K$2:$K$21^{1,2,3},,TRUE),1)</f>
        <v>-7.4938032906803981E-2</v>
      </c>
      <c r="H207" s="14">
        <f>INDEX(LINEST(D188:D207,$K$2:$K$21^{1,2,3},,TRUE),1,2)</f>
        <v>1.6839132678242945</v>
      </c>
      <c r="I207" s="14">
        <f>INDEX(INDEX(LINEST(D188:D207,$K$2:$K$21^{1,2,3},,TRUE),1),1,3)</f>
        <v>5.7718249112278928</v>
      </c>
      <c r="J207" s="4">
        <f>INDEX(INDEX(LINEST(D188:D207,$K$2:$K$21^{1,2,3},,TRUE),1),1,4)</f>
        <v>3931.4176470588236</v>
      </c>
      <c r="M207" s="9"/>
      <c r="N207" s="5"/>
      <c r="O207" s="4"/>
    </row>
    <row r="208" spans="1:15" x14ac:dyDescent="0.3">
      <c r="A208">
        <f t="shared" si="7"/>
        <v>-94</v>
      </c>
      <c r="B208" s="7">
        <f xml:space="preserve"> RTD("cqg.rtd",,"StudyData", $O$1, "Bar", "", "Time", $O$2,$A208, $O$6, "", "","False")</f>
        <v>44309</v>
      </c>
      <c r="C208" s="8">
        <f xml:space="preserve"> RTD("cqg.rtd",,"StudyData", $O$1, "Bar", "", "Time", $O$2, $A208,$O$6,$O$8, "","False")</f>
        <v>44309</v>
      </c>
      <c r="D208" s="9">
        <f xml:space="preserve"> RTD("cqg.rtd",,"StudyData", $O$1, "Bar", "", "Close", $O$2, $A208, $O$6,$O$8,,$O$4,$O$10)</f>
        <v>4162.25</v>
      </c>
      <c r="E208" s="12">
        <f t="shared" si="6"/>
        <v>4138.8809712027105</v>
      </c>
      <c r="F208" s="13">
        <f>INDEX(LINEST(D189:D208,$K$2:$K$21^{1,2,3},,TRUE),3,1)</f>
        <v>0.94741392319648321</v>
      </c>
      <c r="G208" s="14">
        <f>INDEX(LINEST(D189:D208,$K$2:$K$21^{1,2,3},,TRUE),1)</f>
        <v>-1.4632290056304136E-2</v>
      </c>
      <c r="H208" s="14">
        <f>INDEX(LINEST(D189:D208,$K$2:$K$21^{1,2,3},,TRUE),1,2)</f>
        <v>-0.31566921547066623</v>
      </c>
      <c r="I208" s="14">
        <f>INDEX(INDEX(LINEST(D189:D208,$K$2:$K$21^{1,2,3},,TRUE),1),1,3)</f>
        <v>23.777025878654605</v>
      </c>
      <c r="J208" s="4">
        <f>INDEX(INDEX(LINEST(D189:D208,$K$2:$K$21^{1,2,3},,TRUE),1),1,4)</f>
        <v>3906.6664602683177</v>
      </c>
      <c r="M208" s="9"/>
      <c r="N208" s="5"/>
      <c r="O208" s="4"/>
    </row>
    <row r="209" spans="1:15" x14ac:dyDescent="0.3">
      <c r="A209">
        <f t="shared" si="7"/>
        <v>-93</v>
      </c>
      <c r="B209" s="7">
        <f xml:space="preserve"> RTD("cqg.rtd",,"StudyData", $O$1, "Bar", "", "Time", $O$2,$A209, $O$6, "", "","False")</f>
        <v>44312</v>
      </c>
      <c r="C209" s="8">
        <f xml:space="preserve"> RTD("cqg.rtd",,"StudyData", $O$1, "Bar", "", "Time", $O$2, $A209,$O$6,$O$8, "","False")</f>
        <v>44312</v>
      </c>
      <c r="D209" s="9">
        <f xml:space="preserve"> RTD("cqg.rtd",,"StudyData", $O$1, "Bar", "", "Close", $O$2, $A209, $O$6,$O$8,,$O$4,$O$10)</f>
        <v>4170.25</v>
      </c>
      <c r="E209" s="12">
        <f t="shared" si="6"/>
        <v>4157.112563523433</v>
      </c>
      <c r="F209" s="13">
        <f>INDEX(LINEST(D190:D209,$K$2:$K$21^{1,2,3},,TRUE),3,1)</f>
        <v>0.94658773369267668</v>
      </c>
      <c r="G209" s="14">
        <f>INDEX(LINEST(D190:D209,$K$2:$K$21^{1,2,3},,TRUE),1)</f>
        <v>3.4692564356718456E-2</v>
      </c>
      <c r="H209" s="14">
        <f>INDEX(LINEST(D190:D209,$K$2:$K$21^{1,2,3},,TRUE),1,2)</f>
        <v>-1.8728482447690984</v>
      </c>
      <c r="I209" s="14">
        <f>INDEX(INDEX(LINEST(D190:D209,$K$2:$K$21^{1,2,3},,TRUE),1),1,3)</f>
        <v>36.491287143107741</v>
      </c>
      <c r="J209" s="4">
        <f>INDEX(INDEX(LINEST(D190:D209,$K$2:$K$21^{1,2,3},,TRUE),1),1,4)</f>
        <v>3898.88560371517</v>
      </c>
      <c r="M209" s="9"/>
      <c r="N209" s="5"/>
      <c r="O209" s="4"/>
    </row>
    <row r="210" spans="1:15" x14ac:dyDescent="0.3">
      <c r="A210">
        <f t="shared" si="7"/>
        <v>-92</v>
      </c>
      <c r="B210" s="7">
        <f xml:space="preserve"> RTD("cqg.rtd",,"StudyData", $O$1, "Bar", "", "Time", $O$2,$A210, $O$6, "", "","False")</f>
        <v>44313</v>
      </c>
      <c r="C210" s="8">
        <f xml:space="preserve"> RTD("cqg.rtd",,"StudyData", $O$1, "Bar", "", "Time", $O$2, $A210,$O$6,$O$8, "","False")</f>
        <v>44313</v>
      </c>
      <c r="D210" s="9">
        <f xml:space="preserve"> RTD("cqg.rtd",,"StudyData", $O$1, "Bar", "", "Close", $O$2, $A210, $O$6,$O$8,,$O$4,$O$10)</f>
        <v>4169.75</v>
      </c>
      <c r="E210" s="12">
        <f t="shared" si="6"/>
        <v>4166.7215415019773</v>
      </c>
      <c r="F210" s="13">
        <f>INDEX(LINEST(D191:D210,$K$2:$K$21^{1,2,3},,TRUE),3,1)</f>
        <v>0.9330819755969576</v>
      </c>
      <c r="G210" s="14">
        <f>INDEX(LINEST(D191:D210,$K$2:$K$21^{1,2,3},,TRUE),1)</f>
        <v>4.6717001758057389E-2</v>
      </c>
      <c r="H210" s="14">
        <f>INDEX(LINEST(D191:D210,$K$2:$K$21^{1,2,3},,TRUE),1,2)</f>
        <v>-2.1394768745859158</v>
      </c>
      <c r="I210" s="14">
        <f>INDEX(INDEX(LINEST(D191:D210,$K$2:$K$21^{1,2,3},,TRUE),1),1,3)</f>
        <v>36.149719436349621</v>
      </c>
      <c r="J210" s="4">
        <f>INDEX(INDEX(LINEST(D191:D210,$K$2:$K$21^{1,2,3},,TRUE),1),1,4)</f>
        <v>3925.7818885448919</v>
      </c>
      <c r="M210" s="9"/>
      <c r="N210" s="5"/>
      <c r="O210" s="4"/>
    </row>
    <row r="211" spans="1:15" x14ac:dyDescent="0.3">
      <c r="A211">
        <f t="shared" si="7"/>
        <v>-91</v>
      </c>
      <c r="B211" s="7">
        <f xml:space="preserve"> RTD("cqg.rtd",,"StudyData", $O$1, "Bar", "", "Time", $O$2,$A211, $O$6, "", "","False")</f>
        <v>44314</v>
      </c>
      <c r="C211" s="8">
        <f xml:space="preserve"> RTD("cqg.rtd",,"StudyData", $O$1, "Bar", "", "Time", $O$2, $A211,$O$6,$O$8, "","False")</f>
        <v>44314</v>
      </c>
      <c r="D211" s="9">
        <f xml:space="preserve"> RTD("cqg.rtd",,"StudyData", $O$1, "Bar", "", "Close", $O$2, $A211, $O$6,$O$8,,$O$4,$O$10)</f>
        <v>4167</v>
      </c>
      <c r="E211" s="12">
        <f t="shared" si="6"/>
        <v>4169.7737718802946</v>
      </c>
      <c r="F211" s="13">
        <f>INDEX(LINEST(D192:D211,$K$2:$K$21^{1,2,3},,TRUE),3,1)</f>
        <v>0.91048168150067754</v>
      </c>
      <c r="G211" s="14">
        <f>INDEX(LINEST(D192:D211,$K$2:$K$21^{1,2,3},,TRUE),1)</f>
        <v>4.0151311200577557E-2</v>
      </c>
      <c r="H211" s="14">
        <f>INDEX(LINEST(D192:D211,$K$2:$K$21^{1,2,3},,TRUE),1,2)</f>
        <v>-1.80846931033699</v>
      </c>
      <c r="I211" s="14">
        <f>INDEX(INDEX(LINEST(D192:D211,$K$2:$K$21^{1,2,3},,TRUE),1),1,3)</f>
        <v>30.440189639408917</v>
      </c>
      <c r="J211" s="4">
        <f>INDEX(INDEX(LINEST(D192:D211,$K$2:$K$21^{1,2,3},,TRUE),1),1,4)</f>
        <v>3963.1472136222915</v>
      </c>
      <c r="M211" s="9"/>
      <c r="N211" s="5"/>
      <c r="O211" s="4"/>
    </row>
    <row r="212" spans="1:15" x14ac:dyDescent="0.3">
      <c r="A212">
        <f t="shared" si="7"/>
        <v>-90</v>
      </c>
      <c r="B212" s="7">
        <f xml:space="preserve"> RTD("cqg.rtd",,"StudyData", $O$1, "Bar", "", "Time", $O$2,$A212, $O$6, "", "","False")</f>
        <v>44315</v>
      </c>
      <c r="C212" s="8">
        <f xml:space="preserve"> RTD("cqg.rtd",,"StudyData", $O$1, "Bar", "", "Time", $O$2, $A212,$O$6,$O$8, "","False")</f>
        <v>44315</v>
      </c>
      <c r="D212" s="9">
        <f xml:space="preserve"> RTD("cqg.rtd",,"StudyData", $O$1, "Bar", "", "Close", $O$2, $A212, $O$6,$O$8,,$O$4,$O$10)</f>
        <v>4194.25</v>
      </c>
      <c r="E212" s="12">
        <f t="shared" si="6"/>
        <v>4188.3531338226994</v>
      </c>
      <c r="F212" s="13">
        <f>INDEX(LINEST(D193:D212,$K$2:$K$21^{1,2,3},,TRUE),3,1)</f>
        <v>0.89868294082456524</v>
      </c>
      <c r="G212" s="14">
        <f>INDEX(LINEST(D193:D212,$K$2:$K$21^{1,2,3},,TRUE),1)</f>
        <v>6.2466942952203688E-2</v>
      </c>
      <c r="H212" s="14">
        <f>INDEX(LINEST(D193:D212,$K$2:$K$21^{1,2,3},,TRUE),1,2)</f>
        <v>-2.3731398946098188</v>
      </c>
      <c r="I212" s="14">
        <f>INDEX(INDEX(LINEST(D193:D212,$K$2:$K$21^{1,2,3},,TRUE),1),1,3)</f>
        <v>33.011061303378668</v>
      </c>
      <c r="J212" s="4">
        <f>INDEX(INDEX(LINEST(D193:D212,$K$2:$K$21^{1,2,3},,TRUE),1),1,4)</f>
        <v>3977.6523219814239</v>
      </c>
      <c r="M212" s="9"/>
      <c r="N212" s="5"/>
      <c r="O212" s="4"/>
    </row>
    <row r="213" spans="1:15" x14ac:dyDescent="0.3">
      <c r="A213">
        <f t="shared" si="7"/>
        <v>-89</v>
      </c>
      <c r="B213" s="7">
        <f xml:space="preserve"> RTD("cqg.rtd",,"StudyData", $O$1, "Bar", "", "Time", $O$2,$A213, $O$6, "", "","False")</f>
        <v>44316</v>
      </c>
      <c r="C213" s="8">
        <f xml:space="preserve"> RTD("cqg.rtd",,"StudyData", $O$1, "Bar", "", "Time", $O$2, $A213,$O$6,$O$8, "","False")</f>
        <v>44316</v>
      </c>
      <c r="D213" s="9">
        <f xml:space="preserve"> RTD("cqg.rtd",,"StudyData", $O$1, "Bar", "", "Close", $O$2, $A213, $O$6,$O$8,,$O$4,$O$10)</f>
        <v>4165.25</v>
      </c>
      <c r="E213" s="12">
        <f t="shared" si="6"/>
        <v>4180.1816770186333</v>
      </c>
      <c r="F213" s="13">
        <f>INDEX(LINEST(D194:D213,$K$2:$K$21^{1,2,3},,TRUE),3,1)</f>
        <v>0.8449556633696288</v>
      </c>
      <c r="G213" s="14">
        <f>INDEX(LINEST(D194:D213,$K$2:$K$21^{1,2,3},,TRUE),1)</f>
        <v>2.8552961299629809E-2</v>
      </c>
      <c r="H213" s="14">
        <f>INDEX(LINEST(D194:D213,$K$2:$K$21^{1,2,3},,TRUE),1,2)</f>
        <v>-1.2061367817357869</v>
      </c>
      <c r="I213" s="14">
        <f>INDEX(INDEX(LINEST(D194:D213,$K$2:$K$21^{1,2,3},,TRUE),1),1,3)</f>
        <v>20.46356324236929</v>
      </c>
      <c r="J213" s="4">
        <f>INDEX(INDEX(LINEST(D194:D213,$K$2:$K$21^{1,2,3},,TRUE),1),1,4)</f>
        <v>4024.9414344685242</v>
      </c>
      <c r="M213" s="9"/>
      <c r="N213" s="5"/>
      <c r="O213" s="4"/>
    </row>
    <row r="214" spans="1:15" x14ac:dyDescent="0.3">
      <c r="A214">
        <f t="shared" si="7"/>
        <v>-88</v>
      </c>
      <c r="B214" s="7">
        <f xml:space="preserve"> RTD("cqg.rtd",,"StudyData", $O$1, "Bar", "", "Time", $O$2,$A214, $O$6, "", "","False")</f>
        <v>44319</v>
      </c>
      <c r="C214" s="8">
        <f xml:space="preserve"> RTD("cqg.rtd",,"StudyData", $O$1, "Bar", "", "Time", $O$2, $A214,$O$6,$O$8, "","False")</f>
        <v>44319</v>
      </c>
      <c r="D214" s="9">
        <f xml:space="preserve"> RTD("cqg.rtd",,"StudyData", $O$1, "Bar", "", "Close", $O$2, $A214, $O$6,$O$8,,$O$4,$O$10)</f>
        <v>4176.5</v>
      </c>
      <c r="E214" s="12">
        <f t="shared" ref="E214:E277" si="8">G214*(20^3)+H214*(20^2)+I214*20+J214</f>
        <v>4184.0376341050251</v>
      </c>
      <c r="F214" s="13">
        <f>INDEX(LINEST(D195:D214,$K$2:$K$21^{1,2,3},,TRUE),3,1)</f>
        <v>0.83764577149398833</v>
      </c>
      <c r="G214" s="14">
        <f>INDEX(LINEST(D195:D214,$K$2:$K$21^{1,2,3},,TRUE),1)</f>
        <v>3.86889829782548E-2</v>
      </c>
      <c r="H214" s="14">
        <f>INDEX(LINEST(D195:D214,$K$2:$K$21^{1,2,3},,TRUE),1,2)</f>
        <v>-1.5370983841841308</v>
      </c>
      <c r="I214" s="14">
        <f>INDEX(INDEX(LINEST(D195:D214,$K$2:$K$21^{1,2,3},,TRUE),1),1,3)</f>
        <v>23.001390872554577</v>
      </c>
      <c r="J214" s="4">
        <f>INDEX(INDEX(LINEST(D195:D214,$K$2:$K$21^{1,2,3},,TRUE),1),1,4)</f>
        <v>4029.3373065015471</v>
      </c>
      <c r="M214" s="9"/>
      <c r="N214" s="5"/>
      <c r="O214" s="4"/>
    </row>
    <row r="215" spans="1:15" x14ac:dyDescent="0.3">
      <c r="A215">
        <f t="shared" si="7"/>
        <v>-87</v>
      </c>
      <c r="B215" s="7">
        <f xml:space="preserve"> RTD("cqg.rtd",,"StudyData", $O$1, "Bar", "", "Time", $O$2,$A215, $O$6, "", "","False")</f>
        <v>44320</v>
      </c>
      <c r="C215" s="8">
        <f xml:space="preserve"> RTD("cqg.rtd",,"StudyData", $O$1, "Bar", "", "Time", $O$2, $A215,$O$6,$O$8, "","False")</f>
        <v>44320</v>
      </c>
      <c r="D215" s="9">
        <f xml:space="preserve"> RTD("cqg.rtd",,"StudyData", $O$1, "Bar", "", "Close", $O$2, $A215, $O$6,$O$8,,$O$4,$O$10)</f>
        <v>4149</v>
      </c>
      <c r="E215" s="12">
        <f t="shared" si="8"/>
        <v>4168.9561264822132</v>
      </c>
      <c r="F215" s="13">
        <f>INDEX(LINEST(D196:D215,$K$2:$K$21^{1,2,3},,TRUE),3,1)</f>
        <v>0.75185763440851061</v>
      </c>
      <c r="G215" s="14">
        <f>INDEX(LINEST(D196:D215,$K$2:$K$21^{1,2,3},,TRUE),1)</f>
        <v>1.4539322420598523E-2</v>
      </c>
      <c r="H215" s="14">
        <f>INDEX(LINEST(D196:D215,$K$2:$K$21^{1,2,3},,TRUE),1,2)</f>
        <v>-0.81968836005382006</v>
      </c>
      <c r="I215" s="14">
        <f>INDEX(INDEX(LINEST(D196:D215,$K$2:$K$21^{1,2,3},,TRUE),1),1,3)</f>
        <v>16.279033411436838</v>
      </c>
      <c r="J215" s="4">
        <f>INDEX(INDEX(LINEST(D196:D215,$K$2:$K$21^{1,2,3},,TRUE),1),1,4)</f>
        <v>4054.9362229102167</v>
      </c>
      <c r="M215" s="9"/>
      <c r="N215" s="5"/>
      <c r="O215" s="4"/>
    </row>
    <row r="216" spans="1:15" x14ac:dyDescent="0.3">
      <c r="A216">
        <f t="shared" si="7"/>
        <v>-86</v>
      </c>
      <c r="B216" s="7">
        <f xml:space="preserve"> RTD("cqg.rtd",,"StudyData", $O$1, "Bar", "", "Time", $O$2,$A216, $O$6, "", "","False")</f>
        <v>44321</v>
      </c>
      <c r="C216" s="8">
        <f xml:space="preserve"> RTD("cqg.rtd",,"StudyData", $O$1, "Bar", "", "Time", $O$2, $A216,$O$6,$O$8, "","False")</f>
        <v>44321</v>
      </c>
      <c r="D216" s="9">
        <f xml:space="preserve"> RTD("cqg.rtd",,"StudyData", $O$1, "Bar", "", "Close", $O$2, $A216, $O$6,$O$8,,$O$4,$O$10)</f>
        <v>4150.75</v>
      </c>
      <c r="E216" s="12">
        <f t="shared" si="8"/>
        <v>4157.2274421230941</v>
      </c>
      <c r="F216" s="13">
        <f>INDEX(LINEST(D197:D216,$K$2:$K$21^{1,2,3},,TRUE),3,1)</f>
        <v>0.65902163302544337</v>
      </c>
      <c r="G216" s="14">
        <f>INDEX(LINEST(D197:D216,$K$2:$K$21^{1,2,3},,TRUE),1)</f>
        <v>-9.747495142568445E-3</v>
      </c>
      <c r="H216" s="14">
        <f>INDEX(LINEST(D197:D216,$K$2:$K$21^{1,2,3},,TRUE),1,2)</f>
        <v>-3.1043445046004411E-2</v>
      </c>
      <c r="I216" s="14">
        <f>INDEX(INDEX(LINEST(D197:D216,$K$2:$K$21^{1,2,3},,TRUE),1),1,3)</f>
        <v>8.0922968556398516</v>
      </c>
      <c r="J216" s="4">
        <f>INDEX(INDEX(LINEST(D197:D216,$K$2:$K$21^{1,2,3},,TRUE),1),1,4)</f>
        <v>4085.7788441692464</v>
      </c>
      <c r="M216" s="9"/>
      <c r="N216" s="5"/>
      <c r="O216" s="4"/>
    </row>
    <row r="217" spans="1:15" x14ac:dyDescent="0.3">
      <c r="A217">
        <f t="shared" si="7"/>
        <v>-85</v>
      </c>
      <c r="B217" s="7">
        <f xml:space="preserve"> RTD("cqg.rtd",,"StudyData", $O$1, "Bar", "", "Time", $O$2,$A217, $O$6, "", "","False")</f>
        <v>44322</v>
      </c>
      <c r="C217" s="8">
        <f xml:space="preserve"> RTD("cqg.rtd",,"StudyData", $O$1, "Bar", "", "Time", $O$2, $A217,$O$6,$O$8, "","False")</f>
        <v>44322</v>
      </c>
      <c r="D217" s="9">
        <f xml:space="preserve"> RTD("cqg.rtd",,"StudyData", $O$1, "Bar", "", "Close", $O$2, $A217, $O$6,$O$8,,$O$4,$O$10)</f>
        <v>4185</v>
      </c>
      <c r="E217" s="12">
        <f t="shared" si="8"/>
        <v>4167.6321287408236</v>
      </c>
      <c r="F217" s="13">
        <f>INDEX(LINEST(D198:D217,$K$2:$K$21^{1,2,3},,TRUE),3,1)</f>
        <v>0.55980071265823206</v>
      </c>
      <c r="G217" s="14">
        <f>INDEX(LINEST(D198:D217,$K$2:$K$21^{1,2,3},,TRUE),1)</f>
        <v>-4.7998153564178716E-3</v>
      </c>
      <c r="H217" s="14">
        <f>INDEX(LINEST(D198:D217,$K$2:$K$21^{1,2,3},,TRUE),1,2)</f>
        <v>-4.6444800096031372E-2</v>
      </c>
      <c r="I217" s="14">
        <f>INDEX(INDEX(LINEST(D198:D217,$K$2:$K$21^{1,2,3},,TRUE),1),1,3)</f>
        <v>6.0313315743050531</v>
      </c>
      <c r="J217" s="4">
        <f>INDEX(INDEX(LINEST(D198:D217,$K$2:$K$21^{1,2,3},,TRUE),1),1,4)</f>
        <v>4103.9819401444784</v>
      </c>
      <c r="M217" s="9"/>
      <c r="N217" s="5"/>
      <c r="O217" s="4"/>
    </row>
    <row r="218" spans="1:15" x14ac:dyDescent="0.3">
      <c r="A218">
        <f t="shared" si="7"/>
        <v>-84</v>
      </c>
      <c r="B218" s="7">
        <f xml:space="preserve"> RTD("cqg.rtd",,"StudyData", $O$1, "Bar", "", "Time", $O$2,$A218, $O$6, "", "","False")</f>
        <v>44323</v>
      </c>
      <c r="C218" s="8">
        <f xml:space="preserve"> RTD("cqg.rtd",,"StudyData", $O$1, "Bar", "", "Time", $O$2, $A218,$O$6,$O$8, "","False")</f>
        <v>44323</v>
      </c>
      <c r="D218" s="9">
        <f xml:space="preserve"> RTD("cqg.rtd",,"StudyData", $O$1, "Bar", "", "Close", $O$2, $A218, $O$6,$O$8,,$O$4,$O$10)</f>
        <v>4216</v>
      </c>
      <c r="E218" s="12">
        <f t="shared" si="8"/>
        <v>4194.0432523997742</v>
      </c>
      <c r="F218" s="13">
        <f>INDEX(LINEST(D199:D218,$K$2:$K$21^{1,2,3},,TRUE),3,1)</f>
        <v>0.551323425997709</v>
      </c>
      <c r="G218" s="14">
        <f>INDEX(LINEST(D199:D218,$K$2:$K$21^{1,2,3},,TRUE),1)</f>
        <v>2.8678221167116089E-2</v>
      </c>
      <c r="H218" s="14">
        <f>INDEX(LINEST(D199:D218,$K$2:$K$21^{1,2,3},,TRUE),1,2)</f>
        <v>-0.95337535888081193</v>
      </c>
      <c r="I218" s="14">
        <f>INDEX(INDEX(LINEST(D199:D218,$K$2:$K$21^{1,2,3},,TRUE),1),1,3)</f>
        <v>12.320393714659447</v>
      </c>
      <c r="J218" s="4">
        <f>INDEX(INDEX(LINEST(D199:D218,$K$2:$K$21^{1,2,3},,TRUE),1),1,4)</f>
        <v>4099.5597523219813</v>
      </c>
      <c r="M218" s="9"/>
      <c r="N218" s="5"/>
      <c r="O218" s="4"/>
    </row>
    <row r="219" spans="1:15" x14ac:dyDescent="0.3">
      <c r="A219">
        <f t="shared" si="7"/>
        <v>-83</v>
      </c>
      <c r="B219" s="7">
        <f xml:space="preserve"> RTD("cqg.rtd",,"StudyData", $O$1, "Bar", "", "Time", $O$2,$A219, $O$6, "", "","False")</f>
        <v>44326</v>
      </c>
      <c r="C219" s="8">
        <f xml:space="preserve"> RTD("cqg.rtd",,"StudyData", $O$1, "Bar", "", "Time", $O$2, $A219,$O$6,$O$8, "","False")</f>
        <v>44326</v>
      </c>
      <c r="D219" s="9">
        <f xml:space="preserve"> RTD("cqg.rtd",,"StudyData", $O$1, "Bar", "", "Close", $O$2, $A219, $O$6,$O$8,,$O$4,$O$10)</f>
        <v>4174.25</v>
      </c>
      <c r="E219" s="12">
        <f t="shared" si="8"/>
        <v>4187.0352625635232</v>
      </c>
      <c r="F219" s="13">
        <f>INDEX(LINEST(D200:D219,$K$2:$K$21^{1,2,3},,TRUE),3,1)</f>
        <v>0.46458025393482477</v>
      </c>
      <c r="G219" s="14">
        <f>INDEX(LINEST(D200:D219,$K$2:$K$21^{1,2,3},,TRUE),1)</f>
        <v>9.5036038130666255E-3</v>
      </c>
      <c r="H219" s="14">
        <f>INDEX(LINEST(D200:D219,$K$2:$K$21^{1,2,3},,TRUE),1,2)</f>
        <v>-0.35830348365682535</v>
      </c>
      <c r="I219" s="14">
        <f>INDEX(INDEX(LINEST(D200:D219,$K$2:$K$21^{1,2,3},,TRUE),1),1,3)</f>
        <v>6.8793917920818988</v>
      </c>
      <c r="J219" s="4">
        <f>INDEX(INDEX(LINEST(D200:D219,$K$2:$K$21^{1,2,3},,TRUE),1),1,4)</f>
        <v>4116.7399896800825</v>
      </c>
      <c r="M219" s="9"/>
      <c r="N219" s="5"/>
      <c r="O219" s="4"/>
    </row>
    <row r="220" spans="1:15" x14ac:dyDescent="0.3">
      <c r="A220">
        <f t="shared" si="7"/>
        <v>-82</v>
      </c>
      <c r="B220" s="7">
        <f xml:space="preserve"> RTD("cqg.rtd",,"StudyData", $O$1, "Bar", "", "Time", $O$2,$A220, $O$6, "", "","False")</f>
        <v>44327</v>
      </c>
      <c r="C220" s="8">
        <f xml:space="preserve"> RTD("cqg.rtd",,"StudyData", $O$1, "Bar", "", "Time", $O$2, $A220,$O$6,$O$8, "","False")</f>
        <v>44327</v>
      </c>
      <c r="D220" s="9">
        <f xml:space="preserve"> RTD("cqg.rtd",,"StudyData", $O$1, "Bar", "", "Close", $O$2, $A220, $O$6,$O$8,,$O$4,$O$10)</f>
        <v>4137</v>
      </c>
      <c r="E220" s="12">
        <f t="shared" si="8"/>
        <v>4160.7738565782047</v>
      </c>
      <c r="F220" s="13">
        <f>INDEX(LINEST(D201:D220,$K$2:$K$21^{1,2,3},,TRUE),3,1)</f>
        <v>0.33237943290551919</v>
      </c>
      <c r="G220" s="14">
        <f>INDEX(LINEST(D201:D220,$K$2:$K$21^{1,2,3},,TRUE),1)</f>
        <v>-2.5930492160805629E-2</v>
      </c>
      <c r="H220" s="14">
        <f>INDEX(LINEST(D201:D220,$K$2:$K$21^{1,2,3},,TRUE),1,2)</f>
        <v>0.60937429891864681</v>
      </c>
      <c r="I220" s="14">
        <f>INDEX(INDEX(LINEST(D201:D220,$K$2:$K$21^{1,2,3},,TRUE),1),1,3)</f>
        <v>-0.4685209497431439</v>
      </c>
      <c r="J220" s="4">
        <f>INDEX(INDEX(LINEST(D201:D220,$K$2:$K$21^{1,2,3},,TRUE),1),1,4)</f>
        <v>4133.8384932920535</v>
      </c>
      <c r="M220" s="9"/>
      <c r="N220" s="5"/>
      <c r="O220" s="4"/>
    </row>
    <row r="221" spans="1:15" x14ac:dyDescent="0.3">
      <c r="A221">
        <f t="shared" si="7"/>
        <v>-81</v>
      </c>
      <c r="B221" s="7">
        <f xml:space="preserve"> RTD("cqg.rtd",,"StudyData", $O$1, "Bar", "", "Time", $O$2,$A221, $O$6, "", "","False")</f>
        <v>44328</v>
      </c>
      <c r="C221" s="8">
        <f xml:space="preserve"> RTD("cqg.rtd",,"StudyData", $O$1, "Bar", "", "Time", $O$2, $A221,$O$6,$O$8, "","False")</f>
        <v>44328</v>
      </c>
      <c r="D221" s="9">
        <f xml:space="preserve"> RTD("cqg.rtd",,"StudyData", $O$1, "Bar", "", "Close", $O$2, $A221, $O$6,$O$8,,$O$4,$O$10)</f>
        <v>4049.5</v>
      </c>
      <c r="E221" s="12">
        <f t="shared" si="8"/>
        <v>4089.5843308865051</v>
      </c>
      <c r="F221" s="13">
        <f>INDEX(LINEST(D202:D221,$K$2:$K$21^{1,2,3},,TRUE),3,1)</f>
        <v>0.51239002035143866</v>
      </c>
      <c r="G221" s="14">
        <f>INDEX(LINEST(D202:D221,$K$2:$K$21^{1,2,3},,TRUE),1)</f>
        <v>-0.12418776539115754</v>
      </c>
      <c r="H221" s="14">
        <f>INDEX(LINEST(D202:D221,$K$2:$K$21^{1,2,3},,TRUE),1,2)</f>
        <v>3.4025161135808601</v>
      </c>
      <c r="I221" s="14">
        <f>INDEX(INDEX(LINEST(D202:D221,$K$2:$K$21^{1,2,3},,TRUE),1),1,3)</f>
        <v>-23.128205453181916</v>
      </c>
      <c r="J221" s="4">
        <f>INDEX(INDEX(LINEST(D202:D221,$K$2:$K$21^{1,2,3},,TRUE),1),1,4)</f>
        <v>4184.6441176470598</v>
      </c>
      <c r="M221" s="9"/>
      <c r="N221" s="5"/>
      <c r="O221" s="4"/>
    </row>
    <row r="222" spans="1:15" x14ac:dyDescent="0.3">
      <c r="A222">
        <f t="shared" si="7"/>
        <v>-80</v>
      </c>
      <c r="B222" s="7">
        <f xml:space="preserve"> RTD("cqg.rtd",,"StudyData", $O$1, "Bar", "", "Time", $O$2,$A222, $O$6, "", "","False")</f>
        <v>44329</v>
      </c>
      <c r="C222" s="8">
        <f xml:space="preserve"> RTD("cqg.rtd",,"StudyData", $O$1, "Bar", "", "Time", $O$2, $A222,$O$6,$O$8, "","False")</f>
        <v>44329</v>
      </c>
      <c r="D222" s="9">
        <f xml:space="preserve"> RTD("cqg.rtd",,"StudyData", $O$1, "Bar", "", "Close", $O$2, $A222, $O$6,$O$8,,$O$4,$O$10)</f>
        <v>4097.75</v>
      </c>
      <c r="E222" s="12">
        <f t="shared" si="8"/>
        <v>4074.2592885375498</v>
      </c>
      <c r="F222" s="13">
        <f>INDEX(LINEST(D203:D222,$K$2:$K$21^{1,2,3},,TRUE),3,1)</f>
        <v>0.53719906459676459</v>
      </c>
      <c r="G222" s="14">
        <f>INDEX(LINEST(D203:D222,$K$2:$K$21^{1,2,3},,TRUE),1)</f>
        <v>-0.10620847049033912</v>
      </c>
      <c r="H222" s="14">
        <f>INDEX(LINEST(D203:D222,$K$2:$K$21^{1,2,3},,TRUE),1,2)</f>
        <v>2.6713528764948959</v>
      </c>
      <c r="I222" s="14">
        <f>INDEX(INDEX(LINEST(D203:D222,$K$2:$K$21^{1,2,3},,TRUE),1),1,3)</f>
        <v>-15.675225030723837</v>
      </c>
      <c r="J222" s="4">
        <f>INDEX(INDEX(LINEST(D203:D222,$K$2:$K$21^{1,2,3},,TRUE),1),1,4)</f>
        <v>4168.8904024767808</v>
      </c>
      <c r="M222" s="9"/>
      <c r="N222" s="5"/>
      <c r="O222" s="4"/>
    </row>
    <row r="223" spans="1:15" x14ac:dyDescent="0.3">
      <c r="A223">
        <f t="shared" si="7"/>
        <v>-79</v>
      </c>
      <c r="B223" s="7">
        <f xml:space="preserve"> RTD("cqg.rtd",,"StudyData", $O$1, "Bar", "", "Time", $O$2,$A223, $O$6, "", "","False")</f>
        <v>44330</v>
      </c>
      <c r="C223" s="8">
        <f xml:space="preserve"> RTD("cqg.rtd",,"StudyData", $O$1, "Bar", "", "Time", $O$2, $A223,$O$6,$O$8, "","False")</f>
        <v>44330</v>
      </c>
      <c r="D223" s="9">
        <f xml:space="preserve"> RTD("cqg.rtd",,"StudyData", $O$1, "Bar", "", "Close", $O$2, $A223, $O$6,$O$8,,$O$4,$O$10)</f>
        <v>4159.75</v>
      </c>
      <c r="E223" s="12">
        <f t="shared" si="8"/>
        <v>4107.0298701298698</v>
      </c>
      <c r="F223" s="13">
        <f>INDEX(LINEST(D204:D223,$K$2:$K$21^{1,2,3},,TRUE),3,1)</f>
        <v>0.2950552194403111</v>
      </c>
      <c r="G223" s="14">
        <f>INDEX(LINEST(D204:D223,$K$2:$K$21^{1,2,3},,TRUE),1)</f>
        <v>-9.9798292522753074E-3</v>
      </c>
      <c r="H223" s="14">
        <f>INDEX(LINEST(D204:D223,$K$2:$K$21^{1,2,3},,TRUE),1,2)</f>
        <v>-0.31999115435647174</v>
      </c>
      <c r="I223" s="14">
        <f>INDEX(INDEX(LINEST(D204:D223,$K$2:$K$21^{1,2,3},,TRUE),1),1,3)</f>
        <v>9.8792854462358424</v>
      </c>
      <c r="J223" s="4">
        <f>INDEX(INDEX(LINEST(D204:D223,$K$2:$K$21^{1,2,3},,TRUE),1),1,4)</f>
        <v>4117.2792569659441</v>
      </c>
      <c r="M223" s="9"/>
      <c r="N223" s="5"/>
      <c r="O223" s="4"/>
    </row>
    <row r="224" spans="1:15" x14ac:dyDescent="0.3">
      <c r="A224">
        <f t="shared" si="7"/>
        <v>-78</v>
      </c>
      <c r="B224" s="7">
        <f xml:space="preserve"> RTD("cqg.rtd",,"StudyData", $O$1, "Bar", "", "Time", $O$2,$A224, $O$6, "", "","False")</f>
        <v>44333</v>
      </c>
      <c r="C224" s="8">
        <f xml:space="preserve"> RTD("cqg.rtd",,"StudyData", $O$1, "Bar", "", "Time", $O$2, $A224,$O$6,$O$8, "","False")</f>
        <v>44333</v>
      </c>
      <c r="D224" s="9">
        <f xml:space="preserve"> RTD("cqg.rtd",,"StudyData", $O$1, "Bar", "", "Close", $O$2, $A224, $O$6,$O$8,,$O$4,$O$10)</f>
        <v>4148.5</v>
      </c>
      <c r="E224" s="12">
        <f t="shared" si="8"/>
        <v>4127.3051665725579</v>
      </c>
      <c r="F224" s="13">
        <f>INDEX(LINEST(D205:D224,$K$2:$K$21^{1,2,3},,TRUE),3,1)</f>
        <v>0.28782474930369095</v>
      </c>
      <c r="G224" s="14">
        <f>INDEX(LINEST(D205:D224,$K$2:$K$21^{1,2,3},,TRUE),1)</f>
        <v>5.1147156040143263E-2</v>
      </c>
      <c r="H224" s="14">
        <f>INDEX(LINEST(D205:D224,$K$2:$K$21^{1,2,3},,TRUE),1,2)</f>
        <v>-2.1745895050343917</v>
      </c>
      <c r="I224" s="14">
        <f>INDEX(INDEX(LINEST(D205:D224,$K$2:$K$21^{1,2,3},,TRUE),1),1,3)</f>
        <v>24.78837951171046</v>
      </c>
      <c r="J224" s="4">
        <f>INDEX(INDEX(LINEST(D205:D224,$K$2:$K$21^{1,2,3},,TRUE),1),1,4)</f>
        <v>4092.1961300309595</v>
      </c>
      <c r="M224" s="9"/>
      <c r="N224" s="5"/>
      <c r="O224" s="4"/>
    </row>
    <row r="225" spans="1:15" x14ac:dyDescent="0.3">
      <c r="A225">
        <f t="shared" si="7"/>
        <v>-77</v>
      </c>
      <c r="B225" s="7">
        <f xml:space="preserve"> RTD("cqg.rtd",,"StudyData", $O$1, "Bar", "", "Time", $O$2,$A225, $O$6, "", "","False")</f>
        <v>44334</v>
      </c>
      <c r="C225" s="8">
        <f xml:space="preserve"> RTD("cqg.rtd",,"StudyData", $O$1, "Bar", "", "Time", $O$2, $A225,$O$6,$O$8, "","False")</f>
        <v>44334</v>
      </c>
      <c r="D225" s="9">
        <f xml:space="preserve"> RTD("cqg.rtd",,"StudyData", $O$1, "Bar", "", "Close", $O$2, $A225, $O$6,$O$8,,$O$4,$O$10)</f>
        <v>4113.75</v>
      </c>
      <c r="E225" s="12">
        <f t="shared" si="8"/>
        <v>4120.2166290231507</v>
      </c>
      <c r="F225" s="13">
        <f>INDEX(LINEST(D206:D225,$K$2:$K$21^{1,2,3},,TRUE),3,1)</f>
        <v>0.29193428073654332</v>
      </c>
      <c r="G225" s="14">
        <f>INDEX(LINEST(D206:D225,$K$2:$K$21^{1,2,3},,TRUE),1)</f>
        <v>4.5010272328888566E-2</v>
      </c>
      <c r="H225" s="14">
        <f>INDEX(LINEST(D206:D225,$K$2:$K$21^{1,2,3},,TRUE),1,2)</f>
        <v>-1.882735859061744</v>
      </c>
      <c r="I225" s="14">
        <f>INDEX(INDEX(LINEST(D206:D225,$K$2:$K$21^{1,2,3},,TRUE),1),1,3)</f>
        <v>19.924089339639892</v>
      </c>
      <c r="J225" s="4">
        <f>INDEX(INDEX(LINEST(D206:D225,$K$2:$K$21^{1,2,3},,TRUE),1),1,4)</f>
        <v>4114.7470072239421</v>
      </c>
      <c r="M225" s="9"/>
      <c r="N225" s="5"/>
      <c r="O225" s="4"/>
    </row>
    <row r="226" spans="1:15" x14ac:dyDescent="0.3">
      <c r="A226">
        <f t="shared" si="7"/>
        <v>-76</v>
      </c>
      <c r="B226" s="7">
        <f xml:space="preserve"> RTD("cqg.rtd",,"StudyData", $O$1, "Bar", "", "Time", $O$2,$A226, $O$6, "", "","False")</f>
        <v>44335</v>
      </c>
      <c r="C226" s="8">
        <f xml:space="preserve"> RTD("cqg.rtd",,"StudyData", $O$1, "Bar", "", "Time", $O$2, $A226,$O$6,$O$8, "","False")</f>
        <v>44335</v>
      </c>
      <c r="D226" s="9">
        <f xml:space="preserve"> RTD("cqg.rtd",,"StudyData", $O$1, "Bar", "", "Close", $O$2, $A226, $O$6,$O$8,,$O$4,$O$10)</f>
        <v>4102.25</v>
      </c>
      <c r="E226" s="12">
        <f t="shared" si="8"/>
        <v>4114.4243647656685</v>
      </c>
      <c r="F226" s="13">
        <f>INDEX(LINEST(D207:D226,$K$2:$K$21^{1,2,3},,TRUE),3,1)</f>
        <v>0.38327129971338481</v>
      </c>
      <c r="G226" s="14">
        <f>INDEX(LINEST(D207:D226,$K$2:$K$21^{1,2,3},,TRUE),1)</f>
        <v>6.0801003710547724E-2</v>
      </c>
      <c r="H226" s="14">
        <f>INDEX(LINEST(D207:D226,$K$2:$K$21^{1,2,3},,TRUE),1,2)</f>
        <v>-2.4012050732504466</v>
      </c>
      <c r="I226" s="14">
        <f>INDEX(INDEX(LINEST(D207:D226,$K$2:$K$21^{1,2,3},,TRUE),1),1,3)</f>
        <v>23.960963110714193</v>
      </c>
      <c r="J226" s="4">
        <f>INDEX(INDEX(LINEST(D207:D226,$K$2:$K$21^{1,2,3},,TRUE),1),1,4)</f>
        <v>4109.2791021671819</v>
      </c>
      <c r="M226" s="9"/>
      <c r="N226" s="5"/>
      <c r="O226" s="4"/>
    </row>
    <row r="227" spans="1:15" x14ac:dyDescent="0.3">
      <c r="A227">
        <f t="shared" si="7"/>
        <v>-75</v>
      </c>
      <c r="B227" s="7">
        <f xml:space="preserve"> RTD("cqg.rtd",,"StudyData", $O$1, "Bar", "", "Time", $O$2,$A227, $O$6, "", "","False")</f>
        <v>44336</v>
      </c>
      <c r="C227" s="8">
        <f xml:space="preserve"> RTD("cqg.rtd",,"StudyData", $O$1, "Bar", "", "Time", $O$2, $A227,$O$6,$O$8, "","False")</f>
        <v>44336</v>
      </c>
      <c r="D227" s="9">
        <f xml:space="preserve"> RTD("cqg.rtd",,"StudyData", $O$1, "Bar", "", "Close", $O$2, $A227, $O$6,$O$8,,$O$4,$O$10)</f>
        <v>4145</v>
      </c>
      <c r="E227" s="12">
        <f t="shared" si="8"/>
        <v>4130.0914737436487</v>
      </c>
      <c r="F227" s="13">
        <f>INDEX(LINEST(D208:D227,$K$2:$K$21^{1,2,3},,TRUE),3,1)</f>
        <v>0.35409796260771104</v>
      </c>
      <c r="G227" s="14">
        <f>INDEX(LINEST(D208:D227,$K$2:$K$21^{1,2,3},,TRUE),1)</f>
        <v>6.4576815401287221E-2</v>
      </c>
      <c r="H227" s="14">
        <f>INDEX(LINEST(D208:D227,$K$2:$K$21^{1,2,3},,TRUE),1,2)</f>
        <v>-2.1911672927960493</v>
      </c>
      <c r="I227" s="14">
        <f>INDEX(INDEX(LINEST(D208:D227,$K$2:$K$21^{1,2,3},,TRUE),1),1,3)</f>
        <v>17.496393588986852</v>
      </c>
      <c r="J227" s="4">
        <f>INDEX(INDEX(LINEST(D208:D227,$K$2:$K$21^{1,2,3},,TRUE),1),1,4)</f>
        <v>4140.0159958720333</v>
      </c>
      <c r="M227" s="9"/>
      <c r="N227" s="5"/>
      <c r="O227" s="4"/>
    </row>
    <row r="228" spans="1:15" x14ac:dyDescent="0.3">
      <c r="A228">
        <f t="shared" si="7"/>
        <v>-74</v>
      </c>
      <c r="B228" s="7">
        <f xml:space="preserve"> RTD("cqg.rtd",,"StudyData", $O$1, "Bar", "", "Time", $O$2,$A228, $O$6, "", "","False")</f>
        <v>44337</v>
      </c>
      <c r="C228" s="8">
        <f xml:space="preserve"> RTD("cqg.rtd",,"StudyData", $O$1, "Bar", "", "Time", $O$2, $A228,$O$6,$O$8, "","False")</f>
        <v>44337</v>
      </c>
      <c r="D228" s="9">
        <f xml:space="preserve"> RTD("cqg.rtd",,"StudyData", $O$1, "Bar", "", "Close", $O$2, $A228, $O$6,$O$8,,$O$4,$O$10)</f>
        <v>4142.5</v>
      </c>
      <c r="E228" s="12">
        <f t="shared" si="8"/>
        <v>4142.420214568041</v>
      </c>
      <c r="F228" s="13">
        <f>INDEX(LINEST(D209:D228,$K$2:$K$21^{1,2,3},,TRUE),3,1)</f>
        <v>0.35697707556887198</v>
      </c>
      <c r="G228" s="14">
        <f>INDEX(LINEST(D209:D228,$K$2:$K$21^{1,2,3},,TRUE),1)</f>
        <v>7.5027431401102171E-2</v>
      </c>
      <c r="H228" s="14">
        <f>INDEX(LINEST(D209:D228,$K$2:$K$21^{1,2,3},,TRUE),1,2)</f>
        <v>-2.3459626309437862</v>
      </c>
      <c r="I228" s="14">
        <f>INDEX(INDEX(LINEST(D209:D228,$K$2:$K$21^{1,2,3},,TRUE),1),1,3)</f>
        <v>16.702701519551042</v>
      </c>
      <c r="J228" s="4">
        <f>INDEX(INDEX(LINEST(D209:D228,$K$2:$K$21^{1,2,3},,TRUE),1),1,4)</f>
        <v>4146.5317853457173</v>
      </c>
      <c r="M228" s="9"/>
      <c r="N228" s="5"/>
      <c r="O228" s="4"/>
    </row>
    <row r="229" spans="1:15" x14ac:dyDescent="0.3">
      <c r="A229">
        <f t="shared" si="7"/>
        <v>-73</v>
      </c>
      <c r="B229" s="7">
        <f xml:space="preserve"> RTD("cqg.rtd",,"StudyData", $O$1, "Bar", "", "Time", $O$2,$A229, $O$6, "", "","False")</f>
        <v>44340</v>
      </c>
      <c r="C229" s="8">
        <f xml:space="preserve"> RTD("cqg.rtd",,"StudyData", $O$1, "Bar", "", "Time", $O$2, $A229,$O$6,$O$8, "","False")</f>
        <v>44340</v>
      </c>
      <c r="D229" s="9">
        <f xml:space="preserve"> RTD("cqg.rtd",,"StudyData", $O$1, "Bar", "", "Close", $O$2, $A229, $O$6,$O$8,,$O$4,$O$10)</f>
        <v>4184.5</v>
      </c>
      <c r="E229" s="12">
        <f t="shared" si="8"/>
        <v>4174.5599096555634</v>
      </c>
      <c r="F229" s="13">
        <f>INDEX(LINEST(D210:D229,$K$2:$K$21^{1,2,3},,TRUE),3,1)</f>
        <v>0.37337368127632237</v>
      </c>
      <c r="G229" s="14">
        <f>INDEX(LINEST(D210:D229,$K$2:$K$21^{1,2,3},,TRUE),1)</f>
        <v>0.10396314062689088</v>
      </c>
      <c r="H229" s="14">
        <f>INDEX(LINEST(D210:D229,$K$2:$K$21^{1,2,3},,TRUE),1,2)</f>
        <v>-2.9855788477238221</v>
      </c>
      <c r="I229" s="14">
        <f>INDEX(INDEX(LINEST(D210:D229,$K$2:$K$21^{1,2,3},,TRUE),1),1,3)</f>
        <v>19.629682543567348</v>
      </c>
      <c r="J229" s="4">
        <f>INDEX(INDEX(LINEST(D210:D229,$K$2:$K$21^{1,2,3},,TRUE),1),1,4)</f>
        <v>4144.4926728586179</v>
      </c>
      <c r="M229" s="9"/>
      <c r="N229" s="5"/>
      <c r="O229" s="4"/>
    </row>
    <row r="230" spans="1:15" x14ac:dyDescent="0.3">
      <c r="A230">
        <f t="shared" si="7"/>
        <v>-72</v>
      </c>
      <c r="B230" s="7">
        <f xml:space="preserve"> RTD("cqg.rtd",,"StudyData", $O$1, "Bar", "", "Time", $O$2,$A230, $O$6, "", "","False")</f>
        <v>44341</v>
      </c>
      <c r="C230" s="8">
        <f xml:space="preserve"> RTD("cqg.rtd",,"StudyData", $O$1, "Bar", "", "Time", $O$2, $A230,$O$6,$O$8, "","False")</f>
        <v>44341</v>
      </c>
      <c r="D230" s="9">
        <f xml:space="preserve"> RTD("cqg.rtd",,"StudyData", $O$1, "Bar", "", "Close", $O$2, $A230, $O$6,$O$8,,$O$4,$O$10)</f>
        <v>4176.25</v>
      </c>
      <c r="E230" s="12">
        <f t="shared" si="8"/>
        <v>4189.6075945793345</v>
      </c>
      <c r="F230" s="13">
        <f>INDEX(LINEST(D211:D230,$K$2:$K$21^{1,2,3},,TRUE),3,1)</f>
        <v>0.37095185216217458</v>
      </c>
      <c r="G230" s="14">
        <f>INDEX(LINEST(D211:D230,$K$2:$K$21^{1,2,3},,TRUE),1)</f>
        <v>9.6666455917364821E-2</v>
      </c>
      <c r="H230" s="14">
        <f>INDEX(LINEST(D211:D230,$K$2:$K$21^{1,2,3},,TRUE),1,2)</f>
        <v>-2.5676209531035314</v>
      </c>
      <c r="I230" s="14">
        <f>INDEX(INDEX(LINEST(D211:D230,$K$2:$K$21^{1,2,3},,TRUE),1),1,3)</f>
        <v>14.345553369395844</v>
      </c>
      <c r="J230" s="4">
        <f>INDEX(INDEX(LINEST(D211:D230,$K$2:$K$21^{1,2,3},,TRUE),1),1,4)</f>
        <v>4156.4132610939114</v>
      </c>
      <c r="M230" s="9"/>
      <c r="N230" s="5"/>
      <c r="O230" s="4"/>
    </row>
    <row r="231" spans="1:15" x14ac:dyDescent="0.3">
      <c r="A231">
        <f t="shared" si="7"/>
        <v>-71</v>
      </c>
      <c r="B231" s="7">
        <f xml:space="preserve"> RTD("cqg.rtd",,"StudyData", $O$1, "Bar", "", "Time", $O$2,$A231, $O$6, "", "","False")</f>
        <v>44342</v>
      </c>
      <c r="C231" s="8">
        <f xml:space="preserve"> RTD("cqg.rtd",,"StudyData", $O$1, "Bar", "", "Time", $O$2, $A231,$O$6,$O$8, "","False")</f>
        <v>44342</v>
      </c>
      <c r="D231" s="9">
        <f xml:space="preserve"> RTD("cqg.rtd",,"StudyData", $O$1, "Bar", "", "Close", $O$2, $A231, $O$6,$O$8,,$O$4,$O$10)</f>
        <v>4183.75</v>
      </c>
      <c r="E231" s="12">
        <f t="shared" si="8"/>
        <v>4199.6123376623373</v>
      </c>
      <c r="F231" s="13">
        <f>INDEX(LINEST(D212:D231,$K$2:$K$21^{1,2,3},,TRUE),3,1)</f>
        <v>0.36810555741502959</v>
      </c>
      <c r="G231" s="14">
        <f>INDEX(LINEST(D212:D231,$K$2:$K$21^{1,2,3},,TRUE),1)</f>
        <v>7.0855614973262065E-2</v>
      </c>
      <c r="H231" s="14">
        <f>INDEX(LINEST(D212:D231,$K$2:$K$21^{1,2,3},,TRUE),1,2)</f>
        <v>-1.5785000603112065</v>
      </c>
      <c r="I231" s="14">
        <f>INDEX(INDEX(LINEST(D212:D231,$K$2:$K$21^{1,2,3},,TRUE),1),1,3)</f>
        <v>4.3488751960114271</v>
      </c>
      <c r="J231" s="4">
        <f>INDEX(INDEX(LINEST(D212:D231,$K$2:$K$21^{1,2,3},,TRUE),1),1,4)</f>
        <v>4177.1899380804944</v>
      </c>
      <c r="M231" s="9"/>
      <c r="N231" s="5"/>
      <c r="O231" s="4"/>
    </row>
    <row r="232" spans="1:15" x14ac:dyDescent="0.3">
      <c r="A232">
        <f t="shared" si="7"/>
        <v>-70</v>
      </c>
      <c r="B232" s="7">
        <f xml:space="preserve"> RTD("cqg.rtd",,"StudyData", $O$1, "Bar", "", "Time", $O$2,$A232, $O$6, "", "","False")</f>
        <v>44343</v>
      </c>
      <c r="C232" s="8">
        <f xml:space="preserve"> RTD("cqg.rtd",,"StudyData", $O$1, "Bar", "", "Time", $O$2, $A232,$O$6,$O$8, "","False")</f>
        <v>44343</v>
      </c>
      <c r="D232" s="9">
        <f xml:space="preserve"> RTD("cqg.rtd",,"StudyData", $O$1, "Bar", "", "Close", $O$2, $A232, $O$6,$O$8,,$O$4,$O$10)</f>
        <v>4189.75</v>
      </c>
      <c r="E232" s="12">
        <f t="shared" si="8"/>
        <v>4209.5954827780915</v>
      </c>
      <c r="F232" s="13">
        <f>INDEX(LINEST(D213:D232,$K$2:$K$21^{1,2,3},,TRUE),3,1)</f>
        <v>0.34474151146027682</v>
      </c>
      <c r="G232" s="14">
        <f>INDEX(LINEST(D213:D232,$K$2:$K$21^{1,2,3},,TRUE),1)</f>
        <v>6.2387572045668874E-2</v>
      </c>
      <c r="H232" s="14">
        <f>INDEX(LINEST(D213:D232,$K$2:$K$21^{1,2,3},,TRUE),1,2)</f>
        <v>-1.2876623813661159</v>
      </c>
      <c r="I232" s="14">
        <f>INDEX(INDEX(LINEST(D213:D232,$K$2:$K$21^{1,2,3},,TRUE),1),1,3)</f>
        <v>2.7363056414578066</v>
      </c>
      <c r="J232" s="4">
        <f>INDEX(INDEX(LINEST(D213:D232,$K$2:$K$21^{1,2,3},,TRUE),1),1,4)</f>
        <v>4170.8337461300307</v>
      </c>
      <c r="M232" s="9"/>
      <c r="N232" s="5"/>
      <c r="O232" s="4"/>
    </row>
    <row r="233" spans="1:15" x14ac:dyDescent="0.3">
      <c r="A233">
        <f t="shared" si="7"/>
        <v>-69</v>
      </c>
      <c r="B233" s="7">
        <f xml:space="preserve"> RTD("cqg.rtd",,"StudyData", $O$1, "Bar", "", "Time", $O$2,$A233, $O$6, "", "","False")</f>
        <v>44344</v>
      </c>
      <c r="C233" s="8">
        <f xml:space="preserve"> RTD("cqg.rtd",,"StudyData", $O$1, "Bar", "", "Time", $O$2, $A233,$O$6,$O$8, "","False")</f>
        <v>44344</v>
      </c>
      <c r="D233" s="9">
        <f xml:space="preserve"> RTD("cqg.rtd",,"StudyData", $O$1, "Bar", "", "Close", $O$2, $A233, $O$6,$O$8,,$O$4,$O$10)</f>
        <v>4193.25</v>
      </c>
      <c r="E233" s="12">
        <f t="shared" si="8"/>
        <v>4211.5101637492944</v>
      </c>
      <c r="F233" s="13">
        <f>INDEX(LINEST(D214:D233,$K$2:$K$21^{1,2,3},,TRUE),3,1)</f>
        <v>0.35528829399411327</v>
      </c>
      <c r="G233" s="14">
        <f>INDEX(LINEST(D214:D233,$K$2:$K$21^{1,2,3},,TRUE),1)</f>
        <v>2.4228691545961547E-2</v>
      </c>
      <c r="H233" s="14">
        <f>INDEX(LINEST(D214:D233,$K$2:$K$21^{1,2,3},,TRUE),1,2)</f>
        <v>-1.3346185155979549E-2</v>
      </c>
      <c r="I233" s="14">
        <f>INDEX(INDEX(LINEST(D214:D233,$K$2:$K$21^{1,2,3},,TRUE),1),1,3)</f>
        <v>-8.3391376070572907</v>
      </c>
      <c r="J233" s="4">
        <f>INDEX(INDEX(LINEST(D214:D233,$K$2:$K$21^{1,2,3},,TRUE),1),1,4)</f>
        <v>4189.8018575851393</v>
      </c>
      <c r="M233" s="9"/>
      <c r="N233" s="5"/>
      <c r="O233" s="4"/>
    </row>
    <row r="234" spans="1:15" x14ac:dyDescent="0.3">
      <c r="A234">
        <f t="shared" si="7"/>
        <v>-68</v>
      </c>
      <c r="B234" s="7">
        <f xml:space="preserve"> RTD("cqg.rtd",,"StudyData", $O$1, "Bar", "", "Time", $O$2,$A234, $O$6, "", "","False")</f>
        <v>44348</v>
      </c>
      <c r="C234" s="8">
        <f xml:space="preserve"> RTD("cqg.rtd",,"StudyData", $O$1, "Bar", "", "Time", $O$2, $A234,$O$6,$O$8, "","False")</f>
        <v>44348</v>
      </c>
      <c r="D234" s="9">
        <f xml:space="preserve"> RTD("cqg.rtd",,"StudyData", $O$1, "Bar", "", "Close", $O$2, $A234, $O$6,$O$8,,$O$4,$O$10)</f>
        <v>4189.25</v>
      </c>
      <c r="E234" s="12">
        <f t="shared" si="8"/>
        <v>4207.4826086956518</v>
      </c>
      <c r="F234" s="13">
        <f>INDEX(LINEST(D215:D234,$K$2:$K$21^{1,2,3},,TRUE),3,1)</f>
        <v>0.34778469769545844</v>
      </c>
      <c r="G234" s="14">
        <f>INDEX(LINEST(D215:D234,$K$2:$K$21^{1,2,3},,TRUE),1)</f>
        <v>-1.0696376879578081E-2</v>
      </c>
      <c r="H234" s="14">
        <f>INDEX(LINEST(D215:D234,$K$2:$K$21^{1,2,3},,TRUE),1,2)</f>
        <v>1.0386760175258027</v>
      </c>
      <c r="I234" s="14">
        <f>INDEX(INDEX(LINEST(D215:D234,$K$2:$K$21^{1,2,3},,TRUE),1),1,3)</f>
        <v>-15.930503766585407</v>
      </c>
      <c r="J234" s="4">
        <f>INDEX(INDEX(LINEST(D215:D234,$K$2:$K$21^{1,2,3},,TRUE),1),1,4)</f>
        <v>4196.1932920536638</v>
      </c>
      <c r="M234" s="9"/>
      <c r="N234" s="5"/>
      <c r="O234" s="4"/>
    </row>
    <row r="235" spans="1:15" x14ac:dyDescent="0.3">
      <c r="A235">
        <f t="shared" si="7"/>
        <v>-67</v>
      </c>
      <c r="B235" s="7">
        <f xml:space="preserve"> RTD("cqg.rtd",,"StudyData", $O$1, "Bar", "", "Time", $O$2,$A235, $O$6, "", "","False")</f>
        <v>44349</v>
      </c>
      <c r="C235" s="8">
        <f xml:space="preserve"> RTD("cqg.rtd",,"StudyData", $O$1, "Bar", "", "Time", $O$2, $A235,$O$6,$O$8, "","False")</f>
        <v>44349</v>
      </c>
      <c r="D235" s="9">
        <f xml:space="preserve"> RTD("cqg.rtd",,"StudyData", $O$1, "Bar", "", "Close", $O$2, $A235, $O$6,$O$8,,$O$4,$O$10)</f>
        <v>4197</v>
      </c>
      <c r="E235" s="12">
        <f t="shared" si="8"/>
        <v>4200.8937605872388</v>
      </c>
      <c r="F235" s="13">
        <f>INDEX(LINEST(D216:D235,$K$2:$K$21^{1,2,3},,TRUE),3,1)</f>
        <v>0.45441757648993114</v>
      </c>
      <c r="G235" s="14">
        <f>INDEX(LINEST(D216:D235,$K$2:$K$21^{1,2,3},,TRUE),1)</f>
        <v>-6.5153656636359678E-2</v>
      </c>
      <c r="H235" s="14">
        <f>INDEX(LINEST(D216:D235,$K$2:$K$21^{1,2,3},,TRUE),1,2)</f>
        <v>2.7868326652483373</v>
      </c>
      <c r="I235" s="14">
        <f>INDEX(INDEX(LINEST(D216:D235,$K$2:$K$21^{1,2,3},,TRUE),1),1,3)</f>
        <v>-30.85798714118479</v>
      </c>
      <c r="J235" s="4">
        <f>INDEX(INDEX(LINEST(D216:D235,$K$2:$K$21^{1,2,3},,TRUE),1),1,4)</f>
        <v>4224.5496904024767</v>
      </c>
      <c r="M235" s="9"/>
      <c r="N235" s="5"/>
      <c r="O235" s="4"/>
    </row>
    <row r="236" spans="1:15" x14ac:dyDescent="0.3">
      <c r="A236">
        <f t="shared" si="7"/>
        <v>-66</v>
      </c>
      <c r="B236" s="7">
        <f xml:space="preserve"> RTD("cqg.rtd",,"StudyData", $O$1, "Bar", "", "Time", $O$2,$A236, $O$6, "", "","False")</f>
        <v>44350</v>
      </c>
      <c r="C236" s="8">
        <f xml:space="preserve"> RTD("cqg.rtd",,"StudyData", $O$1, "Bar", "", "Time", $O$2, $A236,$O$6,$O$8, "","False")</f>
        <v>44350</v>
      </c>
      <c r="D236" s="9">
        <f xml:space="preserve"> RTD("cqg.rtd",,"StudyData", $O$1, "Bar", "", "Close", $O$2, $A236, $O$6,$O$8,,$O$4,$O$10)</f>
        <v>4182</v>
      </c>
      <c r="E236" s="12">
        <f t="shared" si="8"/>
        <v>4181.681733483907</v>
      </c>
      <c r="F236" s="13">
        <f>INDEX(LINEST(D217:D236,$K$2:$K$21^{1,2,3},,TRUE),3,1)</f>
        <v>0.60885007311849959</v>
      </c>
      <c r="G236" s="14">
        <f>INDEX(LINEST(D217:D236,$K$2:$K$21^{1,2,3},,TRUE),1)</f>
        <v>-0.13339750989501961</v>
      </c>
      <c r="H236" s="14">
        <f>INDEX(LINEST(D217:D236,$K$2:$K$21^{1,2,3},,TRUE),1,2)</f>
        <v>4.875950702727522</v>
      </c>
      <c r="I236" s="14">
        <f>INDEX(INDEX(LINEST(D217:D236,$K$2:$K$21^{1,2,3},,TRUE),1),1,3)</f>
        <v>-47.822215992006683</v>
      </c>
      <c r="J236" s="4">
        <f>INDEX(INDEX(LINEST(D217:D236,$K$2:$K$21^{1,2,3},,TRUE),1),1,4)</f>
        <v>4254.9258513931891</v>
      </c>
      <c r="M236" s="9"/>
      <c r="N236" s="5"/>
      <c r="O236" s="4"/>
    </row>
    <row r="237" spans="1:15" x14ac:dyDescent="0.3">
      <c r="A237">
        <f t="shared" si="7"/>
        <v>-65</v>
      </c>
      <c r="B237" s="7">
        <f xml:space="preserve"> RTD("cqg.rtd",,"StudyData", $O$1, "Bar", "", "Time", $O$2,$A237, $O$6, "", "","False")</f>
        <v>44351</v>
      </c>
      <c r="C237" s="8">
        <f xml:space="preserve"> RTD("cqg.rtd",,"StudyData", $O$1, "Bar", "", "Time", $O$2, $A237,$O$6,$O$8, "","False")</f>
        <v>44351</v>
      </c>
      <c r="D237" s="9">
        <f xml:space="preserve"> RTD("cqg.rtd",,"StudyData", $O$1, "Bar", "", "Close", $O$2, $A237, $O$6,$O$8,,$O$4,$O$10)</f>
        <v>4219</v>
      </c>
      <c r="E237" s="12">
        <f t="shared" si="8"/>
        <v>4190.2387351778652</v>
      </c>
      <c r="F237" s="13">
        <f>INDEX(LINEST(D218:D237,$K$2:$K$21^{1,2,3},,TRUE),3,1)</f>
        <v>0.63392356391485194</v>
      </c>
      <c r="G237" s="14">
        <f>INDEX(LINEST(D218:D237,$K$2:$K$21^{1,2,3},,TRUE),1)</f>
        <v>-0.13051534322903302</v>
      </c>
      <c r="H237" s="14">
        <f>INDEX(LINEST(D218:D237,$K$2:$K$21^{1,2,3},,TRUE),1,2)</f>
        <v>4.6762253372328813</v>
      </c>
      <c r="I237" s="14">
        <f>INDEX(INDEX(LINEST(D218:D237,$K$2:$K$21^{1,2,3},,TRUE),1),1,3)</f>
        <v>-43.465963137907615</v>
      </c>
      <c r="J237" s="4">
        <f>INDEX(INDEX(LINEST(D218:D237,$K$2:$K$21^{1,2,3},,TRUE),1),1,4)</f>
        <v>4233.1906088751293</v>
      </c>
      <c r="M237" s="9"/>
      <c r="N237" s="5"/>
      <c r="O237" s="4"/>
    </row>
    <row r="238" spans="1:15" x14ac:dyDescent="0.3">
      <c r="A238">
        <f t="shared" si="7"/>
        <v>-64</v>
      </c>
      <c r="B238" s="7">
        <f xml:space="preserve"> RTD("cqg.rtd",,"StudyData", $O$1, "Bar", "", "Time", $O$2,$A238, $O$6, "", "","False")</f>
        <v>44354</v>
      </c>
      <c r="C238" s="8">
        <f xml:space="preserve"> RTD("cqg.rtd",,"StudyData", $O$1, "Bar", "", "Time", $O$2, $A238,$O$6,$O$8, "","False")</f>
        <v>44354</v>
      </c>
      <c r="D238" s="9">
        <f xml:space="preserve"> RTD("cqg.rtd",,"StudyData", $O$1, "Bar", "", "Close", $O$2, $A238, $O$6,$O$8,,$O$4,$O$10)</f>
        <v>4216.25</v>
      </c>
      <c r="E238" s="12">
        <f t="shared" si="8"/>
        <v>4202.0664878599655</v>
      </c>
      <c r="F238" s="13">
        <f>INDEX(LINEST(D219:D238,$K$2:$K$21^{1,2,3},,TRUE),3,1)</f>
        <v>0.65154002531098076</v>
      </c>
      <c r="G238" s="14">
        <f>INDEX(LINEST(D219:D238,$K$2:$K$21^{1,2,3},,TRUE),1)</f>
        <v>-7.6466475224719929E-2</v>
      </c>
      <c r="H238" s="14">
        <f>INDEX(LINEST(D219:D238,$K$2:$K$21^{1,2,3},,TRUE),1,2)</f>
        <v>2.6242755371339292</v>
      </c>
      <c r="I238" s="14">
        <f>INDEX(INDEX(LINEST(D219:D238,$K$2:$K$21^{1,2,3},,TRUE),1),1,3)</f>
        <v>-19.789417209224723</v>
      </c>
      <c r="J238" s="4">
        <f>INDEX(INDEX(LINEST(D219:D238,$K$2:$K$21^{1,2,3},,TRUE),1),1,4)</f>
        <v>4159.8764189886479</v>
      </c>
      <c r="M238" s="9"/>
      <c r="N238" s="5"/>
      <c r="O238" s="4"/>
    </row>
    <row r="239" spans="1:15" x14ac:dyDescent="0.3">
      <c r="A239">
        <f t="shared" si="7"/>
        <v>-63</v>
      </c>
      <c r="B239" s="7">
        <f xml:space="preserve"> RTD("cqg.rtd",,"StudyData", $O$1, "Bar", "", "Time", $O$2,$A239, $O$6, "", "","False")</f>
        <v>44355</v>
      </c>
      <c r="C239" s="8">
        <f xml:space="preserve"> RTD("cqg.rtd",,"StudyData", $O$1, "Bar", "", "Time", $O$2, $A239,$O$6,$O$8, "","False")</f>
        <v>44355</v>
      </c>
      <c r="D239" s="9">
        <f xml:space="preserve"> RTD("cqg.rtd",,"StudyData", $O$1, "Bar", "", "Close", $O$2, $A239, $O$6,$O$8,,$O$4,$O$10)</f>
        <v>4216.5</v>
      </c>
      <c r="E239" s="12">
        <f t="shared" si="8"/>
        <v>4212.7328063241112</v>
      </c>
      <c r="F239" s="13">
        <f>INDEX(LINEST(D220:D239,$K$2:$K$21^{1,2,3},,TRUE),3,1)</f>
        <v>0.73594016217300229</v>
      </c>
      <c r="G239" s="14">
        <f>INDEX(LINEST(D220:D239,$K$2:$K$21^{1,2,3},,TRUE),1)</f>
        <v>-2.3216415059193862E-2</v>
      </c>
      <c r="H239" s="14">
        <f>INDEX(LINEST(D220:D239,$K$2:$K$21^{1,2,3},,TRUE),1,2)</f>
        <v>0.65367979935891107</v>
      </c>
      <c r="I239" s="14">
        <f>INDEX(INDEX(LINEST(D220:D239,$K$2:$K$21^{1,2,3},,TRUE),1),1,3)</f>
        <v>1.8345329533240289</v>
      </c>
      <c r="J239" s="4">
        <f>INDEX(INDEX(LINEST(D220:D239,$K$2:$K$21^{1,2,3},,TRUE),1),1,4)</f>
        <v>4100.3015479876167</v>
      </c>
      <c r="M239" s="9"/>
      <c r="N239" s="5"/>
      <c r="O239" s="4"/>
    </row>
    <row r="240" spans="1:15" x14ac:dyDescent="0.3">
      <c r="A240">
        <f t="shared" si="7"/>
        <v>-62</v>
      </c>
      <c r="B240" s="7">
        <f xml:space="preserve"> RTD("cqg.rtd",,"StudyData", $O$1, "Bar", "", "Time", $O$2,$A240, $O$6, "", "","False")</f>
        <v>44356</v>
      </c>
      <c r="C240" s="8">
        <f xml:space="preserve"> RTD("cqg.rtd",,"StudyData", $O$1, "Bar", "", "Time", $O$2, $A240,$O$6,$O$8, "","False")</f>
        <v>44356</v>
      </c>
      <c r="D240" s="9">
        <f xml:space="preserve"> RTD("cqg.rtd",,"StudyData", $O$1, "Bar", "", "Close", $O$2, $A240, $O$6,$O$8,,$O$4,$O$10)</f>
        <v>4209.25</v>
      </c>
      <c r="E240" s="12">
        <f t="shared" si="8"/>
        <v>4217.340824392998</v>
      </c>
      <c r="F240" s="13">
        <f>INDEX(LINEST(D221:D240,$K$2:$K$21^{1,2,3},,TRUE),3,1)</f>
        <v>0.80795933868209513</v>
      </c>
      <c r="G240" s="14">
        <f>INDEX(LINEST(D221:D240,$K$2:$K$21^{1,2,3},,TRUE),1)</f>
        <v>1.6127930265095531E-2</v>
      </c>
      <c r="H240" s="14">
        <f>INDEX(LINEST(D221:D240,$K$2:$K$21^{1,2,3},,TRUE),1,2)</f>
        <v>-0.81469134356468076</v>
      </c>
      <c r="I240" s="14">
        <f>INDEX(INDEX(LINEST(D221:D240,$K$2:$K$21^{1,2,3},,TRUE),1),1,3)</f>
        <v>17.585294540116887</v>
      </c>
      <c r="J240" s="4">
        <f>INDEX(INDEX(LINEST(D221:D240,$K$2:$K$21^{1,2,3},,TRUE),1),1,4)</f>
        <v>4062.4880288957684</v>
      </c>
      <c r="M240" s="9"/>
      <c r="N240" s="5"/>
      <c r="O240" s="4"/>
    </row>
    <row r="241" spans="1:15" x14ac:dyDescent="0.3">
      <c r="A241">
        <f t="shared" si="7"/>
        <v>-61</v>
      </c>
      <c r="B241" s="7">
        <f xml:space="preserve"> RTD("cqg.rtd",,"StudyData", $O$1, "Bar", "", "Time", $O$2,$A241, $O$6, "", "","False")</f>
        <v>44357</v>
      </c>
      <c r="C241" s="8">
        <f xml:space="preserve"> RTD("cqg.rtd",,"StudyData", $O$1, "Bar", "", "Time", $O$2, $A241,$O$6,$O$8, "","False")</f>
        <v>44357</v>
      </c>
      <c r="D241" s="9">
        <f xml:space="preserve"> RTD("cqg.rtd",,"StudyData", $O$1, "Bar", "", "Close", $O$2, $A241, $O$6,$O$8,,$O$4,$O$10)</f>
        <v>4228.75</v>
      </c>
      <c r="E241" s="12">
        <f t="shared" si="8"/>
        <v>4219.779644268775</v>
      </c>
      <c r="F241" s="13">
        <f>INDEX(LINEST(D222:D241,$K$2:$K$21^{1,2,3},,TRUE),3,1)</f>
        <v>0.79744391846777041</v>
      </c>
      <c r="G241" s="14">
        <f>INDEX(LINEST(D222:D241,$K$2:$K$21^{1,2,3},,TRUE),1)</f>
        <v>-1.5182447710378527E-2</v>
      </c>
      <c r="H241" s="14">
        <f>INDEX(LINEST(D222:D241,$K$2:$K$21^{1,2,3},,TRUE),1,2)</f>
        <v>0.37292698439891031</v>
      </c>
      <c r="I241" s="14">
        <f>INDEX(INDEX(LINEST(D222:D241,$K$2:$K$21^{1,2,3},,TRUE),1),1,3)</f>
        <v>3.9322270791681926</v>
      </c>
      <c r="J241" s="4">
        <f>INDEX(INDEX(LINEST(D222:D241,$K$2:$K$21^{1,2,3},,TRUE),1),1,4)</f>
        <v>4113.4238906088749</v>
      </c>
      <c r="M241" s="9"/>
      <c r="N241" s="5"/>
      <c r="O241" s="4"/>
    </row>
    <row r="242" spans="1:15" x14ac:dyDescent="0.3">
      <c r="A242">
        <f t="shared" si="7"/>
        <v>-60</v>
      </c>
      <c r="B242" s="7">
        <f xml:space="preserve"> RTD("cqg.rtd",,"StudyData", $O$1, "Bar", "", "Time", $O$2,$A242, $O$6, "", "","False")</f>
        <v>44358</v>
      </c>
      <c r="C242" s="8">
        <f xml:space="preserve"> RTD("cqg.rtd",,"StudyData", $O$1, "Bar", "", "Time", $O$2, $A242,$O$6,$O$8, "","False")</f>
        <v>44358</v>
      </c>
      <c r="D242" s="9">
        <f xml:space="preserve"> RTD("cqg.rtd",,"StudyData", $O$1, "Bar", "", "Close", $O$2, $A242, $O$6,$O$8,,$O$4,$O$10)</f>
        <v>4236.5</v>
      </c>
      <c r="E242" s="12">
        <f t="shared" si="8"/>
        <v>4225.2221908526262</v>
      </c>
      <c r="F242" s="13">
        <f>INDEX(LINEST(D223:D242,$K$2:$K$21^{1,2,3},,TRUE),3,1)</f>
        <v>0.79730325270262625</v>
      </c>
      <c r="G242" s="14">
        <f>INDEX(LINEST(D223:D242,$K$2:$K$21^{1,2,3},,TRUE),1)</f>
        <v>-2.8254853012559235E-2</v>
      </c>
      <c r="H242" s="14">
        <f>INDEX(LINEST(D223:D242,$K$2:$K$21^{1,2,3},,TRUE),1,2)</f>
        <v>0.88075753496738618</v>
      </c>
      <c r="I242" s="14">
        <f>INDEX(INDEX(LINEST(D223:D242,$K$2:$K$21^{1,2,3},,TRUE),1),1,3)</f>
        <v>-1.9623940693398094</v>
      </c>
      <c r="J242" s="4">
        <f>INDEX(INDEX(LINEST(D223:D242,$K$2:$K$21^{1,2,3},,TRUE),1),1,4)</f>
        <v>4138.2058823529414</v>
      </c>
      <c r="M242" s="9"/>
      <c r="N242" s="5"/>
      <c r="O242" s="4"/>
    </row>
    <row r="243" spans="1:15" x14ac:dyDescent="0.3">
      <c r="A243">
        <f t="shared" si="7"/>
        <v>-59</v>
      </c>
      <c r="B243" s="7">
        <f xml:space="preserve"> RTD("cqg.rtd",,"StudyData", $O$1, "Bar", "", "Time", $O$2,$A243, $O$6, "", "","False")</f>
        <v>44361</v>
      </c>
      <c r="C243" s="8">
        <f xml:space="preserve"> RTD("cqg.rtd",,"StudyData", $O$1, "Bar", "", "Time", $O$2, $A243,$O$6,$O$8, "","False")</f>
        <v>44361</v>
      </c>
      <c r="D243" s="9">
        <f xml:space="preserve"> RTD("cqg.rtd",,"StudyData", $O$1, "Bar", "", "Close", $O$2, $A243, $O$6,$O$8,,$O$4,$O$10)</f>
        <v>4245.75</v>
      </c>
      <c r="E243" s="12">
        <f t="shared" si="8"/>
        <v>4240.6472614342192</v>
      </c>
      <c r="F243" s="13">
        <f>INDEX(LINEST(D224:D243,$K$2:$K$21^{1,2,3},,TRUE),3,1)</f>
        <v>0.85851737527814453</v>
      </c>
      <c r="G243" s="14">
        <f>INDEX(LINEST(D224:D243,$K$2:$K$21^{1,2,3},,TRUE),1)</f>
        <v>1.3518717937212977E-2</v>
      </c>
      <c r="H243" s="14">
        <f>INDEX(LINEST(D224:D243,$K$2:$K$21^{1,2,3},,TRUE),1,2)</f>
        <v>-0.54777798367110342</v>
      </c>
      <c r="I243" s="14">
        <f>INDEX(INDEX(LINEST(D224:D243,$K$2:$K$21^{1,2,3},,TRUE),1),1,3)</f>
        <v>12.297246715758614</v>
      </c>
      <c r="J243" s="4">
        <f>INDEX(INDEX(LINEST(D224:D243,$K$2:$K$21^{1,2,3},,TRUE),1),1,4)</f>
        <v>4105.6637770897842</v>
      </c>
      <c r="M243" s="9"/>
      <c r="N243" s="5"/>
      <c r="O243" s="4"/>
    </row>
    <row r="244" spans="1:15" x14ac:dyDescent="0.3">
      <c r="A244">
        <f t="shared" si="7"/>
        <v>-58</v>
      </c>
      <c r="B244" s="7">
        <f xml:space="preserve"> RTD("cqg.rtd",,"StudyData", $O$1, "Bar", "", "Time", $O$2,$A244, $O$6, "", "","False")</f>
        <v>44362</v>
      </c>
      <c r="C244" s="8">
        <f xml:space="preserve"> RTD("cqg.rtd",,"StudyData", $O$1, "Bar", "", "Time", $O$2, $A244,$O$6,$O$8, "","False")</f>
        <v>44362</v>
      </c>
      <c r="D244" s="9">
        <f xml:space="preserve"> RTD("cqg.rtd",,"StudyData", $O$1, "Bar", "", "Close", $O$2, $A244, $O$6,$O$8,,$O$4,$O$10)</f>
        <v>4236.5</v>
      </c>
      <c r="E244" s="12">
        <f t="shared" si="8"/>
        <v>4247.5438735177868</v>
      </c>
      <c r="F244" s="13">
        <f>INDEX(LINEST(D225:D244,$K$2:$K$21^{1,2,3},,TRUE),3,1)</f>
        <v>0.92699496426391992</v>
      </c>
      <c r="G244" s="14">
        <f>INDEX(LINEST(D225:D244,$K$2:$K$21^{1,2,3},,TRUE),1)</f>
        <v>4.3662666508944584E-2</v>
      </c>
      <c r="H244" s="14">
        <f>INDEX(LINEST(D225:D244,$K$2:$K$21^{1,2,3},,TRUE),1,2)</f>
        <v>-1.6288628307574318</v>
      </c>
      <c r="I244" s="14">
        <f>INDEX(INDEX(LINEST(D225:D244,$K$2:$K$21^{1,2,3},,TRUE),1),1,3)</f>
        <v>23.361530230287798</v>
      </c>
      <c r="J244" s="4">
        <f>INDEX(INDEX(LINEST(D225:D244,$K$2:$K$21^{1,2,3},,TRUE),1),1,4)</f>
        <v>4082.5570691434468</v>
      </c>
      <c r="M244" s="9"/>
      <c r="N244" s="5"/>
      <c r="O244" s="4"/>
    </row>
    <row r="245" spans="1:15" x14ac:dyDescent="0.3">
      <c r="A245">
        <f t="shared" si="7"/>
        <v>-57</v>
      </c>
      <c r="B245" s="7">
        <f xml:space="preserve"> RTD("cqg.rtd",,"StudyData", $O$1, "Bar", "", "Time", $O$2,$A245, $O$6, "", "","False")</f>
        <v>44363</v>
      </c>
      <c r="C245" s="8">
        <f xml:space="preserve"> RTD("cqg.rtd",,"StudyData", $O$1, "Bar", "", "Time", $O$2, $A245,$O$6,$O$8, "","False")</f>
        <v>44363</v>
      </c>
      <c r="D245" s="9">
        <f xml:space="preserve"> RTD("cqg.rtd",,"StudyData", $O$1, "Bar", "", "Close", $O$2, $A245, $O$6,$O$8,,$O$4,$O$10)</f>
        <v>4213</v>
      </c>
      <c r="E245" s="12">
        <f t="shared" si="8"/>
        <v>4235.0974590626774</v>
      </c>
      <c r="F245" s="13">
        <f>INDEX(LINEST(D226:D245,$K$2:$K$21^{1,2,3},,TRUE),3,1)</f>
        <v>0.87081197774270602</v>
      </c>
      <c r="G245" s="14">
        <f>INDEX(LINEST(D226:D245,$K$2:$K$21^{1,2,3},,TRUE),1)</f>
        <v>2.4578127485652197E-2</v>
      </c>
      <c r="H245" s="14">
        <f>INDEX(LINEST(D226:D245,$K$2:$K$21^{1,2,3},,TRUE),1,2)</f>
        <v>-1.0879499084843052</v>
      </c>
      <c r="I245" s="14">
        <f>INDEX(INDEX(LINEST(D226:D245,$K$2:$K$21^{1,2,3},,TRUE),1),1,3)</f>
        <v>18.565932822057515</v>
      </c>
      <c r="J245" s="4">
        <f>INDEX(INDEX(LINEST(D226:D245,$K$2:$K$21^{1,2,3},,TRUE),1),1,4)</f>
        <v>4102.3337461300316</v>
      </c>
      <c r="M245" s="9"/>
      <c r="N245" s="5"/>
      <c r="O245" s="4"/>
    </row>
    <row r="246" spans="1:15" x14ac:dyDescent="0.3">
      <c r="A246">
        <f t="shared" si="7"/>
        <v>-56</v>
      </c>
      <c r="B246" s="7">
        <f xml:space="preserve"> RTD("cqg.rtd",,"StudyData", $O$1, "Bar", "", "Time", $O$2,$A246, $O$6, "", "","False")</f>
        <v>44364</v>
      </c>
      <c r="C246" s="8">
        <f xml:space="preserve"> RTD("cqg.rtd",,"StudyData", $O$1, "Bar", "", "Time", $O$2, $A246,$O$6,$O$8, "","False")</f>
        <v>44364</v>
      </c>
      <c r="D246" s="9">
        <f xml:space="preserve"> RTD("cqg.rtd",,"StudyData", $O$1, "Bar", "", "Close", $O$2, $A246, $O$6,$O$8,,$O$4,$O$10)</f>
        <v>4212.25</v>
      </c>
      <c r="E246" s="12">
        <f t="shared" si="8"/>
        <v>4220.9015245623941</v>
      </c>
      <c r="F246" s="13">
        <f>INDEX(LINEST(D227:D246,$K$2:$K$21^{1,2,3},,TRUE),3,1)</f>
        <v>0.82875251042215203</v>
      </c>
      <c r="G246" s="14">
        <f>INDEX(LINEST(D227:D246,$K$2:$K$21^{1,2,3},,TRUE),1)</f>
        <v>-1.4909493372274511E-2</v>
      </c>
      <c r="H246" s="14">
        <f>INDEX(LINEST(D227:D246,$K$2:$K$21^{1,2,3},,TRUE),1,2)</f>
        <v>0.21651620914644679</v>
      </c>
      <c r="I246" s="14">
        <f>INDEX(INDEX(LINEST(D227:D246,$K$2:$K$21^{1,2,3},,TRUE),1),1,3)</f>
        <v>5.3595401061748724</v>
      </c>
      <c r="J246" s="4">
        <f>INDEX(INDEX(LINEST(D227:D246,$K$2:$K$21^{1,2,3},,TRUE),1),1,4)</f>
        <v>4146.380185758514</v>
      </c>
      <c r="M246" s="9"/>
      <c r="N246" s="5"/>
      <c r="O246" s="4"/>
    </row>
    <row r="247" spans="1:15" x14ac:dyDescent="0.3">
      <c r="A247">
        <f t="shared" si="7"/>
        <v>-55</v>
      </c>
      <c r="B247" s="7">
        <f xml:space="preserve"> RTD("cqg.rtd",,"StudyData", $O$1, "Bar", "", "Time", $O$2,$A247, $O$6, "", "","False")</f>
        <v>44365</v>
      </c>
      <c r="C247" s="8">
        <f xml:space="preserve"> RTD("cqg.rtd",,"StudyData", $O$1, "Bar", "", "Time", $O$2, $A247,$O$6,$O$8, "","False")</f>
        <v>44365</v>
      </c>
      <c r="D247" s="9">
        <f xml:space="preserve"> RTD("cqg.rtd",,"StudyData", $O$1, "Bar", "", "Close", $O$2, $A247, $O$6,$O$8,,$O$4,$O$10)</f>
        <v>4153.5</v>
      </c>
      <c r="E247" s="12">
        <f t="shared" si="8"/>
        <v>4179.6168266516088</v>
      </c>
      <c r="F247" s="13">
        <f>INDEX(LINEST(D228:D247,$K$2:$K$21^{1,2,3},,TRUE),3,1)</f>
        <v>0.714450425380737</v>
      </c>
      <c r="G247" s="14">
        <f>INDEX(LINEST(D228:D247,$K$2:$K$21^{1,2,3},,TRUE),1)</f>
        <v>-6.4661624999490075E-2</v>
      </c>
      <c r="H247" s="14">
        <f>INDEX(LINEST(D228:D247,$K$2:$K$21^{1,2,3},,TRUE),1,2)</f>
        <v>1.5654069199970382</v>
      </c>
      <c r="I247" s="14">
        <f>INDEX(INDEX(LINEST(D228:D247,$K$2:$K$21^{1,2,3},,TRUE),1),1,3)</f>
        <v>-5.1022033111143275</v>
      </c>
      <c r="J247" s="4">
        <f>INDEX(INDEX(LINEST(D228:D247,$K$2:$K$21^{1,2,3},,TRUE),1),1,4)</f>
        <v>4172.7911248710006</v>
      </c>
      <c r="M247" s="9"/>
      <c r="N247" s="5"/>
      <c r="O247" s="4"/>
    </row>
    <row r="248" spans="1:15" x14ac:dyDescent="0.3">
      <c r="A248">
        <f t="shared" si="7"/>
        <v>-54</v>
      </c>
      <c r="B248" s="7">
        <f xml:space="preserve"> RTD("cqg.rtd",,"StudyData", $O$1, "Bar", "", "Time", $O$2,$A248, $O$6, "", "","False")</f>
        <v>44368</v>
      </c>
      <c r="C248" s="8">
        <f xml:space="preserve"> RTD("cqg.rtd",,"StudyData", $O$1, "Bar", "", "Time", $O$2, $A248,$O$6,$O$8, "","False")</f>
        <v>44368</v>
      </c>
      <c r="D248" s="9">
        <f xml:space="preserve"> RTD("cqg.rtd",,"StudyData", $O$1, "Bar", "", "Close", $O$2, $A248, $O$6,$O$8,,$O$4,$O$10)</f>
        <v>4213.75</v>
      </c>
      <c r="E248" s="12">
        <f t="shared" si="8"/>
        <v>4183.6406832298126</v>
      </c>
      <c r="F248" s="13">
        <f>INDEX(LINEST(D229:D248,$K$2:$K$21^{1,2,3},,TRUE),3,1)</f>
        <v>0.57473365581187275</v>
      </c>
      <c r="G248" s="14">
        <f>INDEX(LINEST(D229:D248,$K$2:$K$21^{1,2,3},,TRUE),1)</f>
        <v>-5.9515093049216233E-2</v>
      </c>
      <c r="H248" s="14">
        <f>INDEX(LINEST(D229:D248,$K$2:$K$21^{1,2,3},,TRUE),1,2)</f>
        <v>1.5101064973524303</v>
      </c>
      <c r="I248" s="14">
        <f>INDEX(INDEX(LINEST(D229:D248,$K$2:$K$21^{1,2,3},,TRUE),1),1,3)</f>
        <v>-6.6999125390396586</v>
      </c>
      <c r="J248" s="4">
        <f>INDEX(INDEX(LINEST(D229:D248,$K$2:$K$21^{1,2,3},,TRUE),1),1,4)</f>
        <v>4189.7170794633639</v>
      </c>
      <c r="M248" s="9"/>
      <c r="N248" s="5"/>
      <c r="O248" s="4"/>
    </row>
    <row r="249" spans="1:15" x14ac:dyDescent="0.3">
      <c r="A249">
        <f t="shared" si="7"/>
        <v>-53</v>
      </c>
      <c r="B249" s="7">
        <f xml:space="preserve"> RTD("cqg.rtd",,"StudyData", $O$1, "Bar", "", "Time", $O$2,$A249, $O$6, "", "","False")</f>
        <v>44369</v>
      </c>
      <c r="C249" s="8">
        <f xml:space="preserve"> RTD("cqg.rtd",,"StudyData", $O$1, "Bar", "", "Time", $O$2, $A249,$O$6,$O$8, "","False")</f>
        <v>44369</v>
      </c>
      <c r="D249" s="9">
        <f xml:space="preserve"> RTD("cqg.rtd",,"StudyData", $O$1, "Bar", "", "Close", $O$2, $A249, $O$6,$O$8,,$O$4,$O$10)</f>
        <v>4236.25</v>
      </c>
      <c r="E249" s="12">
        <f t="shared" si="8"/>
        <v>4204.5466120835681</v>
      </c>
      <c r="F249" s="13">
        <f>INDEX(LINEST(D230:D249,$K$2:$K$21^{1,2,3},,TRUE),3,1)</f>
        <v>0.38078219982883582</v>
      </c>
      <c r="G249" s="14">
        <f>INDEX(LINEST(D230:D249,$K$2:$K$21^{1,2,3},,TRUE),1)</f>
        <v>-1.175335261349532E-2</v>
      </c>
      <c r="H249" s="14">
        <f>INDEX(LINEST(D230:D249,$K$2:$K$21^{1,2,3},,TRUE),1,2)</f>
        <v>6.2130812383202595E-2</v>
      </c>
      <c r="I249" s="14">
        <f>INDEX(INDEX(LINEST(D230:D249,$K$2:$K$21^{1,2,3},,TRUE),1),1,3)</f>
        <v>5.1890249581560566</v>
      </c>
      <c r="J249" s="4">
        <f>INDEX(INDEX(LINEST(D230:D249,$K$2:$K$21^{1,2,3},,TRUE),1),1,4)</f>
        <v>4169.9406088751284</v>
      </c>
      <c r="M249" s="9"/>
      <c r="N249" s="5"/>
      <c r="O249" s="4"/>
    </row>
    <row r="250" spans="1:15" x14ac:dyDescent="0.3">
      <c r="A250">
        <f t="shared" si="7"/>
        <v>-52</v>
      </c>
      <c r="B250" s="7">
        <f xml:space="preserve"> RTD("cqg.rtd",,"StudyData", $O$1, "Bar", "", "Time", $O$2,$A250, $O$6, "", "","False")</f>
        <v>44370</v>
      </c>
      <c r="C250" s="8">
        <f xml:space="preserve"> RTD("cqg.rtd",,"StudyData", $O$1, "Bar", "", "Time", $O$2, $A250,$O$6,$O$8, "","False")</f>
        <v>44370</v>
      </c>
      <c r="D250" s="9">
        <f xml:space="preserve"> RTD("cqg.rtd",,"StudyData", $O$1, "Bar", "", "Close", $O$2, $A250, $O$6,$O$8,,$O$4,$O$10)</f>
        <v>4231.5</v>
      </c>
      <c r="E250" s="12">
        <f t="shared" si="8"/>
        <v>4216.8149350649355</v>
      </c>
      <c r="F250" s="13">
        <f>INDEX(LINEST(D231:D250,$K$2:$K$21^{1,2,3},,TRUE),3,1)</f>
        <v>0.30068832023934444</v>
      </c>
      <c r="G250" s="14">
        <f>INDEX(LINEST(D231:D250,$K$2:$K$21^{1,2,3},,TRUE),1)</f>
        <v>1.1957813428401746E-2</v>
      </c>
      <c r="H250" s="14">
        <f>INDEX(LINEST(D231:D250,$K$2:$K$21^{1,2,3},,TRUE),1,2)</f>
        <v>-0.61421099540294843</v>
      </c>
      <c r="I250" s="14">
        <f>INDEX(INDEX(LINEST(D231:D250,$K$2:$K$21^{1,2,3},,TRUE),1),1,3)</f>
        <v>9.9870554282319244</v>
      </c>
      <c r="J250" s="4">
        <f>INDEX(INDEX(LINEST(D231:D250,$K$2:$K$21^{1,2,3},,TRUE),1),1,4)</f>
        <v>4167.0957172342623</v>
      </c>
      <c r="M250" s="9"/>
      <c r="N250" s="5"/>
      <c r="O250" s="4"/>
    </row>
    <row r="251" spans="1:15" x14ac:dyDescent="0.3">
      <c r="A251">
        <f t="shared" si="7"/>
        <v>-51</v>
      </c>
      <c r="B251" s="7">
        <f xml:space="preserve"> RTD("cqg.rtd",,"StudyData", $O$1, "Bar", "", "Time", $O$2,$A251, $O$6, "", "","False")</f>
        <v>44371</v>
      </c>
      <c r="C251" s="8">
        <f xml:space="preserve"> RTD("cqg.rtd",,"StudyData", $O$1, "Bar", "", "Time", $O$2, $A251,$O$6,$O$8, "","False")</f>
        <v>44371</v>
      </c>
      <c r="D251" s="9">
        <f xml:space="preserve"> RTD("cqg.rtd",,"StudyData", $O$1, "Bar", "", "Close", $O$2, $A251, $O$6,$O$8,,$O$4,$O$10)</f>
        <v>4256</v>
      </c>
      <c r="E251" s="12">
        <f t="shared" si="8"/>
        <v>4240.2507340485608</v>
      </c>
      <c r="F251" s="13">
        <f>INDEX(LINEST(D232:D251,$K$2:$K$21^{1,2,3},,TRUE),3,1)</f>
        <v>0.33124346366046953</v>
      </c>
      <c r="G251" s="14">
        <f>INDEX(LINEST(D232:D251,$K$2:$K$21^{1,2,3},,TRUE),1)</f>
        <v>4.6600749723646667E-2</v>
      </c>
      <c r="H251" s="14">
        <f>INDEX(LINEST(D232:D251,$K$2:$K$21^{1,2,3},,TRUE),1,2)</f>
        <v>-1.5738703011889232</v>
      </c>
      <c r="I251" s="14">
        <f>INDEX(INDEX(LINEST(D232:D251,$K$2:$K$21^{1,2,3},,TRUE),1),1,3)</f>
        <v>16.852328595261753</v>
      </c>
      <c r="J251" s="4">
        <f>INDEX(INDEX(LINEST(D232:D251,$K$2:$K$21^{1,2,3},,TRUE),1),1,4)</f>
        <v>4159.9462848297217</v>
      </c>
      <c r="M251" s="9"/>
      <c r="N251" s="5"/>
      <c r="O251" s="4"/>
    </row>
    <row r="252" spans="1:15" x14ac:dyDescent="0.3">
      <c r="A252">
        <f t="shared" si="7"/>
        <v>-50</v>
      </c>
      <c r="B252" s="7">
        <f xml:space="preserve"> RTD("cqg.rtd",,"StudyData", $O$1, "Bar", "", "Time", $O$2,$A252, $O$6, "", "","False")</f>
        <v>44372</v>
      </c>
      <c r="C252" s="8">
        <f xml:space="preserve"> RTD("cqg.rtd",,"StudyData", $O$1, "Bar", "", "Time", $O$2, $A252,$O$6,$O$8, "","False")</f>
        <v>44372</v>
      </c>
      <c r="D252" s="9">
        <f xml:space="preserve"> RTD("cqg.rtd",,"StudyData", $O$1, "Bar", "", "Close", $O$2, $A252, $O$6,$O$8,,$O$4,$O$10)</f>
        <v>4271.25</v>
      </c>
      <c r="E252" s="12">
        <f t="shared" si="8"/>
        <v>4265.429841897233</v>
      </c>
      <c r="F252" s="13">
        <f>INDEX(LINEST(D233:D252,$K$2:$K$21^{1,2,3},,TRUE),3,1)</f>
        <v>0.47553211962312508</v>
      </c>
      <c r="G252" s="14">
        <f>INDEX(LINEST(D233:D252,$K$2:$K$21^{1,2,3},,TRUE),1)</f>
        <v>7.7150220742898248E-2</v>
      </c>
      <c r="H252" s="14">
        <f>INDEX(LINEST(D233:D252,$K$2:$K$21^{1,2,3},,TRUE),1,2)</f>
        <v>-2.3952296749779638</v>
      </c>
      <c r="I252" s="14">
        <f>INDEX(INDEX(LINEST(D233:D252,$K$2:$K$21^{1,2,3},,TRUE),1),1,3)</f>
        <v>22.61533940252481</v>
      </c>
      <c r="J252" s="4">
        <f>INDEX(INDEX(LINEST(D233:D252,$K$2:$K$21^{1,2,3},,TRUE),1),1,4)</f>
        <v>4154.0131578947367</v>
      </c>
      <c r="M252" s="9"/>
      <c r="N252" s="5"/>
      <c r="O252" s="4"/>
    </row>
    <row r="253" spans="1:15" x14ac:dyDescent="0.3">
      <c r="A253">
        <f t="shared" si="7"/>
        <v>-49</v>
      </c>
      <c r="B253" s="7">
        <f xml:space="preserve"> RTD("cqg.rtd",,"StudyData", $O$1, "Bar", "", "Time", $O$2,$A253, $O$6, "", "","False")</f>
        <v>44375</v>
      </c>
      <c r="C253" s="8">
        <f xml:space="preserve"> RTD("cqg.rtd",,"StudyData", $O$1, "Bar", "", "Time", $O$2, $A253,$O$6,$O$8, "","False")</f>
        <v>44375</v>
      </c>
      <c r="D253" s="9">
        <f xml:space="preserve"> RTD("cqg.rtd",,"StudyData", $O$1, "Bar", "", "Close", $O$2, $A253, $O$6,$O$8,,$O$4,$O$10)</f>
        <v>4280.5</v>
      </c>
      <c r="E253" s="12">
        <f t="shared" si="8"/>
        <v>4287.1887634105033</v>
      </c>
      <c r="F253" s="13">
        <f>INDEX(LINEST(D234:D253,$K$2:$K$21^{1,2,3},,TRUE),3,1)</f>
        <v>0.60988983071219061</v>
      </c>
      <c r="G253" s="14">
        <f>INDEX(LINEST(D234:D253,$K$2:$K$21^{1,2,3},,TRUE),1)</f>
        <v>9.5587555457659318E-2</v>
      </c>
      <c r="H253" s="14">
        <f>INDEX(LINEST(D234:D253,$K$2:$K$21^{1,2,3},,TRUE),1,2)</f>
        <v>-2.8491402593906359</v>
      </c>
      <c r="I253" s="14">
        <f>INDEX(INDEX(LINEST(D234:D253,$K$2:$K$21^{1,2,3},,TRUE),1),1,3)</f>
        <v>25.455353270217383</v>
      </c>
      <c r="J253" s="4">
        <f>INDEX(INDEX(LINEST(D234:D253,$K$2:$K$21^{1,2,3},,TRUE),1),1,4)</f>
        <v>4153.0373581011354</v>
      </c>
      <c r="M253" s="9"/>
      <c r="N253" s="5"/>
      <c r="O253" s="4"/>
    </row>
    <row r="254" spans="1:15" x14ac:dyDescent="0.3">
      <c r="A254">
        <f t="shared" si="7"/>
        <v>-48</v>
      </c>
      <c r="B254" s="7">
        <f xml:space="preserve"> RTD("cqg.rtd",,"StudyData", $O$1, "Bar", "", "Time", $O$2,$A254, $O$6, "", "","False")</f>
        <v>44376</v>
      </c>
      <c r="C254" s="8">
        <f xml:space="preserve"> RTD("cqg.rtd",,"StudyData", $O$1, "Bar", "", "Time", $O$2, $A254,$O$6,$O$8, "","False")</f>
        <v>44376</v>
      </c>
      <c r="D254" s="9">
        <f xml:space="preserve"> RTD("cqg.rtd",,"StudyData", $O$1, "Bar", "", "Close", $O$2, $A254, $O$6,$O$8,,$O$4,$O$10)</f>
        <v>4282</v>
      </c>
      <c r="E254" s="12">
        <f t="shared" si="8"/>
        <v>4299.7444946357991</v>
      </c>
      <c r="F254" s="13">
        <f>INDEX(LINEST(D235:D254,$K$2:$K$21^{1,2,3},,TRUE),3,1)</f>
        <v>0.63634811322704254</v>
      </c>
      <c r="G254" s="14">
        <f>INDEX(LINEST(D235:D254,$K$2:$K$21^{1,2,3},,TRUE),1)</f>
        <v>8.9215958209093199E-2</v>
      </c>
      <c r="H254" s="14">
        <f>INDEX(LINEST(D235:D254,$K$2:$K$21^{1,2,3},,TRUE),1,2)</f>
        <v>-2.5325059189475647</v>
      </c>
      <c r="I254" s="14">
        <f>INDEX(INDEX(LINEST(D235:D254,$K$2:$K$21^{1,2,3},,TRUE),1),1,3)</f>
        <v>21.626398423595212</v>
      </c>
      <c r="J254" s="4">
        <f>INDEX(INDEX(LINEST(D235:D254,$K$2:$K$21^{1,2,3},,TRUE),1),1,4)</f>
        <v>4166.4912280701756</v>
      </c>
      <c r="M254" s="9"/>
      <c r="N254" s="5"/>
      <c r="O254" s="4"/>
    </row>
    <row r="255" spans="1:15" x14ac:dyDescent="0.3">
      <c r="A255">
        <f t="shared" si="7"/>
        <v>-47</v>
      </c>
      <c r="B255" s="7">
        <f xml:space="preserve"> RTD("cqg.rtd",,"StudyData", $O$1, "Bar", "", "Time", $O$2,$A255, $O$6, "", "","False")</f>
        <v>44377</v>
      </c>
      <c r="C255" s="8">
        <f xml:space="preserve"> RTD("cqg.rtd",,"StudyData", $O$1, "Bar", "", "Time", $O$2, $A255,$O$6,$O$8, "","False")</f>
        <v>44377</v>
      </c>
      <c r="D255" s="9">
        <f xml:space="preserve"> RTD("cqg.rtd",,"StudyData", $O$1, "Bar", "", "Close", $O$2, $A255, $O$6,$O$8,,$O$4,$O$10)</f>
        <v>4288.5</v>
      </c>
      <c r="E255" s="12">
        <f t="shared" si="8"/>
        <v>4308.9477413890463</v>
      </c>
      <c r="F255" s="13">
        <f>INDEX(LINEST(D236:D255,$K$2:$K$21^{1,2,3},,TRUE),3,1)</f>
        <v>0.64769422511587071</v>
      </c>
      <c r="G255" s="14">
        <f>INDEX(LINEST(D236:D255,$K$2:$K$21^{1,2,3},,TRUE),1)</f>
        <v>7.5487340765305735E-2</v>
      </c>
      <c r="H255" s="14">
        <f>INDEX(LINEST(D236:D255,$K$2:$K$21^{1,2,3},,TRUE),1,2)</f>
        <v>-2.0169489784680326</v>
      </c>
      <c r="I255" s="14">
        <f>INDEX(INDEX(LINEST(D236:D255,$K$2:$K$21^{1,2,3},,TRUE),1),1,3)</f>
        <v>16.568001540121006</v>
      </c>
      <c r="J255" s="4">
        <f>INDEX(INDEX(LINEST(D236:D255,$K$2:$K$21^{1,2,3},,TRUE),1),1,4)</f>
        <v>4180.4685758513933</v>
      </c>
      <c r="M255" s="9"/>
      <c r="N255" s="5"/>
      <c r="O255" s="4"/>
    </row>
    <row r="256" spans="1:15" x14ac:dyDescent="0.3">
      <c r="A256">
        <f t="shared" si="7"/>
        <v>-46</v>
      </c>
      <c r="B256" s="7">
        <f xml:space="preserve"> RTD("cqg.rtd",,"StudyData", $O$1, "Bar", "", "Time", $O$2,$A256, $O$6, "", "","False")</f>
        <v>44378</v>
      </c>
      <c r="C256" s="8">
        <f xml:space="preserve"> RTD("cqg.rtd",,"StudyData", $O$1, "Bar", "", "Time", $O$2, $A256,$O$6,$O$8, "","False")</f>
        <v>44378</v>
      </c>
      <c r="D256" s="9">
        <f xml:space="preserve"> RTD("cqg.rtd",,"StudyData", $O$1, "Bar", "", "Close", $O$2, $A256, $O$6,$O$8,,$O$4,$O$10)</f>
        <v>4310.75</v>
      </c>
      <c r="E256" s="12">
        <f t="shared" si="8"/>
        <v>4320.0633540372673</v>
      </c>
      <c r="F256" s="13">
        <f>INDEX(LINEST(D237:D256,$K$2:$K$21^{1,2,3},,TRUE),3,1)</f>
        <v>0.69926002830850909</v>
      </c>
      <c r="G256" s="14">
        <f>INDEX(LINEST(D237:D256,$K$2:$K$21^{1,2,3},,TRUE),1)</f>
        <v>4.1762863525550302E-2</v>
      </c>
      <c r="H256" s="14">
        <f>INDEX(LINEST(D237:D256,$K$2:$K$21^{1,2,3},,TRUE),1,2)</f>
        <v>-0.75923890463195887</v>
      </c>
      <c r="I256" s="14">
        <f>INDEX(INDEX(LINEST(D237:D256,$K$2:$K$21^{1,2,3},,TRUE),1),1,3)</f>
        <v>3.6741935731369066</v>
      </c>
      <c r="J256" s="4">
        <f>INDEX(INDEX(LINEST(D237:D256,$K$2:$K$21^{1,2,3},,TRUE),1),1,4)</f>
        <v>4216.17213622291</v>
      </c>
      <c r="M256" s="9"/>
      <c r="N256" s="5"/>
      <c r="O256" s="4"/>
    </row>
    <row r="257" spans="1:15" x14ac:dyDescent="0.3">
      <c r="A257">
        <f t="shared" si="7"/>
        <v>-45</v>
      </c>
      <c r="B257" s="7">
        <f xml:space="preserve"> RTD("cqg.rtd",,"StudyData", $O$1, "Bar", "", "Time", $O$2,$A257, $O$6, "", "","False")</f>
        <v>44379</v>
      </c>
      <c r="C257" s="8">
        <f xml:space="preserve"> RTD("cqg.rtd",,"StudyData", $O$1, "Bar", "", "Time", $O$2, $A257,$O$6,$O$8, "","False")</f>
        <v>44379</v>
      </c>
      <c r="D257" s="9">
        <f xml:space="preserve"> RTD("cqg.rtd",,"StudyData", $O$1, "Bar", "", "Close", $O$2, $A257, $O$6,$O$8,,$O$4,$O$10)</f>
        <v>4342.75</v>
      </c>
      <c r="E257" s="12">
        <f t="shared" si="8"/>
        <v>4343.8280350084697</v>
      </c>
      <c r="F257" s="13">
        <f>INDEX(LINEST(D238:D257,$K$2:$K$21^{1,2,3},,TRUE),3,1)</f>
        <v>0.78595087020138543</v>
      </c>
      <c r="G257" s="14">
        <f>INDEX(LINEST(D238:D257,$K$2:$K$21^{1,2,3},,TRUE),1)</f>
        <v>3.9946510467441958E-2</v>
      </c>
      <c r="H257" s="14">
        <f>INDEX(LINEST(D238:D257,$K$2:$K$21^{1,2,3},,TRUE),1,2)</f>
        <v>-0.58435745839837927</v>
      </c>
      <c r="I257" s="14">
        <f>INDEX(INDEX(LINEST(D238:D257,$K$2:$K$21^{1,2,3},,TRUE),1),1,3)</f>
        <v>1.9105994661924188</v>
      </c>
      <c r="J257" s="4">
        <f>INDEX(INDEX(LINEST(D238:D257,$K$2:$K$21^{1,2,3},,TRUE),1),1,4)</f>
        <v>4219.7869453044377</v>
      </c>
      <c r="M257" s="9"/>
      <c r="N257" s="5"/>
      <c r="O257" s="4"/>
    </row>
    <row r="258" spans="1:15" x14ac:dyDescent="0.3">
      <c r="A258">
        <f t="shared" si="7"/>
        <v>-44</v>
      </c>
      <c r="B258" s="7">
        <f xml:space="preserve"> RTD("cqg.rtd",,"StudyData", $O$1, "Bar", "", "Time", $O$2,$A258, $O$6, "", "","False")</f>
        <v>44383</v>
      </c>
      <c r="C258" s="8">
        <f xml:space="preserve"> RTD("cqg.rtd",,"StudyData", $O$1, "Bar", "", "Time", $O$2, $A258,$O$6,$O$8, "","False")</f>
        <v>44383</v>
      </c>
      <c r="D258" s="9">
        <f xml:space="preserve"> RTD("cqg.rtd",,"StudyData", $O$1, "Bar", "", "Close", $O$2, $A258, $O$6,$O$8,,$O$4,$O$10)</f>
        <v>4334</v>
      </c>
      <c r="E258" s="12">
        <f t="shared" si="8"/>
        <v>4349.719452286844</v>
      </c>
      <c r="F258" s="13">
        <f>INDEX(LINEST(D239:D258,$K$2:$K$21^{1,2,3},,TRUE),3,1)</f>
        <v>0.80816337313906916</v>
      </c>
      <c r="G258" s="14">
        <f>INDEX(LINEST(D239:D258,$K$2:$K$21^{1,2,3},,TRUE),1)</f>
        <v>8.9097666665305612E-3</v>
      </c>
      <c r="H258" s="14">
        <f>INDEX(LINEST(D239:D258,$K$2:$K$21^{1,2,3},,TRUE),1,2)</f>
        <v>0.41077263025035704</v>
      </c>
      <c r="I258" s="14">
        <f>INDEX(INDEX(LINEST(D239:D258,$K$2:$K$21^{1,2,3},,TRUE),1),1,3)</f>
        <v>-6.0250868636755435</v>
      </c>
      <c r="J258" s="4">
        <f>INDEX(INDEX(LINEST(D239:D258,$K$2:$K$21^{1,2,3},,TRUE),1),1,4)</f>
        <v>4234.6340041279673</v>
      </c>
      <c r="M258" s="9"/>
      <c r="N258" s="5"/>
      <c r="O258" s="4"/>
    </row>
    <row r="259" spans="1:15" x14ac:dyDescent="0.3">
      <c r="A259">
        <f t="shared" si="7"/>
        <v>-43</v>
      </c>
      <c r="B259" s="7">
        <f xml:space="preserve"> RTD("cqg.rtd",,"StudyData", $O$1, "Bar", "", "Time", $O$2,$A259, $O$6, "", "","False")</f>
        <v>44384</v>
      </c>
      <c r="C259" s="8">
        <f xml:space="preserve"> RTD("cqg.rtd",,"StudyData", $O$1, "Bar", "", "Time", $O$2, $A259,$O$6,$O$8, "","False")</f>
        <v>44384</v>
      </c>
      <c r="D259" s="9">
        <f xml:space="preserve"> RTD("cqg.rtd",,"StudyData", $O$1, "Bar", "", "Close", $O$2, $A259, $O$6,$O$8,,$O$4,$O$10)</f>
        <v>4349.75</v>
      </c>
      <c r="E259" s="12">
        <f t="shared" si="8"/>
        <v>4356.8833992094851</v>
      </c>
      <c r="F259" s="13">
        <f>INDEX(LINEST(D240:D259,$K$2:$K$21^{1,2,3},,TRUE),3,1)</f>
        <v>0.84438778924874325</v>
      </c>
      <c r="G259" s="14">
        <f>INDEX(LINEST(D240:D259,$K$2:$K$21^{1,2,3},,TRUE),1)</f>
        <v>-2.0681304905291995E-2</v>
      </c>
      <c r="H259" s="14">
        <f>INDEX(LINEST(D240:D259,$K$2:$K$21^{1,2,3},,TRUE),1,2)</f>
        <v>1.3530730890234188</v>
      </c>
      <c r="I259" s="14">
        <f>INDEX(INDEX(LINEST(D240:D259,$K$2:$K$21^{1,2,3},,TRUE),1),1,3)</f>
        <v>-13.363861705142501</v>
      </c>
      <c r="J259" s="4">
        <f>INDEX(INDEX(LINEST(D240:D259,$K$2:$K$21^{1,2,3},,TRUE),1),1,4)</f>
        <v>4248.3818369453038</v>
      </c>
      <c r="M259" s="9"/>
      <c r="N259" s="5"/>
      <c r="O259" s="4"/>
    </row>
    <row r="260" spans="1:15" x14ac:dyDescent="0.3">
      <c r="A260">
        <f t="shared" ref="A260:A302" si="9">A259+1</f>
        <v>-42</v>
      </c>
      <c r="B260" s="7">
        <f xml:space="preserve"> RTD("cqg.rtd",,"StudyData", $O$1, "Bar", "", "Time", $O$2,$A260, $O$6, "", "","False")</f>
        <v>44385</v>
      </c>
      <c r="C260" s="8">
        <f xml:space="preserve"> RTD("cqg.rtd",,"StudyData", $O$1, "Bar", "", "Time", $O$2, $A260,$O$6,$O$8, "","False")</f>
        <v>44385</v>
      </c>
      <c r="D260" s="9">
        <f xml:space="preserve"> RTD("cqg.rtd",,"StudyData", $O$1, "Bar", "", "Close", $O$2, $A260, $O$6,$O$8,,$O$4,$O$10)</f>
        <v>4313</v>
      </c>
      <c r="E260" s="12">
        <f t="shared" si="8"/>
        <v>4333.8064652738567</v>
      </c>
      <c r="F260" s="13">
        <f>INDEX(LINEST(D241:D260,$K$2:$K$21^{1,2,3},,TRUE),3,1)</f>
        <v>0.85964370144758795</v>
      </c>
      <c r="G260" s="14">
        <f>INDEX(LINEST(D241:D260,$K$2:$K$21^{1,2,3},,TRUE),1)</f>
        <v>-9.2780510720341269E-2</v>
      </c>
      <c r="H260" s="14">
        <f>INDEX(LINEST(D241:D260,$K$2:$K$21^{1,2,3},,TRUE),1,2)</f>
        <v>3.4864816219810209</v>
      </c>
      <c r="I260" s="14">
        <f>INDEX(INDEX(LINEST(D241:D260,$K$2:$K$21^{1,2,3},,TRUE),1),1,3)</f>
        <v>-29.960580119989249</v>
      </c>
      <c r="J260" s="4">
        <f>INDEX(INDEX(LINEST(D241:D260,$K$2:$K$21^{1,2,3},,TRUE),1),1,4)</f>
        <v>4280.6695046439636</v>
      </c>
      <c r="M260" s="9"/>
      <c r="N260" s="5"/>
      <c r="O260" s="4"/>
    </row>
    <row r="261" spans="1:15" x14ac:dyDescent="0.3">
      <c r="A261">
        <f t="shared" si="9"/>
        <v>-41</v>
      </c>
      <c r="B261" s="7">
        <f xml:space="preserve"> RTD("cqg.rtd",,"StudyData", $O$1, "Bar", "", "Time", $O$2,$A261, $O$6, "", "","False")</f>
        <v>44386</v>
      </c>
      <c r="C261" s="8">
        <f xml:space="preserve"> RTD("cqg.rtd",,"StudyData", $O$1, "Bar", "", "Time", $O$2, $A261,$O$6,$O$8, "","False")</f>
        <v>44386</v>
      </c>
      <c r="D261" s="9">
        <f xml:space="preserve"> RTD("cqg.rtd",,"StudyData", $O$1, "Bar", "", "Close", $O$2, $A261, $O$6,$O$8,,$O$4,$O$10)</f>
        <v>4360</v>
      </c>
      <c r="E261" s="12">
        <f t="shared" si="8"/>
        <v>4341.7083568605303</v>
      </c>
      <c r="F261" s="13">
        <f>INDEX(LINEST(D242:D261,$K$2:$K$21^{1,2,3},,TRUE),3,1)</f>
        <v>0.89099148898628644</v>
      </c>
      <c r="G261" s="14">
        <f>INDEX(LINEST(D242:D261,$K$2:$K$21^{1,2,3},,TRUE),1)</f>
        <v>-0.1034072043629186</v>
      </c>
      <c r="H261" s="14">
        <f>INDEX(LINEST(D242:D261,$K$2:$K$21^{1,2,3},,TRUE),1,2)</f>
        <v>3.7521435243537864</v>
      </c>
      <c r="I261" s="14">
        <f>INDEX(INDEX(LINEST(D242:D261,$K$2:$K$21^{1,2,3},,TRUE),1),1,3)</f>
        <v>-30.510179774010762</v>
      </c>
      <c r="J261" s="4">
        <f>INDEX(INDEX(LINEST(D242:D261,$K$2:$K$21^{1,2,3},,TRUE),1),1,4)</f>
        <v>4278.3121775025802</v>
      </c>
      <c r="M261" s="9"/>
      <c r="N261" s="5"/>
      <c r="O261" s="4"/>
    </row>
    <row r="262" spans="1:15" x14ac:dyDescent="0.3">
      <c r="A262">
        <f t="shared" si="9"/>
        <v>-40</v>
      </c>
      <c r="B262" s="7">
        <f xml:space="preserve"> RTD("cqg.rtd",,"StudyData", $O$1, "Bar", "", "Time", $O$2,$A262, $O$6, "", "","False")</f>
        <v>44389</v>
      </c>
      <c r="C262" s="8">
        <f xml:space="preserve"> RTD("cqg.rtd",,"StudyData", $O$1, "Bar", "", "Time", $O$2, $A262,$O$6,$O$8, "","False")</f>
        <v>44389</v>
      </c>
      <c r="D262" s="9">
        <f xml:space="preserve"> RTD("cqg.rtd",,"StudyData", $O$1, "Bar", "", "Close", $O$2, $A262, $O$6,$O$8,,$O$4,$O$10)</f>
        <v>4376.5</v>
      </c>
      <c r="E262" s="12">
        <f t="shared" si="8"/>
        <v>4355.186758893281</v>
      </c>
      <c r="F262" s="13">
        <f>INDEX(LINEST(D243:D262,$K$2:$K$21^{1,2,3},,TRUE),3,1)</f>
        <v>0.89894896512375777</v>
      </c>
      <c r="G262" s="14">
        <f>INDEX(LINEST(D243:D262,$K$2:$K$21^{1,2,3},,TRUE),1)</f>
        <v>-9.3831707844361109E-2</v>
      </c>
      <c r="H262" s="14">
        <f>INDEX(LINEST(D243:D262,$K$2:$K$21^{1,2,3},,TRUE),1,2)</f>
        <v>3.3417776305446294</v>
      </c>
      <c r="I262" s="14">
        <f>INDEX(INDEX(LINEST(D243:D262,$K$2:$K$21^{1,2,3},,TRUE),1),1,3)</f>
        <v>-24.589416461404667</v>
      </c>
      <c r="J262" s="4">
        <f>INDEX(INDEX(LINEST(D243:D262,$K$2:$K$21^{1,2,3},,TRUE),1),1,4)</f>
        <v>4260.9176986584116</v>
      </c>
      <c r="M262" s="9"/>
      <c r="N262" s="5"/>
      <c r="O262" s="4"/>
    </row>
    <row r="263" spans="1:15" x14ac:dyDescent="0.3">
      <c r="A263">
        <f t="shared" si="9"/>
        <v>-39</v>
      </c>
      <c r="B263" s="7">
        <f xml:space="preserve"> RTD("cqg.rtd",,"StudyData", $O$1, "Bar", "", "Time", $O$2,$A263, $O$6, "", "","False")</f>
        <v>44390</v>
      </c>
      <c r="C263" s="8">
        <f xml:space="preserve"> RTD("cqg.rtd",,"StudyData", $O$1, "Bar", "", "Time", $O$2, $A263,$O$6,$O$8, "","False")</f>
        <v>44390</v>
      </c>
      <c r="D263" s="9">
        <f xml:space="preserve"> RTD("cqg.rtd",,"StudyData", $O$1, "Bar", "", "Close", $O$2, $A263, $O$6,$O$8,,$O$4,$O$10)</f>
        <v>4361.25</v>
      </c>
      <c r="E263" s="12">
        <f t="shared" si="8"/>
        <v>4357.2489553924333</v>
      </c>
      <c r="F263" s="13">
        <f>INDEX(LINEST(D244:D263,$K$2:$K$21^{1,2,3},,TRUE),3,1)</f>
        <v>0.90778365721742837</v>
      </c>
      <c r="G263" s="14">
        <f>INDEX(LINEST(D244:D263,$K$2:$K$21^{1,2,3},,TRUE),1)</f>
        <v>-7.8518731533942288E-2</v>
      </c>
      <c r="H263" s="14">
        <f>INDEX(LINEST(D244:D263,$K$2:$K$21^{1,2,3},,TRUE),1,2)</f>
        <v>2.5896820346611733</v>
      </c>
      <c r="I263" s="14">
        <f>INDEX(INDEX(LINEST(D244:D263,$K$2:$K$21^{1,2,3},,TRUE),1),1,3)</f>
        <v>-14.01457234304862</v>
      </c>
      <c r="J263" s="4">
        <f>INDEX(INDEX(LINEST(D244:D263,$K$2:$K$21^{1,2,3},,TRUE),1),1,4)</f>
        <v>4229.8174406604749</v>
      </c>
      <c r="M263" s="9"/>
      <c r="N263" s="5"/>
      <c r="O263" s="4"/>
    </row>
    <row r="264" spans="1:15" x14ac:dyDescent="0.3">
      <c r="A264">
        <f t="shared" si="9"/>
        <v>-38</v>
      </c>
      <c r="B264" s="7">
        <f xml:space="preserve"> RTD("cqg.rtd",,"StudyData", $O$1, "Bar", "", "Time", $O$2,$A264, $O$6, "", "","False")</f>
        <v>44391</v>
      </c>
      <c r="C264" s="8">
        <f xml:space="preserve"> RTD("cqg.rtd",,"StudyData", $O$1, "Bar", "", "Time", $O$2, $A264,$O$6,$O$8, "","False")</f>
        <v>44391</v>
      </c>
      <c r="D264" s="9">
        <f xml:space="preserve"> RTD("cqg.rtd",,"StudyData", $O$1, "Bar", "", "Close", $O$2, $A264, $O$6,$O$8,,$O$4,$O$10)</f>
        <v>4367.75</v>
      </c>
      <c r="E264" s="12">
        <f t="shared" si="8"/>
        <v>4363.7924336533033</v>
      </c>
      <c r="F264" s="13">
        <f>INDEX(LINEST(D245:D264,$K$2:$K$21^{1,2,3},,TRUE),3,1)</f>
        <v>0.92268572406308136</v>
      </c>
      <c r="G264" s="14">
        <f>INDEX(LINEST(D245:D264,$K$2:$K$21^{1,2,3},,TRUE),1)</f>
        <v>-4.5192978377121516E-2</v>
      </c>
      <c r="H264" s="14">
        <f>INDEX(LINEST(D245:D264,$K$2:$K$21^{1,2,3},,TRUE),1,2)</f>
        <v>1.2809352782094712</v>
      </c>
      <c r="I264" s="14">
        <f>INDEX(INDEX(LINEST(D245:D264,$K$2:$K$21^{1,2,3},,TRUE),1),1,3)</f>
        <v>0.99087836715715549</v>
      </c>
      <c r="J264" s="4">
        <f>INDEX(INDEX(LINEST(D245:D264,$K$2:$K$21^{1,2,3},,TRUE),1),1,4)</f>
        <v>4193.1445820433437</v>
      </c>
      <c r="M264" s="9"/>
      <c r="N264" s="5"/>
      <c r="O264" s="4"/>
    </row>
    <row r="265" spans="1:15" x14ac:dyDescent="0.3">
      <c r="A265">
        <f t="shared" si="9"/>
        <v>-37</v>
      </c>
      <c r="B265" s="7">
        <f xml:space="preserve"> RTD("cqg.rtd",,"StudyData", $O$1, "Bar", "", "Time", $O$2,$A265, $O$6, "", "","False")</f>
        <v>44392</v>
      </c>
      <c r="C265" s="8">
        <f xml:space="preserve"> RTD("cqg.rtd",,"StudyData", $O$1, "Bar", "", "Time", $O$2, $A265,$O$6,$O$8, "","False")</f>
        <v>44392</v>
      </c>
      <c r="D265" s="9">
        <f xml:space="preserve"> RTD("cqg.rtd",,"StudyData", $O$1, "Bar", "", "Close", $O$2, $A265, $O$6,$O$8,,$O$4,$O$10)</f>
        <v>4352</v>
      </c>
      <c r="E265" s="12">
        <f t="shared" si="8"/>
        <v>4359.1646527385656</v>
      </c>
      <c r="F265" s="13">
        <f>INDEX(LINEST(D246:D265,$K$2:$K$21^{1,2,3},,TRUE),3,1)</f>
        <v>0.92812591526674348</v>
      </c>
      <c r="G265" s="14">
        <f>INDEX(LINEST(D246:D265,$K$2:$K$21^{1,2,3},,TRUE),1)</f>
        <v>-2.9444566815007352E-2</v>
      </c>
      <c r="H265" s="14">
        <f>INDEX(LINEST(D246:D265,$K$2:$K$21^{1,2,3},,TRUE),1,2)</f>
        <v>0.54497081753443177</v>
      </c>
      <c r="I265" s="14">
        <f>INDEX(INDEX(LINEST(D246:D265,$K$2:$K$21^{1,2,3},,TRUE),1),1,3)</f>
        <v>10.036673971994897</v>
      </c>
      <c r="J265" s="4">
        <f>INDEX(INDEX(LINEST(D246:D265,$K$2:$K$21^{1,2,3},,TRUE),1),1,4)</f>
        <v>4175.9993808049539</v>
      </c>
      <c r="M265" s="9"/>
      <c r="N265" s="5"/>
      <c r="O265" s="4"/>
    </row>
    <row r="266" spans="1:15" x14ac:dyDescent="0.3">
      <c r="A266">
        <f t="shared" si="9"/>
        <v>-36</v>
      </c>
      <c r="B266" s="7">
        <f xml:space="preserve"> RTD("cqg.rtd",,"StudyData", $O$1, "Bar", "", "Time", $O$2,$A266, $O$6, "", "","False")</f>
        <v>44393</v>
      </c>
      <c r="C266" s="8">
        <f xml:space="preserve"> RTD("cqg.rtd",,"StudyData", $O$1, "Bar", "", "Time", $O$2, $A266,$O$6,$O$8, "","False")</f>
        <v>44393</v>
      </c>
      <c r="D266" s="9">
        <f xml:space="preserve"> RTD("cqg.rtd",,"StudyData", $O$1, "Bar", "", "Close", $O$2, $A266, $O$6,$O$8,,$O$4,$O$10)</f>
        <v>4318.5</v>
      </c>
      <c r="E266" s="12">
        <f t="shared" si="8"/>
        <v>4339.360587238848</v>
      </c>
      <c r="F266" s="13">
        <f>INDEX(LINEST(D247:D266,$K$2:$K$21^{1,2,3},,TRUE),3,1)</f>
        <v>0.92851953081597272</v>
      </c>
      <c r="G266" s="14">
        <f>INDEX(LINEST(D247:D266,$K$2:$K$21^{1,2,3},,TRUE),1)</f>
        <v>-2.216368830314161E-2</v>
      </c>
      <c r="H266" s="14">
        <f>INDEX(LINEST(D247:D266,$K$2:$K$21^{1,2,3},,TRUE),1,2)</f>
        <v>-2.0317883758512365E-3</v>
      </c>
      <c r="I266" s="14">
        <f>INDEX(INDEX(LINEST(D247:D266,$K$2:$K$21^{1,2,3},,TRUE),1),1,3)</f>
        <v>17.720559439364173</v>
      </c>
      <c r="J266" s="4">
        <f>INDEX(INDEX(LINEST(D247:D266,$K$2:$K$21^{1,2,3},,TRUE),1),1,4)</f>
        <v>4163.0716202270378</v>
      </c>
      <c r="M266" s="9"/>
      <c r="N266" s="5"/>
      <c r="O266" s="4"/>
    </row>
    <row r="267" spans="1:15" x14ac:dyDescent="0.3">
      <c r="A267">
        <f t="shared" si="9"/>
        <v>-35</v>
      </c>
      <c r="B267" s="7">
        <f xml:space="preserve"> RTD("cqg.rtd",,"StudyData", $O$1, "Bar", "", "Time", $O$2,$A267, $O$6, "", "","False")</f>
        <v>44396</v>
      </c>
      <c r="C267" s="8">
        <f xml:space="preserve"> RTD("cqg.rtd",,"StudyData", $O$1, "Bar", "", "Time", $O$2, $A267,$O$6,$O$8, "","False")</f>
        <v>44396</v>
      </c>
      <c r="D267" s="9">
        <f xml:space="preserve"> RTD("cqg.rtd",,"StudyData", $O$1, "Bar", "", "Close", $O$2, $A267, $O$6,$O$8,,$O$4,$O$10)</f>
        <v>4251.25</v>
      </c>
      <c r="E267" s="12">
        <f t="shared" si="8"/>
        <v>4279.8506775832857</v>
      </c>
      <c r="F267" s="13">
        <f>INDEX(LINEST(D248:D267,$K$2:$K$21^{1,2,3},,TRUE),3,1)</f>
        <v>0.89604008646111843</v>
      </c>
      <c r="G267" s="14">
        <f>INDEX(LINEST(D248:D267,$K$2:$K$21^{1,2,3},,TRUE),1)</f>
        <v>-0.10624535161821477</v>
      </c>
      <c r="H267" s="14">
        <f>INDEX(LINEST(D248:D267,$K$2:$K$21^{1,2,3},,TRUE),1,2)</f>
        <v>2.4470504032692766</v>
      </c>
      <c r="I267" s="14">
        <f>INDEX(INDEX(LINEST(D248:D267,$K$2:$K$21^{1,2,3},,TRUE),1),1,3)</f>
        <v>-3.8935198134451299</v>
      </c>
      <c r="J267" s="4">
        <f>INDEX(INDEX(LINEST(D248:D267,$K$2:$K$21^{1,2,3},,TRUE),1),1,4)</f>
        <v>4228.863725490196</v>
      </c>
      <c r="M267" s="9"/>
      <c r="N267" s="5"/>
      <c r="O267" s="4"/>
    </row>
    <row r="268" spans="1:15" x14ac:dyDescent="0.3">
      <c r="A268">
        <f t="shared" si="9"/>
        <v>-34</v>
      </c>
      <c r="B268" s="7">
        <f xml:space="preserve"> RTD("cqg.rtd",,"StudyData", $O$1, "Bar", "", "Time", $O$2,$A268, $O$6, "", "","False")</f>
        <v>44397</v>
      </c>
      <c r="C268" s="8">
        <f xml:space="preserve"> RTD("cqg.rtd",,"StudyData", $O$1, "Bar", "", "Time", $O$2, $A268,$O$6,$O$8, "","False")</f>
        <v>44397</v>
      </c>
      <c r="D268" s="9">
        <f xml:space="preserve"> RTD("cqg.rtd",,"StudyData", $O$1, "Bar", "", "Close", $O$2, $A268, $O$6,$O$8,,$O$4,$O$10)</f>
        <v>4315.5</v>
      </c>
      <c r="E268" s="12">
        <f t="shared" si="8"/>
        <v>4280.7515245623945</v>
      </c>
      <c r="F268" s="13">
        <f>INDEX(LINEST(D249:D268,$K$2:$K$21^{1,2,3},,TRUE),3,1)</f>
        <v>0.81408373696811742</v>
      </c>
      <c r="G268" s="14">
        <f>INDEX(LINEST(D249:D268,$K$2:$K$21^{1,2,3},,TRUE),1)</f>
        <v>-7.4358472325897457E-2</v>
      </c>
      <c r="H268" s="14">
        <f>INDEX(LINEST(D249:D268,$K$2:$K$21^{1,2,3},,TRUE),1,2)</f>
        <v>1.4209829240620795</v>
      </c>
      <c r="I268" s="14">
        <f>INDEX(INDEX(LINEST(D249:D268,$K$2:$K$21^{1,2,3},,TRUE),1),1,3)</f>
        <v>3.9186054388469969</v>
      </c>
      <c r="J268" s="4">
        <f>INDEX(INDEX(LINEST(D249:D268,$K$2:$K$21^{1,2,3},,TRUE),1),1,4)</f>
        <v>4228.854024767802</v>
      </c>
      <c r="M268" s="9"/>
      <c r="N268" s="5"/>
      <c r="O268" s="4"/>
    </row>
    <row r="269" spans="1:15" x14ac:dyDescent="0.3">
      <c r="A269">
        <f t="shared" si="9"/>
        <v>-33</v>
      </c>
      <c r="B269" s="7">
        <f xml:space="preserve"> RTD("cqg.rtd",,"StudyData", $O$1, "Bar", "", "Time", $O$2,$A269, $O$6, "", "","False")</f>
        <v>44398</v>
      </c>
      <c r="C269" s="8">
        <f xml:space="preserve"> RTD("cqg.rtd",,"StudyData", $O$1, "Bar", "", "Time", $O$2, $A269,$O$6,$O$8, "","False")</f>
        <v>44398</v>
      </c>
      <c r="D269" s="9">
        <f xml:space="preserve"> RTD("cqg.rtd",,"StudyData", $O$1, "Bar", "", "Close", $O$2, $A269, $O$6,$O$8,,$O$4,$O$10)</f>
        <v>4350.5</v>
      </c>
      <c r="E269" s="12">
        <f t="shared" si="8"/>
        <v>4306.5696499153019</v>
      </c>
      <c r="F269" s="13">
        <f>INDEX(LINEST(D250:D269,$K$2:$K$21^{1,2,3},,TRUE),3,1)</f>
        <v>0.66540059695837528</v>
      </c>
      <c r="G269" s="14">
        <f>INDEX(LINEST(D250:D269,$K$2:$K$21^{1,2,3},,TRUE),1)</f>
        <v>-5.0370782804488434E-3</v>
      </c>
      <c r="H269" s="14">
        <f>INDEX(LINEST(D250:D269,$K$2:$K$21^{1,2,3},,TRUE),1,2)</f>
        <v>-0.66605007927864313</v>
      </c>
      <c r="I269" s="14">
        <f>INDEX(INDEX(LINEST(D250:D269,$K$2:$K$21^{1,2,3},,TRUE),1),1,3)</f>
        <v>20.098827777418439</v>
      </c>
      <c r="J269" s="4">
        <f>INDEX(INDEX(LINEST(D250:D269,$K$2:$K$21^{1,2,3},,TRUE),1),1,4)</f>
        <v>4211.3097523219813</v>
      </c>
      <c r="M269" s="9"/>
      <c r="N269" s="5"/>
      <c r="O269" s="4"/>
    </row>
    <row r="270" spans="1:15" x14ac:dyDescent="0.3">
      <c r="A270">
        <f t="shared" si="9"/>
        <v>-32</v>
      </c>
      <c r="B270" s="7">
        <f xml:space="preserve"> RTD("cqg.rtd",,"StudyData", $O$1, "Bar", "", "Time", $O$2,$A270, $O$6, "", "","False")</f>
        <v>44399</v>
      </c>
      <c r="C270" s="8">
        <f xml:space="preserve"> RTD("cqg.rtd",,"StudyData", $O$1, "Bar", "", "Time", $O$2, $A270,$O$6,$O$8, "","False")</f>
        <v>44399</v>
      </c>
      <c r="D270" s="9">
        <f xml:space="preserve"> RTD("cqg.rtd",,"StudyData", $O$1, "Bar", "", "Close", $O$2, $A270, $O$6,$O$8,,$O$4,$O$10)</f>
        <v>4359.5</v>
      </c>
      <c r="E270" s="12">
        <f t="shared" si="8"/>
        <v>4330.5479954827779</v>
      </c>
      <c r="F270" s="13">
        <f>INDEX(LINEST(D251:D270,$K$2:$K$21^{1,2,3},,TRUE),3,1)</f>
        <v>0.5311228845243201</v>
      </c>
      <c r="G270" s="14">
        <f>INDEX(LINEST(D251:D270,$K$2:$K$21^{1,2,3},,TRUE),1)</f>
        <v>3.9682903880642606E-2</v>
      </c>
      <c r="H270" s="14">
        <f>INDEX(LINEST(D251:D270,$K$2:$K$21^{1,2,3},,TRUE),1,2)</f>
        <v>-1.8773041357171156</v>
      </c>
      <c r="I270" s="14">
        <f>INDEX(INDEX(LINEST(D251:D270,$K$2:$K$21^{1,2,3},,TRUE),1),1,3)</f>
        <v>27.373850347988899</v>
      </c>
      <c r="J270" s="4">
        <f>INDEX(INDEX(LINEST(D251:D270,$K$2:$K$21^{1,2,3},,TRUE),1),1,4)</f>
        <v>4216.5294117647054</v>
      </c>
      <c r="M270" s="9"/>
      <c r="N270" s="5"/>
      <c r="O270" s="4"/>
    </row>
    <row r="271" spans="1:15" x14ac:dyDescent="0.3">
      <c r="A271">
        <f t="shared" si="9"/>
        <v>-31</v>
      </c>
      <c r="B271" s="7">
        <f xml:space="preserve"> RTD("cqg.rtd",,"StudyData", $O$1, "Bar", "", "Time", $O$2,$A271, $O$6, "", "","False")</f>
        <v>44400</v>
      </c>
      <c r="C271" s="8">
        <f xml:space="preserve"> RTD("cqg.rtd",,"StudyData", $O$1, "Bar", "", "Time", $O$2, $A271,$O$6,$O$8, "","False")</f>
        <v>44400</v>
      </c>
      <c r="D271" s="9">
        <f xml:space="preserve"> RTD("cqg.rtd",,"StudyData", $O$1, "Bar", "", "Close", $O$2, $A271, $O$6,$O$8,,$O$4,$O$10)</f>
        <v>4403</v>
      </c>
      <c r="E271" s="12">
        <f t="shared" si="8"/>
        <v>4374.2678430265387</v>
      </c>
      <c r="F271" s="13">
        <f>INDEX(LINEST(D252:D271,$K$2:$K$21^{1,2,3},,TRUE),3,1)</f>
        <v>0.50059654417538313</v>
      </c>
      <c r="G271" s="14">
        <f>INDEX(LINEST(D252:D271,$K$2:$K$21^{1,2,3},,TRUE),1)</f>
        <v>0.10389549689926628</v>
      </c>
      <c r="H271" s="14">
        <f>INDEX(LINEST(D252:D271,$K$2:$K$21^{1,2,3},,TRUE),1,2)</f>
        <v>-3.608277188553819</v>
      </c>
      <c r="I271" s="14">
        <f>INDEX(INDEX(LINEST(D252:D271,$K$2:$K$21^{1,2,3},,TRUE),1),1,3)</f>
        <v>38.768846037825831</v>
      </c>
      <c r="J271" s="4">
        <f>INDEX(INDEX(LINEST(D252:D271,$K$2:$K$21^{1,2,3},,TRUE),1),1,4)</f>
        <v>4211.0378224974193</v>
      </c>
      <c r="M271" s="9"/>
      <c r="N271" s="5"/>
      <c r="O271" s="4"/>
    </row>
    <row r="272" spans="1:15" x14ac:dyDescent="0.3">
      <c r="A272">
        <f t="shared" si="9"/>
        <v>-30</v>
      </c>
      <c r="B272" s="7">
        <f xml:space="preserve"> RTD("cqg.rtd",,"StudyData", $O$1, "Bar", "", "Time", $O$2,$A272, $O$6, "", "","False")</f>
        <v>44403</v>
      </c>
      <c r="C272" s="8">
        <f xml:space="preserve"> RTD("cqg.rtd",,"StudyData", $O$1, "Bar", "", "Time", $O$2, $A272,$O$6,$O$8, "","False")</f>
        <v>44403</v>
      </c>
      <c r="D272" s="9">
        <f xml:space="preserve"> RTD("cqg.rtd",,"StudyData", $O$1, "Bar", "", "Close", $O$2, $A272, $O$6,$O$8,,$O$4,$O$10)</f>
        <v>4414.25</v>
      </c>
      <c r="E272" s="12">
        <f t="shared" si="8"/>
        <v>4411.2991247882546</v>
      </c>
      <c r="F272" s="13">
        <f>INDEX(LINEST(D253:D272,$K$2:$K$21^{1,2,3},,TRUE),3,1)</f>
        <v>0.58519949815318995</v>
      </c>
      <c r="G272" s="14">
        <f>INDEX(LINEST(D253:D272,$K$2:$K$21^{1,2,3},,TRUE),1)</f>
        <v>0.14588253649702063</v>
      </c>
      <c r="H272" s="14">
        <f>INDEX(LINEST(D253:D272,$K$2:$K$21^{1,2,3},,TRUE),1,2)</f>
        <v>-4.6697046615609112</v>
      </c>
      <c r="I272" s="14">
        <f>INDEX(INDEX(LINEST(D253:D272,$K$2:$K$21^{1,2,3},,TRUE),1),1,3)</f>
        <v>44.960691734567874</v>
      </c>
      <c r="J272" s="4">
        <f>INDEX(INDEX(LINEST(D253:D272,$K$2:$K$21^{1,2,3},,TRUE),1),1,4)</f>
        <v>4212.906862745097</v>
      </c>
      <c r="M272" s="9"/>
      <c r="N272" s="5"/>
      <c r="O272" s="4"/>
    </row>
    <row r="273" spans="1:15" x14ac:dyDescent="0.3">
      <c r="A273">
        <f t="shared" si="9"/>
        <v>-29</v>
      </c>
      <c r="B273" s="7">
        <f xml:space="preserve"> RTD("cqg.rtd",,"StudyData", $O$1, "Bar", "", "Time", $O$2,$A273, $O$6, "", "","False")</f>
        <v>44404</v>
      </c>
      <c r="C273" s="8">
        <f xml:space="preserve"> RTD("cqg.rtd",,"StudyData", $O$1, "Bar", "", "Time", $O$2, $A273,$O$6,$O$8, "","False")</f>
        <v>44404</v>
      </c>
      <c r="D273" s="9">
        <f xml:space="preserve"> RTD("cqg.rtd",,"StudyData", $O$1, "Bar", "", "Close", $O$2, $A273, $O$6,$O$8,,$O$4,$O$10)</f>
        <v>4394.5</v>
      </c>
      <c r="E273" s="12">
        <f t="shared" si="8"/>
        <v>4423.6817899491816</v>
      </c>
      <c r="F273" s="13">
        <f>INDEX(LINEST(D254:D273,$K$2:$K$21^{1,2,3},,TRUE),3,1)</f>
        <v>0.57166122242539308</v>
      </c>
      <c r="G273" s="14">
        <f>INDEX(LINEST(D254:D273,$K$2:$K$21^{1,2,3},,TRUE),1)</f>
        <v>0.14283414981692025</v>
      </c>
      <c r="H273" s="14">
        <f>INDEX(LINEST(D254:D273,$K$2:$K$21^{1,2,3},,TRUE),1,2)</f>
        <v>-4.4313075032384548</v>
      </c>
      <c r="I273" s="14">
        <f>INDEX(INDEX(LINEST(D254:D273,$K$2:$K$21^{1,2,3},,TRUE),1),1,3)</f>
        <v>41.086922772714999</v>
      </c>
      <c r="J273" s="4">
        <f>INDEX(INDEX(LINEST(D254:D273,$K$2:$K$21^{1,2,3},,TRUE),1),1,4)</f>
        <v>4231.793137254901</v>
      </c>
      <c r="M273" s="9"/>
      <c r="N273" s="5"/>
      <c r="O273" s="4"/>
    </row>
    <row r="274" spans="1:15" x14ac:dyDescent="0.3">
      <c r="A274">
        <f t="shared" si="9"/>
        <v>-28</v>
      </c>
      <c r="B274" s="7">
        <f xml:space="preserve"> RTD("cqg.rtd",,"StudyData", $O$1, "Bar", "", "Time", $O$2,$A274, $O$6, "", "","False")</f>
        <v>44405</v>
      </c>
      <c r="C274" s="8">
        <f xml:space="preserve"> RTD("cqg.rtd",,"StudyData", $O$1, "Bar", "", "Time", $O$2, $A274,$O$6,$O$8, "","False")</f>
        <v>44405</v>
      </c>
      <c r="D274" s="9">
        <f xml:space="preserve"> RTD("cqg.rtd",,"StudyData", $O$1, "Bar", "", "Close", $O$2, $A274, $O$6,$O$8,,$O$4,$O$10)</f>
        <v>4393.75</v>
      </c>
      <c r="E274" s="12">
        <f t="shared" si="8"/>
        <v>4426.8308018068892</v>
      </c>
      <c r="F274" s="13">
        <f>INDEX(LINEST(D255:D274,$K$2:$K$21^{1,2,3},,TRUE),3,1)</f>
        <v>0.48211944368982607</v>
      </c>
      <c r="G274" s="14">
        <f>INDEX(LINEST(D255:D274,$K$2:$K$21^{1,2,3},,TRUE),1)</f>
        <v>0.11322744200655105</v>
      </c>
      <c r="H274" s="14">
        <f>INDEX(LINEST(D255:D274,$K$2:$K$21^{1,2,3},,TRUE),1,2)</f>
        <v>-3.3544862505018691</v>
      </c>
      <c r="I274" s="14">
        <f>INDEX(INDEX(LINEST(D255:D274,$K$2:$K$21^{1,2,3},,TRUE),1),1,3)</f>
        <v>29.816157750805804</v>
      </c>
      <c r="J274" s="4">
        <f>INDEX(INDEX(LINEST(D255:D274,$K$2:$K$21^{1,2,3},,TRUE),1),1,4)</f>
        <v>4266.4826109391124</v>
      </c>
      <c r="M274" s="9"/>
      <c r="N274" s="5"/>
      <c r="O274" s="4"/>
    </row>
    <row r="275" spans="1:15" x14ac:dyDescent="0.3">
      <c r="A275">
        <f t="shared" si="9"/>
        <v>-27</v>
      </c>
      <c r="B275" s="7">
        <f xml:space="preserve"> RTD("cqg.rtd",,"StudyData", $O$1, "Bar", "", "Time", $O$2,$A275, $O$6, "", "","False")</f>
        <v>44406</v>
      </c>
      <c r="C275" s="8">
        <f xml:space="preserve"> RTD("cqg.rtd",,"StudyData", $O$1, "Bar", "", "Time", $O$2, $A275,$O$6,$O$8, "","False")</f>
        <v>44406</v>
      </c>
      <c r="D275" s="9">
        <f xml:space="preserve"> RTD("cqg.rtd",,"StudyData", $O$1, "Bar", "", "Close", $O$2, $A275, $O$6,$O$8,,$O$4,$O$10)</f>
        <v>4411.75</v>
      </c>
      <c r="E275" s="12">
        <f t="shared" si="8"/>
        <v>4432.7869565217397</v>
      </c>
      <c r="F275" s="13">
        <f>INDEX(LINEST(D256:D275,$K$2:$K$21^{1,2,3},,TRUE),3,1)</f>
        <v>0.44750695705061527</v>
      </c>
      <c r="G275" s="14">
        <f>INDEX(LINEST(D256:D275,$K$2:$K$21^{1,2,3},,TRUE),1)</f>
        <v>7.4708078224702407E-2</v>
      </c>
      <c r="H275" s="14">
        <f>INDEX(LINEST(D256:D275,$K$2:$K$21^{1,2,3},,TRUE),1,2)</f>
        <v>-1.9442562754246735</v>
      </c>
      <c r="I275" s="14">
        <f>INDEX(INDEX(LINEST(D256:D275,$K$2:$K$21^{1,2,3},,TRUE),1),1,3)</f>
        <v>15.215039774317647</v>
      </c>
      <c r="J275" s="4">
        <f>INDEX(INDEX(LINEST(D256:D275,$K$2:$K$21^{1,2,3},,TRUE),1),1,4)</f>
        <v>4308.5240454076365</v>
      </c>
      <c r="M275" s="9"/>
      <c r="N275" s="5"/>
      <c r="O275" s="4"/>
    </row>
    <row r="276" spans="1:15" x14ac:dyDescent="0.3">
      <c r="A276">
        <f t="shared" si="9"/>
        <v>-26</v>
      </c>
      <c r="B276" s="7">
        <f xml:space="preserve"> RTD("cqg.rtd",,"StudyData", $O$1, "Bar", "", "Time", $O$2,$A276, $O$6, "", "","False")</f>
        <v>44407</v>
      </c>
      <c r="C276" s="8">
        <f xml:space="preserve"> RTD("cqg.rtd",,"StudyData", $O$1, "Bar", "", "Time", $O$2, $A276,$O$6,$O$8, "","False")</f>
        <v>44407</v>
      </c>
      <c r="D276" s="9">
        <f xml:space="preserve"> RTD("cqg.rtd",,"StudyData", $O$1, "Bar", "", "Close", $O$2, $A276, $O$6,$O$8,,$O$4,$O$10)</f>
        <v>4389.5</v>
      </c>
      <c r="E276" s="12">
        <f t="shared" si="8"/>
        <v>4419.227103331451</v>
      </c>
      <c r="F276" s="13">
        <f>INDEX(LINEST(D257:D276,$K$2:$K$21^{1,2,3},,TRUE),3,1)</f>
        <v>0.37236649914293268</v>
      </c>
      <c r="G276" s="14">
        <f>INDEX(LINEST(D257:D276,$K$2:$K$21^{1,2,3},,TRUE),1)</f>
        <v>1.3234376338427901E-2</v>
      </c>
      <c r="H276" s="14">
        <f>INDEX(LINEST(D257:D276,$K$2:$K$21^{1,2,3},,TRUE),1,2)</f>
        <v>2.8064741602906958E-2</v>
      </c>
      <c r="I276" s="14">
        <f>INDEX(INDEX(LINEST(D257:D276,$K$2:$K$21^{1,2,3},,TRUE),1),1,3)</f>
        <v>-2.3804961864088616</v>
      </c>
      <c r="J276" s="4">
        <f>INDEX(INDEX(LINEST(D257:D276,$K$2:$K$21^{1,2,3},,TRUE),1),1,4)</f>
        <v>4349.7361197110422</v>
      </c>
      <c r="M276" s="9"/>
      <c r="N276" s="5"/>
      <c r="O276" s="4"/>
    </row>
    <row r="277" spans="1:15" x14ac:dyDescent="0.3">
      <c r="A277">
        <f t="shared" si="9"/>
        <v>-25</v>
      </c>
      <c r="B277" s="7">
        <f xml:space="preserve"> RTD("cqg.rtd",,"StudyData", $O$1, "Bar", "", "Time", $O$2,$A277, $O$6, "", "","False")</f>
        <v>44410</v>
      </c>
      <c r="C277" s="8">
        <f xml:space="preserve"> RTD("cqg.rtd",,"StudyData", $O$1, "Bar", "", "Time", $O$2, $A277,$O$6,$O$8, "","False")</f>
        <v>44410</v>
      </c>
      <c r="D277" s="9">
        <f xml:space="preserve"> RTD("cqg.rtd",,"StudyData", $O$1, "Bar", "", "Close", $O$2, $A277, $O$6,$O$8,,$O$4,$O$10)</f>
        <v>4379.75</v>
      </c>
      <c r="E277" s="12">
        <f t="shared" si="8"/>
        <v>4402.8670525127045</v>
      </c>
      <c r="F277" s="13">
        <f>INDEX(LINEST(D258:D277,$K$2:$K$21^{1,2,3},,TRUE),3,1)</f>
        <v>0.33707029861072774</v>
      </c>
      <c r="G277" s="14">
        <f>INDEX(LINEST(D258:D277,$K$2:$K$21^{1,2,3},,TRUE),1)</f>
        <v>-2.8550071994680966E-2</v>
      </c>
      <c r="H277" s="14">
        <f>INDEX(LINEST(D258:D277,$K$2:$K$21^{1,2,3},,TRUE),1,2)</f>
        <v>1.2259962129224478</v>
      </c>
      <c r="I277" s="14">
        <f>INDEX(INDEX(LINEST(D258:D277,$K$2:$K$21^{1,2,3},,TRUE),1),1,3)</f>
        <v>-11.152979883444955</v>
      </c>
      <c r="J277" s="4">
        <f>INDEX(INDEX(LINEST(D258:D277,$K$2:$K$21^{1,2,3},,TRUE),1),1,4)</f>
        <v>4363.9287409700719</v>
      </c>
      <c r="M277" s="9"/>
      <c r="N277" s="5"/>
      <c r="O277" s="4"/>
    </row>
    <row r="278" spans="1:15" x14ac:dyDescent="0.3">
      <c r="A278">
        <f t="shared" si="9"/>
        <v>-24</v>
      </c>
      <c r="B278" s="7">
        <f xml:space="preserve"> RTD("cqg.rtd",,"StudyData", $O$1, "Bar", "", "Time", $O$2,$A278, $O$6, "", "","False")</f>
        <v>44411</v>
      </c>
      <c r="C278" s="8">
        <f xml:space="preserve"> RTD("cqg.rtd",,"StudyData", $O$1, "Bar", "", "Time", $O$2, $A278,$O$6,$O$8, "","False")</f>
        <v>44411</v>
      </c>
      <c r="D278" s="9">
        <f xml:space="preserve"> RTD("cqg.rtd",,"StudyData", $O$1, "Bar", "", "Close", $O$2, $A278, $O$6,$O$8,,$O$4,$O$10)</f>
        <v>4415</v>
      </c>
      <c r="E278" s="12">
        <f t="shared" ref="E278:E302" si="10">G278*(20^3)+H278*(20^2)+I278*20+J278</f>
        <v>4407.0563805759457</v>
      </c>
      <c r="F278" s="13">
        <f>INDEX(LINEST(D259:D278,$K$2:$K$21^{1,2,3},,TRUE),3,1)</f>
        <v>0.40333626746415469</v>
      </c>
      <c r="G278" s="14">
        <f>INDEX(LINEST(D259:D278,$K$2:$K$21^{1,2,3},,TRUE),1)</f>
        <v>-4.6654456803871661E-2</v>
      </c>
      <c r="H278" s="14">
        <f>INDEX(LINEST(D259:D278,$K$2:$K$21^{1,2,3},,TRUE),1,2)</f>
        <v>1.8275272143390455</v>
      </c>
      <c r="I278" s="14">
        <f>INDEX(INDEX(LINEST(D259:D278,$K$2:$K$21^{1,2,3},,TRUE),1),1,3)</f>
        <v>-16.335976076166666</v>
      </c>
      <c r="J278" s="4">
        <f>INDEX(INDEX(LINEST(D259:D278,$K$2:$K$21^{1,2,3},,TRUE),1),1,4)</f>
        <v>4376.0006707946341</v>
      </c>
      <c r="M278" s="9"/>
      <c r="N278" s="5"/>
      <c r="O278" s="4"/>
    </row>
    <row r="279" spans="1:15" x14ac:dyDescent="0.3">
      <c r="A279">
        <f t="shared" si="9"/>
        <v>-23</v>
      </c>
      <c r="B279" s="7">
        <f xml:space="preserve"> RTD("cqg.rtd",,"StudyData", $O$1, "Bar", "", "Time", $O$2,$A279, $O$6, "", "","False")</f>
        <v>44412</v>
      </c>
      <c r="C279" s="8">
        <f xml:space="preserve"> RTD("cqg.rtd",,"StudyData", $O$1, "Bar", "", "Time", $O$2, $A279,$O$6,$O$8, "","False")</f>
        <v>44412</v>
      </c>
      <c r="D279" s="9">
        <f xml:space="preserve"> RTD("cqg.rtd",,"StudyData", $O$1, "Bar", "", "Close", $O$2, $A279, $O$6,$O$8,,$O$4,$O$10)</f>
        <v>4394.75</v>
      </c>
      <c r="E279" s="12">
        <f t="shared" si="10"/>
        <v>4397.6931677018638</v>
      </c>
      <c r="F279" s="13">
        <f>INDEX(LINEST(D260:D279,$K$2:$K$21^{1,2,3},,TRUE),3,1)</f>
        <v>0.42418702480711007</v>
      </c>
      <c r="G279" s="14">
        <f>INDEX(LINEST(D260:D279,$K$2:$K$21^{1,2,3},,TRUE),1)</f>
        <v>-6.8685576997597475E-2</v>
      </c>
      <c r="H279" s="14">
        <f>INDEX(LINEST(D260:D279,$K$2:$K$21^{1,2,3},,TRUE),1,2)</f>
        <v>2.3936594712775894</v>
      </c>
      <c r="I279" s="14">
        <f>INDEX(INDEX(LINEST(D260:D279,$K$2:$K$21^{1,2,3},,TRUE),1),1,3)</f>
        <v>-19.405007155764331</v>
      </c>
      <c r="J279" s="4">
        <f>INDEX(INDEX(LINEST(D260:D279,$K$2:$K$21^{1,2,3},,TRUE),1),1,4)</f>
        <v>4377.8141382868944</v>
      </c>
      <c r="M279" s="9"/>
      <c r="N279" s="5"/>
      <c r="O279" s="4"/>
    </row>
    <row r="280" spans="1:15" x14ac:dyDescent="0.3">
      <c r="A280">
        <f t="shared" si="9"/>
        <v>-22</v>
      </c>
      <c r="B280" s="7">
        <f xml:space="preserve"> RTD("cqg.rtd",,"StudyData", $O$1, "Bar", "", "Time", $O$2,$A280, $O$6, "", "","False")</f>
        <v>44413</v>
      </c>
      <c r="C280" s="8">
        <f xml:space="preserve"> RTD("cqg.rtd",,"StudyData", $O$1, "Bar", "", "Time", $O$2, $A280,$O$6,$O$8, "","False")</f>
        <v>44413</v>
      </c>
      <c r="D280" s="9">
        <f xml:space="preserve"> RTD("cqg.rtd",,"StudyData", $O$1, "Bar", "", "Close", $O$2, $A280, $O$6,$O$8,,$O$4,$O$10)</f>
        <v>4421.5</v>
      </c>
      <c r="E280" s="12">
        <f t="shared" si="10"/>
        <v>4398.0843591191406</v>
      </c>
      <c r="F280" s="13">
        <f>INDEX(LINEST(D261:D280,$K$2:$K$21^{1,2,3},,TRUE),3,1)</f>
        <v>0.540036970060497</v>
      </c>
      <c r="G280" s="14">
        <f>INDEX(LINEST(D261:D280,$K$2:$K$21^{1,2,3},,TRUE),1)</f>
        <v>-0.10528457274318097</v>
      </c>
      <c r="H280" s="14">
        <f>INDEX(LINEST(D261:D280,$K$2:$K$21^{1,2,3},,TRUE),1,2)</f>
        <v>3.6527023644906285</v>
      </c>
      <c r="I280" s="14">
        <f>INDEX(INDEX(LINEST(D261:D280,$K$2:$K$21^{1,2,3},,TRUE),1),1,3)</f>
        <v>-31.603652455365374</v>
      </c>
      <c r="J280" s="4">
        <f>INDEX(INDEX(LINEST(D261:D280,$K$2:$K$21^{1,2,3},,TRUE),1),1,4)</f>
        <v>4411.3530443756445</v>
      </c>
      <c r="M280" s="9"/>
      <c r="N280" s="5"/>
      <c r="O280" s="4"/>
    </row>
    <row r="281" spans="1:15" x14ac:dyDescent="0.3">
      <c r="A281">
        <f t="shared" si="9"/>
        <v>-21</v>
      </c>
      <c r="B281" s="7">
        <f xml:space="preserve"> RTD("cqg.rtd",,"StudyData", $O$1, "Bar", "", "Time", $O$2,$A281, $O$6, "", "","False")</f>
        <v>44414</v>
      </c>
      <c r="C281" s="8">
        <f xml:space="preserve"> RTD("cqg.rtd",,"StudyData", $O$1, "Bar", "", "Time", $O$2, $A281,$O$6,$O$8, "","False")</f>
        <v>44414</v>
      </c>
      <c r="D281" s="9">
        <f xml:space="preserve"> RTD("cqg.rtd",,"StudyData", $O$1, "Bar", "", "Close", $O$2, $A281, $O$6,$O$8,,$O$4,$O$10)</f>
        <v>4429.5</v>
      </c>
      <c r="E281" s="12">
        <f t="shared" si="10"/>
        <v>4404.6957933370968</v>
      </c>
      <c r="F281" s="13">
        <f>INDEX(LINEST(D262:D281,$K$2:$K$21^{1,2,3},,TRUE),3,1)</f>
        <v>0.57414412428755668</v>
      </c>
      <c r="G281" s="14">
        <f>INDEX(LINEST(D262:D281,$K$2:$K$21^{1,2,3},,TRUE),1)</f>
        <v>-0.10301595848102799</v>
      </c>
      <c r="H281" s="14">
        <f>INDEX(LINEST(D262:D281,$K$2:$K$21^{1,2,3},,TRUE),1,2)</f>
        <v>3.5169894772970611</v>
      </c>
      <c r="I281" s="14">
        <f>INDEX(INDEX(LINEST(D262:D281,$K$2:$K$21^{1,2,3},,TRUE),1),1,3)</f>
        <v>-28.993108230741218</v>
      </c>
      <c r="J281" s="4">
        <f>INDEX(INDEX(LINEST(D262:D281,$K$2:$K$21^{1,2,3},,TRUE),1),1,4)</f>
        <v>4401.8898348813209</v>
      </c>
      <c r="M281" s="9"/>
      <c r="N281" s="5"/>
      <c r="O281" s="4"/>
    </row>
    <row r="282" spans="1:15" x14ac:dyDescent="0.3">
      <c r="A282">
        <f t="shared" si="9"/>
        <v>-20</v>
      </c>
      <c r="B282" s="7">
        <f xml:space="preserve"> RTD("cqg.rtd",,"StudyData", $O$1, "Bar", "", "Time", $O$2,$A282, $O$6, "", "","False")</f>
        <v>44417</v>
      </c>
      <c r="C282" s="8">
        <f xml:space="preserve"> RTD("cqg.rtd",,"StudyData", $O$1, "Bar", "", "Time", $O$2, $A282,$O$6,$O$8, "","False")</f>
        <v>44417</v>
      </c>
      <c r="D282" s="9">
        <f xml:space="preserve"> RTD("cqg.rtd",,"StudyData", $O$1, "Bar", "", "Close", $O$2, $A282, $O$6,$O$8,,$O$4,$O$10)</f>
        <v>4425.75</v>
      </c>
      <c r="E282" s="12">
        <f t="shared" si="10"/>
        <v>4410.1377188029355</v>
      </c>
      <c r="F282" s="13">
        <f>INDEX(LINEST(D263:D282,$K$2:$K$21^{1,2,3},,TRUE),3,1)</f>
        <v>0.58701422900941913</v>
      </c>
      <c r="G282" s="14">
        <f>INDEX(LINEST(D263:D282,$K$2:$K$21^{1,2,3},,TRUE),1)</f>
        <v>-7.923476928390101E-2</v>
      </c>
      <c r="H282" s="14">
        <f>INDEX(LINEST(D263:D282,$K$2:$K$21^{1,2,3},,TRUE),1,2)</f>
        <v>2.5740878731355226</v>
      </c>
      <c r="I282" s="14">
        <f>INDEX(INDEX(LINEST(D263:D282,$K$2:$K$21^{1,2,3},,TRUE),1),1,3)</f>
        <v>-17.727666595380953</v>
      </c>
      <c r="J282" s="4">
        <f>INDEX(INDEX(LINEST(D263:D282,$K$2:$K$21^{1,2,3},,TRUE),1),1,4)</f>
        <v>4368.9340557275536</v>
      </c>
      <c r="M282" s="9"/>
      <c r="N282" s="5"/>
      <c r="O282" s="4"/>
    </row>
    <row r="283" spans="1:15" x14ac:dyDescent="0.3">
      <c r="A283">
        <f t="shared" si="9"/>
        <v>-19</v>
      </c>
      <c r="B283" s="7">
        <f xml:space="preserve"> RTD("cqg.rtd",,"StudyData", $O$1, "Bar", "", "Time", $O$2,$A283, $O$6, "", "","False")</f>
        <v>44418</v>
      </c>
      <c r="C283" s="8">
        <f xml:space="preserve"> RTD("cqg.rtd",,"StudyData", $O$1, "Bar", "", "Time", $O$2, $A283,$O$6,$O$8, "","False")</f>
        <v>44418</v>
      </c>
      <c r="D283" s="9">
        <f xml:space="preserve"> RTD("cqg.rtd",,"StudyData", $O$1, "Bar", "", "Close", $O$2, $A283, $O$6,$O$8,,$O$4,$O$10)</f>
        <v>4430</v>
      </c>
      <c r="E283" s="12">
        <f t="shared" si="10"/>
        <v>4417.5170242800677</v>
      </c>
      <c r="F283" s="13">
        <f>INDEX(LINEST(D264:D283,$K$2:$K$21^{1,2,3},,TRUE),3,1)</f>
        <v>0.60465351578820814</v>
      </c>
      <c r="G283" s="14">
        <f>INDEX(LINEST(D264:D283,$K$2:$K$21^{1,2,3},,TRUE),1)</f>
        <v>-4.9087251570761957E-2</v>
      </c>
      <c r="H283" s="14">
        <f>INDEX(LINEST(D264:D283,$K$2:$K$21^{1,2,3},,TRUE),1,2)</f>
        <v>1.4574183948594983</v>
      </c>
      <c r="I283" s="14">
        <f>INDEX(INDEX(LINEST(D264:D283,$K$2:$K$21^{1,2,3},,TRUE),1),1,3)</f>
        <v>-5.5526495946134737</v>
      </c>
      <c r="J283" s="4">
        <f>INDEX(INDEX(LINEST(D264:D283,$K$2:$K$21^{1,2,3},,TRUE),1),1,4)</f>
        <v>4338.3006707946333</v>
      </c>
      <c r="M283" s="9"/>
      <c r="N283" s="5"/>
      <c r="O283" s="4"/>
    </row>
    <row r="284" spans="1:15" x14ac:dyDescent="0.3">
      <c r="A284">
        <f t="shared" si="9"/>
        <v>-18</v>
      </c>
      <c r="B284" s="7">
        <f xml:space="preserve"> RTD("cqg.rtd",,"StudyData", $O$1, "Bar", "", "Time", $O$2,$A284, $O$6, "", "","False")</f>
        <v>44419</v>
      </c>
      <c r="C284" s="8">
        <f xml:space="preserve"> RTD("cqg.rtd",,"StudyData", $O$1, "Bar", "", "Time", $O$2, $A284,$O$6,$O$8, "","False")</f>
        <v>44419</v>
      </c>
      <c r="D284" s="9">
        <f xml:space="preserve"> RTD("cqg.rtd",,"StudyData", $O$1, "Bar", "", "Close", $O$2, $A284, $O$6,$O$8,,$O$4,$O$10)</f>
        <v>4440.5</v>
      </c>
      <c r="E284" s="12">
        <f t="shared" si="10"/>
        <v>4433.7892998306043</v>
      </c>
      <c r="F284" s="13">
        <f>INDEX(LINEST(D265:D284,$K$2:$K$21^{1,2,3},,TRUE),3,1)</f>
        <v>0.69035733850645242</v>
      </c>
      <c r="G284" s="14">
        <f>INDEX(LINEST(D265:D284,$K$2:$K$21^{1,2,3},,TRUE),1)</f>
        <v>1.1570306647033049E-2</v>
      </c>
      <c r="H284" s="14">
        <f>INDEX(LINEST(D265:D284,$K$2:$K$21^{1,2,3},,TRUE),1,2)</f>
        <v>-0.64828500570188752</v>
      </c>
      <c r="I284" s="14">
        <f>INDEX(INDEX(LINEST(D265:D284,$K$2:$K$21^{1,2,3},,TRUE),1),1,3)</f>
        <v>15.630208081429668</v>
      </c>
      <c r="J284" s="4">
        <f>INDEX(INDEX(LINEST(D265:D284,$K$2:$K$21^{1,2,3},,TRUE),1),1,4)</f>
        <v>4287.9366873065019</v>
      </c>
      <c r="M284" s="9"/>
      <c r="N284" s="5"/>
      <c r="O284" s="4"/>
    </row>
    <row r="285" spans="1:15" x14ac:dyDescent="0.3">
      <c r="A285">
        <f t="shared" si="9"/>
        <v>-17</v>
      </c>
      <c r="B285" s="7">
        <f xml:space="preserve"> RTD("cqg.rtd",,"StudyData", $O$1, "Bar", "", "Time", $O$2,$A285, $O$6, "", "","False")</f>
        <v>44420</v>
      </c>
      <c r="C285" s="8">
        <f xml:space="preserve"> RTD("cqg.rtd",,"StudyData", $O$1, "Bar", "", "Time", $O$2, $A285,$O$6,$O$8, "","False")</f>
        <v>44420</v>
      </c>
      <c r="D285" s="9">
        <f xml:space="preserve"> RTD("cqg.rtd",,"StudyData", $O$1, "Bar", "", "Close", $O$2, $A285, $O$6,$O$8,,$O$4,$O$10)</f>
        <v>4454.5</v>
      </c>
      <c r="E285" s="12">
        <f t="shared" si="10"/>
        <v>4456.8420948616604</v>
      </c>
      <c r="F285" s="13">
        <f>INDEX(LINEST(D266:D285,$K$2:$K$21^{1,2,3},,TRUE),3,1)</f>
        <v>0.83025048591378681</v>
      </c>
      <c r="G285" s="14">
        <f>INDEX(LINEST(D266:D285,$K$2:$K$21^{1,2,3},,TRUE),1)</f>
        <v>8.1894969346173796E-2</v>
      </c>
      <c r="H285" s="14">
        <f>INDEX(LINEST(D266:D285,$K$2:$K$21^{1,2,3},,TRUE),1,2)</f>
        <v>-2.9885973215997348</v>
      </c>
      <c r="I285" s="14">
        <f>INDEX(INDEX(LINEST(D266:D285,$K$2:$K$21^{1,2,3},,TRUE),1),1,3)</f>
        <v>37.807732683254216</v>
      </c>
      <c r="J285" s="4">
        <f>INDEX(INDEX(LINEST(D266:D285,$K$2:$K$21^{1,2,3},,TRUE),1),1,4)</f>
        <v>4240.9666150670801</v>
      </c>
      <c r="M285" s="9"/>
      <c r="N285" s="5"/>
      <c r="O285" s="4"/>
    </row>
    <row r="286" spans="1:15" x14ac:dyDescent="0.3">
      <c r="A286">
        <f t="shared" si="9"/>
        <v>-16</v>
      </c>
      <c r="B286" s="7">
        <f xml:space="preserve"> RTD("cqg.rtd",,"StudyData", $O$1, "Bar", "", "Time", $O$2,$A286, $O$6, "", "","False")</f>
        <v>44421</v>
      </c>
      <c r="C286" s="8">
        <f xml:space="preserve"> RTD("cqg.rtd",,"StudyData", $O$1, "Bar", "", "Time", $O$2, $A286,$O$6,$O$8, "","False")</f>
        <v>44421</v>
      </c>
      <c r="D286" s="9">
        <f xml:space="preserve"> RTD("cqg.rtd",,"StudyData", $O$1, "Bar", "", "Close", $O$2, $A286, $O$6,$O$8,,$O$4,$O$10)</f>
        <v>4462.5</v>
      </c>
      <c r="E286" s="12">
        <f t="shared" si="10"/>
        <v>4476.6673066064368</v>
      </c>
      <c r="F286" s="13">
        <f>INDEX(LINEST(D267:D286,$K$2:$K$21^{1,2,3},,TRUE),3,1)</f>
        <v>0.90800968712073415</v>
      </c>
      <c r="G286" s="14">
        <f>INDEX(LINEST(D267:D286,$K$2:$K$21^{1,2,3},,TRUE),1)</f>
        <v>0.12473452386293979</v>
      </c>
      <c r="H286" s="14">
        <f>INDEX(LINEST(D267:D286,$K$2:$K$21^{1,2,3},,TRUE),1,2)</f>
        <v>-4.3211829562280579</v>
      </c>
      <c r="I286" s="14">
        <f>INDEX(INDEX(LINEST(D267:D286,$K$2:$K$21^{1,2,3},,TRUE),1),1,3)</f>
        <v>48.984386220336638</v>
      </c>
      <c r="J286" s="4">
        <f>INDEX(INDEX(LINEST(D267:D286,$K$2:$K$21^{1,2,3},,TRUE),1),1,4)</f>
        <v>4227.576573787409</v>
      </c>
      <c r="M286" s="9"/>
      <c r="N286" s="5"/>
      <c r="O286" s="4"/>
    </row>
    <row r="287" spans="1:15" x14ac:dyDescent="0.3">
      <c r="A287">
        <f t="shared" si="9"/>
        <v>-15</v>
      </c>
      <c r="B287" s="7">
        <f xml:space="preserve"> RTD("cqg.rtd",,"StudyData", $O$1, "Bar", "", "Time", $O$2,$A287, $O$6, "", "","False")</f>
        <v>44424</v>
      </c>
      <c r="C287" s="8">
        <f xml:space="preserve"> RTD("cqg.rtd",,"StudyData", $O$1, "Bar", "", "Time", $O$2, $A287,$O$6,$O$8, "","False")</f>
        <v>44424</v>
      </c>
      <c r="D287" s="9">
        <f xml:space="preserve"> RTD("cqg.rtd",,"StudyData", $O$1, "Bar", "", "Close", $O$2, $A287, $O$6,$O$8,,$O$4,$O$10)</f>
        <v>4474</v>
      </c>
      <c r="E287" s="12">
        <f t="shared" si="10"/>
        <v>4483.6849237718807</v>
      </c>
      <c r="F287" s="13">
        <f>INDEX(LINEST(D268:D287,$K$2:$K$21^{1,2,3},,TRUE),3,1)</f>
        <v>0.87850342299580897</v>
      </c>
      <c r="G287" s="14">
        <f>INDEX(LINEST(D268:D287,$K$2:$K$21^{1,2,3},,TRUE),1)</f>
        <v>7.8381744487546298E-2</v>
      </c>
      <c r="H287" s="14">
        <f>INDEX(LINEST(D268:D287,$K$2:$K$21^{1,2,3},,TRUE),1,2)</f>
        <v>-2.4974198021209801</v>
      </c>
      <c r="I287" s="14">
        <f>INDEX(INDEX(LINEST(D268:D287,$K$2:$K$21^{1,2,3},,TRUE),1),1,3)</f>
        <v>27.5843046011138</v>
      </c>
      <c r="J287" s="4">
        <f>INDEX(INDEX(LINEST(D268:D287,$K$2:$K$21^{1,2,3},,TRUE),1),1,4)</f>
        <v>4303.9127966976266</v>
      </c>
      <c r="M287" s="9"/>
      <c r="N287" s="5"/>
      <c r="O287" s="4"/>
    </row>
    <row r="288" spans="1:15" x14ac:dyDescent="0.3">
      <c r="A288">
        <f t="shared" si="9"/>
        <v>-14</v>
      </c>
      <c r="B288" s="7">
        <f xml:space="preserve"> RTD("cqg.rtd",,"StudyData", $O$1, "Bar", "", "Time", $O$2,$A288, $O$6, "", "","False")</f>
        <v>44425</v>
      </c>
      <c r="C288" s="8">
        <f xml:space="preserve"> RTD("cqg.rtd",,"StudyData", $O$1, "Bar", "", "Time", $O$2, $A288,$O$6,$O$8, "","False")</f>
        <v>44425</v>
      </c>
      <c r="D288" s="9">
        <f xml:space="preserve"> RTD("cqg.rtd",,"StudyData", $O$1, "Bar", "", "Close", $O$2, $A288, $O$6,$O$8,,$O$4,$O$10)</f>
        <v>4443.5</v>
      </c>
      <c r="E288" s="12">
        <f t="shared" si="10"/>
        <v>4468.8922360248444</v>
      </c>
      <c r="F288" s="13">
        <f>INDEX(LINEST(D269:D288,$K$2:$K$21^{1,2,3},,TRUE),3,1)</f>
        <v>0.77618507786899704</v>
      </c>
      <c r="G288" s="14">
        <f>INDEX(LINEST(D269:D288,$K$2:$K$21^{1,2,3},,TRUE),1)</f>
        <v>1.9731913290938683E-2</v>
      </c>
      <c r="H288" s="14">
        <f>INDEX(LINEST(D269:D288,$K$2:$K$21^{1,2,3},,TRUE),1,2)</f>
        <v>-0.56374027663905013</v>
      </c>
      <c r="I288" s="14">
        <f>INDEX(INDEX(LINEST(D269:D288,$K$2:$K$21^{1,2,3},,TRUE),1),1,3)</f>
        <v>8.9205452065022559</v>
      </c>
      <c r="J288" s="4">
        <f>INDEX(INDEX(LINEST(D269:D288,$K$2:$K$21^{1,2,3},,TRUE),1),1,4)</f>
        <v>4358.1221362229098</v>
      </c>
      <c r="M288" s="9"/>
      <c r="N288" s="5"/>
      <c r="O288" s="4"/>
    </row>
    <row r="289" spans="1:15" x14ac:dyDescent="0.3">
      <c r="A289">
        <f t="shared" si="9"/>
        <v>-13</v>
      </c>
      <c r="B289" s="7">
        <f xml:space="preserve"> RTD("cqg.rtd",,"StudyData", $O$1, "Bar", "", "Time", $O$2,$A289, $O$6, "", "","False")</f>
        <v>44426</v>
      </c>
      <c r="C289" s="8">
        <f xml:space="preserve"> RTD("cqg.rtd",,"StudyData", $O$1, "Bar", "", "Time", $O$2, $A289,$O$6,$O$8, "","False")</f>
        <v>44426</v>
      </c>
      <c r="D289" s="9">
        <f xml:space="preserve"> RTD("cqg.rtd",,"StudyData", $O$1, "Bar", "", "Close", $O$2, $A289, $O$6,$O$8,,$O$4,$O$10)</f>
        <v>4394.5</v>
      </c>
      <c r="E289" s="12">
        <f t="shared" si="10"/>
        <v>4428.5419819311128</v>
      </c>
      <c r="F289" s="13">
        <f>INDEX(LINEST(D270:D289,$K$2:$K$21^{1,2,3},,TRUE),3,1)</f>
        <v>0.59582172475814754</v>
      </c>
      <c r="G289" s="14">
        <f>INDEX(LINEST(D270:D289,$K$2:$K$21^{1,2,3},,TRUE),1)</f>
        <v>-5.5578669995145914E-2</v>
      </c>
      <c r="H289" s="14">
        <f>INDEX(LINEST(D270:D289,$K$2:$K$21^{1,2,3},,TRUE),1,2)</f>
        <v>1.6616702328944872</v>
      </c>
      <c r="I289" s="14">
        <f>INDEX(INDEX(LINEST(D270:D289,$K$2:$K$21^{1,2,3},,TRUE),1),1,3)</f>
        <v>-9.705056861521383</v>
      </c>
      <c r="J289" s="4">
        <f>INDEX(INDEX(LINEST(D270:D289,$K$2:$K$21^{1,2,3},,TRUE),1),1,4)</f>
        <v>4402.6043859649126</v>
      </c>
      <c r="M289" s="9"/>
      <c r="N289" s="5"/>
      <c r="O289" s="4"/>
    </row>
    <row r="290" spans="1:15" x14ac:dyDescent="0.3">
      <c r="A290">
        <f t="shared" si="9"/>
        <v>-12</v>
      </c>
      <c r="B290" s="7">
        <f xml:space="preserve"> RTD("cqg.rtd",,"StudyData", $O$1, "Bar", "", "Time", $O$2,$A290, $O$6, "", "","False")</f>
        <v>44427</v>
      </c>
      <c r="C290" s="8">
        <f xml:space="preserve"> RTD("cqg.rtd",,"StudyData", $O$1, "Bar", "", "Time", $O$2, $A290,$O$6,$O$8, "","False")</f>
        <v>44427</v>
      </c>
      <c r="D290" s="9">
        <f xml:space="preserve"> RTD("cqg.rtd",,"StudyData", $O$1, "Bar", "", "Close", $O$2, $A290, $O$6,$O$8,,$O$4,$O$10)</f>
        <v>4401.5</v>
      </c>
      <c r="E290" s="12">
        <f t="shared" si="10"/>
        <v>4401.2313382269904</v>
      </c>
      <c r="F290" s="13">
        <f>INDEX(LINEST(D271:D290,$K$2:$K$21^{1,2,3},,TRUE),3,1)</f>
        <v>0.71402599113099041</v>
      </c>
      <c r="G290" s="14">
        <f>INDEX(LINEST(D271:D290,$K$2:$K$21^{1,2,3},,TRUE),1)</f>
        <v>-0.10785707390230224</v>
      </c>
      <c r="H290" s="14">
        <f>INDEX(LINEST(D271:D290,$K$2:$K$21^{1,2,3},,TRUE),1,2)</f>
        <v>3.2452991494080519</v>
      </c>
      <c r="I290" s="14">
        <f>INDEX(INDEX(LINEST(D271:D290,$K$2:$K$21^{1,2,3},,TRUE),1),1,3)</f>
        <v>-23.669068456035124</v>
      </c>
      <c r="J290" s="4">
        <f>INDEX(INDEX(LINEST(D271:D290,$K$2:$K$21^{1,2,3},,TRUE),1),1,4)</f>
        <v>4439.3496388028898</v>
      </c>
      <c r="M290" s="9"/>
      <c r="N290" s="5"/>
      <c r="O290" s="4"/>
    </row>
    <row r="291" spans="1:15" x14ac:dyDescent="0.3">
      <c r="A291">
        <f t="shared" si="9"/>
        <v>-11</v>
      </c>
      <c r="B291" s="7">
        <f xml:space="preserve"> RTD("cqg.rtd",,"StudyData", $O$1, "Bar", "", "Time", $O$2,$A291, $O$6, "", "","False")</f>
        <v>44428</v>
      </c>
      <c r="C291" s="8">
        <f xml:space="preserve"> RTD("cqg.rtd",,"StudyData", $O$1, "Bar", "", "Time", $O$2, $A291,$O$6,$O$8, "","False")</f>
        <v>44428</v>
      </c>
      <c r="D291" s="9">
        <f xml:space="preserve"> RTD("cqg.rtd",,"StudyData", $O$1, "Bar", "", "Close", $O$2, $A291, $O$6,$O$8,,$O$4,$O$10)</f>
        <v>4437</v>
      </c>
      <c r="E291" s="12">
        <f t="shared" si="10"/>
        <v>4406.5278938452848</v>
      </c>
      <c r="F291" s="13">
        <f>INDEX(LINEST(D272:D291,$K$2:$K$21^{1,2,3},,TRUE),3,1)</f>
        <v>0.59587353755355121</v>
      </c>
      <c r="G291" s="14">
        <f>INDEX(LINEST(D272:D291,$K$2:$K$21^{1,2,3},,TRUE),1)</f>
        <v>-8.5802839268985687E-2</v>
      </c>
      <c r="H291" s="14">
        <f>INDEX(LINEST(D272:D291,$K$2:$K$21^{1,2,3},,TRUE),1,2)</f>
        <v>2.4989559897185498</v>
      </c>
      <c r="I291" s="14">
        <f>INDEX(INDEX(LINEST(D272:D291,$K$2:$K$21^{1,2,3},,TRUE),1),1,3)</f>
        <v>-16.592301468815887</v>
      </c>
      <c r="J291" s="4">
        <f>INDEX(INDEX(LINEST(D272:D291,$K$2:$K$21^{1,2,3},,TRUE),1),1,4)</f>
        <v>4425.2142414860682</v>
      </c>
      <c r="M291" s="9"/>
      <c r="N291" s="5"/>
      <c r="O291" s="4"/>
    </row>
    <row r="292" spans="1:15" x14ac:dyDescent="0.3">
      <c r="A292">
        <f t="shared" si="9"/>
        <v>-10</v>
      </c>
      <c r="B292" s="7">
        <f xml:space="preserve"> RTD("cqg.rtd",,"StudyData", $O$1, "Bar", "", "Time", $O$2,$A292, $O$6, "", "","False")</f>
        <v>44431</v>
      </c>
      <c r="C292" s="8">
        <f xml:space="preserve"> RTD("cqg.rtd",,"StudyData", $O$1, "Bar", "", "Time", $O$2, $A292,$O$6,$O$8, "","False")</f>
        <v>44431</v>
      </c>
      <c r="D292" s="9">
        <f xml:space="preserve"> RTD("cqg.rtd",,"StudyData", $O$1, "Bar", "", "Close", $O$2, $A292, $O$6,$O$8,,$O$4,$O$10)</f>
        <v>4475.5</v>
      </c>
      <c r="E292" s="12">
        <f t="shared" si="10"/>
        <v>4436.1772444946355</v>
      </c>
      <c r="F292" s="13">
        <f>INDEX(LINEST(D273:D292,$K$2:$K$21^{1,2,3},,TRUE),3,1)</f>
        <v>0.44617545608945092</v>
      </c>
      <c r="G292" s="14">
        <f>INDEX(LINEST(D273:D292,$K$2:$K$21^{1,2,3},,TRUE),1)</f>
        <v>-2.1784169600161066E-2</v>
      </c>
      <c r="H292" s="14">
        <f>INDEX(LINEST(D273:D292,$K$2:$K$21^{1,2,3},,TRUE),1,2)</f>
        <v>0.50730239047980596</v>
      </c>
      <c r="I292" s="14">
        <f>INDEX(INDEX(LINEST(D273:D292,$K$2:$K$21^{1,2,3},,TRUE),1),1,3)</f>
        <v>0.92957307047356896</v>
      </c>
      <c r="J292" s="4">
        <f>INDEX(INDEX(LINEST(D273:D292,$K$2:$K$21^{1,2,3},,TRUE),1),1,4)</f>
        <v>4388.9381836945304</v>
      </c>
      <c r="M292" s="9"/>
      <c r="N292" s="5"/>
      <c r="O292" s="4"/>
    </row>
    <row r="293" spans="1:15" x14ac:dyDescent="0.3">
      <c r="A293">
        <f t="shared" si="9"/>
        <v>-9</v>
      </c>
      <c r="B293" s="7">
        <f xml:space="preserve"> RTD("cqg.rtd",,"StudyData", $O$1, "Bar", "", "Time", $O$2,$A293, $O$6, "", "","False")</f>
        <v>44432</v>
      </c>
      <c r="C293" s="8">
        <f xml:space="preserve"> RTD("cqg.rtd",,"StudyData", $O$1, "Bar", "", "Time", $O$2, $A293,$O$6,$O$8, "","False")</f>
        <v>44432</v>
      </c>
      <c r="D293" s="9">
        <f xml:space="preserve"> RTD("cqg.rtd",,"StudyData", $O$1, "Bar", "", "Close", $O$2, $A293, $O$6,$O$8,,$O$4,$O$10)</f>
        <v>4482.5</v>
      </c>
      <c r="E293" s="12">
        <f t="shared" si="10"/>
        <v>4460.5401185770761</v>
      </c>
      <c r="F293" s="13">
        <f>INDEX(LINEST(D274:D293,$K$2:$K$21^{1,2,3},,TRUE),3,1)</f>
        <v>0.45660443064537826</v>
      </c>
      <c r="G293" s="14">
        <f>INDEX(LINEST(D274:D293,$K$2:$K$21^{1,2,3},,TRUE),1)</f>
        <v>1.7505958766559349E-2</v>
      </c>
      <c r="H293" s="14">
        <f>INDEX(LINEST(D274:D293,$K$2:$K$21^{1,2,3},,TRUE),1,2)</f>
        <v>-0.6448388175740517</v>
      </c>
      <c r="I293" s="14">
        <f>INDEX(INDEX(LINEST(D274:D293,$K$2:$K$21^{1,2,3},,TRUE),1),1,3)</f>
        <v>10.171762550800846</v>
      </c>
      <c r="J293" s="4">
        <f>INDEX(INDEX(LINEST(D274:D293,$K$2:$K$21^{1,2,3},,TRUE),1),1,4)</f>
        <v>4374.992724458205</v>
      </c>
      <c r="M293" s="9"/>
      <c r="N293" s="5"/>
      <c r="O293" s="4"/>
    </row>
    <row r="294" spans="1:15" x14ac:dyDescent="0.3">
      <c r="A294">
        <f t="shared" si="9"/>
        <v>-8</v>
      </c>
      <c r="B294" s="7">
        <f xml:space="preserve"> RTD("cqg.rtd",,"StudyData", $O$1, "Bar", "", "Time", $O$2,$A294, $O$6, "", "","False")</f>
        <v>44433</v>
      </c>
      <c r="C294" s="8">
        <f xml:space="preserve"> RTD("cqg.rtd",,"StudyData", $O$1, "Bar", "", "Time", $O$2, $A294,$O$6,$O$8, "","False")</f>
        <v>44433</v>
      </c>
      <c r="D294" s="9">
        <f xml:space="preserve"> RTD("cqg.rtd",,"StudyData", $O$1, "Bar", "", "Close", $O$2, $A294, $O$6,$O$8,,$O$4,$O$10)</f>
        <v>4493</v>
      </c>
      <c r="E294" s="12">
        <f t="shared" si="10"/>
        <v>4483.176708074534</v>
      </c>
      <c r="F294" s="13">
        <f>INDEX(LINEST(D275:D294,$K$2:$K$21^{1,2,3},,TRUE),3,1)</f>
        <v>0.52322902920490577</v>
      </c>
      <c r="G294" s="14">
        <f>INDEX(LINEST(D275:D294,$K$2:$K$21^{1,2,3},,TRUE),1)</f>
        <v>4.6155116925072653E-2</v>
      </c>
      <c r="H294" s="14">
        <f>INDEX(LINEST(D275:D294,$K$2:$K$21^{1,2,3},,TRUE),1,2)</f>
        <v>-1.4486458094783619</v>
      </c>
      <c r="I294" s="14">
        <f>INDEX(INDEX(LINEST(D275:D294,$K$2:$K$21^{1,2,3},,TRUE),1),1,3)</f>
        <v>16.258995328940856</v>
      </c>
      <c r="J294" s="4">
        <f>INDEX(INDEX(LINEST(D275:D294,$K$2:$K$21^{1,2,3},,TRUE),1),1,4)</f>
        <v>4368.2141898864802</v>
      </c>
      <c r="M294" s="9"/>
      <c r="N294" s="5"/>
      <c r="O294" s="4"/>
    </row>
    <row r="295" spans="1:15" x14ac:dyDescent="0.3">
      <c r="A295">
        <f t="shared" si="9"/>
        <v>-7</v>
      </c>
      <c r="B295" s="7">
        <f xml:space="preserve"> RTD("cqg.rtd",,"StudyData", $O$1, "Bar", "", "Time", $O$2,$A295, $O$6, "", "","False")</f>
        <v>44434</v>
      </c>
      <c r="C295" s="8">
        <f xml:space="preserve"> RTD("cqg.rtd",,"StudyData", $O$1, "Bar", "", "Time", $O$2, $A295,$O$6,$O$8, "","False")</f>
        <v>44434</v>
      </c>
      <c r="D295" s="9">
        <f xml:space="preserve"> RTD("cqg.rtd",,"StudyData", $O$1, "Bar", "", "Close", $O$2, $A295, $O$6,$O$8,,$O$4,$O$10)</f>
        <v>4466.5</v>
      </c>
      <c r="E295" s="12">
        <f t="shared" si="10"/>
        <v>4486.1302936194243</v>
      </c>
      <c r="F295" s="13">
        <f>INDEX(LINEST(D276:D295,$K$2:$K$21^{1,2,3},,TRUE),3,1)</f>
        <v>0.58237311357483312</v>
      </c>
      <c r="G295" s="14">
        <f>INDEX(LINEST(D276:D295,$K$2:$K$21^{1,2,3},,TRUE),1)</f>
        <v>5.9773770821691198E-2</v>
      </c>
      <c r="H295" s="14">
        <f>INDEX(LINEST(D276:D295,$K$2:$K$21^{1,2,3},,TRUE),1,2)</f>
        <v>-1.9680156127356305</v>
      </c>
      <c r="I295" s="14">
        <f>INDEX(INDEX(LINEST(D276:D295,$K$2:$K$21^{1,2,3},,TRUE),1),1,3)</f>
        <v>21.997346986780311</v>
      </c>
      <c r="J295" s="4">
        <f>INDEX(INDEX(LINEST(D276:D295,$K$2:$K$21^{1,2,3},,TRUE),1),1,4)</f>
        <v>4355.1994324045409</v>
      </c>
      <c r="M295" s="9"/>
      <c r="N295" s="5"/>
      <c r="O295" s="4"/>
    </row>
    <row r="296" spans="1:15" x14ac:dyDescent="0.3">
      <c r="A296">
        <f t="shared" si="9"/>
        <v>-6</v>
      </c>
      <c r="B296" s="7">
        <f xml:space="preserve"> RTD("cqg.rtd",,"StudyData", $O$1, "Bar", "", "Time", $O$2,$A296, $O$6, "", "","False")</f>
        <v>44435</v>
      </c>
      <c r="C296" s="8">
        <f xml:space="preserve"> RTD("cqg.rtd",,"StudyData", $O$1, "Bar", "", "Time", $O$2, $A296,$O$6,$O$8, "","False")</f>
        <v>44435</v>
      </c>
      <c r="D296" s="9">
        <f xml:space="preserve"> RTD("cqg.rtd",,"StudyData", $O$1, "Bar", "", "Close", $O$2, $A296, $O$6,$O$8,,$O$4,$O$10)</f>
        <v>4505.5</v>
      </c>
      <c r="E296" s="12">
        <f t="shared" si="10"/>
        <v>4507.1664596273295</v>
      </c>
      <c r="F296" s="13">
        <f>INDEX(LINEST(D277:D296,$K$2:$K$21^{1,2,3},,TRUE),3,1)</f>
        <v>0.63939762550965906</v>
      </c>
      <c r="G296" s="14">
        <f>INDEX(LINEST(D277:D296,$K$2:$K$21^{1,2,3},,TRUE),1)</f>
        <v>7.8653849030077577E-2</v>
      </c>
      <c r="H296" s="14">
        <f>INDEX(LINEST(D277:D296,$K$2:$K$21^{1,2,3},,TRUE),1,2)</f>
        <v>-2.4370260690088474</v>
      </c>
      <c r="I296" s="14">
        <f>INDEX(INDEX(LINEST(D277:D296,$K$2:$K$21^{1,2,3},,TRUE),1),1,3)</f>
        <v>24.747588547242017</v>
      </c>
      <c r="J296" s="4">
        <f>INDEX(INDEX(LINEST(D277:D296,$K$2:$K$21^{1,2,3},,TRUE),1),1,4)</f>
        <v>4357.7943240454078</v>
      </c>
      <c r="M296" s="9"/>
      <c r="N296" s="5"/>
      <c r="O296" s="4"/>
    </row>
    <row r="297" spans="1:15" x14ac:dyDescent="0.3">
      <c r="A297">
        <f t="shared" si="9"/>
        <v>-5</v>
      </c>
      <c r="B297" s="7">
        <f xml:space="preserve"> RTD("cqg.rtd",,"StudyData", $O$1, "Bar", "", "Time", $O$2,$A297, $O$6, "", "","False")</f>
        <v>44438</v>
      </c>
      <c r="C297" s="8">
        <f xml:space="preserve"> RTD("cqg.rtd",,"StudyData", $O$1, "Bar", "", "Time", $O$2, $A297,$O$6,$O$8, "","False")</f>
        <v>44438</v>
      </c>
      <c r="D297" s="9">
        <f xml:space="preserve"> RTD("cqg.rtd",,"StudyData", $O$1, "Bar", "", "Close", $O$2, $A297, $O$6,$O$8,,$O$4,$O$10)</f>
        <v>4525.25</v>
      </c>
      <c r="E297" s="12">
        <f t="shared" si="10"/>
        <v>4527.7583003952577</v>
      </c>
      <c r="F297" s="13">
        <f>INDEX(LINEST(D278:D297,$K$2:$K$21^{1,2,3},,TRUE),3,1)</f>
        <v>0.66969266197312427</v>
      </c>
      <c r="G297" s="14">
        <f>INDEX(LINEST(D278:D297,$K$2:$K$21^{1,2,3},,TRUE),1)</f>
        <v>7.4226414093825493E-2</v>
      </c>
      <c r="H297" s="14">
        <f>INDEX(LINEST(D278:D297,$K$2:$K$21^{1,2,3},,TRUE),1,2)</f>
        <v>-2.0789471499021874</v>
      </c>
      <c r="I297" s="14">
        <f>INDEX(INDEX(LINEST(D278:D297,$K$2:$K$21^{1,2,3},,TRUE),1),1,3)</f>
        <v>19.181965754889411</v>
      </c>
      <c r="J297" s="4">
        <f>INDEX(INDEX(LINEST(D278:D297,$K$2:$K$21^{1,2,3},,TRUE),1),1,4)</f>
        <v>4381.8865325077404</v>
      </c>
      <c r="M297" s="9"/>
      <c r="N297" s="5"/>
      <c r="O297" s="4"/>
    </row>
    <row r="298" spans="1:15" x14ac:dyDescent="0.3">
      <c r="A298">
        <f t="shared" si="9"/>
        <v>-4</v>
      </c>
      <c r="B298" s="7">
        <f xml:space="preserve"> RTD("cqg.rtd",,"StudyData", $O$1, "Bar", "", "Time", $O$2,$A298, $O$6, "", "","False")</f>
        <v>44439</v>
      </c>
      <c r="C298" s="8">
        <f xml:space="preserve"> RTD("cqg.rtd",,"StudyData", $O$1, "Bar", "", "Time", $O$2, $A298,$O$6,$O$8, "","False")</f>
        <v>44439</v>
      </c>
      <c r="D298" s="9">
        <f xml:space="preserve"> RTD("cqg.rtd",,"StudyData", $O$1, "Bar", "", "Close", $O$2, $A298, $O$6,$O$8,,$O$4,$O$10)</f>
        <v>4520.5</v>
      </c>
      <c r="E298" s="12">
        <f t="shared" si="10"/>
        <v>4538.9211462450594</v>
      </c>
      <c r="F298" s="13">
        <f>INDEX(LINEST(D279:D298,$K$2:$K$21^{1,2,3},,TRUE),3,1)</f>
        <v>0.70256728969374105</v>
      </c>
      <c r="G298" s="14">
        <f>INDEX(LINEST(D279:D298,$K$2:$K$21^{1,2,3},,TRUE),1)</f>
        <v>7.0486633735388757E-2</v>
      </c>
      <c r="H298" s="14">
        <f>INDEX(LINEST(D279:D298,$K$2:$K$21^{1,2,3},,TRUE),1,2)</f>
        <v>-1.9213571011928843</v>
      </c>
      <c r="I298" s="14">
        <f>INDEX(INDEX(LINEST(D279:D298,$K$2:$K$21^{1,2,3},,TRUE),1),1,3)</f>
        <v>17.828073705732251</v>
      </c>
      <c r="J298" s="4">
        <f>INDEX(INDEX(LINEST(D279:D298,$K$2:$K$21^{1,2,3},,TRUE),1),1,4)</f>
        <v>4387.0094427244585</v>
      </c>
      <c r="M298" s="9"/>
      <c r="N298" s="5"/>
      <c r="O298" s="4"/>
    </row>
    <row r="299" spans="1:15" x14ac:dyDescent="0.3">
      <c r="A299">
        <f t="shared" si="9"/>
        <v>-3</v>
      </c>
      <c r="B299" s="7">
        <f xml:space="preserve"> RTD("cqg.rtd",,"StudyData", $O$1, "Bar", "", "Time", $O$2,$A299, $O$6, "", "","False")</f>
        <v>44440</v>
      </c>
      <c r="C299" s="8">
        <f xml:space="preserve"> RTD("cqg.rtd",,"StudyData", $O$1, "Bar", "", "Time", $O$2, $A299,$O$6,$O$8, "","False")</f>
        <v>44440</v>
      </c>
      <c r="D299" s="9">
        <f xml:space="preserve"> RTD("cqg.rtd",,"StudyData", $O$1, "Bar", "", "Close", $O$2, $A299, $O$6,$O$8,,$O$4,$O$10)</f>
        <v>4521.25</v>
      </c>
      <c r="E299" s="12">
        <f t="shared" si="10"/>
        <v>4539.5658102766811</v>
      </c>
      <c r="F299" s="13">
        <f>INDEX(LINEST(D280:D299,$K$2:$K$21^{1,2,3},,TRUE),3,1)</f>
        <v>0.68403028175896763</v>
      </c>
      <c r="G299" s="14">
        <f>INDEX(LINEST(D280:D299,$K$2:$K$21^{1,2,3},,TRUE),1)</f>
        <v>3.0525506784088084E-2</v>
      </c>
      <c r="H299" s="14">
        <f>INDEX(LINEST(D280:D299,$K$2:$K$21^{1,2,3},,TRUE),1,2)</f>
        <v>-0.56307146324308999</v>
      </c>
      <c r="I299" s="14">
        <f>INDEX(INDEX(LINEST(D280:D299,$K$2:$K$21^{1,2,3},,TRUE),1),1,3)</f>
        <v>4.9327188194465297</v>
      </c>
      <c r="J299" s="4">
        <f>INDEX(INDEX(LINEST(D280:D299,$K$2:$K$21^{1,2,3},,TRUE),1),1,4)</f>
        <v>4421.9359649122816</v>
      </c>
      <c r="M299" s="9"/>
      <c r="N299" s="5"/>
      <c r="O299" s="4"/>
    </row>
    <row r="300" spans="1:15" x14ac:dyDescent="0.3">
      <c r="A300">
        <f t="shared" si="9"/>
        <v>-2</v>
      </c>
      <c r="B300" s="7">
        <f xml:space="preserve"> RTD("cqg.rtd",,"StudyData", $O$1, "Bar", "", "Time", $O$2,$A300, $O$6, "", "","False")</f>
        <v>44441</v>
      </c>
      <c r="C300" s="8">
        <f xml:space="preserve"> RTD("cqg.rtd",,"StudyData", $O$1, "Bar", "", "Time", $O$2, $A300,$O$6,$O$8, "","False")</f>
        <v>44441</v>
      </c>
      <c r="D300" s="9">
        <f xml:space="preserve"> RTD("cqg.rtd",,"StudyData", $O$1, "Bar", "", "Close", $O$2, $A300, $O$6,$O$8,,$O$4,$O$10)</f>
        <v>4535.25</v>
      </c>
      <c r="E300" s="12">
        <f t="shared" si="10"/>
        <v>4545.0748447204978</v>
      </c>
      <c r="F300" s="13">
        <f>INDEX(LINEST(D281:D300,$K$2:$K$21^{1,2,3},,TRUE),3,1)</f>
        <v>0.7125334179885221</v>
      </c>
      <c r="G300" s="14">
        <f>INDEX(LINEST(D281:D300,$K$2:$K$21^{1,2,3},,TRUE),1)</f>
        <v>8.460904644778602E-3</v>
      </c>
      <c r="H300" s="14">
        <f>INDEX(LINEST(D281:D300,$K$2:$K$21^{1,2,3},,TRUE),1,2)</f>
        <v>0.16470159938325399</v>
      </c>
      <c r="I300" s="14">
        <f>INDEX(INDEX(LINEST(D281:D300,$K$2:$K$21^{1,2,3},,TRUE),1),1,3)</f>
        <v>-1.2765324145052375</v>
      </c>
      <c r="J300" s="4">
        <f>INDEX(INDEX(LINEST(D281:D300,$K$2:$K$21^{1,2,3},,TRUE),1),1,4)</f>
        <v>4437.0376160990718</v>
      </c>
      <c r="M300" s="9"/>
      <c r="N300" s="5"/>
      <c r="O300" s="4"/>
    </row>
    <row r="301" spans="1:15" x14ac:dyDescent="0.3">
      <c r="A301">
        <f t="shared" si="9"/>
        <v>-1</v>
      </c>
      <c r="B301" s="7">
        <f xml:space="preserve"> RTD("cqg.rtd",,"StudyData", $O$1, "Bar", "", "Time", $O$2,$A301, $O$6, "", "","False")</f>
        <v>44442</v>
      </c>
      <c r="C301" s="8">
        <f xml:space="preserve"> RTD("cqg.rtd",,"StudyData", $O$1, "Bar", "", "Time", $O$2, $A301,$O$6,$O$8, "","False")</f>
        <v>44442</v>
      </c>
      <c r="D301" s="9">
        <f xml:space="preserve"> RTD("cqg.rtd",,"StudyData", $O$1, "Bar", "", "Close", $O$2, $A301, $O$6,$O$8,,$O$4,$O$10)</f>
        <v>4534.5</v>
      </c>
      <c r="E301" s="12">
        <f t="shared" si="10"/>
        <v>4544.9091191417274</v>
      </c>
      <c r="F301" s="13">
        <f>INDEX(LINEST(D282:D301,$K$2:$K$21^{1,2,3},,TRUE),3,1)</f>
        <v>0.73107991668703554</v>
      </c>
      <c r="G301" s="14">
        <f>INDEX(LINEST(D282:D301,$K$2:$K$21^{1,2,3},,TRUE),1)</f>
        <v>-1.6888157384859617E-2</v>
      </c>
      <c r="H301" s="14">
        <f>INDEX(LINEST(D282:D301,$K$2:$K$21^{1,2,3},,TRUE),1,2)</f>
        <v>0.93004599385000875</v>
      </c>
      <c r="I301" s="14">
        <f>INDEX(INDEX(LINEST(D282:D301,$K$2:$K$21^{1,2,3},,TRUE),1),1,3)</f>
        <v>-7.0479796037408446</v>
      </c>
      <c r="J301" s="4">
        <f>INDEX(INDEX(LINEST(D282:D301,$K$2:$K$21^{1,2,3},,TRUE),1),1,4)</f>
        <v>4448.955572755418</v>
      </c>
      <c r="M301" s="9"/>
      <c r="N301" s="5"/>
      <c r="O301" s="4"/>
    </row>
    <row r="302" spans="1:15" x14ac:dyDescent="0.3">
      <c r="A302">
        <f t="shared" si="9"/>
        <v>0</v>
      </c>
      <c r="B302" s="7">
        <f xml:space="preserve"> RTD("cqg.rtd",,"StudyData", $O$1, "Bar", "", "Time", $O$2,$A302, $O$6, "", "","False")</f>
        <v>44446</v>
      </c>
      <c r="C302" s="8">
        <f xml:space="preserve"> RTD("cqg.rtd",,"StudyData", $O$1, "Bar", "", "Time", $O$2, $A302,$O$6,$O$8, "","False")</f>
        <v>44446</v>
      </c>
      <c r="D302" s="9">
        <f xml:space="preserve"> RTD("cqg.rtd",,"StudyData", $O$1, "Bar", "", "Close", $O$2, $A302, $O$6,$O$8,,$O$4,$O$10)</f>
        <v>4533.75</v>
      </c>
      <c r="E302" s="12">
        <f t="shared" si="10"/>
        <v>4539.5047713156409</v>
      </c>
      <c r="F302" s="13">
        <f>INDEX(LINEST(D283:D302,$K$2:$K$21^{1,2,3},,TRUE),3,1)</f>
        <v>0.75638752584322411</v>
      </c>
      <c r="G302" s="14">
        <f>INDEX(LINEST(D283:D302,$K$2:$K$21^{1,2,3},,TRUE),1)</f>
        <v>-5.1240293634963303E-2</v>
      </c>
      <c r="H302" s="14">
        <f>INDEX(LINEST(D283:D302,$K$2:$K$21^{1,2,3},,TRUE),1,2)</f>
        <v>1.9683355971887442</v>
      </c>
      <c r="I302" s="14">
        <f>INDEX(INDEX(LINEST(D283:D302,$K$2:$K$21^{1,2,3},,TRUE),1),1,3)</f>
        <v>-15.264295552490506</v>
      </c>
      <c r="J302" s="4">
        <f>INDEX(INDEX(LINEST(D283:D302,$K$2:$K$21^{1,2,3},,TRUE),1),1,4)</f>
        <v>4467.3787925696597</v>
      </c>
      <c r="M302" s="9"/>
      <c r="N302" s="5"/>
      <c r="O302" s="4"/>
    </row>
    <row r="303" spans="1:15" s="1" customFormat="1" x14ac:dyDescent="0.3">
      <c r="B303" s="2"/>
      <c r="C303" s="3"/>
      <c r="D303" s="4" t="s">
        <v>23</v>
      </c>
      <c r="E303" s="4" t="s">
        <v>16</v>
      </c>
      <c r="F303" s="4" t="s">
        <v>17</v>
      </c>
      <c r="G303" s="4" t="s">
        <v>18</v>
      </c>
      <c r="H303" s="4" t="s">
        <v>19</v>
      </c>
      <c r="I303" s="4" t="s">
        <v>20</v>
      </c>
      <c r="J303" s="4" t="s">
        <v>21</v>
      </c>
      <c r="K303" s="4"/>
      <c r="L303" s="4"/>
      <c r="M303" s="4"/>
      <c r="N303" s="4"/>
      <c r="O303" s="4"/>
    </row>
    <row r="304" spans="1:15" x14ac:dyDescent="0.3">
      <c r="F304" s="14"/>
      <c r="G304" s="9"/>
      <c r="H304" s="9"/>
      <c r="I304" s="5"/>
      <c r="M304" s="9"/>
      <c r="N304" s="5"/>
      <c r="O304" s="4"/>
    </row>
    <row r="305" spans="6:15" x14ac:dyDescent="0.3">
      <c r="F305" s="14"/>
      <c r="G305" s="9"/>
      <c r="H305" s="9"/>
      <c r="I305" s="5"/>
      <c r="M305" s="9"/>
      <c r="N305" s="5"/>
      <c r="O305" s="4"/>
    </row>
    <row r="306" spans="6:15" x14ac:dyDescent="0.3">
      <c r="F306" s="14"/>
      <c r="G306" s="9"/>
      <c r="H306" s="9"/>
      <c r="I306" s="5"/>
      <c r="M306" s="9"/>
      <c r="N306" s="5"/>
      <c r="O306" s="4"/>
    </row>
    <row r="307" spans="6:15" x14ac:dyDescent="0.3">
      <c r="G307" s="9"/>
      <c r="H307" s="9"/>
      <c r="I307" s="5"/>
      <c r="M307" s="9"/>
      <c r="N307" s="5"/>
      <c r="O307" s="4"/>
    </row>
    <row r="308" spans="6:15" x14ac:dyDescent="0.3">
      <c r="M308" s="9"/>
      <c r="N308" s="5"/>
      <c r="O308" s="4"/>
    </row>
    <row r="309" spans="6:15" x14ac:dyDescent="0.3">
      <c r="M309" s="9"/>
      <c r="N309" s="5"/>
      <c r="O309" s="4"/>
    </row>
    <row r="310" spans="6:15" x14ac:dyDescent="0.3">
      <c r="M310" s="9"/>
      <c r="N310" s="5"/>
      <c r="O310" s="4"/>
    </row>
    <row r="311" spans="6:15" x14ac:dyDescent="0.3">
      <c r="M311" s="9"/>
      <c r="N311" s="5"/>
      <c r="O311" s="4"/>
    </row>
    <row r="312" spans="6:15" x14ac:dyDescent="0.3">
      <c r="M312" s="9"/>
      <c r="N312" s="5"/>
      <c r="O312" s="4"/>
    </row>
    <row r="313" spans="6:15" x14ac:dyDescent="0.3">
      <c r="M313" s="9"/>
      <c r="N313" s="5"/>
      <c r="O313" s="4"/>
    </row>
    <row r="314" spans="6:15" x14ac:dyDescent="0.3">
      <c r="M314" s="9"/>
      <c r="N314" s="5"/>
      <c r="O314" s="4"/>
    </row>
    <row r="315" spans="6:15" x14ac:dyDescent="0.3">
      <c r="M315" s="9"/>
      <c r="N315" s="5"/>
      <c r="O315" s="4"/>
    </row>
    <row r="316" spans="6:15" x14ac:dyDescent="0.3">
      <c r="M316" s="9"/>
      <c r="N316" s="5"/>
      <c r="O316" s="4"/>
    </row>
    <row r="317" spans="6:15" x14ac:dyDescent="0.3">
      <c r="M317" s="9"/>
      <c r="N317" s="5"/>
      <c r="O317" s="4"/>
    </row>
    <row r="318" spans="6:15" x14ac:dyDescent="0.3">
      <c r="M318" s="9"/>
      <c r="N318" s="5"/>
      <c r="O318" s="4"/>
    </row>
    <row r="319" spans="6:15" x14ac:dyDescent="0.3">
      <c r="M319" s="9"/>
      <c r="N319" s="5"/>
      <c r="O319" s="4"/>
    </row>
    <row r="320" spans="6:15" x14ac:dyDescent="0.3">
      <c r="M320" s="9"/>
      <c r="N320" s="5"/>
      <c r="O320" s="4"/>
    </row>
    <row r="321" spans="13:15" x14ac:dyDescent="0.3">
      <c r="M321" s="9"/>
      <c r="N321" s="5"/>
      <c r="O321" s="4"/>
    </row>
    <row r="322" spans="13:15" x14ac:dyDescent="0.3">
      <c r="M322" s="9"/>
      <c r="N322" s="5"/>
      <c r="O322" s="4"/>
    </row>
    <row r="323" spans="13:15" x14ac:dyDescent="0.3">
      <c r="M323" s="9"/>
      <c r="N323" s="5"/>
      <c r="O323" s="4"/>
    </row>
    <row r="324" spans="13:15" x14ac:dyDescent="0.3">
      <c r="M324" s="9"/>
      <c r="N324" s="5"/>
      <c r="O324" s="4"/>
    </row>
    <row r="325" spans="13:15" x14ac:dyDescent="0.3">
      <c r="M325" s="9"/>
      <c r="N325" s="5"/>
      <c r="O325" s="4"/>
    </row>
    <row r="326" spans="13:15" x14ac:dyDescent="0.3">
      <c r="M326" s="9"/>
      <c r="N326" s="5"/>
      <c r="O326" s="4"/>
    </row>
    <row r="327" spans="13:15" x14ac:dyDescent="0.3">
      <c r="M327" s="9"/>
      <c r="N327" s="5"/>
      <c r="O327" s="4"/>
    </row>
    <row r="328" spans="13:15" x14ac:dyDescent="0.3">
      <c r="M328" s="9"/>
      <c r="N328" s="5"/>
      <c r="O328" s="4"/>
    </row>
    <row r="329" spans="13:15" x14ac:dyDescent="0.3">
      <c r="M329" s="9"/>
      <c r="N329" s="5"/>
      <c r="O329" s="4"/>
    </row>
    <row r="330" spans="13:15" x14ac:dyDescent="0.3">
      <c r="M330" s="9"/>
      <c r="N330" s="5"/>
      <c r="O330" s="4"/>
    </row>
    <row r="331" spans="13:15" x14ac:dyDescent="0.3">
      <c r="M331" s="9"/>
      <c r="N331" s="5"/>
      <c r="O331" s="4"/>
    </row>
    <row r="332" spans="13:15" x14ac:dyDescent="0.3">
      <c r="M332" s="9"/>
      <c r="N332" s="5"/>
      <c r="O332" s="4"/>
    </row>
    <row r="333" spans="13:15" x14ac:dyDescent="0.3">
      <c r="M333" s="9"/>
      <c r="N333" s="5"/>
      <c r="O333" s="4"/>
    </row>
    <row r="334" spans="13:15" x14ac:dyDescent="0.3">
      <c r="M334" s="9"/>
      <c r="N334" s="5"/>
      <c r="O334" s="4"/>
    </row>
    <row r="335" spans="13:15" x14ac:dyDescent="0.3">
      <c r="M335" s="9"/>
      <c r="N335" s="5"/>
      <c r="O335" s="4"/>
    </row>
    <row r="336" spans="13:15" x14ac:dyDescent="0.3">
      <c r="M336" s="9"/>
      <c r="N336" s="5"/>
      <c r="O336" s="4"/>
    </row>
    <row r="337" spans="13:15" x14ac:dyDescent="0.3">
      <c r="M337" s="9"/>
      <c r="N337" s="5"/>
      <c r="O337" s="4"/>
    </row>
    <row r="338" spans="13:15" x14ac:dyDescent="0.3">
      <c r="M338" s="9"/>
      <c r="N338" s="5"/>
      <c r="O338" s="4"/>
    </row>
    <row r="339" spans="13:15" x14ac:dyDescent="0.3">
      <c r="M339" s="9"/>
      <c r="N339" s="5"/>
      <c r="O339" s="4"/>
    </row>
    <row r="340" spans="13:15" x14ac:dyDescent="0.3">
      <c r="M340" s="9"/>
      <c r="N340" s="5"/>
      <c r="O340" s="4"/>
    </row>
    <row r="341" spans="13:15" x14ac:dyDescent="0.3">
      <c r="M341" s="9"/>
      <c r="N341" s="5"/>
      <c r="O341" s="4"/>
    </row>
    <row r="342" spans="13:15" x14ac:dyDescent="0.3">
      <c r="M342" s="9"/>
      <c r="N342" s="5"/>
      <c r="O342" s="4"/>
    </row>
    <row r="343" spans="13:15" x14ac:dyDescent="0.3">
      <c r="M343" s="9"/>
      <c r="N343" s="5"/>
      <c r="O343" s="4"/>
    </row>
    <row r="344" spans="13:15" x14ac:dyDescent="0.3">
      <c r="M344" s="9"/>
      <c r="N344" s="5"/>
      <c r="O344" s="4"/>
    </row>
    <row r="345" spans="13:15" x14ac:dyDescent="0.3">
      <c r="M345" s="9"/>
      <c r="N345" s="5"/>
      <c r="O345" s="4"/>
    </row>
    <row r="346" spans="13:15" x14ac:dyDescent="0.3">
      <c r="M346" s="9"/>
      <c r="N346" s="5"/>
      <c r="O346" s="4"/>
    </row>
    <row r="347" spans="13:15" x14ac:dyDescent="0.3">
      <c r="M347" s="9"/>
      <c r="N347" s="5"/>
      <c r="O347" s="4"/>
    </row>
    <row r="348" spans="13:15" x14ac:dyDescent="0.3">
      <c r="M348" s="9"/>
      <c r="N348" s="5"/>
      <c r="O348" s="4"/>
    </row>
    <row r="349" spans="13:15" x14ac:dyDescent="0.3">
      <c r="M349" s="9"/>
      <c r="N349" s="5"/>
      <c r="O349" s="4"/>
    </row>
    <row r="350" spans="13:15" x14ac:dyDescent="0.3">
      <c r="M350" s="9"/>
      <c r="N350" s="5"/>
      <c r="O350" s="4"/>
    </row>
    <row r="351" spans="13:15" x14ac:dyDescent="0.3">
      <c r="M351" s="9"/>
      <c r="N351" s="5"/>
      <c r="O351" s="4"/>
    </row>
    <row r="352" spans="13:15" x14ac:dyDescent="0.3">
      <c r="M352" s="9"/>
      <c r="N352" s="5"/>
      <c r="O352" s="4"/>
    </row>
    <row r="353" spans="13:15" x14ac:dyDescent="0.3">
      <c r="M353" s="9"/>
      <c r="N353" s="5"/>
      <c r="O353" s="4"/>
    </row>
    <row r="354" spans="13:15" x14ac:dyDescent="0.3">
      <c r="M354" s="9"/>
      <c r="N354" s="5"/>
      <c r="O354" s="4"/>
    </row>
    <row r="355" spans="13:15" x14ac:dyDescent="0.3">
      <c r="M355" s="9"/>
      <c r="N355" s="5"/>
      <c r="O355" s="4"/>
    </row>
    <row r="356" spans="13:15" x14ac:dyDescent="0.3">
      <c r="M356" s="9"/>
      <c r="N356" s="5"/>
      <c r="O356" s="4"/>
    </row>
    <row r="357" spans="13:15" x14ac:dyDescent="0.3">
      <c r="M357" s="9"/>
      <c r="N357" s="5"/>
      <c r="O357" s="4"/>
    </row>
    <row r="358" spans="13:15" x14ac:dyDescent="0.3">
      <c r="M358" s="9"/>
      <c r="N358" s="5"/>
      <c r="O358" s="4"/>
    </row>
    <row r="359" spans="13:15" x14ac:dyDescent="0.3">
      <c r="M359" s="9"/>
      <c r="N359" s="5"/>
      <c r="O359" s="4"/>
    </row>
    <row r="360" spans="13:15" x14ac:dyDescent="0.3">
      <c r="M360" s="9"/>
      <c r="N360" s="5"/>
      <c r="O360" s="4"/>
    </row>
    <row r="361" spans="13:15" x14ac:dyDescent="0.3">
      <c r="M361" s="9"/>
      <c r="N361" s="5"/>
      <c r="O361" s="4"/>
    </row>
    <row r="362" spans="13:15" x14ac:dyDescent="0.3">
      <c r="M362" s="9"/>
      <c r="N362" s="5"/>
      <c r="O362" s="4"/>
    </row>
    <row r="363" spans="13:15" x14ac:dyDescent="0.3">
      <c r="M363" s="9"/>
      <c r="N363" s="5"/>
      <c r="O363" s="4"/>
    </row>
    <row r="364" spans="13:15" x14ac:dyDescent="0.3">
      <c r="M364" s="9"/>
      <c r="N364" s="5"/>
      <c r="O364" s="4"/>
    </row>
    <row r="365" spans="13:15" x14ac:dyDescent="0.3">
      <c r="M365" s="9"/>
      <c r="N365" s="5"/>
      <c r="O365" s="4"/>
    </row>
    <row r="366" spans="13:15" x14ac:dyDescent="0.3">
      <c r="M366" s="9"/>
      <c r="N366" s="5"/>
      <c r="O366" s="4"/>
    </row>
    <row r="367" spans="13:15" x14ac:dyDescent="0.3">
      <c r="M367" s="9"/>
      <c r="N367" s="5"/>
      <c r="O367" s="4"/>
    </row>
    <row r="368" spans="13:15" x14ac:dyDescent="0.3">
      <c r="M368" s="9"/>
      <c r="N368" s="5"/>
      <c r="O368" s="4"/>
    </row>
    <row r="369" spans="13:15" x14ac:dyDescent="0.3">
      <c r="M369" s="9"/>
      <c r="N369" s="5"/>
      <c r="O369" s="4"/>
    </row>
    <row r="370" spans="13:15" x14ac:dyDescent="0.3">
      <c r="M370" s="9"/>
      <c r="N370" s="5"/>
      <c r="O370" s="4"/>
    </row>
    <row r="371" spans="13:15" x14ac:dyDescent="0.3">
      <c r="M371" s="9"/>
      <c r="N371" s="5"/>
      <c r="O371" s="4"/>
    </row>
    <row r="372" spans="13:15" x14ac:dyDescent="0.3">
      <c r="M372" s="9"/>
      <c r="N372" s="5"/>
      <c r="O372" s="4"/>
    </row>
    <row r="373" spans="13:15" x14ac:dyDescent="0.3">
      <c r="M373" s="9"/>
      <c r="N373" s="5"/>
      <c r="O373" s="4"/>
    </row>
    <row r="374" spans="13:15" x14ac:dyDescent="0.3">
      <c r="M374" s="9"/>
      <c r="N374" s="5"/>
      <c r="O374" s="4"/>
    </row>
    <row r="375" spans="13:15" x14ac:dyDescent="0.3">
      <c r="M375" s="9"/>
      <c r="N375" s="5"/>
      <c r="O375" s="4"/>
    </row>
    <row r="376" spans="13:15" x14ac:dyDescent="0.3">
      <c r="M376" s="9"/>
      <c r="N376" s="5"/>
      <c r="O376" s="4"/>
    </row>
    <row r="377" spans="13:15" x14ac:dyDescent="0.3">
      <c r="M377" s="9"/>
      <c r="N377" s="5"/>
      <c r="O377" s="4"/>
    </row>
    <row r="378" spans="13:15" x14ac:dyDescent="0.3">
      <c r="M378" s="9"/>
      <c r="N378" s="5"/>
      <c r="O378" s="4"/>
    </row>
    <row r="379" spans="13:15" x14ac:dyDescent="0.3">
      <c r="M379" s="9"/>
      <c r="N379" s="5"/>
      <c r="O379" s="4"/>
    </row>
    <row r="380" spans="13:15" x14ac:dyDescent="0.3">
      <c r="M380" s="9"/>
      <c r="N380" s="5"/>
      <c r="O380" s="4"/>
    </row>
    <row r="381" spans="13:15" x14ac:dyDescent="0.3">
      <c r="M381" s="9"/>
      <c r="N381" s="5"/>
      <c r="O381" s="4"/>
    </row>
    <row r="382" spans="13:15" x14ac:dyDescent="0.3">
      <c r="M382" s="9"/>
      <c r="N382" s="5"/>
      <c r="O382" s="4"/>
    </row>
    <row r="383" spans="13:15" x14ac:dyDescent="0.3">
      <c r="M383" s="9"/>
      <c r="N383" s="5"/>
      <c r="O383" s="4"/>
    </row>
    <row r="384" spans="13:15" x14ac:dyDescent="0.3">
      <c r="M384" s="9"/>
      <c r="N384" s="5"/>
      <c r="O384" s="4"/>
    </row>
    <row r="385" spans="13:15" x14ac:dyDescent="0.3">
      <c r="M385" s="9"/>
      <c r="N385" s="5"/>
      <c r="O385" s="4"/>
    </row>
    <row r="386" spans="13:15" x14ac:dyDescent="0.3">
      <c r="M386" s="9"/>
      <c r="N386" s="5"/>
      <c r="O386" s="4"/>
    </row>
    <row r="387" spans="13:15" x14ac:dyDescent="0.3">
      <c r="M387" s="9"/>
      <c r="N387" s="5"/>
      <c r="O387" s="4"/>
    </row>
    <row r="388" spans="13:15" x14ac:dyDescent="0.3">
      <c r="M388" s="9"/>
      <c r="N388" s="5"/>
      <c r="O388" s="4"/>
    </row>
    <row r="389" spans="13:15" x14ac:dyDescent="0.3">
      <c r="M389" s="9"/>
      <c r="N389" s="5"/>
      <c r="O389" s="4"/>
    </row>
    <row r="390" spans="13:15" x14ac:dyDescent="0.3">
      <c r="M390" s="9"/>
      <c r="N390" s="5"/>
      <c r="O390" s="4"/>
    </row>
    <row r="391" spans="13:15" x14ac:dyDescent="0.3">
      <c r="M391" s="9"/>
      <c r="N391" s="5"/>
      <c r="O391" s="4"/>
    </row>
    <row r="392" spans="13:15" x14ac:dyDescent="0.3">
      <c r="M392" s="9"/>
      <c r="N392" s="5"/>
      <c r="O392" s="4"/>
    </row>
    <row r="393" spans="13:15" x14ac:dyDescent="0.3">
      <c r="M393" s="9"/>
      <c r="N393" s="5"/>
      <c r="O393" s="4"/>
    </row>
    <row r="394" spans="13:15" x14ac:dyDescent="0.3">
      <c r="M394" s="9"/>
      <c r="N394" s="5"/>
      <c r="O394" s="4"/>
    </row>
    <row r="395" spans="13:15" x14ac:dyDescent="0.3">
      <c r="M395" s="9"/>
      <c r="N395" s="5"/>
      <c r="O395" s="4"/>
    </row>
    <row r="396" spans="13:15" x14ac:dyDescent="0.3">
      <c r="M396" s="9"/>
      <c r="N396" s="5"/>
      <c r="O396" s="4"/>
    </row>
    <row r="397" spans="13:15" x14ac:dyDescent="0.3">
      <c r="M397" s="9"/>
      <c r="N397" s="5"/>
      <c r="O397" s="4"/>
    </row>
    <row r="398" spans="13:15" x14ac:dyDescent="0.3">
      <c r="M398" s="9"/>
      <c r="N398" s="5"/>
      <c r="O398" s="4"/>
    </row>
    <row r="399" spans="13:15" x14ac:dyDescent="0.3">
      <c r="M399" s="9"/>
      <c r="N399" s="5"/>
      <c r="O399" s="4"/>
    </row>
    <row r="400" spans="13:15" x14ac:dyDescent="0.3">
      <c r="M400" s="9"/>
      <c r="N400" s="5"/>
      <c r="O400" s="4"/>
    </row>
    <row r="401" spans="13:15" x14ac:dyDescent="0.3">
      <c r="M401" s="9"/>
      <c r="N401" s="5"/>
      <c r="O401" s="4"/>
    </row>
    <row r="402" spans="13:15" x14ac:dyDescent="0.3">
      <c r="M402" s="9"/>
      <c r="N402" s="5"/>
      <c r="O402" s="4"/>
    </row>
    <row r="403" spans="13:15" x14ac:dyDescent="0.3">
      <c r="M403" s="9"/>
      <c r="N403" s="5"/>
      <c r="O403" s="4"/>
    </row>
    <row r="404" spans="13:15" x14ac:dyDescent="0.3">
      <c r="M404" s="9"/>
      <c r="N404" s="5"/>
      <c r="O404" s="4"/>
    </row>
    <row r="405" spans="13:15" x14ac:dyDescent="0.3">
      <c r="M405" s="9"/>
      <c r="N405" s="5"/>
      <c r="O405" s="4"/>
    </row>
    <row r="406" spans="13:15" x14ac:dyDescent="0.3">
      <c r="M406" s="9"/>
      <c r="N406" s="5"/>
      <c r="O406" s="4"/>
    </row>
    <row r="407" spans="13:15" x14ac:dyDescent="0.3">
      <c r="M407" s="9"/>
      <c r="N407" s="5"/>
      <c r="O407" s="4"/>
    </row>
    <row r="408" spans="13:15" x14ac:dyDescent="0.3">
      <c r="M408" s="9"/>
      <c r="N408" s="5"/>
      <c r="O408" s="4"/>
    </row>
    <row r="409" spans="13:15" x14ac:dyDescent="0.3">
      <c r="M409" s="9"/>
      <c r="N409" s="5"/>
      <c r="O409" s="4"/>
    </row>
    <row r="410" spans="13:15" x14ac:dyDescent="0.3">
      <c r="M410" s="9"/>
      <c r="N410" s="5"/>
      <c r="O410" s="4"/>
    </row>
    <row r="411" spans="13:15" x14ac:dyDescent="0.3">
      <c r="M411" s="9"/>
      <c r="N411" s="5"/>
      <c r="O411" s="4"/>
    </row>
    <row r="412" spans="13:15" x14ac:dyDescent="0.3">
      <c r="M412" s="9"/>
      <c r="N412" s="5"/>
      <c r="O412" s="4"/>
    </row>
    <row r="413" spans="13:15" x14ac:dyDescent="0.3">
      <c r="M413" s="9"/>
      <c r="N413" s="5"/>
      <c r="O413" s="4"/>
    </row>
    <row r="414" spans="13:15" x14ac:dyDescent="0.3">
      <c r="M414" s="9"/>
      <c r="N414" s="5"/>
      <c r="O414" s="4"/>
    </row>
    <row r="415" spans="13:15" x14ac:dyDescent="0.3">
      <c r="M415" s="9"/>
      <c r="N415" s="5"/>
      <c r="O415" s="4"/>
    </row>
    <row r="416" spans="13:15" x14ac:dyDescent="0.3">
      <c r="M416" s="9"/>
      <c r="N416" s="5"/>
      <c r="O416" s="4"/>
    </row>
    <row r="417" spans="13:15" x14ac:dyDescent="0.3">
      <c r="M417" s="9"/>
      <c r="N417" s="5"/>
      <c r="O417" s="4"/>
    </row>
    <row r="418" spans="13:15" x14ac:dyDescent="0.3">
      <c r="M418" s="9"/>
      <c r="N418" s="5"/>
      <c r="O418" s="4"/>
    </row>
    <row r="419" spans="13:15" x14ac:dyDescent="0.3">
      <c r="M419" s="9"/>
      <c r="N419" s="5"/>
      <c r="O419" s="4"/>
    </row>
    <row r="420" spans="13:15" x14ac:dyDescent="0.3">
      <c r="M420" s="9"/>
      <c r="N420" s="5"/>
      <c r="O420" s="4"/>
    </row>
    <row r="421" spans="13:15" x14ac:dyDescent="0.3">
      <c r="M421" s="9"/>
      <c r="N421" s="5"/>
      <c r="O421" s="4"/>
    </row>
    <row r="422" spans="13:15" x14ac:dyDescent="0.3">
      <c r="M422" s="9"/>
      <c r="N422" s="5"/>
      <c r="O422" s="4"/>
    </row>
    <row r="423" spans="13:15" x14ac:dyDescent="0.3">
      <c r="M423" s="9"/>
      <c r="N423" s="5"/>
      <c r="O423" s="4"/>
    </row>
    <row r="424" spans="13:15" x14ac:dyDescent="0.3">
      <c r="M424" s="9"/>
      <c r="N424" s="5"/>
      <c r="O424" s="4"/>
    </row>
    <row r="425" spans="13:15" x14ac:dyDescent="0.3">
      <c r="M425" s="9"/>
      <c r="N425" s="5"/>
      <c r="O425" s="4"/>
    </row>
    <row r="426" spans="13:15" x14ac:dyDescent="0.3">
      <c r="M426" s="9"/>
      <c r="N426" s="5"/>
      <c r="O426" s="4"/>
    </row>
    <row r="427" spans="13:15" x14ac:dyDescent="0.3">
      <c r="M427" s="9"/>
      <c r="N427" s="5"/>
      <c r="O427" s="4"/>
    </row>
    <row r="428" spans="13:15" x14ac:dyDescent="0.3">
      <c r="M428" s="9"/>
      <c r="N428" s="5"/>
      <c r="O428" s="4"/>
    </row>
    <row r="429" spans="13:15" x14ac:dyDescent="0.3">
      <c r="M429" s="9"/>
      <c r="N429" s="5"/>
      <c r="O429" s="4"/>
    </row>
    <row r="430" spans="13:15" x14ac:dyDescent="0.3">
      <c r="M430" s="9"/>
      <c r="N430" s="5"/>
      <c r="O430" s="4"/>
    </row>
    <row r="431" spans="13:15" x14ac:dyDescent="0.3">
      <c r="M431" s="9"/>
      <c r="N431" s="5"/>
      <c r="O431" s="4"/>
    </row>
    <row r="432" spans="13:15" x14ac:dyDescent="0.3">
      <c r="M432" s="9"/>
      <c r="N432" s="5"/>
      <c r="O432" s="4"/>
    </row>
    <row r="433" spans="13:15" x14ac:dyDescent="0.3">
      <c r="M433" s="9"/>
      <c r="N433" s="5"/>
      <c r="O433" s="4"/>
    </row>
    <row r="434" spans="13:15" x14ac:dyDescent="0.3">
      <c r="M434" s="9"/>
      <c r="N434" s="5"/>
      <c r="O434" s="4"/>
    </row>
    <row r="435" spans="13:15" x14ac:dyDescent="0.3">
      <c r="M435" s="9"/>
      <c r="N435" s="5"/>
      <c r="O435" s="4"/>
    </row>
    <row r="436" spans="13:15" x14ac:dyDescent="0.3">
      <c r="M436" s="9"/>
      <c r="N436" s="5"/>
      <c r="O436" s="4"/>
    </row>
    <row r="437" spans="13:15" x14ac:dyDescent="0.3">
      <c r="M437" s="9"/>
      <c r="N437" s="5"/>
      <c r="O437" s="4"/>
    </row>
    <row r="438" spans="13:15" x14ac:dyDescent="0.3">
      <c r="M438" s="9"/>
      <c r="N438" s="5"/>
      <c r="O438" s="4"/>
    </row>
    <row r="439" spans="13:15" x14ac:dyDescent="0.3">
      <c r="M439" s="9"/>
      <c r="N439" s="5"/>
      <c r="O439" s="4"/>
    </row>
    <row r="440" spans="13:15" x14ac:dyDescent="0.3">
      <c r="M440" s="9"/>
      <c r="N440" s="5"/>
      <c r="O440" s="4"/>
    </row>
    <row r="441" spans="13:15" x14ac:dyDescent="0.3">
      <c r="M441" s="9"/>
      <c r="N441" s="5"/>
      <c r="O441" s="4"/>
    </row>
    <row r="442" spans="13:15" x14ac:dyDescent="0.3">
      <c r="M442" s="9"/>
      <c r="N442" s="5"/>
      <c r="O442" s="4"/>
    </row>
    <row r="443" spans="13:15" x14ac:dyDescent="0.3">
      <c r="M443" s="9"/>
      <c r="N443" s="5"/>
      <c r="O443" s="4"/>
    </row>
    <row r="444" spans="13:15" x14ac:dyDescent="0.3">
      <c r="M444" s="9"/>
      <c r="N444" s="5"/>
      <c r="O444" s="4"/>
    </row>
    <row r="445" spans="13:15" x14ac:dyDescent="0.3">
      <c r="M445" s="9"/>
      <c r="N445" s="5"/>
      <c r="O445" s="4"/>
    </row>
    <row r="446" spans="13:15" x14ac:dyDescent="0.3">
      <c r="M446" s="9"/>
      <c r="N446" s="5"/>
      <c r="O446" s="4"/>
    </row>
    <row r="447" spans="13:15" x14ac:dyDescent="0.3">
      <c r="M447" s="9"/>
      <c r="N447" s="5"/>
      <c r="O447" s="4"/>
    </row>
    <row r="448" spans="13:15" x14ac:dyDescent="0.3">
      <c r="M448" s="9"/>
      <c r="N448" s="5"/>
      <c r="O448" s="4"/>
    </row>
    <row r="449" spans="13:15" x14ac:dyDescent="0.3">
      <c r="M449" s="9"/>
      <c r="N449" s="5"/>
      <c r="O449" s="4"/>
    </row>
    <row r="450" spans="13:15" x14ac:dyDescent="0.3">
      <c r="M450" s="9"/>
      <c r="N450" s="5"/>
      <c r="O450" s="4"/>
    </row>
    <row r="451" spans="13:15" x14ac:dyDescent="0.3">
      <c r="M451" s="9"/>
      <c r="N451" s="5"/>
      <c r="O451" s="4"/>
    </row>
    <row r="452" spans="13:15" x14ac:dyDescent="0.3">
      <c r="M452" s="9"/>
      <c r="N452" s="5"/>
      <c r="O452" s="4"/>
    </row>
    <row r="453" spans="13:15" x14ac:dyDescent="0.3">
      <c r="M453" s="9"/>
      <c r="N453" s="5"/>
      <c r="O453" s="4"/>
    </row>
    <row r="454" spans="13:15" x14ac:dyDescent="0.3">
      <c r="M454" s="9"/>
      <c r="N454" s="5"/>
      <c r="O454" s="4"/>
    </row>
    <row r="455" spans="13:15" x14ac:dyDescent="0.3">
      <c r="M455" s="9"/>
      <c r="N455" s="5"/>
      <c r="O455" s="4"/>
    </row>
    <row r="456" spans="13:15" x14ac:dyDescent="0.3">
      <c r="M456" s="9"/>
      <c r="N456" s="5"/>
      <c r="O456" s="4"/>
    </row>
    <row r="457" spans="13:15" x14ac:dyDescent="0.3">
      <c r="M457" s="9"/>
      <c r="N457" s="5"/>
      <c r="O457" s="4"/>
    </row>
    <row r="458" spans="13:15" x14ac:dyDescent="0.3">
      <c r="M458" s="9"/>
      <c r="N458" s="5"/>
      <c r="O458" s="4"/>
    </row>
    <row r="459" spans="13:15" x14ac:dyDescent="0.3">
      <c r="M459" s="9"/>
      <c r="N459" s="5"/>
      <c r="O459" s="4"/>
    </row>
    <row r="460" spans="13:15" x14ac:dyDescent="0.3">
      <c r="M460" s="9"/>
      <c r="N460" s="5"/>
      <c r="O460" s="4"/>
    </row>
    <row r="461" spans="13:15" x14ac:dyDescent="0.3">
      <c r="M461" s="9"/>
      <c r="N461" s="5"/>
      <c r="O461" s="4"/>
    </row>
    <row r="462" spans="13:15" x14ac:dyDescent="0.3">
      <c r="M462" s="9"/>
      <c r="N462" s="5"/>
      <c r="O462" s="4"/>
    </row>
    <row r="463" spans="13:15" x14ac:dyDescent="0.3">
      <c r="M463" s="9"/>
      <c r="N463" s="5"/>
      <c r="O463" s="4"/>
    </row>
    <row r="464" spans="13:15" x14ac:dyDescent="0.3">
      <c r="M464" s="9"/>
      <c r="N464" s="5"/>
      <c r="O464" s="4"/>
    </row>
    <row r="465" spans="13:15" x14ac:dyDescent="0.3">
      <c r="M465" s="9"/>
      <c r="N465" s="5"/>
      <c r="O465" s="4"/>
    </row>
    <row r="466" spans="13:15" x14ac:dyDescent="0.3">
      <c r="M466" s="9"/>
      <c r="N466" s="5"/>
      <c r="O466" s="4"/>
    </row>
    <row r="467" spans="13:15" x14ac:dyDescent="0.3">
      <c r="M467" s="9"/>
      <c r="N467" s="5"/>
      <c r="O467" s="4"/>
    </row>
    <row r="468" spans="13:15" x14ac:dyDescent="0.3">
      <c r="M468" s="9"/>
      <c r="N468" s="5"/>
      <c r="O468" s="4"/>
    </row>
    <row r="469" spans="13:15" x14ac:dyDescent="0.3">
      <c r="M469" s="9"/>
      <c r="N469" s="5"/>
      <c r="O469" s="4"/>
    </row>
    <row r="470" spans="13:15" x14ac:dyDescent="0.3">
      <c r="M470" s="9"/>
      <c r="N470" s="5"/>
      <c r="O470" s="4"/>
    </row>
    <row r="471" spans="13:15" x14ac:dyDescent="0.3">
      <c r="M471" s="9"/>
      <c r="N471" s="5"/>
      <c r="O471" s="4"/>
    </row>
    <row r="472" spans="13:15" x14ac:dyDescent="0.3">
      <c r="M472" s="9"/>
      <c r="N472" s="5"/>
      <c r="O472" s="4"/>
    </row>
    <row r="473" spans="13:15" x14ac:dyDescent="0.3">
      <c r="M473" s="9"/>
      <c r="N473" s="5"/>
      <c r="O473" s="4"/>
    </row>
    <row r="474" spans="13:15" x14ac:dyDescent="0.3">
      <c r="M474" s="9"/>
      <c r="N474" s="5"/>
      <c r="O474" s="4"/>
    </row>
    <row r="475" spans="13:15" x14ac:dyDescent="0.3">
      <c r="M475" s="9"/>
      <c r="N475" s="5"/>
      <c r="O475" s="4"/>
    </row>
    <row r="476" spans="13:15" x14ac:dyDescent="0.3">
      <c r="M476" s="9"/>
      <c r="N476" s="5"/>
      <c r="O476" s="4"/>
    </row>
    <row r="477" spans="13:15" x14ac:dyDescent="0.3">
      <c r="M477" s="9"/>
      <c r="N477" s="5"/>
      <c r="O477" s="4"/>
    </row>
    <row r="478" spans="13:15" x14ac:dyDescent="0.3">
      <c r="M478" s="9"/>
      <c r="N478" s="5"/>
      <c r="O478" s="4"/>
    </row>
    <row r="479" spans="13:15" x14ac:dyDescent="0.3">
      <c r="M479" s="9"/>
      <c r="N479" s="5"/>
      <c r="O479" s="4"/>
    </row>
    <row r="480" spans="13:15" x14ac:dyDescent="0.3">
      <c r="M480" s="9"/>
      <c r="N480" s="5"/>
      <c r="O480" s="4"/>
    </row>
    <row r="481" spans="13:15" x14ac:dyDescent="0.3">
      <c r="M481" s="9"/>
      <c r="N481" s="5"/>
      <c r="O481" s="4"/>
    </row>
    <row r="482" spans="13:15" x14ac:dyDescent="0.3">
      <c r="M482" s="9"/>
      <c r="N482" s="5"/>
      <c r="O482" s="4"/>
    </row>
    <row r="483" spans="13:15" x14ac:dyDescent="0.3">
      <c r="M483" s="9"/>
      <c r="N483" s="5"/>
      <c r="O483" s="4"/>
    </row>
    <row r="484" spans="13:15" x14ac:dyDescent="0.3">
      <c r="M484" s="9"/>
      <c r="N484" s="5"/>
      <c r="O484" s="4"/>
    </row>
    <row r="485" spans="13:15" x14ac:dyDescent="0.3">
      <c r="M485" s="9"/>
      <c r="N485" s="5"/>
      <c r="O485" s="4"/>
    </row>
    <row r="486" spans="13:15" x14ac:dyDescent="0.3">
      <c r="M486" s="9"/>
      <c r="N486" s="5"/>
      <c r="O486" s="4"/>
    </row>
    <row r="487" spans="13:15" x14ac:dyDescent="0.3">
      <c r="M487" s="9"/>
      <c r="N487" s="5"/>
      <c r="O487" s="4"/>
    </row>
    <row r="488" spans="13:15" x14ac:dyDescent="0.3">
      <c r="M488" s="9"/>
      <c r="N488" s="5"/>
      <c r="O488" s="4"/>
    </row>
    <row r="489" spans="13:15" x14ac:dyDescent="0.3">
      <c r="M489" s="9"/>
      <c r="N489" s="5"/>
      <c r="O489" s="4"/>
    </row>
    <row r="490" spans="13:15" x14ac:dyDescent="0.3">
      <c r="M490" s="9"/>
      <c r="N490" s="5"/>
      <c r="O490" s="4"/>
    </row>
    <row r="491" spans="13:15" x14ac:dyDescent="0.3">
      <c r="M491" s="9"/>
      <c r="N491" s="5"/>
      <c r="O491" s="4"/>
    </row>
    <row r="492" spans="13:15" x14ac:dyDescent="0.3">
      <c r="M492" s="9"/>
      <c r="N492" s="5"/>
      <c r="O492" s="4"/>
    </row>
    <row r="493" spans="13:15" x14ac:dyDescent="0.3">
      <c r="M493" s="9"/>
      <c r="N493" s="5"/>
      <c r="O493" s="4"/>
    </row>
    <row r="494" spans="13:15" x14ac:dyDescent="0.3">
      <c r="M494" s="9"/>
      <c r="N494" s="5"/>
      <c r="O494" s="4"/>
    </row>
    <row r="495" spans="13:15" x14ac:dyDescent="0.3">
      <c r="M495" s="9"/>
      <c r="N495" s="5"/>
      <c r="O495" s="4"/>
    </row>
    <row r="496" spans="13:15" x14ac:dyDescent="0.3">
      <c r="M496" s="9"/>
      <c r="N496" s="5"/>
      <c r="O496" s="4"/>
    </row>
    <row r="497" spans="13:15" x14ac:dyDescent="0.3">
      <c r="M497" s="9"/>
      <c r="N497" s="5"/>
      <c r="O497" s="4"/>
    </row>
    <row r="498" spans="13:15" x14ac:dyDescent="0.3">
      <c r="M498" s="9"/>
      <c r="N498" s="5"/>
      <c r="O498" s="4"/>
    </row>
    <row r="499" spans="13:15" x14ac:dyDescent="0.3">
      <c r="M499" s="9"/>
      <c r="N499" s="5"/>
      <c r="O499" s="4"/>
    </row>
    <row r="500" spans="13:15" x14ac:dyDescent="0.3">
      <c r="M500" s="9"/>
      <c r="N500" s="5"/>
      <c r="O500" s="4"/>
    </row>
    <row r="501" spans="13:15" x14ac:dyDescent="0.3">
      <c r="M501" s="9"/>
      <c r="N501" s="5"/>
      <c r="O501" s="4"/>
    </row>
    <row r="502" spans="13:15" x14ac:dyDescent="0.3">
      <c r="M502" s="9"/>
      <c r="N502" s="5"/>
      <c r="O502" s="4"/>
    </row>
    <row r="503" spans="13:15" x14ac:dyDescent="0.3">
      <c r="M503" s="9"/>
      <c r="N503" s="5"/>
      <c r="O503" s="4"/>
    </row>
    <row r="504" spans="13:15" x14ac:dyDescent="0.3">
      <c r="M504" s="9"/>
      <c r="N504" s="5"/>
      <c r="O504" s="4"/>
    </row>
    <row r="505" spans="13:15" x14ac:dyDescent="0.3">
      <c r="M505" s="9"/>
      <c r="N505" s="5"/>
      <c r="O505" s="4"/>
    </row>
    <row r="506" spans="13:15" x14ac:dyDescent="0.3">
      <c r="M506" s="9"/>
      <c r="N506" s="5"/>
      <c r="O506" s="4"/>
    </row>
    <row r="507" spans="13:15" x14ac:dyDescent="0.3">
      <c r="M507" s="9"/>
      <c r="N507" s="5"/>
      <c r="O507" s="4"/>
    </row>
    <row r="508" spans="13:15" x14ac:dyDescent="0.3">
      <c r="M508" s="9"/>
      <c r="N508" s="5"/>
      <c r="O508" s="4"/>
    </row>
    <row r="509" spans="13:15" x14ac:dyDescent="0.3">
      <c r="M509" s="9"/>
      <c r="N509" s="5"/>
      <c r="O509" s="4"/>
    </row>
    <row r="510" spans="13:15" x14ac:dyDescent="0.3">
      <c r="M510" s="9"/>
      <c r="N510" s="5"/>
      <c r="O510" s="4"/>
    </row>
    <row r="511" spans="13:15" x14ac:dyDescent="0.3">
      <c r="M511" s="9"/>
      <c r="N511" s="5"/>
      <c r="O511" s="4"/>
    </row>
    <row r="512" spans="13:15" x14ac:dyDescent="0.3">
      <c r="M512" s="9"/>
      <c r="N512" s="5"/>
      <c r="O512" s="4"/>
    </row>
    <row r="513" spans="13:15" x14ac:dyDescent="0.3">
      <c r="M513" s="9"/>
      <c r="N513" s="5"/>
      <c r="O513" s="4"/>
    </row>
    <row r="514" spans="13:15" x14ac:dyDescent="0.3">
      <c r="M514" s="9"/>
      <c r="N514" s="5"/>
      <c r="O514" s="4"/>
    </row>
    <row r="515" spans="13:15" x14ac:dyDescent="0.3">
      <c r="M515" s="9"/>
      <c r="N515" s="5"/>
      <c r="O515" s="4"/>
    </row>
    <row r="516" spans="13:15" x14ac:dyDescent="0.3">
      <c r="M516" s="9"/>
      <c r="N516" s="5"/>
      <c r="O516" s="4"/>
    </row>
    <row r="517" spans="13:15" x14ac:dyDescent="0.3">
      <c r="M517" s="9"/>
      <c r="N517" s="5"/>
      <c r="O517" s="4"/>
    </row>
    <row r="518" spans="13:15" x14ac:dyDescent="0.3">
      <c r="M518" s="9"/>
      <c r="N518" s="5"/>
      <c r="O518" s="4"/>
    </row>
    <row r="519" spans="13:15" x14ac:dyDescent="0.3">
      <c r="M519" s="9"/>
      <c r="N519" s="5"/>
      <c r="O519" s="4"/>
    </row>
    <row r="520" spans="13:15" x14ac:dyDescent="0.3">
      <c r="M520" s="9"/>
      <c r="N520" s="5"/>
      <c r="O520" s="4"/>
    </row>
    <row r="521" spans="13:15" x14ac:dyDescent="0.3">
      <c r="M521" s="9"/>
      <c r="N521" s="5"/>
      <c r="O521" s="4"/>
    </row>
    <row r="522" spans="13:15" x14ac:dyDescent="0.3">
      <c r="M522" s="9"/>
      <c r="N522" s="5"/>
      <c r="O522" s="4"/>
    </row>
    <row r="523" spans="13:15" x14ac:dyDescent="0.3">
      <c r="M523" s="9"/>
      <c r="N523" s="5"/>
      <c r="O523" s="4"/>
    </row>
    <row r="524" spans="13:15" x14ac:dyDescent="0.3">
      <c r="M524" s="9"/>
      <c r="N524" s="5"/>
      <c r="O524" s="4"/>
    </row>
    <row r="525" spans="13:15" x14ac:dyDescent="0.3">
      <c r="M525" s="9"/>
      <c r="N525" s="5"/>
      <c r="O525" s="4"/>
    </row>
    <row r="526" spans="13:15" x14ac:dyDescent="0.3">
      <c r="M526" s="9"/>
      <c r="N526" s="5"/>
      <c r="O526" s="4"/>
    </row>
    <row r="527" spans="13:15" x14ac:dyDescent="0.3">
      <c r="M527" s="9"/>
      <c r="N527" s="5"/>
      <c r="O527" s="4"/>
    </row>
    <row r="528" spans="13:15" x14ac:dyDescent="0.3">
      <c r="M528" s="9"/>
      <c r="N528" s="5"/>
      <c r="O528" s="4"/>
    </row>
    <row r="529" spans="13:15" x14ac:dyDescent="0.3">
      <c r="M529" s="9"/>
      <c r="N529" s="5"/>
      <c r="O529" s="4"/>
    </row>
    <row r="530" spans="13:15" x14ac:dyDescent="0.3">
      <c r="M530" s="9"/>
      <c r="N530" s="5"/>
      <c r="O530" s="4"/>
    </row>
    <row r="531" spans="13:15" x14ac:dyDescent="0.3">
      <c r="M531" s="9"/>
      <c r="N531" s="5"/>
      <c r="O531" s="4"/>
    </row>
    <row r="532" spans="13:15" x14ac:dyDescent="0.3">
      <c r="M532" s="9"/>
      <c r="N532" s="5"/>
      <c r="O532" s="4"/>
    </row>
    <row r="533" spans="13:15" x14ac:dyDescent="0.3">
      <c r="M533" s="9"/>
      <c r="N533" s="5"/>
      <c r="O533" s="4"/>
    </row>
    <row r="534" spans="13:15" x14ac:dyDescent="0.3">
      <c r="M534" s="9"/>
      <c r="N534" s="5"/>
      <c r="O534" s="4"/>
    </row>
    <row r="535" spans="13:15" x14ac:dyDescent="0.3">
      <c r="M535" s="9"/>
      <c r="N535" s="5"/>
      <c r="O535" s="4"/>
    </row>
    <row r="536" spans="13:15" x14ac:dyDescent="0.3">
      <c r="M536" s="9"/>
      <c r="N536" s="5"/>
      <c r="O536" s="4"/>
    </row>
    <row r="537" spans="13:15" x14ac:dyDescent="0.3">
      <c r="M537" s="9"/>
      <c r="N537" s="5"/>
      <c r="O537" s="4"/>
    </row>
    <row r="538" spans="13:15" x14ac:dyDescent="0.3">
      <c r="M538" s="9"/>
      <c r="N538" s="5"/>
      <c r="O538" s="4"/>
    </row>
    <row r="539" spans="13:15" x14ac:dyDescent="0.3">
      <c r="M539" s="9"/>
      <c r="N539" s="5"/>
      <c r="O539" s="4"/>
    </row>
    <row r="540" spans="13:15" x14ac:dyDescent="0.3">
      <c r="M540" s="9"/>
      <c r="N540" s="5"/>
      <c r="O540" s="4"/>
    </row>
    <row r="541" spans="13:15" x14ac:dyDescent="0.3">
      <c r="M541" s="9"/>
      <c r="N541" s="5"/>
      <c r="O541" s="4"/>
    </row>
    <row r="542" spans="13:15" x14ac:dyDescent="0.3">
      <c r="M542" s="9"/>
      <c r="N542" s="5"/>
      <c r="O542" s="4"/>
    </row>
    <row r="543" spans="13:15" x14ac:dyDescent="0.3">
      <c r="M543" s="9"/>
      <c r="N543" s="5"/>
      <c r="O543" s="4"/>
    </row>
    <row r="544" spans="13:15" x14ac:dyDescent="0.3">
      <c r="M544" s="9"/>
      <c r="N544" s="5"/>
      <c r="O544" s="4"/>
    </row>
    <row r="545" spans="13:15" x14ac:dyDescent="0.3">
      <c r="M545" s="9"/>
      <c r="N545" s="5"/>
      <c r="O545" s="4"/>
    </row>
    <row r="546" spans="13:15" x14ac:dyDescent="0.3">
      <c r="M546" s="9"/>
      <c r="N546" s="5"/>
      <c r="O546" s="4"/>
    </row>
    <row r="547" spans="13:15" x14ac:dyDescent="0.3">
      <c r="M547" s="9"/>
      <c r="N547" s="5"/>
      <c r="O547" s="4"/>
    </row>
    <row r="548" spans="13:15" x14ac:dyDescent="0.3">
      <c r="M548" s="9"/>
      <c r="N548" s="5"/>
      <c r="O548" s="4"/>
    </row>
    <row r="549" spans="13:15" x14ac:dyDescent="0.3">
      <c r="M549" s="9"/>
      <c r="N549" s="5"/>
      <c r="O549" s="4"/>
    </row>
    <row r="550" spans="13:15" x14ac:dyDescent="0.3">
      <c r="M550" s="9"/>
      <c r="N550" s="5"/>
      <c r="O550" s="4"/>
    </row>
    <row r="551" spans="13:15" x14ac:dyDescent="0.3">
      <c r="M551" s="9"/>
      <c r="N551" s="5"/>
      <c r="O551" s="4"/>
    </row>
    <row r="552" spans="13:15" x14ac:dyDescent="0.3">
      <c r="M552" s="9"/>
      <c r="N552" s="5"/>
      <c r="O552" s="4"/>
    </row>
    <row r="553" spans="13:15" x14ac:dyDescent="0.3">
      <c r="M553" s="9"/>
      <c r="N553" s="5"/>
      <c r="O553" s="4"/>
    </row>
    <row r="554" spans="13:15" x14ac:dyDescent="0.3">
      <c r="M554" s="9"/>
      <c r="N554" s="5"/>
      <c r="O554" s="4"/>
    </row>
    <row r="555" spans="13:15" x14ac:dyDescent="0.3">
      <c r="M555" s="9"/>
      <c r="N555" s="5"/>
      <c r="O555" s="4"/>
    </row>
    <row r="556" spans="13:15" x14ac:dyDescent="0.3">
      <c r="M556" s="9"/>
      <c r="N556" s="5"/>
      <c r="O556" s="4"/>
    </row>
    <row r="557" spans="13:15" x14ac:dyDescent="0.3">
      <c r="M557" s="9"/>
      <c r="N557" s="5"/>
      <c r="O557" s="4"/>
    </row>
    <row r="558" spans="13:15" x14ac:dyDescent="0.3">
      <c r="M558" s="9"/>
      <c r="N558" s="5"/>
      <c r="O558" s="4"/>
    </row>
    <row r="559" spans="13:15" x14ac:dyDescent="0.3">
      <c r="M559" s="9"/>
      <c r="N559" s="5"/>
      <c r="O559" s="4"/>
    </row>
    <row r="560" spans="13:15" x14ac:dyDescent="0.3">
      <c r="M560" s="9"/>
      <c r="N560" s="5"/>
      <c r="O560" s="4"/>
    </row>
    <row r="561" spans="13:15" x14ac:dyDescent="0.3">
      <c r="M561" s="9"/>
      <c r="N561" s="5"/>
      <c r="O561" s="4"/>
    </row>
    <row r="562" spans="13:15" x14ac:dyDescent="0.3">
      <c r="M562" s="9"/>
      <c r="N562" s="5"/>
      <c r="O562" s="4"/>
    </row>
    <row r="563" spans="13:15" x14ac:dyDescent="0.3">
      <c r="M563" s="9"/>
      <c r="N563" s="5"/>
      <c r="O563" s="4"/>
    </row>
    <row r="564" spans="13:15" x14ac:dyDescent="0.3">
      <c r="M564" s="9"/>
      <c r="N564" s="5"/>
      <c r="O564" s="4"/>
    </row>
    <row r="565" spans="13:15" x14ac:dyDescent="0.3">
      <c r="M565" s="9"/>
      <c r="N565" s="5"/>
      <c r="O565" s="4"/>
    </row>
    <row r="566" spans="13:15" x14ac:dyDescent="0.3">
      <c r="M566" s="9"/>
      <c r="N566" s="5"/>
      <c r="O566" s="4"/>
    </row>
    <row r="567" spans="13:15" x14ac:dyDescent="0.3">
      <c r="M567" s="9"/>
      <c r="N567" s="5"/>
      <c r="O567" s="4"/>
    </row>
    <row r="568" spans="13:15" x14ac:dyDescent="0.3">
      <c r="M568" s="9"/>
      <c r="N568" s="5"/>
      <c r="O568" s="4"/>
    </row>
    <row r="569" spans="13:15" x14ac:dyDescent="0.3">
      <c r="M569" s="9"/>
      <c r="N569" s="5"/>
      <c r="O569" s="4"/>
    </row>
    <row r="570" spans="13:15" x14ac:dyDescent="0.3">
      <c r="M570" s="9"/>
      <c r="N570" s="5"/>
      <c r="O570" s="4"/>
    </row>
    <row r="571" spans="13:15" x14ac:dyDescent="0.3">
      <c r="M571" s="9"/>
      <c r="N571" s="5"/>
      <c r="O571" s="4"/>
    </row>
    <row r="572" spans="13:15" x14ac:dyDescent="0.3">
      <c r="M572" s="9"/>
      <c r="N572" s="5"/>
      <c r="O572" s="4"/>
    </row>
    <row r="573" spans="13:15" x14ac:dyDescent="0.3">
      <c r="M573" s="9"/>
      <c r="N573" s="5"/>
      <c r="O573" s="4"/>
    </row>
    <row r="574" spans="13:15" x14ac:dyDescent="0.3">
      <c r="M574" s="9"/>
      <c r="N574" s="5"/>
      <c r="O574" s="4"/>
    </row>
    <row r="575" spans="13:15" x14ac:dyDescent="0.3">
      <c r="M575" s="9"/>
      <c r="N575" s="5"/>
      <c r="O575" s="4"/>
    </row>
    <row r="576" spans="13:15" x14ac:dyDescent="0.3">
      <c r="M576" s="9"/>
      <c r="N576" s="5"/>
      <c r="O576" s="4"/>
    </row>
    <row r="577" spans="13:15" x14ac:dyDescent="0.3">
      <c r="M577" s="9"/>
      <c r="N577" s="5"/>
      <c r="O577" s="4"/>
    </row>
    <row r="578" spans="13:15" x14ac:dyDescent="0.3">
      <c r="M578" s="9"/>
      <c r="N578" s="5"/>
      <c r="O578" s="4"/>
    </row>
    <row r="579" spans="13:15" x14ac:dyDescent="0.3">
      <c r="M579" s="9"/>
      <c r="N579" s="5"/>
      <c r="O579" s="4"/>
    </row>
    <row r="580" spans="13:15" x14ac:dyDescent="0.3">
      <c r="M580" s="9"/>
      <c r="N580" s="5"/>
      <c r="O580" s="4"/>
    </row>
    <row r="581" spans="13:15" x14ac:dyDescent="0.3">
      <c r="M581" s="9"/>
      <c r="N581" s="5"/>
      <c r="O581" s="4"/>
    </row>
    <row r="582" spans="13:15" x14ac:dyDescent="0.3">
      <c r="M582" s="9"/>
      <c r="N582" s="5"/>
      <c r="O582" s="4"/>
    </row>
    <row r="583" spans="13:15" x14ac:dyDescent="0.3">
      <c r="M583" s="9"/>
      <c r="N583" s="5"/>
      <c r="O583" s="4"/>
    </row>
    <row r="584" spans="13:15" x14ac:dyDescent="0.3">
      <c r="M584" s="9"/>
      <c r="N584" s="5"/>
      <c r="O584" s="4"/>
    </row>
    <row r="585" spans="13:15" x14ac:dyDescent="0.3">
      <c r="M585" s="9"/>
      <c r="N585" s="5"/>
      <c r="O585" s="4"/>
    </row>
    <row r="586" spans="13:15" x14ac:dyDescent="0.3">
      <c r="M586" s="9"/>
      <c r="N586" s="5"/>
      <c r="O586" s="4"/>
    </row>
    <row r="587" spans="13:15" x14ac:dyDescent="0.3">
      <c r="M587" s="9"/>
      <c r="N587" s="5"/>
      <c r="O587" s="4"/>
    </row>
    <row r="588" spans="13:15" x14ac:dyDescent="0.3">
      <c r="M588" s="9"/>
      <c r="N588" s="5"/>
      <c r="O588" s="4"/>
    </row>
    <row r="589" spans="13:15" x14ac:dyDescent="0.3">
      <c r="N589" s="5"/>
      <c r="O589" s="4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2021-08-19T17:03:50Z</dcterms:created>
  <dcterms:modified xsi:type="dcterms:W3CDTF">2021-09-07T12:50:35Z</dcterms:modified>
</cp:coreProperties>
</file>