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8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B6" i="1"/>
  <c r="D6" i="1"/>
  <c r="C6" i="1"/>
  <c r="E6" i="1"/>
  <c r="B5" i="1"/>
  <c r="B4" i="1"/>
  <c r="C5" i="1"/>
  <c r="D4" i="1"/>
  <c r="C4" i="1"/>
  <c r="D3" i="1"/>
  <c r="B2" i="1"/>
  <c r="D2" i="1"/>
  <c r="C3" i="1"/>
  <c r="D5" i="1"/>
  <c r="C2" i="1"/>
  <c r="B3" i="1"/>
  <c r="E4" i="1"/>
  <c r="E5" i="1"/>
  <c r="E3" i="1"/>
  <c r="E2" i="1"/>
  <c r="F3" i="1" l="1"/>
  <c r="F6" i="1"/>
  <c r="F2" i="1"/>
  <c r="F5" i="1"/>
  <c r="F4" i="1"/>
  <c r="I3" i="1" l="1"/>
  <c r="I6" i="1"/>
  <c r="I5" i="1"/>
  <c r="I4" i="1"/>
  <c r="I2" i="1"/>
  <c r="J3" i="1"/>
  <c r="J5" i="1"/>
  <c r="J4" i="1"/>
  <c r="J6" i="1"/>
  <c r="J2" i="1"/>
</calcChain>
</file>

<file path=xl/sharedStrings.xml><?xml version="1.0" encoding="utf-8"?>
<sst xmlns="http://schemas.openxmlformats.org/spreadsheetml/2006/main" count="13" uniqueCount="12">
  <si>
    <t>EP</t>
  </si>
  <si>
    <t>ENQ</t>
  </si>
  <si>
    <t>YM</t>
  </si>
  <si>
    <t>RTY</t>
  </si>
  <si>
    <t>EMD</t>
  </si>
  <si>
    <t>Symbol</t>
  </si>
  <si>
    <t>Description</t>
  </si>
  <si>
    <t>Last</t>
  </si>
  <si>
    <t>NC</t>
  </si>
  <si>
    <t>%NC</t>
  </si>
  <si>
    <t>Rank</t>
  </si>
  <si>
    <t>Ranked %NC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</si>
</sst>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E-mini Dow ($5), Jun 18</v>
        <stp/>
        <stp>ContractData</stp>
        <stp>YM</stp>
        <stp>LongDescription</stp>
        <stp/>
        <stp>T</stp>
        <tr r="B4" s="1"/>
      </tp>
      <tp t="s">
        <v>E-Mini S&amp;P 500, Jun 18</v>
        <stp/>
        <stp>ContractData</stp>
        <stp>EP</stp>
        <stp>LongDescription</stp>
        <stp/>
        <stp>T</stp>
        <tr r="B2" s="1"/>
      </tp>
      <tp t="s">
        <v>E-mini Russell 2000, Jun 18</v>
        <stp/>
        <stp>ContractData</stp>
        <stp>RTY</stp>
        <stp>LongDescription</stp>
        <stp/>
        <stp>T</stp>
        <tr r="B5" s="1"/>
      </tp>
      <tp t="s">
        <v>E-mini MidCap 400, Jun 18</v>
        <stp/>
        <stp>ContractData</stp>
        <stp>EMD</stp>
        <stp>LongDescription</stp>
        <stp/>
        <stp>T</stp>
        <tr r="B6" s="1"/>
      </tp>
      <tp t="s">
        <v>E-mini NASDAQ-100, Jun 18</v>
        <stp/>
        <stp>ContractData</stp>
        <stp>ENQ</stp>
        <stp>LongDescription</stp>
        <stp/>
        <stp>T</stp>
        <tr r="B3" s="1"/>
      </tp>
      <tp>
        <v>6490</v>
        <stp/>
        <stp>ContractData</stp>
        <stp>ENQ</stp>
        <stp>LastTrade</stp>
        <stp/>
        <stp>T</stp>
        <tr r="C3" s="1"/>
      </tp>
      <tp>
        <v>1858</v>
        <stp/>
        <stp>ContractData</stp>
        <stp>EMD</stp>
        <stp>LastTrade</stp>
        <stp/>
        <stp>T</stp>
        <tr r="C6" s="1"/>
      </tp>
      <tp>
        <v>1518.5</v>
        <stp/>
        <stp>ContractData</stp>
        <stp>RTY</stp>
        <stp>LastTrade</stp>
        <stp/>
        <stp>T</stp>
        <tr r="C5" s="1"/>
      </tp>
      <tp>
        <v>23989</v>
        <stp/>
        <stp>ContractData</stp>
        <stp>YM</stp>
        <stp>LastTrade</stp>
        <stp/>
        <stp>T</stp>
        <tr r="C4" s="1"/>
      </tp>
      <tp>
        <v>63</v>
        <stp/>
        <stp>ContractData</stp>
        <stp>YM</stp>
        <stp>NetLastTrade</stp>
        <stp/>
        <stp>T</stp>
        <tr r="D4" s="1"/>
      </tp>
      <tp>
        <v>10.5</v>
        <stp/>
        <stp>ContractData</stp>
        <stp>EP</stp>
        <stp>NetLastTrade</stp>
        <stp/>
        <stp>T</stp>
        <tr r="D2" s="1"/>
      </tp>
      <tp>
        <v>2616.25</v>
        <stp/>
        <stp>ContractData</stp>
        <stp>EP</stp>
        <stp>LastTrade</stp>
        <stp/>
        <stp>T</stp>
        <tr r="C2" s="1"/>
      </tp>
      <tp>
        <v>3.0999999999999091</v>
        <stp/>
        <stp>ContractData</stp>
        <stp>RTY</stp>
        <stp>NetLastTrade</stp>
        <stp/>
        <stp>T</stp>
        <tr r="D5" s="1"/>
      </tp>
      <tp>
        <v>0.26331187829139846</v>
        <stp/>
        <stp>ContractData</stp>
        <stp>YM</stp>
        <stp>PerCentNetLastTrade</stp>
        <stp/>
        <stp>T</stp>
        <tr r="J4" s="1"/>
        <tr r="E4" s="1"/>
      </tp>
      <tp>
        <v>0.40295500335795836</v>
        <stp/>
        <stp>ContractData</stp>
        <stp>EP</stp>
        <stp>PerCentNetLastTrade</stp>
        <stp/>
        <stp>T</stp>
        <tr r="J3" s="1"/>
        <tr r="E2" s="1"/>
      </tp>
      <tp>
        <v>35.25</v>
        <stp/>
        <stp>ContractData</stp>
        <stp>ENQ</stp>
        <stp>NetLastTrade</stp>
        <stp/>
        <stp>T</stp>
        <tr r="D3" s="1"/>
      </tp>
      <tp>
        <v>3.8999999999998636</v>
        <stp/>
        <stp>ContractData</stp>
        <stp>EMD</stp>
        <stp>NetLastTrade</stp>
        <stp/>
        <stp>T</stp>
        <tr r="D6" s="1"/>
      </tp>
      <tp>
        <v>0.5461094542778574</v>
        <stp/>
        <stp>ContractData</stp>
        <stp>ENQ</stp>
        <stp>PerCentNetLastTrade</stp>
        <stp/>
        <stp>T</stp>
        <tr r="J2" s="1"/>
        <tr r="E3" s="1"/>
      </tp>
      <tp>
        <v>0.21034464160509142</v>
        <stp/>
        <stp>ContractData</stp>
        <stp>EMD</stp>
        <stp>PerCentNetLastTrade</stp>
        <stp/>
        <stp>T</stp>
        <tr r="J5" s="1"/>
        <tr r="E6" s="1"/>
      </tp>
      <tp>
        <v>0.20456645110201926</v>
        <stp/>
        <stp>ContractData</stp>
        <stp>RTY</stp>
        <stp>PerCentNetLastTrade</stp>
        <stp/>
        <stp>T</stp>
        <tr r="J6" s="1"/>
        <tr r="E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J2" sqref="J2"/>
    </sheetView>
  </sheetViews>
  <sheetFormatPr defaultRowHeight="16.5" x14ac:dyDescent="0.3"/>
  <cols>
    <col min="1" max="1" width="9" style="1"/>
    <col min="2" max="2" width="26.625" style="1" customWidth="1"/>
    <col min="3" max="3" width="11.25" style="1" customWidth="1"/>
    <col min="4" max="16384" width="9" style="1"/>
  </cols>
  <sheetData>
    <row r="1" spans="1:10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5</v>
      </c>
      <c r="H1" s="4"/>
      <c r="I1" s="5" t="s">
        <v>11</v>
      </c>
      <c r="J1" s="5"/>
    </row>
    <row r="2" spans="1:10" x14ac:dyDescent="0.3">
      <c r="A2" s="1" t="s">
        <v>0</v>
      </c>
      <c r="B2" s="1" t="str">
        <f>IFERROR(RTD("cqg.rtd", ,"ContractData",A2, "LongDescription",, "T"),"")</f>
        <v>E-Mini S&amp;P 500, Jun 18</v>
      </c>
      <c r="C2" s="1">
        <f>IFERROR(RTD("cqg.rtd", ,"ContractData",A2, "LastTrade",, "T"),"")</f>
        <v>2616.25</v>
      </c>
      <c r="D2" s="1">
        <f>IFERROR(RTD("cqg.rtd", ,"ContractData",A2, "NetLastTrade",, "T"),"")</f>
        <v>10.5</v>
      </c>
      <c r="E2" s="2">
        <f>IFERROR(RTD("cqg.rtd", ,"ContractData",A2, "PerCentNetLastTrade",, "T")/100,"")</f>
        <v>4.0295500335795834E-3</v>
      </c>
      <c r="F2" s="3">
        <f>RANK(E2,$E$2:$E$6,0)+COUNTIF($E$2:E2,E2)-1</f>
        <v>2</v>
      </c>
      <c r="G2" s="1" t="str">
        <f>A2</f>
        <v>EP</v>
      </c>
      <c r="H2" s="1">
        <v>1</v>
      </c>
      <c r="I2" s="1" t="str">
        <f>VLOOKUP(H2,$F$2:$G$6,2,FALSE)</f>
        <v>ENQ</v>
      </c>
      <c r="J2" s="2">
        <f>IFERROR(RTD("cqg.rtd", ,"ContractData",I2, "PerCentNetLastTrade",, "T")/100,"")</f>
        <v>5.4610945427785744E-3</v>
      </c>
    </row>
    <row r="3" spans="1:10" x14ac:dyDescent="0.3">
      <c r="A3" s="1" t="s">
        <v>1</v>
      </c>
      <c r="B3" s="1" t="str">
        <f>IFERROR(RTD("cqg.rtd", ,"ContractData",A3, "LongDescription",, "T"),"")</f>
        <v>E-mini NASDAQ-100, Jun 18</v>
      </c>
      <c r="C3" s="1">
        <f>IFERROR(RTD("cqg.rtd", ,"ContractData",A3, "LastTrade",, "T"),"")</f>
        <v>6490</v>
      </c>
      <c r="D3" s="1">
        <f>IFERROR(RTD("cqg.rtd", ,"ContractData",A3, "NetLastTrade",, "T"),"")</f>
        <v>35.25</v>
      </c>
      <c r="E3" s="2">
        <f>IFERROR(RTD("cqg.rtd", ,"ContractData",A3, "PerCentNetLastTrade",, "T")/100,"")</f>
        <v>5.4610945427785744E-3</v>
      </c>
      <c r="F3" s="3">
        <f>RANK(E3,$E$2:$E$6,0)+COUNTIF($E$2:E3,E3)-1</f>
        <v>1</v>
      </c>
      <c r="G3" s="1" t="str">
        <f t="shared" ref="G3:G6" si="0">A3</f>
        <v>ENQ</v>
      </c>
      <c r="H3" s="1">
        <v>2</v>
      </c>
      <c r="I3" s="1" t="str">
        <f t="shared" ref="I3:I6" si="1">VLOOKUP(H3,$F$2:$G$6,2,FALSE)</f>
        <v>EP</v>
      </c>
      <c r="J3" s="2">
        <f>IFERROR(RTD("cqg.rtd", ,"ContractData",I3, "PerCentNetLastTrade",, "T")/100,"")</f>
        <v>4.0295500335795834E-3</v>
      </c>
    </row>
    <row r="4" spans="1:10" x14ac:dyDescent="0.3">
      <c r="A4" s="1" t="s">
        <v>2</v>
      </c>
      <c r="B4" s="1" t="str">
        <f>IFERROR(RTD("cqg.rtd", ,"ContractData",A4, "LongDescription",, "T"),"")</f>
        <v>E-mini Dow ($5), Jun 18</v>
      </c>
      <c r="C4" s="1">
        <f>IFERROR(RTD("cqg.rtd", ,"ContractData",A4, "LastTrade",, "T"),"")</f>
        <v>23989</v>
      </c>
      <c r="D4" s="1">
        <f>IFERROR(RTD("cqg.rtd", ,"ContractData",A4, "NetLastTrade",, "T"),"")</f>
        <v>63</v>
      </c>
      <c r="E4" s="2">
        <f>IFERROR(RTD("cqg.rtd", ,"ContractData",A4, "PerCentNetLastTrade",, "T")/100,"")</f>
        <v>2.6331187829139848E-3</v>
      </c>
      <c r="F4" s="3">
        <f>RANK(E4,$E$2:$E$6,0)+COUNTIF($E$2:E4,E4)-1</f>
        <v>3</v>
      </c>
      <c r="G4" s="1" t="str">
        <f t="shared" si="0"/>
        <v>YM</v>
      </c>
      <c r="H4" s="1">
        <v>3</v>
      </c>
      <c r="I4" s="1" t="str">
        <f t="shared" si="1"/>
        <v>YM</v>
      </c>
      <c r="J4" s="2">
        <f>IFERROR(RTD("cqg.rtd", ,"ContractData",I4, "PerCentNetLastTrade",, "T")/100,"")</f>
        <v>2.6331187829139848E-3</v>
      </c>
    </row>
    <row r="5" spans="1:10" x14ac:dyDescent="0.3">
      <c r="A5" s="1" t="s">
        <v>3</v>
      </c>
      <c r="B5" s="1" t="str">
        <f>IFERROR(RTD("cqg.rtd", ,"ContractData",A5, "LongDescription",, "T"),"")</f>
        <v>E-mini Russell 2000, Jun 18</v>
      </c>
      <c r="C5" s="1">
        <f>IFERROR(RTD("cqg.rtd", ,"ContractData",A5, "LastTrade",, "T"),"")</f>
        <v>1518.5</v>
      </c>
      <c r="D5" s="1">
        <f>IFERROR(RTD("cqg.rtd", ,"ContractData",A5, "NetLastTrade",, "T"),"")</f>
        <v>3.0999999999999091</v>
      </c>
      <c r="E5" s="2">
        <f>IFERROR(RTD("cqg.rtd", ,"ContractData",A5, "PerCentNetLastTrade",, "T")/100,"")</f>
        <v>2.0456645110201927E-3</v>
      </c>
      <c r="F5" s="3">
        <f>RANK(E5,$E$2:$E$6,0)+COUNTIF($E$2:E5,E5)-1</f>
        <v>5</v>
      </c>
      <c r="G5" s="1" t="str">
        <f t="shared" si="0"/>
        <v>RTY</v>
      </c>
      <c r="H5" s="1">
        <v>4</v>
      </c>
      <c r="I5" s="1" t="str">
        <f t="shared" si="1"/>
        <v>EMD</v>
      </c>
      <c r="J5" s="2">
        <f>IFERROR(RTD("cqg.rtd", ,"ContractData",I5, "PerCentNetLastTrade",, "T")/100,"")</f>
        <v>2.1034464160509143E-3</v>
      </c>
    </row>
    <row r="6" spans="1:10" x14ac:dyDescent="0.3">
      <c r="A6" s="1" t="s">
        <v>4</v>
      </c>
      <c r="B6" s="1" t="str">
        <f>IFERROR(RTD("cqg.rtd", ,"ContractData",A6, "LongDescription",, "T"),"")</f>
        <v>E-mini MidCap 400, Jun 18</v>
      </c>
      <c r="C6" s="1">
        <f>IFERROR(RTD("cqg.rtd", ,"ContractData",A6, "LastTrade",, "T"),"")</f>
        <v>1858</v>
      </c>
      <c r="D6" s="1">
        <f>IFERROR(RTD("cqg.rtd", ,"ContractData",A6, "NetLastTrade",, "T"),"")</f>
        <v>3.8999999999998636</v>
      </c>
      <c r="E6" s="2">
        <f>IFERROR(RTD("cqg.rtd", ,"ContractData",A6, "PerCentNetLastTrade",, "T")/100,"")</f>
        <v>2.1034464160509143E-3</v>
      </c>
      <c r="F6" s="3">
        <f>RANK(E6,$E$2:$E$6,0)+COUNTIF($E$2:E6,E6)-1</f>
        <v>4</v>
      </c>
      <c r="G6" s="1" t="str">
        <f t="shared" si="0"/>
        <v>EMD</v>
      </c>
      <c r="H6" s="1">
        <v>5</v>
      </c>
      <c r="I6" s="1" t="str">
        <f t="shared" si="1"/>
        <v>RTY</v>
      </c>
      <c r="J6" s="2">
        <f>IFERROR(RTD("cqg.rtd", ,"ContractData",I6, "PerCentNetLastTrade",, "T")/100,"")</f>
        <v>2.0456645110201927E-3</v>
      </c>
    </row>
  </sheetData>
  <mergeCells count="1">
    <mergeCell ref="I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2018-04-09T18:13:27Z</dcterms:created>
  <dcterms:modified xsi:type="dcterms:W3CDTF">2018-04-09T20:42:52Z</dcterms:modified>
</cp:coreProperties>
</file>