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D19" i="1"/>
  <c r="D20" i="1"/>
  <c r="C20" i="1"/>
  <c r="C19" i="1"/>
  <c r="D23" i="1"/>
  <c r="B2" i="1"/>
  <c r="N18" i="1"/>
  <c r="N13" i="1"/>
  <c r="N8" i="1"/>
  <c r="N7" i="1"/>
  <c r="B23" i="1"/>
  <c r="C21" i="1"/>
  <c r="B17" i="1"/>
  <c r="N5" i="1"/>
  <c r="B20" i="1"/>
  <c r="B15" i="1"/>
  <c r="N6" i="1"/>
  <c r="N12" i="1"/>
  <c r="N11" i="1"/>
  <c r="D21" i="1"/>
  <c r="N14" i="1"/>
  <c r="N9" i="1"/>
  <c r="N20" i="1"/>
  <c r="N4" i="1"/>
  <c r="N19" i="1"/>
  <c r="N3" i="1"/>
  <c r="B22" i="1"/>
  <c r="C18" i="1"/>
  <c r="B16" i="1"/>
  <c r="N10" i="1"/>
  <c r="N21" i="1"/>
  <c r="N16" i="1"/>
  <c r="N15" i="1"/>
  <c r="B21" i="1"/>
  <c r="C17" i="1"/>
  <c r="B19" i="1"/>
  <c r="N22" i="1"/>
  <c r="N17" i="1"/>
  <c r="C23" i="1"/>
  <c r="B18" i="1"/>
  <c r="D22" i="1"/>
  <c r="C22" i="1"/>
  <c r="M17" i="1" l="1"/>
  <c r="M18" i="1" s="1"/>
  <c r="M6" i="1"/>
  <c r="M7" i="1" s="1"/>
  <c r="M5" i="1"/>
  <c r="M4" i="1"/>
  <c r="B10" i="1"/>
  <c r="B11" i="1"/>
  <c r="B4" i="1"/>
  <c r="B9" i="1"/>
  <c r="B13" i="1"/>
  <c r="D13" i="1"/>
  <c r="B7" i="1"/>
  <c r="B8" i="1"/>
  <c r="C13" i="1"/>
  <c r="B3" i="1"/>
  <c r="B5" i="1"/>
  <c r="B6" i="1"/>
  <c r="B14" i="1"/>
  <c r="B12" i="1"/>
  <c r="M19" i="1" l="1"/>
  <c r="M8" i="1"/>
  <c r="M20" i="1" l="1"/>
  <c r="M9" i="1"/>
  <c r="M21" i="1" l="1"/>
  <c r="M10" i="1"/>
  <c r="M22" i="1" l="1"/>
  <c r="M11" i="1"/>
  <c r="M12" i="1" l="1"/>
  <c r="M13" i="1" l="1"/>
  <c r="M14" i="1" l="1"/>
  <c r="M15" i="1" l="1"/>
  <c r="M16" i="1" l="1"/>
</calcChain>
</file>

<file path=xl/sharedStrings.xml><?xml version="1.0" encoding="utf-8"?>
<sst xmlns="http://schemas.openxmlformats.org/spreadsheetml/2006/main" count="25" uniqueCount="24">
  <si>
    <t>cqg.ADXHigh</t>
  </si>
  <si>
    <t>cqg.ADXLow</t>
  </si>
  <si>
    <t>cqg.BarInside</t>
  </si>
  <si>
    <t>cqg.BarOutside</t>
  </si>
  <si>
    <t>cqg.CAboveUBB</t>
  </si>
  <si>
    <t>cqg.CBelowLBB</t>
  </si>
  <si>
    <t>cqg.DDIF_XABOVE</t>
  </si>
  <si>
    <t>cqg.HVolLow</t>
  </si>
  <si>
    <t>cqg.DDIF_XBELOW</t>
  </si>
  <si>
    <t>cqg.ImpVolLow</t>
  </si>
  <si>
    <t>Note: The Implied Volatility study is only available with the Advanced Options service.</t>
  </si>
  <si>
    <t>cqg.MA1XAboveMA2</t>
  </si>
  <si>
    <t>cqg.MACDCross</t>
  </si>
  <si>
    <t>cqg.ReversalDown</t>
  </si>
  <si>
    <t>cqg.NewHigh</t>
  </si>
  <si>
    <t>cqg.ReversalUp</t>
  </si>
  <si>
    <t>cqg.RSIHigh</t>
  </si>
  <si>
    <t>cqg.RSILow</t>
  </si>
  <si>
    <t>cqg.StochFalling</t>
  </si>
  <si>
    <t>cqg.StochRising</t>
  </si>
  <si>
    <t>cqg.StochXAbove</t>
  </si>
  <si>
    <t>cqg.VolumeLow</t>
  </si>
  <si>
    <t>cqg.StochXBelow</t>
  </si>
  <si>
    <t>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</si>
</sst>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B.cqg.RSILow(EP,9,20)</stp>
        <stp>Bar</stp>
        <stp/>
        <stp>Close</stp>
        <stp>15</stp>
        <stp>0</stp>
        <stp>all</stp>
        <stp/>
        <stp/>
        <stp>True</stp>
        <tr r="B18" s="1"/>
      </tp>
      <tp>
        <v>0</v>
        <stp/>
        <stp>StudyData</stp>
        <stp>B.cqg.ReversalDown(EP,1)</stp>
        <stp>Bar</stp>
        <stp/>
        <stp>Close</stp>
        <stp>15</stp>
        <stp>0</stp>
        <stp>all</stp>
        <stp/>
        <stp/>
        <stp>True</stp>
        <tr r="B15" s="1"/>
      </tp>
      <tp>
        <v>0</v>
        <stp/>
        <stp>StudyData</stp>
        <stp>RSI(EP,Period:=9,InputChoice:=Close) &lt;= 20</stp>
        <stp>Bar</stp>
        <stp/>
        <stp>Close</stp>
        <stp>15</stp>
        <stp>0</stp>
        <stp>all</stp>
        <stp/>
        <stp/>
        <stp>True</stp>
        <tr r="C18" s="1"/>
      </tp>
      <tp>
        <v>0</v>
        <stp/>
        <stp>StudyData</stp>
        <stp>RSI(EP,Period:=9,InputChoice:=Close) &gt;= 80</stp>
        <stp>Bar</stp>
        <stp/>
        <stp>Close</stp>
        <stp>15</stp>
        <stp>0</stp>
        <stp>all</stp>
        <stp/>
        <stp/>
        <stp>True</stp>
        <tr r="C17" s="1"/>
      </tp>
      <tp>
        <v>0</v>
        <stp/>
        <stp>StudyData</stp>
        <stp>B.cqg.CAboveUBB(EP,MAType:=Sim,Period1:=20,Percent:=2.00,Divisor:=0,InputChoice:=Close)</stp>
        <stp>Bar</stp>
        <stp/>
        <stp>Close</stp>
        <stp>15</stp>
        <stp>0</stp>
        <stp>all</stp>
        <stp/>
        <stp/>
        <stp>True</stp>
        <tr r="B6" s="1"/>
      </tp>
      <tp>
        <v>1</v>
        <stp/>
        <stp>StudyData</stp>
        <stp xml:space="preserve"> Vol(EP) &lt; MA(Vol(EP),Sim,50)</stp>
        <stp>Bar</stp>
        <stp/>
        <stp>Close</stp>
        <stp>15</stp>
        <stp>0</stp>
        <stp>all</stp>
        <stp/>
        <stp/>
        <stp>True</stp>
        <tr r="C23" s="1"/>
      </tp>
      <tp>
        <v>0</v>
        <stp/>
        <stp>StudyData</stp>
        <stp>B.cqg.ReversalUp(EP)</stp>
        <stp>Bar</stp>
        <stp/>
        <stp>Close</stp>
        <stp>15</stp>
        <stp>0</stp>
        <stp>all</stp>
        <stp/>
        <stp/>
        <stp>True</stp>
        <tr r="B16" s="1"/>
      </tp>
      <tp>
        <v>1</v>
        <stp/>
        <stp>StudyData</stp>
        <stp>B.cqg.ADXHigh(EP,Period:=10,Threshold:=20)</stp>
        <stp>Bar</stp>
        <stp/>
        <stp>Close</stp>
        <stp>15</stp>
        <stp>-19</stp>
        <stp>all</stp>
        <stp/>
        <stp/>
        <stp>True</stp>
        <tr r="N22" s="1"/>
      </tp>
      <tp>
        <v>1</v>
        <stp/>
        <stp>StudyData</stp>
        <stp>B.cqg.ADXHigh(EP,Period:=10,Threshold:=20)</stp>
        <stp>Bar</stp>
        <stp/>
        <stp>Close</stp>
        <stp>15</stp>
        <stp>-18</stp>
        <stp>all</stp>
        <stp/>
        <stp/>
        <stp>True</stp>
        <tr r="N21" s="1"/>
      </tp>
      <tp>
        <v>1</v>
        <stp/>
        <stp>StudyData</stp>
        <stp>B.cqg.ADXHigh(EP,Period:=10,Threshold:=20)</stp>
        <stp>Bar</stp>
        <stp/>
        <stp>Close</stp>
        <stp>15</stp>
        <stp>-15</stp>
        <stp>all</stp>
        <stp/>
        <stp/>
        <stp>True</stp>
        <tr r="N18" s="1"/>
      </tp>
      <tp>
        <v>1</v>
        <stp/>
        <stp>StudyData</stp>
        <stp>B.cqg.ADXHigh(EP,Period:=10,Threshold:=20)</stp>
        <stp>Bar</stp>
        <stp/>
        <stp>Close</stp>
        <stp>15</stp>
        <stp>-14</stp>
        <stp>all</stp>
        <stp/>
        <stp/>
        <stp>True</stp>
        <tr r="N17" s="1"/>
      </tp>
      <tp>
        <v>1</v>
        <stp/>
        <stp>StudyData</stp>
        <stp>B.cqg.ADXHigh(EP,Period:=10,Threshold:=20)</stp>
        <stp>Bar</stp>
        <stp/>
        <stp>Close</stp>
        <stp>15</stp>
        <stp>-17</stp>
        <stp>all</stp>
        <stp/>
        <stp/>
        <stp>True</stp>
        <tr r="N20" s="1"/>
      </tp>
      <tp>
        <v>1</v>
        <stp/>
        <stp>StudyData</stp>
        <stp>B.cqg.ADXHigh(EP,Period:=10,Threshold:=20)</stp>
        <stp>Bar</stp>
        <stp/>
        <stp>Close</stp>
        <stp>15</stp>
        <stp>-16</stp>
        <stp>all</stp>
        <stp/>
        <stp/>
        <stp>True</stp>
        <tr r="N19" s="1"/>
      </tp>
      <tp>
        <v>1</v>
        <stp/>
        <stp>StudyData</stp>
        <stp>B.cqg.ADXHigh(EP,Period:=10,Threshold:=20)</stp>
        <stp>Bar</stp>
        <stp/>
        <stp>Close</stp>
        <stp>15</stp>
        <stp>-11</stp>
        <stp>all</stp>
        <stp/>
        <stp/>
        <stp>True</stp>
        <tr r="N14" s="1"/>
      </tp>
      <tp>
        <v>1</v>
        <stp/>
        <stp>StudyData</stp>
        <stp>B.cqg.ADXHigh(EP,Period:=10,Threshold:=20)</stp>
        <stp>Bar</stp>
        <stp/>
        <stp>Close</stp>
        <stp>15</stp>
        <stp>-10</stp>
        <stp>all</stp>
        <stp/>
        <stp/>
        <stp>True</stp>
        <tr r="N13" s="1"/>
      </tp>
      <tp>
        <v>1</v>
        <stp/>
        <stp>StudyData</stp>
        <stp>B.cqg.ADXHigh(EP,Period:=10,Threshold:=20)</stp>
        <stp>Bar</stp>
        <stp/>
        <stp>Close</stp>
        <stp>15</stp>
        <stp>-13</stp>
        <stp>all</stp>
        <stp/>
        <stp/>
        <stp>True</stp>
        <tr r="N16" s="1"/>
      </tp>
      <tp>
        <v>1</v>
        <stp/>
        <stp>StudyData</stp>
        <stp>B.cqg.ADXHigh(EP,Period:=10,Threshold:=20)</stp>
        <stp>Bar</stp>
        <stp/>
        <stp>Close</stp>
        <stp>15</stp>
        <stp>-12</stp>
        <stp>all</stp>
        <stp/>
        <stp/>
        <stp>True</stp>
        <tr r="N15" s="1"/>
      </tp>
      <tp>
        <v>0</v>
        <stp/>
        <stp>StudyData</stp>
        <stp>B.cqg.CBelowLBB(EP,MAType:=Sim,Period1:=20,Percent:=2.00,Divisor:=0,InputChoice:=Close)</stp>
        <stp>Bar</stp>
        <stp/>
        <stp>Close</stp>
        <stp>15</stp>
        <stp>0</stp>
        <stp>all</stp>
        <stp/>
        <stp/>
        <stp>True</stp>
        <tr r="B7" s="1"/>
      </tp>
      <tp>
        <v>1</v>
        <stp/>
        <stp>StudyData</stp>
        <stp>B.cqg.StochRising(EP)</stp>
        <stp>Bar</stp>
        <stp/>
        <stp>Close</stp>
        <stp>15</stp>
        <stp>0</stp>
        <stp>all</stp>
        <stp/>
        <stp/>
        <stp>True</stp>
        <tr r="B20" s="1"/>
      </tp>
      <tp>
        <v>0</v>
        <stp/>
        <stp>StudyData</stp>
        <stp>B.cqg.BarOutside(EP)</stp>
        <stp>Bar</stp>
        <stp/>
        <stp>Close</stp>
        <stp>15</stp>
        <stp>0</stp>
        <stp>all</stp>
        <stp/>
        <stp/>
        <stp>True</stp>
        <tr r="B5" s="1"/>
      </tp>
      <tp>
        <v>0</v>
        <stp/>
        <stp>StudyData</stp>
        <stp xml:space="preserve">SSK(EP,10,Smo,3) &lt; SSD(EP,10,Smo,3,Smo,3) AND SSK(EP,10,Smo,3) GOINGDOWN </stp>
        <stp>Bar</stp>
        <stp/>
        <stp>Close</stp>
        <stp>15</stp>
        <stp>0</stp>
        <stp>all</stp>
        <stp/>
        <stp/>
        <stp>True</stp>
        <tr r="C19" s="1"/>
      </tp>
      <tp>
        <v>0</v>
        <stp/>
        <stp>StudyData</stp>
        <stp xml:space="preserve"> SSK(EP,MAMode:=0,Period1:=10,MAType1:=Smo,Period2:=3,InputChoice1:=Close,InputChoice2:=High,InputChoice3:=Low)  XBELOW 80</stp>
        <stp>Bar</stp>
        <stp/>
        <stp>Close</stp>
        <stp>15</stp>
        <stp>0</stp>
        <stp>all</stp>
        <stp/>
        <stp/>
        <stp>True</stp>
        <tr r="D22" s="1"/>
      </tp>
      <tp>
        <v>1</v>
        <stp/>
        <stp>StudyData</stp>
        <stp>B.cqg.ADXHigh(EP,Period:=10,Threshold:=20)</stp>
        <stp>Bar</stp>
        <stp/>
        <stp>Close</stp>
        <stp>15</stp>
        <stp>-4</stp>
        <stp>all</stp>
        <stp/>
        <stp/>
        <stp>True</stp>
        <tr r="N7" s="1"/>
      </tp>
      <tp>
        <v>1</v>
        <stp/>
        <stp>StudyData</stp>
        <stp>B.cqg.ADXHigh(EP,Period:=10,Threshold:=20)</stp>
        <stp>Bar</stp>
        <stp/>
        <stp>Close</stp>
        <stp>15</stp>
        <stp>-5</stp>
        <stp>all</stp>
        <stp/>
        <stp/>
        <stp>True</stp>
        <tr r="N8" s="1"/>
      </tp>
      <tp>
        <v>1</v>
        <stp/>
        <stp>StudyData</stp>
        <stp>B.cqg.ADXHigh(EP,Period:=10,Threshold:=20)</stp>
        <stp>Bar</stp>
        <stp/>
        <stp>Close</stp>
        <stp>15</stp>
        <stp>-6</stp>
        <stp>all</stp>
        <stp/>
        <stp/>
        <stp>True</stp>
        <tr r="N9" s="1"/>
      </tp>
      <tp>
        <v>1</v>
        <stp/>
        <stp>StudyData</stp>
        <stp>B.cqg.ADXHigh(EP,Period:=10,Threshold:=20)</stp>
        <stp>Bar</stp>
        <stp/>
        <stp>Close</stp>
        <stp>15</stp>
        <stp>-7</stp>
        <stp>all</stp>
        <stp/>
        <stp/>
        <stp>True</stp>
        <tr r="N10" s="1"/>
      </tp>
      <tp>
        <v>1</v>
        <stp/>
        <stp>StudyData</stp>
        <stp>B.cqg.ADXHigh(EP,Period:=10,Threshold:=20)</stp>
        <stp>Bar</stp>
        <stp/>
        <stp>Close</stp>
        <stp>15</stp>
        <stp>-1</stp>
        <stp>all</stp>
        <stp/>
        <stp/>
        <stp>True</stp>
        <tr r="N4" s="1"/>
      </tp>
      <tp>
        <v>1</v>
        <stp/>
        <stp>StudyData</stp>
        <stp>B.cqg.ADXHigh(EP,Period:=10,Threshold:=20)</stp>
        <stp>Bar</stp>
        <stp/>
        <stp>Close</stp>
        <stp>15</stp>
        <stp>-2</stp>
        <stp>all</stp>
        <stp/>
        <stp/>
        <stp>True</stp>
        <tr r="N5" s="1"/>
      </tp>
      <tp>
        <v>1</v>
        <stp/>
        <stp>StudyData</stp>
        <stp>B.cqg.ADXHigh(EP,Period:=10,Threshold:=20)</stp>
        <stp>Bar</stp>
        <stp/>
        <stp>Close</stp>
        <stp>15</stp>
        <stp>-3</stp>
        <stp>all</stp>
        <stp/>
        <stp/>
        <stp>True</stp>
        <tr r="N6" s="1"/>
      </tp>
      <tp>
        <v>1</v>
        <stp/>
        <stp>StudyData</stp>
        <stp>B.cqg.ADXHigh(EP,Period:=10,Threshold:=20)</stp>
        <stp>Bar</stp>
        <stp/>
        <stp>Close</stp>
        <stp>15</stp>
        <stp>-8</stp>
        <stp>all</stp>
        <stp/>
        <stp/>
        <stp>True</stp>
        <tr r="N11" s="1"/>
      </tp>
      <tp>
        <v>1</v>
        <stp/>
        <stp>StudyData</stp>
        <stp>B.cqg.ADXHigh(EP,Period:=10,Threshold:=20)</stp>
        <stp>Bar</stp>
        <stp/>
        <stp>Close</stp>
        <stp>15</stp>
        <stp>-9</stp>
        <stp>all</stp>
        <stp/>
        <stp/>
        <stp>True</stp>
        <tr r="N12" s="1"/>
      </tp>
      <tp>
        <v>0</v>
        <stp/>
        <stp>StudyData</stp>
        <stp>MACD(EP,Period1:=13,Period2:=26,InputChoice:=Close) XBelow MACDA(EP,Period1:=13,Period2:=26,Period3:=9,InputChoice:=Close)</stp>
        <stp>Bar</stp>
        <stp/>
        <stp>Close</stp>
        <stp>15</stp>
        <stp>0</stp>
        <stp>all</stp>
        <stp/>
        <stp/>
        <stp>True</stp>
        <tr r="D13" s="1"/>
      </tp>
      <tp>
        <v>0</v>
        <stp/>
        <stp>StudyData</stp>
        <stp>B.cqg.ADXLow(EP,Period:=10,Threshold:=20)</stp>
        <stp>Bar</stp>
        <stp/>
        <stp>Close</stp>
        <stp>15</stp>
        <stp>0</stp>
        <stp>all</stp>
        <stp/>
        <stp/>
        <stp>True</stp>
        <tr r="B3" s="1"/>
      </tp>
      <tp>
        <v>0</v>
        <stp/>
        <stp>StudyData</stp>
        <stp>MACD(EP,Period1:=13,Period2:=26,InputChoice:=Close) XAbove MACDA(EP,Period1:=13,Period2:=26,Period3:=9,InputChoice:=Close)</stp>
        <stp>Bar</stp>
        <stp/>
        <stp>Close</stp>
        <stp>15</stp>
        <stp>0</stp>
        <stp>all</stp>
        <stp/>
        <stp/>
        <stp>True</stp>
        <tr r="C13" s="1"/>
      </tp>
      <tp>
        <v>0</v>
        <stp/>
        <stp>StudyData</stp>
        <stp>B.cqg.MA1XAboveMA2(EP,MAType1:=Sim,Period1:=5,InputChoice1:=Close,MAType2:=Sim,Period2:=25,InputChoice2:=Close)</stp>
        <stp>Bar</stp>
        <stp/>
        <stp>Close</stp>
        <stp>1</stp>
        <stp>0</stp>
        <stp>all</stp>
        <stp/>
        <stp/>
        <stp>True</stp>
        <tr r="B12" s="1"/>
      </tp>
      <tp>
        <v>1</v>
        <stp/>
        <stp>StudyData</stp>
        <stp>B.cqg.BarInside(EP)</stp>
        <stp>Bar</stp>
        <stp/>
        <stp>Close</stp>
        <stp>15</stp>
        <stp>0</stp>
        <stp>all</stp>
        <stp/>
        <stp/>
        <stp>True</stp>
        <tr r="B4" s="1"/>
      </tp>
      <tp>
        <v>1</v>
        <stp/>
        <stp>StudyData</stp>
        <stp>SSK(EP,10,Smo,3)  GOINGUP</stp>
        <stp>Bar</stp>
        <stp/>
        <stp>Close</stp>
        <stp>15</stp>
        <stp>0</stp>
        <stp>all</stp>
        <stp/>
        <stp/>
        <stp>True</stp>
        <tr r="E20" s="1"/>
      </tp>
      <tp>
        <v>0</v>
        <stp/>
        <stp>StudyData</stp>
        <stp>B.cqg.StochXBelow(EP,20,10)</stp>
        <stp>Bar</stp>
        <stp/>
        <stp>Close</stp>
        <stp>15</stp>
        <stp>0</stp>
        <stp>all</stp>
        <stp/>
        <stp/>
        <stp>True</stp>
        <tr r="B22" s="1"/>
      </tp>
      <tp>
        <v>0</v>
        <stp/>
        <stp>StudyData</stp>
        <stp>B.cqg.HVolLow(EP,Type:=Percent,HVPeriod:=20,AnnFactor:=260,Lookback:=500,Percent:=0.10)</stp>
        <stp>Bar</stp>
        <stp/>
        <stp>Close</stp>
        <stp>JDC</stp>
        <stp>0</stp>
        <stp>all</stp>
        <stp/>
        <stp/>
        <stp>True</stp>
        <tr r="B10" s="1"/>
      </tp>
      <tp>
        <v>0</v>
        <stp/>
        <stp>StudyData</stp>
        <stp>SSK(EP,10,Smo,3)  GOINGDOWN</stp>
        <stp>Bar</stp>
        <stp/>
        <stp>Close</stp>
        <stp>15</stp>
        <stp>0</stp>
        <stp>all</stp>
        <stp/>
        <stp/>
        <stp>True</stp>
        <tr r="E19" s="1"/>
      </tp>
      <tp>
        <v>0</v>
        <stp/>
        <stp>StudyData</stp>
        <stp>B.cqg.RSIHigh(EP,9,80)</stp>
        <stp>Bar</stp>
        <stp/>
        <stp>Close</stp>
        <stp>15</stp>
        <stp>0</stp>
        <stp>all</stp>
        <stp/>
        <stp/>
        <stp>True</stp>
        <tr r="B17" s="1"/>
      </tp>
      <tp>
        <v>0</v>
        <stp/>
        <stp>StudyData</stp>
        <stp>B.cqg.StochXAbove(EP,20,10)</stp>
        <stp>Bar</stp>
        <stp/>
        <stp>Close</stp>
        <stp>15</stp>
        <stp>0</stp>
        <stp>all</stp>
        <stp/>
        <stp/>
        <stp>True</stp>
        <tr r="B21" s="1"/>
      </tp>
      <tp>
        <v>1</v>
        <stp/>
        <stp>StudyData</stp>
        <stp>SSK(EP,10,Smo,3) &gt; SSD(EP,10,Smo,3,Smo,3) AND SSK(EP,10,Smo,3) GOINGUP</stp>
        <stp>Bar</stp>
        <stp/>
        <stp>Close</stp>
        <stp>15</stp>
        <stp>0</stp>
        <stp>all</stp>
        <stp/>
        <stp/>
        <stp>True</stp>
        <tr r="C20" s="1"/>
      </tp>
      <tp>
        <v>0</v>
        <stp/>
        <stp>StudyData</stp>
        <stp>SSK(EP,10,Smo,3)  XABOVE 20</stp>
        <stp>Bar</stp>
        <stp/>
        <stp>Close</stp>
        <stp>15</stp>
        <stp>0</stp>
        <stp>all</stp>
        <stp/>
        <stp/>
        <stp>True</stp>
        <tr r="C21" s="1"/>
      </tp>
      <tp>
        <v>1</v>
        <stp/>
        <stp>StudyData</stp>
        <stp>B.cqg.VolumeLow(EP,50)</stp>
        <stp>Bar</stp>
        <stp/>
        <stp>Close</stp>
        <stp>15</stp>
        <stp>0</stp>
        <stp>all</stp>
        <stp/>
        <stp/>
        <stp>True</stp>
        <tr r="B23" s="1"/>
      </tp>
      <tp>
        <v>0</v>
        <stp/>
        <stp>StudyData</stp>
        <stp>B.cqg.ImpVolLow(EP,Lookback:=250)</stp>
        <stp>Bar</stp>
        <stp/>
        <stp>Close</stp>
        <stp>JDC</stp>
        <stp>0</stp>
        <stp>all</stp>
        <stp/>
        <stp/>
        <stp>True</stp>
        <tr r="B11" s="1"/>
      </tp>
      <tp>
        <v>1</v>
        <stp/>
        <stp>StudyData</stp>
        <stp xml:space="preserve">SSK(EP,MAMode:=0,Period1:=10,MAType1:=Smo,Period2:=3,InputChoice1:=Close,InputChoice2:=High,InputChoice3:=Low) &gt; SSD(EP,MAMode:=0,Period1:=10,MAType1:=Smo,Period2:=3,MAType2:=Smo,Period3:=3,InputChoice1:=Close,InputChoice2:=High,InputChoice3:=Low) </stp>
        <stp>Bar</stp>
        <stp/>
        <stp>Close</stp>
        <stp>15</stp>
        <stp>0</stp>
        <stp>all</stp>
        <stp/>
        <stp/>
        <stp>True</stp>
        <tr r="D20" s="1"/>
      </tp>
      <tp>
        <v>0</v>
        <stp/>
        <stp>StudyData</stp>
        <stp xml:space="preserve">SSK(EP,MAMode:=0,Period1:=10,MAType1:=Smo,Period2:=3,InputChoice1:=Close,InputChoice2:=High,InputChoice3:=Low) &lt; SSD(EP,MAMode:=0,Period1:=10,MAType1:=Smo,Period2:=3,MAType2:=Smo,Period3:=3,InputChoice1:=Close,InputChoice2:=High,InputChoice3:=Low) </stp>
        <stp>Bar</stp>
        <stp/>
        <stp>Close</stp>
        <stp>15</stp>
        <stp>0</stp>
        <stp>all</stp>
        <stp/>
        <stp/>
        <stp>True</stp>
        <tr r="D19" s="1"/>
      </tp>
      <tp>
        <v>0</v>
        <stp/>
        <stp>StudyData</stp>
        <stp>B.cqg.MACDCross(EP)</stp>
        <stp>Bar</stp>
        <stp/>
        <stp>Close</stp>
        <stp>15</stp>
        <stp>0</stp>
        <stp>all</stp>
        <stp/>
        <stp/>
        <stp>True</stp>
        <tr r="B13" s="1"/>
      </tp>
      <tp>
        <v>0</v>
        <stp/>
        <stp>StudyData</stp>
        <stp>B.cqg.DDIF_XABOVE(EP,20,Exp,10)</stp>
        <stp>Bar</stp>
        <stp/>
        <stp>Close</stp>
        <stp>15</stp>
        <stp>0</stp>
        <stp>all</stp>
        <stp/>
        <stp/>
        <stp>True</stp>
        <tr r="B8" s="1"/>
      </tp>
      <tp>
        <v>0</v>
        <stp/>
        <stp>StudyData</stp>
        <stp>B.cqg.DDIF_XBELOW(EP,20,Exp,10)</stp>
        <stp>Bar</stp>
        <stp/>
        <stp>Close</stp>
        <stp>15</stp>
        <stp>0</stp>
        <stp>all</stp>
        <stp/>
        <stp/>
        <stp>True</stp>
        <tr r="B9" s="1"/>
      </tp>
      <tp>
        <v>0</v>
        <stp/>
        <stp>StudyData</stp>
        <stp>B.cqg.NewHigh(EP,252)</stp>
        <stp>Bar</stp>
        <stp/>
        <stp>Close</stp>
        <stp>15</stp>
        <stp>0</stp>
        <stp>all</stp>
        <stp/>
        <stp/>
        <stp>True</stp>
        <tr r="B14" s="1"/>
      </tp>
      <tp>
        <v>1</v>
        <stp/>
        <stp>StudyData</stp>
        <stp xml:space="preserve"> Vol(EP,VolType:=actvol,CoCType:=Contract) &lt; MA(Vol(EP,VolType:=actvol,CoCType:=Contract),MAType:=Sim,Period:=50,InputChoice:=Close)</stp>
        <stp>Bar</stp>
        <stp/>
        <stp>Close</stp>
        <stp>15</stp>
        <stp>0</stp>
        <stp>all</stp>
        <stp/>
        <stp/>
        <stp>True</stp>
        <tr r="D23" s="1"/>
      </tp>
      <tp>
        <v>0</v>
        <stp/>
        <stp>StudyData</stp>
        <stp xml:space="preserve"> SSK(EP,10,Smo,3)  XBELOW 80</stp>
        <stp>Bar</stp>
        <stp/>
        <stp>Close</stp>
        <stp>15</stp>
        <stp>0</stp>
        <stp>all</stp>
        <stp/>
        <stp/>
        <stp>True</stp>
        <tr r="C22" s="1"/>
      </tp>
      <tp>
        <v>0</v>
        <stp/>
        <stp>StudyData</stp>
        <stp>SSK(EP,MAMode:=0,Period1:=10,MAType1:=Smo,Period2:=3,InputChoice1:=Close,InputChoice2:=High,InputChoice3:=Low)  XABOVE 20</stp>
        <stp>Bar</stp>
        <stp/>
        <stp>Close</stp>
        <stp>15</stp>
        <stp>0</stp>
        <stp>all</stp>
        <stp/>
        <stp/>
        <stp>True</stp>
        <tr r="D21" s="1"/>
      </tp>
      <tp>
        <v>1</v>
        <stp/>
        <stp>StudyData</stp>
        <stp>B.cqg.ADXHigh(EP,Period:=10,Threshold:=20)</stp>
        <stp>Bar</stp>
        <stp/>
        <stp>Close</stp>
        <stp>15</stp>
        <stp>0</stp>
        <stp>all</stp>
        <stp/>
        <stp/>
        <stp>True</stp>
        <tr r="N3" s="1"/>
        <tr r="B2" s="1"/>
      </tp>
      <tp>
        <v>0</v>
        <stp/>
        <stp>StudyData</stp>
        <stp>B.cqg.StochFalling(EP)</stp>
        <stp>Bar</stp>
        <stp/>
        <stp>Close</stp>
        <stp>15</stp>
        <stp>0</stp>
        <stp>all</stp>
        <stp/>
        <stp/>
        <stp>True</stp>
        <tr r="B1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D20" sqref="D20"/>
    </sheetView>
  </sheetViews>
  <sheetFormatPr defaultRowHeight="16.5" x14ac:dyDescent="0.3"/>
  <cols>
    <col min="1" max="1" width="24.75" customWidth="1"/>
  </cols>
  <sheetData>
    <row r="1" spans="1:14" x14ac:dyDescent="0.3">
      <c r="M1" s="3" t="s">
        <v>0</v>
      </c>
      <c r="N1" s="3"/>
    </row>
    <row r="2" spans="1:14" x14ac:dyDescent="0.3">
      <c r="A2" t="s">
        <v>0</v>
      </c>
      <c r="B2">
        <f xml:space="preserve"> RTD("cqg.rtd",,"StudyData", "B.cqg.ADXHigh(EP,Period:=10,Threshold:=20)", "Bar", "", "Close", "15", "0", "all", "", "","True")</f>
        <v>1</v>
      </c>
      <c r="E2" s="1"/>
      <c r="M2" s="3" t="s">
        <v>23</v>
      </c>
      <c r="N2" s="3"/>
    </row>
    <row r="3" spans="1:14" x14ac:dyDescent="0.3">
      <c r="A3" t="s">
        <v>1</v>
      </c>
      <c r="B3">
        <f xml:space="preserve"> RTD("cqg.rtd",,"StudyData", "B.cqg.ADXLow(EP,Period:=10,Threshold:=20)", "Bar", "", "Close", "15", "0", "all", "", "","True")</f>
        <v>0</v>
      </c>
      <c r="E3" s="1"/>
      <c r="M3">
        <v>0</v>
      </c>
      <c r="N3">
        <f xml:space="preserve"> RTD("cqg.rtd",,"StudyData", "B.cqg.ADXHigh(EP,Period:=10,Threshold:=20)", "Bar", "", "Close", "15",M3, "all", "", "","True")</f>
        <v>1</v>
      </c>
    </row>
    <row r="4" spans="1:14" x14ac:dyDescent="0.3">
      <c r="A4" t="s">
        <v>2</v>
      </c>
      <c r="B4">
        <f xml:space="preserve"> RTD("cqg.rtd",,"StudyData", "B.cqg.BarInside(EP)", "Bar", "", "Close", "15", "0", "all", "", "","True")</f>
        <v>1</v>
      </c>
      <c r="E4" s="1"/>
      <c r="M4">
        <f>M3-1</f>
        <v>-1</v>
      </c>
      <c r="N4">
        <f xml:space="preserve"> RTD("cqg.rtd",,"StudyData", "B.cqg.ADXHigh(EP,Period:=10,Threshold:=20)", "Bar", "", "Close", "15",M4, "all", "", "","True")</f>
        <v>1</v>
      </c>
    </row>
    <row r="5" spans="1:14" x14ac:dyDescent="0.3">
      <c r="A5" t="s">
        <v>3</v>
      </c>
      <c r="B5">
        <f xml:space="preserve"> RTD("cqg.rtd",,"StudyData", "B.cqg.BarOutside(EP)", "Bar", "", "Close", "15", "0", "all", "", "","True")</f>
        <v>0</v>
      </c>
      <c r="E5" s="1"/>
      <c r="M5">
        <f t="shared" ref="M5:M16" si="0">M4-1</f>
        <v>-2</v>
      </c>
      <c r="N5">
        <f xml:space="preserve"> RTD("cqg.rtd",,"StudyData", "B.cqg.ADXHigh(EP,Period:=10,Threshold:=20)", "Bar", "", "Close", "15",M5, "all", "", "","True")</f>
        <v>1</v>
      </c>
    </row>
    <row r="6" spans="1:14" x14ac:dyDescent="0.3">
      <c r="A6" t="s">
        <v>4</v>
      </c>
      <c r="B6">
        <f xml:space="preserve"> RTD("cqg.rtd",,"StudyData", "B.cqg.CAboveUBB(EP,MAType:=Sim,Period1:=20,Percent:=2.00,Divisor:=0,InputChoice:=Close)", "Bar", "", "Close", "15", "0", "all", "", "","True")</f>
        <v>0</v>
      </c>
      <c r="E6" s="1"/>
      <c r="M6">
        <f t="shared" si="0"/>
        <v>-3</v>
      </c>
      <c r="N6">
        <f xml:space="preserve"> RTD("cqg.rtd",,"StudyData", "B.cqg.ADXHigh(EP,Period:=10,Threshold:=20)", "Bar", "", "Close", "15",M6, "all", "", "","True")</f>
        <v>1</v>
      </c>
    </row>
    <row r="7" spans="1:14" x14ac:dyDescent="0.3">
      <c r="A7" t="s">
        <v>5</v>
      </c>
      <c r="B7">
        <f xml:space="preserve"> RTD("cqg.rtd",,"StudyData", "B.cqg.CBelowLBB(EP,MAType:=Sim,Period1:=20,Percent:=2.00,Divisor:=0,InputChoice:=Close)", "Bar", "", "Close", "15", "0", "all", "", "","True")</f>
        <v>0</v>
      </c>
      <c r="E7" s="1"/>
      <c r="M7">
        <f t="shared" si="0"/>
        <v>-4</v>
      </c>
      <c r="N7">
        <f xml:space="preserve"> RTD("cqg.rtd",,"StudyData", "B.cqg.ADXHigh(EP,Period:=10,Threshold:=20)", "Bar", "", "Close", "15",M7, "all", "", "","True")</f>
        <v>1</v>
      </c>
    </row>
    <row r="8" spans="1:14" x14ac:dyDescent="0.3">
      <c r="A8" s="1" t="s">
        <v>6</v>
      </c>
      <c r="B8">
        <f xml:space="preserve"> RTD("cqg.rtd",,"StudyData", "B.cqg.DDIF_XABOVE(EP,20,Exp,10)", "Bar", "", "Close", "15", "0", "all", "", "","True")</f>
        <v>0</v>
      </c>
      <c r="E8" s="1"/>
      <c r="M8">
        <f t="shared" si="0"/>
        <v>-5</v>
      </c>
      <c r="N8">
        <f xml:space="preserve"> RTD("cqg.rtd",,"StudyData", "B.cqg.ADXHigh(EP,Period:=10,Threshold:=20)", "Bar", "", "Close", "15",M8, "all", "", "","True")</f>
        <v>1</v>
      </c>
    </row>
    <row r="9" spans="1:14" x14ac:dyDescent="0.3">
      <c r="A9" t="s">
        <v>8</v>
      </c>
      <c r="B9">
        <f xml:space="preserve"> RTD("cqg.rtd",,"StudyData", "B.cqg.DDIF_XBELOW(EP,20,Exp,10)", "Bar", "", "Close", "15", "0", "all", "", "","True")</f>
        <v>0</v>
      </c>
      <c r="E9" s="1"/>
      <c r="M9">
        <f t="shared" si="0"/>
        <v>-6</v>
      </c>
      <c r="N9">
        <f xml:space="preserve"> RTD("cqg.rtd",,"StudyData", "B.cqg.ADXHigh(EP,Period:=10,Threshold:=20)", "Bar", "", "Close", "15",M9, "all", "", "","True")</f>
        <v>1</v>
      </c>
    </row>
    <row r="10" spans="1:14" x14ac:dyDescent="0.3">
      <c r="A10" t="s">
        <v>7</v>
      </c>
      <c r="B10">
        <f xml:space="preserve"> RTD("cqg.rtd",,"StudyData", "B.cqg.HVolLow(EP,Type:=Percent,HVPeriod:=20,AnnFactor:=260,Lookback:=500,Percent:=0.10)", "Bar", "", "Close", "JDC", "0", "all", "", "","True")</f>
        <v>0</v>
      </c>
      <c r="E10" s="1"/>
      <c r="M10">
        <f t="shared" si="0"/>
        <v>-7</v>
      </c>
      <c r="N10">
        <f xml:space="preserve"> RTD("cqg.rtd",,"StudyData", "B.cqg.ADXHigh(EP,Period:=10,Threshold:=20)", "Bar", "", "Close", "15",M10, "all", "", "","True")</f>
        <v>1</v>
      </c>
    </row>
    <row r="11" spans="1:14" x14ac:dyDescent="0.3">
      <c r="A11" t="s">
        <v>9</v>
      </c>
      <c r="B11">
        <f xml:space="preserve"> RTD("cqg.rtd",,"StudyData", "B.cqg.ImpVolLow(EP,Lookback:=250)", "Bar", "", "Close", "JDC", "0", "all", "", "","True")</f>
        <v>0</v>
      </c>
      <c r="C11" t="s">
        <v>10</v>
      </c>
      <c r="E11" s="1"/>
      <c r="M11">
        <f t="shared" si="0"/>
        <v>-8</v>
      </c>
      <c r="N11">
        <f xml:space="preserve"> RTD("cqg.rtd",,"StudyData", "B.cqg.ADXHigh(EP,Period:=10,Threshold:=20)", "Bar", "", "Close", "15",M11, "all", "", "","True")</f>
        <v>1</v>
      </c>
    </row>
    <row r="12" spans="1:14" x14ac:dyDescent="0.3">
      <c r="A12" t="s">
        <v>11</v>
      </c>
      <c r="B12">
        <f xml:space="preserve"> RTD("cqg.rtd",,"StudyData", "B.cqg.MA1XAboveMA2(EP,MAType1:=Sim,Period1:=5,InputChoice1:=Close,MAType2:=Sim,Period2:=25,InputChoice2:=Close)", "Bar", "", "Close", "1", "0", "all", "", "","True")</f>
        <v>0</v>
      </c>
      <c r="E12" s="1"/>
      <c r="M12">
        <f t="shared" si="0"/>
        <v>-9</v>
      </c>
      <c r="N12">
        <f xml:space="preserve"> RTD("cqg.rtd",,"StudyData", "B.cqg.ADXHigh(EP,Period:=10,Threshold:=20)", "Bar", "", "Close", "15",M12, "all", "", "","True")</f>
        <v>1</v>
      </c>
    </row>
    <row r="13" spans="1:14" x14ac:dyDescent="0.3">
      <c r="A13" t="s">
        <v>12</v>
      </c>
      <c r="B13">
        <f xml:space="preserve"> RTD("cqg.rtd",,"StudyData", "B.cqg.MACDCross(EP)", "Bar", "", "Close", "15", "0", "all", "", "","True")</f>
        <v>0</v>
      </c>
      <c r="C13">
        <f xml:space="preserve"> RTD("cqg.rtd",,"StudyData", "MACD(EP,Period1:=13,Period2:=26,InputChoice:=Close) XAbove MACDA(EP,Period1:=13,Period2:=26,Period3:=9,InputChoice:=Close)", "Bar", "", "Close", "15","0", "all", "", "","True")</f>
        <v>0</v>
      </c>
      <c r="D13">
        <f xml:space="preserve"> RTD("cqg.rtd",,"StudyData", "MACD(EP,Period1:=13,Period2:=26,InputChoice:=Close) XBelow MACDA(EP,Period1:=13,Period2:=26,Period3:=9,InputChoice:=Close)", "Bar", "", "Close", "15","0", "all", "", "","True")</f>
        <v>0</v>
      </c>
      <c r="E13" s="1"/>
      <c r="M13">
        <f t="shared" si="0"/>
        <v>-10</v>
      </c>
      <c r="N13">
        <f xml:space="preserve"> RTD("cqg.rtd",,"StudyData", "B.cqg.ADXHigh(EP,Period:=10,Threshold:=20)", "Bar", "", "Close", "15",M13, "all", "", "","True")</f>
        <v>1</v>
      </c>
    </row>
    <row r="14" spans="1:14" x14ac:dyDescent="0.3">
      <c r="A14" s="1" t="s">
        <v>14</v>
      </c>
      <c r="B14">
        <f xml:space="preserve"> RTD("cqg.rtd",,"StudyData", "B.cqg.NewHigh(EP,252)", "Bar", "", "Close", "15", "0", "all", "", "","True")</f>
        <v>0</v>
      </c>
      <c r="E14" s="1"/>
      <c r="M14">
        <f t="shared" si="0"/>
        <v>-11</v>
      </c>
      <c r="N14">
        <f xml:space="preserve"> RTD("cqg.rtd",,"StudyData", "B.cqg.ADXHigh(EP,Period:=10,Threshold:=20)", "Bar", "", "Close", "15",M14, "all", "", "","True")</f>
        <v>1</v>
      </c>
    </row>
    <row r="15" spans="1:14" x14ac:dyDescent="0.3">
      <c r="A15" t="s">
        <v>13</v>
      </c>
      <c r="B15">
        <f xml:space="preserve"> RTD("cqg.rtd",,"StudyData", "B.cqg.ReversalDown(EP,1)", "Bar", "", "Close", "15", "0", "all", "", "","True")</f>
        <v>0</v>
      </c>
      <c r="E15" s="1"/>
      <c r="M15">
        <f t="shared" si="0"/>
        <v>-12</v>
      </c>
      <c r="N15">
        <f xml:space="preserve"> RTD("cqg.rtd",,"StudyData", "B.cqg.ADXHigh(EP,Period:=10,Threshold:=20)", "Bar", "", "Close", "15",M15, "all", "", "","True")</f>
        <v>1</v>
      </c>
    </row>
    <row r="16" spans="1:14" x14ac:dyDescent="0.3">
      <c r="A16" t="s">
        <v>15</v>
      </c>
      <c r="B16">
        <f xml:space="preserve"> RTD("cqg.rtd",,"StudyData", "B.cqg.ReversalUp(EP)", "Bar", "", "Close", "15", "0", "all", "", "","True")</f>
        <v>0</v>
      </c>
      <c r="E16" s="1"/>
      <c r="M16">
        <f t="shared" si="0"/>
        <v>-13</v>
      </c>
      <c r="N16">
        <f xml:space="preserve"> RTD("cqg.rtd",,"StudyData", "B.cqg.ADXHigh(EP,Period:=10,Threshold:=20)", "Bar", "", "Close", "15",M16, "all", "", "","True")</f>
        <v>1</v>
      </c>
    </row>
    <row r="17" spans="1:14" x14ac:dyDescent="0.3">
      <c r="A17" t="s">
        <v>16</v>
      </c>
      <c r="B17">
        <f xml:space="preserve"> RTD("cqg.rtd",,"StudyData", "B.cqg.RSIHigh(EP,9,80)", "Bar", "", "Close", "15", "0", "all", "", "","True")</f>
        <v>0</v>
      </c>
      <c r="C17">
        <f xml:space="preserve"> RTD("cqg.rtd",,"StudyData", "RSI(EP,Period:=9,InputChoice:=Close) &gt;= 80", "Bar", "", "Close", "15", "0", "all", "", "","True")</f>
        <v>0</v>
      </c>
      <c r="E17" s="1"/>
      <c r="M17">
        <f t="shared" ref="M17:M80" si="1">M16-1</f>
        <v>-14</v>
      </c>
      <c r="N17">
        <f xml:space="preserve"> RTD("cqg.rtd",,"StudyData", "B.cqg.ADXHigh(EP,Period:=10,Threshold:=20)", "Bar", "", "Close", "15",M17, "all", "", "","True")</f>
        <v>1</v>
      </c>
    </row>
    <row r="18" spans="1:14" x14ac:dyDescent="0.3">
      <c r="A18" t="s">
        <v>17</v>
      </c>
      <c r="B18">
        <f xml:space="preserve"> RTD("cqg.rtd",,"StudyData", "B.cqg.RSILow(EP,9,20)", "Bar", "", "Close", "15", "0", "all", "", "","True")</f>
        <v>0</v>
      </c>
      <c r="C18">
        <f xml:space="preserve"> RTD("cqg.rtd",,"StudyData", "RSI(EP,Period:=9,InputChoice:=Close) &lt;= 20", "Bar", "", "Close", "15", "0", "all", "", "","True")</f>
        <v>0</v>
      </c>
      <c r="E18" s="1"/>
      <c r="M18">
        <f t="shared" si="1"/>
        <v>-15</v>
      </c>
      <c r="N18">
        <f xml:space="preserve"> RTD("cqg.rtd",,"StudyData", "B.cqg.ADXHigh(EP,Period:=10,Threshold:=20)", "Bar", "", "Close", "15",M18, "all", "", "","True")</f>
        <v>1</v>
      </c>
    </row>
    <row r="19" spans="1:14" x14ac:dyDescent="0.3">
      <c r="A19" t="s">
        <v>18</v>
      </c>
      <c r="B19">
        <f xml:space="preserve"> RTD("cqg.rtd",,"StudyData", "B.cqg.StochFalling(EP)", "Bar", "", "Close", "15", "0", "all", "", "","True")</f>
        <v>0</v>
      </c>
      <c r="C19" s="1">
        <f xml:space="preserve"> RTD("cqg.rtd",,"StudyData", "SSK(EP,10,Smo,3) &lt; SSD(EP,10,Smo,3,Smo,3) AND SSK(EP,10,Smo,3) GOINGDOWN ", "Bar", "", "Close", "15", "0", "all", "", "","True")</f>
        <v>0</v>
      </c>
      <c r="D19">
        <f xml:space="preserve"> RTD("cqg.rtd",,"StudyData", "SSK(EP,MAMode:=0,Period1:=10,MAType1:=Smo,Period2:=3,InputChoice1:=Close,InputChoice2:=High,InputChoice3:=Low) &lt; SSD(EP,MAMode:=0,Period1:=10,MAType1:=Smo,Period2:=3,MAType2:=Smo,Period3:=3,InputChoice1:=Close,InputChoice2:=High,InputChoice3:=Low) ", "Bar", "", "Close", "15", "0", "all", "", "","True")</f>
        <v>0</v>
      </c>
      <c r="E19">
        <f xml:space="preserve"> RTD("cqg.rtd",,"StudyData", "SSK(EP,10,Smo,3)  GOINGDOWN", "Bar", "", "Close", "15", "0", "all", "", "","True")</f>
        <v>0</v>
      </c>
      <c r="M19">
        <f t="shared" si="1"/>
        <v>-16</v>
      </c>
      <c r="N19">
        <f xml:space="preserve"> RTD("cqg.rtd",,"StudyData", "B.cqg.ADXHigh(EP,Period:=10,Threshold:=20)", "Bar", "", "Close", "15",M19, "all", "", "","True")</f>
        <v>1</v>
      </c>
    </row>
    <row r="20" spans="1:14" x14ac:dyDescent="0.3">
      <c r="A20" s="1" t="s">
        <v>19</v>
      </c>
      <c r="B20">
        <f xml:space="preserve"> RTD("cqg.rtd",,"StudyData", "B.cqg.StochRising(EP)", "Bar", "", "Close", "15", "0", "all", "", "","True")</f>
        <v>1</v>
      </c>
      <c r="C20" s="1">
        <f xml:space="preserve"> RTD("cqg.rtd",,"StudyData", "SSK(EP,10,Smo,3) &gt; SSD(EP,10,Smo,3,Smo,3) AND SSK(EP,10,Smo,3) GOINGUP", "Bar", "", "Close", "15", "0", "all", "", "","True")</f>
        <v>1</v>
      </c>
      <c r="D20">
        <f xml:space="preserve"> RTD("cqg.rtd",,"StudyData", "SSK(EP,MAMode:=0,Period1:=10,MAType1:=Smo,Period2:=3,InputChoice1:=Close,InputChoice2:=High,InputChoice3:=Low) &gt; SSD(EP,MAMode:=0,Period1:=10,MAType1:=Smo,Period2:=3,MAType2:=Smo,Period3:=3,InputChoice1:=Close,InputChoice2:=High,InputChoice3:=Low) ", "Bar", "", "Close", "15", "0", "all", "", "","True")</f>
        <v>1</v>
      </c>
      <c r="E20">
        <f xml:space="preserve"> RTD("cqg.rtd",,"StudyData", "SSK(EP,10,Smo,3)  GOINGUP", "Bar", "", "Close", "15", "0", "all", "", "","True")</f>
        <v>1</v>
      </c>
      <c r="M20">
        <f t="shared" si="1"/>
        <v>-17</v>
      </c>
      <c r="N20">
        <f xml:space="preserve"> RTD("cqg.rtd",,"StudyData", "B.cqg.ADXHigh(EP,Period:=10,Threshold:=20)", "Bar", "", "Close", "15",M20, "all", "", "","True")</f>
        <v>1</v>
      </c>
    </row>
    <row r="21" spans="1:14" x14ac:dyDescent="0.3">
      <c r="A21" s="1" t="s">
        <v>20</v>
      </c>
      <c r="B21">
        <f xml:space="preserve"> RTD("cqg.rtd",,"StudyData", "B.cqg.StochXAbove(EP,20,10)", "Bar", "", "Close", "15", "0", "all", "", "","True")</f>
        <v>0</v>
      </c>
      <c r="C21">
        <f xml:space="preserve"> RTD("cqg.rtd",,"StudyData", "SSK(EP,10,Smo,3)  XABOVE 20", "Bar", "", "Close", "15", "0", "all", "", "","True")</f>
        <v>0</v>
      </c>
      <c r="D21">
        <f xml:space="preserve"> RTD("cqg.rtd",,"StudyData", "SSK(EP,MAMode:=0,Period1:=10,MAType1:=Smo,Period2:=3,InputChoice1:=Close,InputChoice2:=High,InputChoice3:=Low)  XABOVE 20", "Bar", "", "Close", "15", "0", "all", "", "","True")</f>
        <v>0</v>
      </c>
      <c r="E21" s="1"/>
      <c r="M21">
        <f t="shared" si="1"/>
        <v>-18</v>
      </c>
      <c r="N21">
        <f xml:space="preserve"> RTD("cqg.rtd",,"StudyData", "B.cqg.ADXHigh(EP,Period:=10,Threshold:=20)", "Bar", "", "Close", "15",M21, "all", "", "","True")</f>
        <v>1</v>
      </c>
    </row>
    <row r="22" spans="1:14" x14ac:dyDescent="0.3">
      <c r="A22" s="1" t="s">
        <v>22</v>
      </c>
      <c r="B22">
        <f xml:space="preserve"> RTD("cqg.rtd",,"StudyData", "B.cqg.StochXBelow(EP,20,10)", "Bar", "", "Close", "15", "0", "all", "", "","True")</f>
        <v>0</v>
      </c>
      <c r="C22">
        <f xml:space="preserve"> RTD("cqg.rtd",,"StudyData", " SSK(EP,10,Smo,3)  XBELOW 80", "Bar", "", "Close", "15", "0", "all", "", "","True")</f>
        <v>0</v>
      </c>
      <c r="D22">
        <f xml:space="preserve"> RTD("cqg.rtd",,"StudyData", " SSK(EP,MAMode:=0,Period1:=10,MAType1:=Smo,Period2:=3,InputChoice1:=Close,InputChoice2:=High,InputChoice3:=Low)  XBELOW 80", "Bar", "", "Close", "15", "0", "all", "", "","True")</f>
        <v>0</v>
      </c>
      <c r="E22" s="1"/>
      <c r="M22">
        <f t="shared" si="1"/>
        <v>-19</v>
      </c>
      <c r="N22">
        <f xml:space="preserve"> RTD("cqg.rtd",,"StudyData", "B.cqg.ADXHigh(EP,Period:=10,Threshold:=20)", "Bar", "", "Close", "15",M22, "all", "", "","True")</f>
        <v>1</v>
      </c>
    </row>
    <row r="23" spans="1:14" x14ac:dyDescent="0.3">
      <c r="A23" s="1" t="s">
        <v>21</v>
      </c>
      <c r="B23">
        <f xml:space="preserve"> RTD("cqg.rtd",,"StudyData", "B.cqg.VolumeLow(EP,50)", "Bar", "", "Close", "15", "0", "all", "", "","True")</f>
        <v>1</v>
      </c>
      <c r="C23">
        <f xml:space="preserve"> RTD("cqg.rtd",,"StudyData", " Vol(EP) &lt; MA(Vol(EP),Sim,50)", "Bar", "", "Close", "15", "0", "all", "", "","True")</f>
        <v>1</v>
      </c>
      <c r="D23">
        <f xml:space="preserve"> RTD("cqg.rtd",,"StudyData", " Vol(EP,VolType:=actvol,CoCType:=Contract) &lt; MA(Vol(EP,VolType:=actvol,CoCType:=Contract),MAType:=Sim,Period:=50,InputChoice:=Close)", "Bar", "", "Close", "15", "0", "all", "", "","True")</f>
        <v>1</v>
      </c>
      <c r="E23" s="1"/>
    </row>
    <row r="25" spans="1:14" x14ac:dyDescent="0.3">
      <c r="B25" s="2"/>
    </row>
  </sheetData>
  <mergeCells count="2">
    <mergeCell ref="M2:N2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2017-11-30T15:34:58Z</dcterms:created>
  <dcterms:modified xsi:type="dcterms:W3CDTF">2017-12-01T18:19:53Z</dcterms:modified>
</cp:coreProperties>
</file>