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16245" windowHeight="10560"/>
  </bookViews>
  <sheets>
    <sheet name="Display" sheetId="2" r:id="rId1"/>
    <sheet name="Sheet3" sheetId="3" state="hidden" r:id="rId2"/>
    <sheet name="Sheet1" sheetId="1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7" i="2"/>
  <c r="D16" i="2"/>
  <c r="D10" i="2"/>
  <c r="D18" i="2"/>
  <c r="D11" i="2"/>
  <c r="D14" i="2"/>
  <c r="D12" i="2"/>
  <c r="D9" i="2"/>
  <c r="D17" i="2"/>
  <c r="D20" i="2"/>
  <c r="D23" i="2"/>
  <c r="I6" i="2"/>
  <c r="D28" i="2"/>
  <c r="D15" i="2"/>
  <c r="D33" i="2"/>
  <c r="D24" i="2"/>
  <c r="D25" i="2"/>
  <c r="D13" i="2"/>
  <c r="D8" i="2"/>
  <c r="D32" i="2"/>
  <c r="D31" i="2"/>
  <c r="O19" i="2"/>
  <c r="N19" i="2"/>
  <c r="O11" i="2"/>
  <c r="D34" i="2"/>
  <c r="N23" i="2"/>
  <c r="O35" i="2"/>
  <c r="N17" i="2"/>
  <c r="N9" i="2"/>
  <c r="N33" i="2"/>
  <c r="O8" i="2"/>
  <c r="O32" i="2"/>
  <c r="O18" i="2"/>
  <c r="N10" i="2"/>
  <c r="N35" i="2"/>
  <c r="O17" i="2"/>
  <c r="O9" i="2"/>
  <c r="D35" i="2"/>
  <c r="N20" i="2"/>
  <c r="N32" i="2"/>
  <c r="O15" i="2"/>
  <c r="O7" i="2"/>
  <c r="N6" i="2"/>
  <c r="N34" i="2"/>
  <c r="N28" i="2"/>
  <c r="N16" i="2"/>
  <c r="N8" i="2"/>
  <c r="N25" i="2"/>
  <c r="N15" i="2"/>
  <c r="N7" i="2"/>
  <c r="O28" i="2"/>
  <c r="N18" i="2"/>
  <c r="N13" i="2"/>
  <c r="O25" i="2"/>
  <c r="O10" i="2"/>
  <c r="O20" i="2"/>
  <c r="O12" i="2"/>
  <c r="N11" i="2"/>
  <c r="N14" i="2"/>
  <c r="N24" i="2"/>
  <c r="O13" i="2"/>
  <c r="P35" i="2"/>
  <c r="N12" i="2"/>
  <c r="O24" i="2"/>
  <c r="O14" i="2"/>
  <c r="P34" i="2"/>
  <c r="O23" i="2"/>
  <c r="O34" i="2"/>
  <c r="O16" i="2"/>
  <c r="N31" i="2"/>
  <c r="O33" i="2"/>
  <c r="O31" i="2"/>
  <c r="S48" i="2" l="1"/>
  <c r="B1" i="3"/>
  <c r="H49" i="2"/>
  <c r="U29" i="2" l="1"/>
  <c r="A1" i="3"/>
  <c r="A3" i="3"/>
  <c r="G270" i="3"/>
  <c r="G206" i="3"/>
  <c r="E269" i="3"/>
  <c r="E205" i="3"/>
  <c r="G298" i="3"/>
  <c r="G250" i="3"/>
  <c r="G202" i="3"/>
  <c r="E265" i="3"/>
  <c r="E185" i="3"/>
  <c r="G286" i="3"/>
  <c r="G222" i="3"/>
  <c r="E285" i="3"/>
  <c r="E237" i="3"/>
  <c r="F291" i="3"/>
  <c r="G266" i="3"/>
  <c r="G218" i="3"/>
  <c r="E297" i="3"/>
  <c r="E249" i="3"/>
  <c r="E217" i="3"/>
  <c r="F283" i="3"/>
  <c r="G294" i="3"/>
  <c r="G278" i="3"/>
  <c r="G262" i="3"/>
  <c r="G246" i="3"/>
  <c r="G230" i="3"/>
  <c r="G214" i="3"/>
  <c r="G198" i="3"/>
  <c r="G182" i="3"/>
  <c r="E293" i="3"/>
  <c r="E277" i="3"/>
  <c r="E261" i="3"/>
  <c r="E245" i="3"/>
  <c r="E229" i="3"/>
  <c r="E213" i="3"/>
  <c r="E197" i="3"/>
  <c r="E181" i="3"/>
  <c r="F275" i="3"/>
  <c r="F243" i="3"/>
  <c r="G254" i="3"/>
  <c r="G190" i="3"/>
  <c r="E253" i="3"/>
  <c r="E189" i="3"/>
  <c r="G282" i="3"/>
  <c r="G234" i="3"/>
  <c r="G186" i="3"/>
  <c r="E281" i="3"/>
  <c r="E233" i="3"/>
  <c r="E201" i="3"/>
  <c r="F251" i="3"/>
  <c r="G290" i="3"/>
  <c r="G274" i="3"/>
  <c r="G258" i="3"/>
  <c r="G242" i="3"/>
  <c r="G226" i="3"/>
  <c r="G210" i="3"/>
  <c r="G194" i="3"/>
  <c r="G178" i="3"/>
  <c r="E289" i="3"/>
  <c r="E273" i="3"/>
  <c r="E257" i="3"/>
  <c r="E241" i="3"/>
  <c r="E225" i="3"/>
  <c r="E209" i="3"/>
  <c r="E193" i="3"/>
  <c r="F299" i="3"/>
  <c r="F267" i="3"/>
  <c r="F235" i="3"/>
  <c r="G238" i="3"/>
  <c r="E301" i="3"/>
  <c r="E221" i="3"/>
  <c r="F259" i="3"/>
  <c r="F227" i="3"/>
  <c r="F219" i="3"/>
  <c r="F187" i="3"/>
  <c r="E166" i="3"/>
  <c r="E162" i="3"/>
  <c r="E158" i="3"/>
  <c r="E142" i="3"/>
  <c r="F298" i="3"/>
  <c r="F290" i="3"/>
  <c r="F282" i="3"/>
  <c r="F274" i="3"/>
  <c r="F266" i="3"/>
  <c r="F258" i="3"/>
  <c r="F250" i="3"/>
  <c r="F242" i="3"/>
  <c r="F234" i="3"/>
  <c r="F226" i="3"/>
  <c r="F218" i="3"/>
  <c r="F210" i="3"/>
  <c r="F202" i="3"/>
  <c r="F194" i="3"/>
  <c r="F186" i="3"/>
  <c r="F178" i="3"/>
  <c r="G173" i="3"/>
  <c r="G169" i="3"/>
  <c r="G165" i="3"/>
  <c r="G161" i="3"/>
  <c r="G157" i="3"/>
  <c r="G153" i="3"/>
  <c r="G149" i="3"/>
  <c r="G145" i="3"/>
  <c r="G141" i="3"/>
  <c r="G137" i="3"/>
  <c r="G133" i="3"/>
  <c r="G129" i="3"/>
  <c r="G125" i="3"/>
  <c r="G121" i="3"/>
  <c r="G117" i="3"/>
  <c r="G113" i="3"/>
  <c r="D296" i="3"/>
  <c r="D288" i="3"/>
  <c r="D280" i="3"/>
  <c r="D272" i="3"/>
  <c r="D264" i="3"/>
  <c r="D256" i="3"/>
  <c r="D248" i="3"/>
  <c r="D240" i="3"/>
  <c r="D232" i="3"/>
  <c r="D224" i="3"/>
  <c r="D216" i="3"/>
  <c r="D208" i="3"/>
  <c r="D200" i="3"/>
  <c r="D192" i="3"/>
  <c r="D184" i="3"/>
  <c r="D177" i="3"/>
  <c r="F172" i="3"/>
  <c r="F168" i="3"/>
  <c r="F164" i="3"/>
  <c r="F160" i="3"/>
  <c r="F155" i="3"/>
  <c r="F150" i="3"/>
  <c r="F145" i="3"/>
  <c r="F138" i="3"/>
  <c r="F130" i="3"/>
  <c r="F122" i="3"/>
  <c r="F114" i="3"/>
  <c r="D261" i="3"/>
  <c r="D197" i="3"/>
  <c r="D155" i="3"/>
  <c r="E131" i="3"/>
  <c r="E115" i="3"/>
  <c r="G105" i="3"/>
  <c r="G97" i="3"/>
  <c r="G89" i="3"/>
  <c r="G81" i="3"/>
  <c r="G73" i="3"/>
  <c r="G64" i="3"/>
  <c r="G54" i="3"/>
  <c r="G43" i="3"/>
  <c r="G32" i="3"/>
  <c r="G22" i="3"/>
  <c r="G11" i="3"/>
  <c r="D259" i="3"/>
  <c r="D179" i="3"/>
  <c r="D137" i="3"/>
  <c r="D115" i="3"/>
  <c r="F103" i="3"/>
  <c r="F92" i="3"/>
  <c r="F81" i="3"/>
  <c r="F71" i="3"/>
  <c r="F60" i="3"/>
  <c r="F49" i="3"/>
  <c r="F39" i="3"/>
  <c r="F28" i="3"/>
  <c r="D247" i="3"/>
  <c r="D172" i="3"/>
  <c r="D134" i="3"/>
  <c r="D112" i="3"/>
  <c r="D102" i="3"/>
  <c r="D91" i="3"/>
  <c r="D80" i="3"/>
  <c r="D70" i="3"/>
  <c r="D59" i="3"/>
  <c r="D48" i="3"/>
  <c r="D38" i="3"/>
  <c r="D27" i="3"/>
  <c r="D16" i="3"/>
  <c r="D6" i="3"/>
  <c r="E132" i="3"/>
  <c r="E26" i="3"/>
  <c r="E41" i="3"/>
  <c r="E84" i="3"/>
  <c r="D225" i="3"/>
  <c r="E101" i="3"/>
  <c r="D217" i="3"/>
  <c r="E14" i="3"/>
  <c r="E118" i="3"/>
  <c r="E71" i="3"/>
  <c r="E27" i="3"/>
  <c r="F5" i="3"/>
  <c r="E70" i="3"/>
  <c r="F3" i="3"/>
  <c r="D185" i="3"/>
  <c r="F203" i="3"/>
  <c r="F179" i="3"/>
  <c r="E150" i="3"/>
  <c r="G297" i="3"/>
  <c r="G285" i="3"/>
  <c r="G273" i="3"/>
  <c r="G265" i="3"/>
  <c r="G253" i="3"/>
  <c r="G241" i="3"/>
  <c r="G229" i="3"/>
  <c r="G217" i="3"/>
  <c r="G205" i="3"/>
  <c r="G193" i="3"/>
  <c r="G181" i="3"/>
  <c r="E292" i="3"/>
  <c r="E280" i="3"/>
  <c r="E268" i="3"/>
  <c r="E256" i="3"/>
  <c r="E244" i="3"/>
  <c r="E232" i="3"/>
  <c r="E220" i="3"/>
  <c r="E208" i="3"/>
  <c r="E196" i="3"/>
  <c r="E184" i="3"/>
  <c r="F289" i="3"/>
  <c r="F265" i="3"/>
  <c r="F241" i="3"/>
  <c r="F217" i="3"/>
  <c r="F193" i="3"/>
  <c r="E173" i="3"/>
  <c r="E161" i="3"/>
  <c r="E149" i="3"/>
  <c r="F296" i="3"/>
  <c r="F272" i="3"/>
  <c r="F248" i="3"/>
  <c r="F224" i="3"/>
  <c r="F200" i="3"/>
  <c r="G172" i="3"/>
  <c r="G160" i="3"/>
  <c r="G144" i="3"/>
  <c r="G132" i="3"/>
  <c r="G120" i="3"/>
  <c r="D294" i="3"/>
  <c r="D270" i="3"/>
  <c r="D246" i="3"/>
  <c r="D230" i="3"/>
  <c r="D214" i="3"/>
  <c r="D190" i="3"/>
  <c r="F175" i="3"/>
  <c r="F171" i="3"/>
  <c r="F167" i="3"/>
  <c r="F163" i="3"/>
  <c r="F159" i="3"/>
  <c r="F154" i="3"/>
  <c r="F149" i="3"/>
  <c r="F137" i="3"/>
  <c r="F129" i="3"/>
  <c r="F121" i="3"/>
  <c r="F113" i="3"/>
  <c r="D253" i="3"/>
  <c r="D189" i="3"/>
  <c r="D151" i="3"/>
  <c r="E129" i="3"/>
  <c r="E113" i="3"/>
  <c r="G104" i="3"/>
  <c r="G96" i="3"/>
  <c r="G88" i="3"/>
  <c r="G80" i="3"/>
  <c r="G72" i="3"/>
  <c r="G63" i="3"/>
  <c r="G52" i="3"/>
  <c r="G42" i="3"/>
  <c r="G31" i="3"/>
  <c r="G20" i="3"/>
  <c r="G10" i="3"/>
  <c r="D251" i="3"/>
  <c r="D170" i="3"/>
  <c r="D135" i="3"/>
  <c r="D113" i="3"/>
  <c r="F101" i="3"/>
  <c r="F91" i="3"/>
  <c r="F80" i="3"/>
  <c r="F69" i="3"/>
  <c r="F59" i="3"/>
  <c r="F48" i="3"/>
  <c r="F37" i="3"/>
  <c r="F27" i="3"/>
  <c r="D239" i="3"/>
  <c r="D164" i="3"/>
  <c r="D132" i="3"/>
  <c r="D111" i="3"/>
  <c r="D100" i="3"/>
  <c r="D90" i="3"/>
  <c r="D79" i="3"/>
  <c r="D68" i="3"/>
  <c r="D58" i="3"/>
  <c r="D47" i="3"/>
  <c r="D36" i="3"/>
  <c r="D26" i="3"/>
  <c r="D15" i="3"/>
  <c r="D4" i="3"/>
  <c r="E110" i="3"/>
  <c r="E21" i="3"/>
  <c r="F20" i="3"/>
  <c r="E72" i="3"/>
  <c r="D193" i="3"/>
  <c r="E85" i="3"/>
  <c r="D149" i="3"/>
  <c r="E8" i="3"/>
  <c r="E107" i="3"/>
  <c r="E67" i="3"/>
  <c r="F23" i="3"/>
  <c r="D173" i="3"/>
  <c r="E62" i="3"/>
  <c r="E97" i="3"/>
  <c r="E136" i="3"/>
  <c r="F195" i="3"/>
  <c r="E170" i="3"/>
  <c r="E146" i="3"/>
  <c r="G293" i="3"/>
  <c r="G281" i="3"/>
  <c r="G269" i="3"/>
  <c r="G257" i="3"/>
  <c r="G245" i="3"/>
  <c r="G233" i="3"/>
  <c r="G221" i="3"/>
  <c r="G209" i="3"/>
  <c r="G197" i="3"/>
  <c r="G185" i="3"/>
  <c r="E300" i="3"/>
  <c r="E288" i="3"/>
  <c r="E276" i="3"/>
  <c r="E264" i="3"/>
  <c r="E252" i="3"/>
  <c r="E240" i="3"/>
  <c r="E228" i="3"/>
  <c r="E216" i="3"/>
  <c r="E204" i="3"/>
  <c r="E192" i="3"/>
  <c r="E180" i="3"/>
  <c r="F273" i="3"/>
  <c r="F257" i="3"/>
  <c r="F233" i="3"/>
  <c r="F209" i="3"/>
  <c r="F185" i="3"/>
  <c r="E169" i="3"/>
  <c r="E157" i="3"/>
  <c r="E145" i="3"/>
  <c r="F288" i="3"/>
  <c r="F264" i="3"/>
  <c r="F240" i="3"/>
  <c r="F216" i="3"/>
  <c r="F192" i="3"/>
  <c r="E177" i="3"/>
  <c r="G164" i="3"/>
  <c r="G152" i="3"/>
  <c r="G140" i="3"/>
  <c r="G128" i="3"/>
  <c r="G116" i="3"/>
  <c r="D286" i="3"/>
  <c r="D262" i="3"/>
  <c r="D254" i="3"/>
  <c r="D238" i="3"/>
  <c r="D222" i="3"/>
  <c r="D198" i="3"/>
  <c r="D182" i="3"/>
  <c r="F143" i="3"/>
  <c r="G300" i="3"/>
  <c r="G296" i="3"/>
  <c r="G292" i="3"/>
  <c r="G288" i="3"/>
  <c r="G284" i="3"/>
  <c r="G280" i="3"/>
  <c r="G276" i="3"/>
  <c r="G272" i="3"/>
  <c r="G268" i="3"/>
  <c r="G264" i="3"/>
  <c r="G260" i="3"/>
  <c r="G256" i="3"/>
  <c r="G252" i="3"/>
  <c r="G248" i="3"/>
  <c r="G244" i="3"/>
  <c r="G240" i="3"/>
  <c r="G236" i="3"/>
  <c r="G232" i="3"/>
  <c r="G228" i="3"/>
  <c r="G224" i="3"/>
  <c r="G220" i="3"/>
  <c r="G216" i="3"/>
  <c r="G212" i="3"/>
  <c r="G208" i="3"/>
  <c r="G204" i="3"/>
  <c r="G200" i="3"/>
  <c r="G196" i="3"/>
  <c r="G192" i="3"/>
  <c r="G188" i="3"/>
  <c r="G184" i="3"/>
  <c r="G180" i="3"/>
  <c r="G176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F295" i="3"/>
  <c r="F287" i="3"/>
  <c r="F279" i="3"/>
  <c r="F271" i="3"/>
  <c r="F263" i="3"/>
  <c r="F255" i="3"/>
  <c r="F247" i="3"/>
  <c r="F239" i="3"/>
  <c r="F231" i="3"/>
  <c r="F223" i="3"/>
  <c r="F215" i="3"/>
  <c r="F207" i="3"/>
  <c r="F199" i="3"/>
  <c r="F191" i="3"/>
  <c r="F183" i="3"/>
  <c r="F176" i="3"/>
  <c r="E172" i="3"/>
  <c r="E168" i="3"/>
  <c r="E164" i="3"/>
  <c r="E160" i="3"/>
  <c r="E156" i="3"/>
  <c r="E152" i="3"/>
  <c r="E148" i="3"/>
  <c r="E144" i="3"/>
  <c r="E140" i="3"/>
  <c r="F294" i="3"/>
  <c r="F286" i="3"/>
  <c r="F278" i="3"/>
  <c r="F270" i="3"/>
  <c r="F262" i="3"/>
  <c r="F254" i="3"/>
  <c r="F246" i="3"/>
  <c r="F238" i="3"/>
  <c r="F230" i="3"/>
  <c r="F222" i="3"/>
  <c r="F214" i="3"/>
  <c r="F206" i="3"/>
  <c r="F198" i="3"/>
  <c r="F190" i="3"/>
  <c r="F182" i="3"/>
  <c r="D176" i="3"/>
  <c r="G171" i="3"/>
  <c r="G167" i="3"/>
  <c r="G163" i="3"/>
  <c r="G159" i="3"/>
  <c r="G155" i="3"/>
  <c r="G151" i="3"/>
  <c r="G147" i="3"/>
  <c r="G143" i="3"/>
  <c r="G139" i="3"/>
  <c r="G135" i="3"/>
  <c r="G131" i="3"/>
  <c r="G127" i="3"/>
  <c r="G123" i="3"/>
  <c r="G119" i="3"/>
  <c r="G115" i="3"/>
  <c r="D300" i="3"/>
  <c r="D292" i="3"/>
  <c r="D284" i="3"/>
  <c r="D276" i="3"/>
  <c r="D268" i="3"/>
  <c r="D260" i="3"/>
  <c r="D252" i="3"/>
  <c r="D244" i="3"/>
  <c r="D236" i="3"/>
  <c r="D228" i="3"/>
  <c r="D220" i="3"/>
  <c r="D212" i="3"/>
  <c r="D204" i="3"/>
  <c r="D196" i="3"/>
  <c r="D188" i="3"/>
  <c r="D180" i="3"/>
  <c r="F174" i="3"/>
  <c r="F170" i="3"/>
  <c r="F166" i="3"/>
  <c r="F162" i="3"/>
  <c r="F158" i="3"/>
  <c r="F153" i="3"/>
  <c r="F147" i="3"/>
  <c r="F142" i="3"/>
  <c r="F134" i="3"/>
  <c r="F126" i="3"/>
  <c r="F118" i="3"/>
  <c r="D293" i="3"/>
  <c r="D229" i="3"/>
  <c r="D171" i="3"/>
  <c r="E139" i="3"/>
  <c r="E123" i="3"/>
  <c r="G109" i="3"/>
  <c r="G101" i="3"/>
  <c r="G93" i="3"/>
  <c r="G85" i="3"/>
  <c r="G77" i="3"/>
  <c r="G69" i="3"/>
  <c r="G59" i="3"/>
  <c r="G48" i="3"/>
  <c r="G38" i="3"/>
  <c r="G27" i="3"/>
  <c r="G16" i="3"/>
  <c r="G5" i="3"/>
  <c r="D219" i="3"/>
  <c r="D154" i="3"/>
  <c r="D127" i="3"/>
  <c r="F108" i="3"/>
  <c r="F97" i="3"/>
  <c r="F87" i="3"/>
  <c r="F76" i="3"/>
  <c r="F65" i="3"/>
  <c r="F55" i="3"/>
  <c r="F44" i="3"/>
  <c r="F33" i="3"/>
  <c r="D295" i="3"/>
  <c r="D207" i="3"/>
  <c r="D148" i="3"/>
  <c r="D124" i="3"/>
  <c r="D107" i="3"/>
  <c r="D96" i="3"/>
  <c r="D86" i="3"/>
  <c r="D75" i="3"/>
  <c r="D64" i="3"/>
  <c r="D54" i="3"/>
  <c r="D43" i="3"/>
  <c r="D32" i="3"/>
  <c r="D22" i="3"/>
  <c r="D11" i="3"/>
  <c r="D297" i="3"/>
  <c r="E74" i="3"/>
  <c r="E5" i="3"/>
  <c r="D249" i="3"/>
  <c r="E22" i="3"/>
  <c r="E130" i="3"/>
  <c r="E37" i="3"/>
  <c r="E76" i="3"/>
  <c r="F177" i="3"/>
  <c r="E91" i="3"/>
  <c r="E51" i="3"/>
  <c r="F15" i="3"/>
  <c r="E106" i="3"/>
  <c r="E30" i="3"/>
  <c r="E45" i="3"/>
  <c r="E48" i="3"/>
  <c r="F211" i="3"/>
  <c r="E174" i="3"/>
  <c r="E154" i="3"/>
  <c r="G301" i="3"/>
  <c r="G289" i="3"/>
  <c r="G277" i="3"/>
  <c r="G261" i="3"/>
  <c r="G249" i="3"/>
  <c r="G237" i="3"/>
  <c r="G225" i="3"/>
  <c r="G213" i="3"/>
  <c r="G201" i="3"/>
  <c r="G189" i="3"/>
  <c r="G177" i="3"/>
  <c r="E296" i="3"/>
  <c r="E284" i="3"/>
  <c r="E272" i="3"/>
  <c r="E260" i="3"/>
  <c r="E248" i="3"/>
  <c r="E236" i="3"/>
  <c r="E224" i="3"/>
  <c r="E212" i="3"/>
  <c r="E200" i="3"/>
  <c r="E188" i="3"/>
  <c r="F297" i="3"/>
  <c r="F281" i="3"/>
  <c r="F249" i="3"/>
  <c r="F225" i="3"/>
  <c r="F201" i="3"/>
  <c r="D178" i="3"/>
  <c r="E165" i="3"/>
  <c r="E153" i="3"/>
  <c r="E141" i="3"/>
  <c r="F280" i="3"/>
  <c r="F256" i="3"/>
  <c r="F232" i="3"/>
  <c r="F208" i="3"/>
  <c r="F184" i="3"/>
  <c r="G168" i="3"/>
  <c r="G156" i="3"/>
  <c r="G148" i="3"/>
  <c r="G136" i="3"/>
  <c r="G124" i="3"/>
  <c r="G112" i="3"/>
  <c r="D278" i="3"/>
  <c r="D206" i="3"/>
  <c r="G299" i="3"/>
  <c r="G295" i="3"/>
  <c r="G291" i="3"/>
  <c r="G287" i="3"/>
  <c r="G283" i="3"/>
  <c r="G279" i="3"/>
  <c r="G275" i="3"/>
  <c r="G271" i="3"/>
  <c r="G267" i="3"/>
  <c r="G263" i="3"/>
  <c r="G259" i="3"/>
  <c r="G255" i="3"/>
  <c r="G251" i="3"/>
  <c r="G247" i="3"/>
  <c r="G243" i="3"/>
  <c r="G239" i="3"/>
  <c r="G235" i="3"/>
  <c r="G231" i="3"/>
  <c r="G227" i="3"/>
  <c r="G223" i="3"/>
  <c r="G219" i="3"/>
  <c r="G215" i="3"/>
  <c r="G211" i="3"/>
  <c r="G207" i="3"/>
  <c r="G203" i="3"/>
  <c r="G199" i="3"/>
  <c r="G195" i="3"/>
  <c r="G191" i="3"/>
  <c r="G187" i="3"/>
  <c r="G183" i="3"/>
  <c r="G179" i="3"/>
  <c r="G175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F301" i="3"/>
  <c r="F293" i="3"/>
  <c r="F285" i="3"/>
  <c r="F277" i="3"/>
  <c r="F269" i="3"/>
  <c r="F261" i="3"/>
  <c r="F253" i="3"/>
  <c r="F245" i="3"/>
  <c r="F237" i="3"/>
  <c r="F229" i="3"/>
  <c r="F221" i="3"/>
  <c r="F213" i="3"/>
  <c r="F205" i="3"/>
  <c r="F197" i="3"/>
  <c r="F189" i="3"/>
  <c r="F181" i="3"/>
  <c r="E175" i="3"/>
  <c r="E171" i="3"/>
  <c r="E167" i="3"/>
  <c r="E163" i="3"/>
  <c r="E159" i="3"/>
  <c r="E155" i="3"/>
  <c r="E151" i="3"/>
  <c r="E147" i="3"/>
  <c r="E143" i="3"/>
  <c r="F300" i="3"/>
  <c r="F292" i="3"/>
  <c r="F284" i="3"/>
  <c r="F276" i="3"/>
  <c r="F268" i="3"/>
  <c r="F260" i="3"/>
  <c r="F252" i="3"/>
  <c r="F244" i="3"/>
  <c r="F236" i="3"/>
  <c r="F228" i="3"/>
  <c r="F220" i="3"/>
  <c r="F212" i="3"/>
  <c r="F204" i="3"/>
  <c r="F196" i="3"/>
  <c r="F188" i="3"/>
  <c r="F180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D298" i="3"/>
  <c r="D290" i="3"/>
  <c r="D282" i="3"/>
  <c r="D274" i="3"/>
  <c r="D266" i="3"/>
  <c r="D258" i="3"/>
  <c r="D250" i="3"/>
  <c r="D242" i="3"/>
  <c r="D234" i="3"/>
  <c r="D226" i="3"/>
  <c r="D218" i="3"/>
  <c r="D210" i="3"/>
  <c r="D202" i="3"/>
  <c r="D194" i="3"/>
  <c r="D186" i="3"/>
  <c r="E178" i="3"/>
  <c r="F173" i="3"/>
  <c r="F169" i="3"/>
  <c r="F165" i="3"/>
  <c r="F161" i="3"/>
  <c r="F157" i="3"/>
  <c r="F151" i="3"/>
  <c r="F146" i="3"/>
  <c r="F141" i="3"/>
  <c r="F133" i="3"/>
  <c r="F125" i="3"/>
  <c r="F117" i="3"/>
  <c r="D285" i="3"/>
  <c r="D221" i="3"/>
  <c r="D167" i="3"/>
  <c r="E137" i="3"/>
  <c r="E121" i="3"/>
  <c r="G108" i="3"/>
  <c r="G100" i="3"/>
  <c r="G92" i="3"/>
  <c r="G84" i="3"/>
  <c r="G76" i="3"/>
  <c r="G68" i="3"/>
  <c r="G58" i="3"/>
  <c r="G47" i="3"/>
  <c r="G36" i="3"/>
  <c r="G26" i="3"/>
  <c r="G15" i="3"/>
  <c r="D291" i="3"/>
  <c r="D211" i="3"/>
  <c r="D150" i="3"/>
  <c r="D123" i="3"/>
  <c r="F107" i="3"/>
  <c r="F96" i="3"/>
  <c r="F85" i="3"/>
  <c r="F75" i="3"/>
  <c r="F64" i="3"/>
  <c r="F53" i="3"/>
  <c r="F43" i="3"/>
  <c r="F32" i="3"/>
  <c r="D279" i="3"/>
  <c r="D199" i="3"/>
  <c r="D144" i="3"/>
  <c r="D120" i="3"/>
  <c r="D106" i="3"/>
  <c r="D95" i="3"/>
  <c r="D84" i="3"/>
  <c r="D74" i="3"/>
  <c r="D63" i="3"/>
  <c r="D52" i="3"/>
  <c r="D42" i="3"/>
  <c r="D31" i="3"/>
  <c r="D20" i="3"/>
  <c r="D10" i="3"/>
  <c r="D265" i="3"/>
  <c r="E58" i="3"/>
  <c r="E89" i="3"/>
  <c r="D165" i="3"/>
  <c r="E12" i="3"/>
  <c r="E122" i="3"/>
  <c r="F22" i="3"/>
  <c r="E52" i="3"/>
  <c r="D161" i="3"/>
  <c r="E87" i="3"/>
  <c r="E43" i="3"/>
  <c r="F13" i="3"/>
  <c r="E98" i="3"/>
  <c r="E19" i="3"/>
  <c r="E33" i="3"/>
  <c r="E36" i="3"/>
  <c r="F156" i="3"/>
  <c r="F152" i="3"/>
  <c r="F148" i="3"/>
  <c r="F144" i="3"/>
  <c r="F140" i="3"/>
  <c r="F136" i="3"/>
  <c r="F132" i="3"/>
  <c r="F128" i="3"/>
  <c r="F124" i="3"/>
  <c r="F120" i="3"/>
  <c r="F116" i="3"/>
  <c r="F112" i="3"/>
  <c r="D277" i="3"/>
  <c r="D245" i="3"/>
  <c r="D213" i="3"/>
  <c r="D181" i="3"/>
  <c r="D163" i="3"/>
  <c r="D147" i="3"/>
  <c r="E135" i="3"/>
  <c r="E127" i="3"/>
  <c r="E119" i="3"/>
  <c r="G111" i="3"/>
  <c r="G107" i="3"/>
  <c r="G103" i="3"/>
  <c r="G99" i="3"/>
  <c r="G95" i="3"/>
  <c r="G91" i="3"/>
  <c r="G87" i="3"/>
  <c r="G83" i="3"/>
  <c r="G79" i="3"/>
  <c r="G75" i="3"/>
  <c r="G71" i="3"/>
  <c r="G67" i="3"/>
  <c r="G62" i="3"/>
  <c r="G56" i="3"/>
  <c r="G51" i="3"/>
  <c r="G46" i="3"/>
  <c r="G40" i="3"/>
  <c r="G35" i="3"/>
  <c r="G30" i="3"/>
  <c r="G24" i="3"/>
  <c r="G19" i="3"/>
  <c r="G14" i="3"/>
  <c r="G8" i="3"/>
  <c r="D283" i="3"/>
  <c r="D243" i="3"/>
  <c r="D195" i="3"/>
  <c r="D166" i="3"/>
  <c r="D146" i="3"/>
  <c r="D131" i="3"/>
  <c r="D121" i="3"/>
  <c r="F111" i="3"/>
  <c r="F105" i="3"/>
  <c r="F100" i="3"/>
  <c r="F95" i="3"/>
  <c r="F89" i="3"/>
  <c r="F84" i="3"/>
  <c r="F79" i="3"/>
  <c r="F73" i="3"/>
  <c r="F68" i="3"/>
  <c r="F63" i="3"/>
  <c r="F57" i="3"/>
  <c r="F52" i="3"/>
  <c r="F47" i="3"/>
  <c r="F41" i="3"/>
  <c r="F36" i="3"/>
  <c r="F31" i="3"/>
  <c r="F25" i="3"/>
  <c r="D271" i="3"/>
  <c r="D231" i="3"/>
  <c r="D183" i="3"/>
  <c r="D160" i="3"/>
  <c r="D140" i="3"/>
  <c r="D128" i="3"/>
  <c r="D118" i="3"/>
  <c r="D110" i="3"/>
  <c r="D104" i="3"/>
  <c r="D99" i="3"/>
  <c r="D94" i="3"/>
  <c r="D88" i="3"/>
  <c r="D83" i="3"/>
  <c r="D78" i="3"/>
  <c r="D72" i="3"/>
  <c r="D67" i="3"/>
  <c r="D62" i="3"/>
  <c r="D56" i="3"/>
  <c r="D51" i="3"/>
  <c r="D46" i="3"/>
  <c r="D40" i="3"/>
  <c r="D35" i="3"/>
  <c r="D30" i="3"/>
  <c r="D24" i="3"/>
  <c r="D19" i="3"/>
  <c r="D14" i="3"/>
  <c r="D8" i="3"/>
  <c r="D3" i="3"/>
  <c r="D233" i="3"/>
  <c r="E94" i="3"/>
  <c r="E50" i="3"/>
  <c r="E17" i="3"/>
  <c r="E65" i="3"/>
  <c r="F14" i="3"/>
  <c r="E128" i="3"/>
  <c r="E44" i="3"/>
  <c r="E6" i="3"/>
  <c r="D169" i="3"/>
  <c r="E109" i="3"/>
  <c r="E73" i="3"/>
  <c r="F16" i="3"/>
  <c r="E104" i="3"/>
  <c r="E40" i="3"/>
  <c r="D273" i="3"/>
  <c r="E134" i="3"/>
  <c r="E103" i="3"/>
  <c r="E83" i="3"/>
  <c r="E59" i="3"/>
  <c r="E39" i="3"/>
  <c r="F21" i="3"/>
  <c r="F9" i="3"/>
  <c r="D141" i="3"/>
  <c r="E90" i="3"/>
  <c r="E46" i="3"/>
  <c r="E15" i="3"/>
  <c r="E81" i="3"/>
  <c r="F18" i="3"/>
  <c r="E88" i="3"/>
  <c r="E10" i="3"/>
  <c r="F139" i="3"/>
  <c r="F135" i="3"/>
  <c r="F131" i="3"/>
  <c r="F127" i="3"/>
  <c r="F123" i="3"/>
  <c r="F119" i="3"/>
  <c r="F115" i="3"/>
  <c r="D301" i="3"/>
  <c r="D269" i="3"/>
  <c r="D237" i="3"/>
  <c r="D205" i="3"/>
  <c r="D175" i="3"/>
  <c r="D159" i="3"/>
  <c r="D143" i="3"/>
  <c r="E133" i="3"/>
  <c r="E125" i="3"/>
  <c r="E117" i="3"/>
  <c r="G110" i="3"/>
  <c r="G106" i="3"/>
  <c r="G102" i="3"/>
  <c r="G98" i="3"/>
  <c r="G94" i="3"/>
  <c r="G90" i="3"/>
  <c r="G86" i="3"/>
  <c r="G82" i="3"/>
  <c r="G78" i="3"/>
  <c r="G74" i="3"/>
  <c r="G70" i="3"/>
  <c r="G66" i="3"/>
  <c r="G60" i="3"/>
  <c r="G55" i="3"/>
  <c r="G50" i="3"/>
  <c r="G44" i="3"/>
  <c r="G39" i="3"/>
  <c r="G34" i="3"/>
  <c r="G28" i="3"/>
  <c r="G23" i="3"/>
  <c r="G18" i="3"/>
  <c r="G12" i="3"/>
  <c r="G6" i="3"/>
  <c r="D275" i="3"/>
  <c r="D227" i="3"/>
  <c r="D187" i="3"/>
  <c r="D162" i="3"/>
  <c r="D139" i="3"/>
  <c r="D129" i="3"/>
  <c r="D119" i="3"/>
  <c r="F109" i="3"/>
  <c r="F104" i="3"/>
  <c r="F99" i="3"/>
  <c r="F93" i="3"/>
  <c r="F88" i="3"/>
  <c r="F83" i="3"/>
  <c r="F77" i="3"/>
  <c r="F72" i="3"/>
  <c r="F67" i="3"/>
  <c r="F61" i="3"/>
  <c r="F56" i="3"/>
  <c r="F51" i="3"/>
  <c r="F45" i="3"/>
  <c r="F40" i="3"/>
  <c r="F35" i="3"/>
  <c r="F29" i="3"/>
  <c r="F24" i="3"/>
  <c r="D263" i="3"/>
  <c r="D215" i="3"/>
  <c r="E176" i="3"/>
  <c r="D156" i="3"/>
  <c r="D136" i="3"/>
  <c r="D126" i="3"/>
  <c r="D116" i="3"/>
  <c r="D108" i="3"/>
  <c r="D103" i="3"/>
  <c r="D98" i="3"/>
  <c r="D92" i="3"/>
  <c r="D87" i="3"/>
  <c r="D82" i="3"/>
  <c r="D76" i="3"/>
  <c r="D71" i="3"/>
  <c r="D66" i="3"/>
  <c r="D60" i="3"/>
  <c r="D55" i="3"/>
  <c r="D50" i="3"/>
  <c r="D44" i="3"/>
  <c r="D39" i="3"/>
  <c r="D34" i="3"/>
  <c r="D28" i="3"/>
  <c r="D23" i="3"/>
  <c r="D18" i="3"/>
  <c r="D12" i="3"/>
  <c r="D7" i="3"/>
  <c r="G7" i="3"/>
  <c r="D157" i="3"/>
  <c r="E86" i="3"/>
  <c r="E42" i="3"/>
  <c r="E9" i="3"/>
  <c r="E53" i="3"/>
  <c r="F8" i="3"/>
  <c r="E96" i="3"/>
  <c r="E28" i="3"/>
  <c r="D289" i="3"/>
  <c r="E138" i="3"/>
  <c r="E105" i="3"/>
  <c r="E61" i="3"/>
  <c r="E3" i="3"/>
  <c r="E92" i="3"/>
  <c r="E32" i="3"/>
  <c r="D209" i="3"/>
  <c r="E126" i="3"/>
  <c r="E99" i="3"/>
  <c r="E75" i="3"/>
  <c r="E55" i="3"/>
  <c r="E35" i="3"/>
  <c r="F17" i="3"/>
  <c r="F7" i="3"/>
  <c r="E124" i="3"/>
  <c r="E78" i="3"/>
  <c r="E38" i="3"/>
  <c r="E11" i="3"/>
  <c r="E57" i="3"/>
  <c r="F12" i="3"/>
  <c r="E80" i="3"/>
  <c r="E4" i="3"/>
  <c r="F6" i="3"/>
  <c r="E112" i="3"/>
  <c r="E68" i="3"/>
  <c r="E24" i="3"/>
  <c r="G65" i="3"/>
  <c r="G61" i="3"/>
  <c r="G57" i="3"/>
  <c r="G53" i="3"/>
  <c r="G49" i="3"/>
  <c r="G45" i="3"/>
  <c r="G41" i="3"/>
  <c r="G37" i="3"/>
  <c r="G33" i="3"/>
  <c r="G29" i="3"/>
  <c r="G25" i="3"/>
  <c r="G21" i="3"/>
  <c r="G17" i="3"/>
  <c r="G13" i="3"/>
  <c r="G9" i="3"/>
  <c r="D299" i="3"/>
  <c r="D267" i="3"/>
  <c r="D235" i="3"/>
  <c r="D203" i="3"/>
  <c r="D174" i="3"/>
  <c r="D158" i="3"/>
  <c r="D142" i="3"/>
  <c r="D133" i="3"/>
  <c r="D125" i="3"/>
  <c r="D117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0" i="3"/>
  <c r="F26" i="3"/>
  <c r="D287" i="3"/>
  <c r="D255" i="3"/>
  <c r="D223" i="3"/>
  <c r="D191" i="3"/>
  <c r="D168" i="3"/>
  <c r="D152" i="3"/>
  <c r="D138" i="3"/>
  <c r="D130" i="3"/>
  <c r="D122" i="3"/>
  <c r="D114" i="3"/>
  <c r="D109" i="3"/>
  <c r="D105" i="3"/>
  <c r="D101" i="3"/>
  <c r="D97" i="3"/>
  <c r="D93" i="3"/>
  <c r="D89" i="3"/>
  <c r="D85" i="3"/>
  <c r="D81" i="3"/>
  <c r="D77" i="3"/>
  <c r="D73" i="3"/>
  <c r="D69" i="3"/>
  <c r="D65" i="3"/>
  <c r="D61" i="3"/>
  <c r="D57" i="3"/>
  <c r="D53" i="3"/>
  <c r="D49" i="3"/>
  <c r="D45" i="3"/>
  <c r="D41" i="3"/>
  <c r="D37" i="3"/>
  <c r="D33" i="3"/>
  <c r="D29" i="3"/>
  <c r="D25" i="3"/>
  <c r="D21" i="3"/>
  <c r="D17" i="3"/>
  <c r="D13" i="3"/>
  <c r="D9" i="3"/>
  <c r="D5" i="3"/>
  <c r="G4" i="3"/>
  <c r="D201" i="3"/>
  <c r="E102" i="3"/>
  <c r="E66" i="3"/>
  <c r="E34" i="3"/>
  <c r="E13" i="3"/>
  <c r="E77" i="3"/>
  <c r="E29" i="3"/>
  <c r="F4" i="3"/>
  <c r="E108" i="3"/>
  <c r="E60" i="3"/>
  <c r="E16" i="3"/>
  <c r="D257" i="3"/>
  <c r="D153" i="3"/>
  <c r="E114" i="3"/>
  <c r="E93" i="3"/>
  <c r="E49" i="3"/>
  <c r="F10" i="3"/>
  <c r="E120" i="3"/>
  <c r="E64" i="3"/>
  <c r="E20" i="3"/>
  <c r="D241" i="3"/>
  <c r="D145" i="3"/>
  <c r="E111" i="3"/>
  <c r="E95" i="3"/>
  <c r="E79" i="3"/>
  <c r="E63" i="3"/>
  <c r="E47" i="3"/>
  <c r="E31" i="3"/>
  <c r="F19" i="3"/>
  <c r="F11" i="3"/>
  <c r="G3" i="3"/>
  <c r="E116" i="3"/>
  <c r="E82" i="3"/>
  <c r="E54" i="3"/>
  <c r="E23" i="3"/>
  <c r="E7" i="3"/>
  <c r="E69" i="3"/>
  <c r="E25" i="3"/>
  <c r="D281" i="3"/>
  <c r="E100" i="3"/>
  <c r="E56" i="3"/>
  <c r="E18" i="3"/>
  <c r="D2" i="3"/>
  <c r="F2" i="3"/>
  <c r="E2" i="3"/>
  <c r="G2" i="3"/>
  <c r="B2" i="3"/>
  <c r="C2" i="3"/>
  <c r="B36" i="2"/>
  <c r="A4" i="3" l="1"/>
  <c r="C3" i="3"/>
  <c r="B3" i="3"/>
  <c r="A5" i="3" l="1"/>
  <c r="B4" i="3"/>
  <c r="C4" i="3"/>
  <c r="A6" i="3" l="1"/>
  <c r="C5" i="3"/>
  <c r="B5" i="3"/>
  <c r="A7" i="3" l="1"/>
  <c r="B6" i="3"/>
  <c r="C6" i="3"/>
  <c r="A8" i="3" l="1"/>
  <c r="B7" i="3"/>
  <c r="C7" i="3"/>
  <c r="A9" i="3" l="1"/>
  <c r="C8" i="3"/>
  <c r="B8" i="3"/>
  <c r="A10" i="3" l="1"/>
  <c r="C9" i="3"/>
  <c r="B9" i="3"/>
  <c r="A11" i="3" l="1"/>
  <c r="C10" i="3"/>
  <c r="B10" i="3"/>
  <c r="A12" i="3" l="1"/>
  <c r="B11" i="3"/>
  <c r="C11" i="3"/>
  <c r="A13" i="3" l="1"/>
  <c r="B12" i="3"/>
  <c r="C12" i="3"/>
  <c r="A14" i="3" l="1"/>
  <c r="C13" i="3"/>
  <c r="B13" i="3"/>
  <c r="A15" i="3" l="1"/>
  <c r="C14" i="3"/>
  <c r="B14" i="3"/>
  <c r="A16" i="3" l="1"/>
  <c r="B15" i="3"/>
  <c r="C15" i="3"/>
  <c r="A17" i="3" l="1"/>
  <c r="C16" i="3"/>
  <c r="B16" i="3"/>
  <c r="A18" i="3" l="1"/>
  <c r="C17" i="3"/>
  <c r="B17" i="3"/>
  <c r="A19" i="3" l="1"/>
  <c r="B18" i="3"/>
  <c r="C18" i="3"/>
  <c r="A20" i="3" l="1"/>
  <c r="B19" i="3"/>
  <c r="C19" i="3"/>
  <c r="A21" i="3" l="1"/>
  <c r="B20" i="3"/>
  <c r="C20" i="3"/>
  <c r="A22" i="3" l="1"/>
  <c r="B21" i="3"/>
  <c r="C21" i="3"/>
  <c r="A23" i="3" l="1"/>
  <c r="B22" i="3"/>
  <c r="C22" i="3"/>
  <c r="A24" i="3" l="1"/>
  <c r="B23" i="3"/>
  <c r="C23" i="3"/>
  <c r="A25" i="3" l="1"/>
  <c r="B24" i="3"/>
  <c r="C24" i="3"/>
  <c r="A26" i="3" l="1"/>
  <c r="B25" i="3"/>
  <c r="C25" i="3"/>
  <c r="A27" i="3" l="1"/>
  <c r="C26" i="3"/>
  <c r="B26" i="3"/>
  <c r="A28" i="3" l="1"/>
  <c r="B27" i="3"/>
  <c r="C27" i="3"/>
  <c r="A29" i="3" l="1"/>
  <c r="B28" i="3"/>
  <c r="C28" i="3"/>
  <c r="A30" i="3" l="1"/>
  <c r="B29" i="3"/>
  <c r="C29" i="3"/>
  <c r="A31" i="3" l="1"/>
  <c r="C30" i="3"/>
  <c r="B30" i="3"/>
  <c r="A32" i="3" l="1"/>
  <c r="B31" i="3"/>
  <c r="C31" i="3"/>
  <c r="A33" i="3" l="1"/>
  <c r="B32" i="3"/>
  <c r="C32" i="3"/>
  <c r="A34" i="3" l="1"/>
  <c r="B33" i="3"/>
  <c r="C33" i="3"/>
  <c r="A35" i="3" l="1"/>
  <c r="B34" i="3"/>
  <c r="C34" i="3"/>
  <c r="A36" i="3" l="1"/>
  <c r="B35" i="3"/>
  <c r="C35" i="3"/>
  <c r="A37" i="3" l="1"/>
  <c r="B36" i="3"/>
  <c r="C36" i="3"/>
  <c r="A38" i="3" l="1"/>
  <c r="B37" i="3"/>
  <c r="C37" i="3"/>
  <c r="A39" i="3" l="1"/>
  <c r="B38" i="3"/>
  <c r="C38" i="3"/>
  <c r="A40" i="3" l="1"/>
  <c r="C39" i="3"/>
  <c r="B39" i="3"/>
  <c r="A41" i="3" l="1"/>
  <c r="B40" i="3"/>
  <c r="C40" i="3"/>
  <c r="A42" i="3" l="1"/>
  <c r="C41" i="3"/>
  <c r="B41" i="3"/>
  <c r="A43" i="3" l="1"/>
  <c r="C42" i="3"/>
  <c r="B42" i="3"/>
  <c r="A44" i="3" l="1"/>
  <c r="B43" i="3"/>
  <c r="C43" i="3"/>
  <c r="A45" i="3" l="1"/>
  <c r="B44" i="3"/>
  <c r="C44" i="3"/>
  <c r="A46" i="3" l="1"/>
  <c r="B45" i="3"/>
  <c r="C45" i="3"/>
  <c r="A47" i="3" l="1"/>
  <c r="B46" i="3"/>
  <c r="C46" i="3"/>
  <c r="A48" i="3" l="1"/>
  <c r="B47" i="3"/>
  <c r="C47" i="3"/>
  <c r="A49" i="3" l="1"/>
  <c r="B48" i="3"/>
  <c r="C48" i="3"/>
  <c r="A50" i="3" l="1"/>
  <c r="B49" i="3"/>
  <c r="C49" i="3"/>
  <c r="A51" i="3" l="1"/>
  <c r="B50" i="3"/>
  <c r="C50" i="3"/>
  <c r="A52" i="3" l="1"/>
  <c r="B51" i="3"/>
  <c r="C51" i="3"/>
  <c r="A53" i="3" l="1"/>
  <c r="C52" i="3"/>
  <c r="B52" i="3"/>
  <c r="A54" i="3" l="1"/>
  <c r="C53" i="3"/>
  <c r="B53" i="3"/>
  <c r="A55" i="3" l="1"/>
  <c r="C54" i="3"/>
  <c r="B54" i="3"/>
  <c r="A56" i="3" l="1"/>
  <c r="B55" i="3"/>
  <c r="C55" i="3"/>
  <c r="A57" i="3" l="1"/>
  <c r="C56" i="3"/>
  <c r="B56" i="3"/>
  <c r="A58" i="3" l="1"/>
  <c r="B57" i="3"/>
  <c r="C57" i="3"/>
  <c r="A59" i="3" l="1"/>
  <c r="C58" i="3"/>
  <c r="B58" i="3"/>
  <c r="A60" i="3" l="1"/>
  <c r="C59" i="3"/>
  <c r="B59" i="3"/>
  <c r="A61" i="3" l="1"/>
  <c r="C60" i="3"/>
  <c r="B60" i="3"/>
  <c r="A62" i="3" l="1"/>
  <c r="C61" i="3"/>
  <c r="B61" i="3"/>
  <c r="A63" i="3" l="1"/>
  <c r="C62" i="3"/>
  <c r="B62" i="3"/>
  <c r="A64" i="3" l="1"/>
  <c r="B63" i="3"/>
  <c r="C63" i="3"/>
  <c r="A65" i="3" l="1"/>
  <c r="C64" i="3"/>
  <c r="B64" i="3"/>
  <c r="A66" i="3" l="1"/>
  <c r="B65" i="3"/>
  <c r="C65" i="3"/>
  <c r="A67" i="3" l="1"/>
  <c r="C66" i="3"/>
  <c r="B66" i="3"/>
  <c r="A68" i="3" l="1"/>
  <c r="C67" i="3"/>
  <c r="B67" i="3"/>
  <c r="A69" i="3" l="1"/>
  <c r="B68" i="3"/>
  <c r="C68" i="3"/>
  <c r="A70" i="3" l="1"/>
  <c r="B69" i="3"/>
  <c r="C69" i="3"/>
  <c r="A71" i="3" l="1"/>
  <c r="C70" i="3"/>
  <c r="B70" i="3"/>
  <c r="A72" i="3" l="1"/>
  <c r="B71" i="3"/>
  <c r="C71" i="3"/>
  <c r="A73" i="3" l="1"/>
  <c r="C72" i="3"/>
  <c r="B72" i="3"/>
  <c r="A74" i="3" l="1"/>
  <c r="B73" i="3"/>
  <c r="C73" i="3"/>
  <c r="A75" i="3" l="1"/>
  <c r="B74" i="3"/>
  <c r="C74" i="3"/>
  <c r="A76" i="3" l="1"/>
  <c r="B75" i="3"/>
  <c r="C75" i="3"/>
  <c r="A77" i="3" l="1"/>
  <c r="C76" i="3"/>
  <c r="B76" i="3"/>
  <c r="A78" i="3" l="1"/>
  <c r="B77" i="3"/>
  <c r="C77" i="3"/>
  <c r="A79" i="3" l="1"/>
  <c r="C78" i="3"/>
  <c r="B78" i="3"/>
  <c r="A80" i="3" l="1"/>
  <c r="B79" i="3"/>
  <c r="C79" i="3"/>
  <c r="A81" i="3" l="1"/>
  <c r="B80" i="3"/>
  <c r="C80" i="3"/>
  <c r="A82" i="3" l="1"/>
  <c r="B81" i="3"/>
  <c r="C81" i="3"/>
  <c r="A83" i="3" l="1"/>
  <c r="B82" i="3"/>
  <c r="C82" i="3"/>
  <c r="A84" i="3" l="1"/>
  <c r="B83" i="3"/>
  <c r="C83" i="3"/>
  <c r="A85" i="3" l="1"/>
  <c r="B84" i="3"/>
  <c r="C84" i="3"/>
  <c r="A86" i="3" l="1"/>
  <c r="B85" i="3"/>
  <c r="C85" i="3"/>
  <c r="A87" i="3" l="1"/>
  <c r="C86" i="3"/>
  <c r="B86" i="3"/>
  <c r="A88" i="3" l="1"/>
  <c r="B87" i="3"/>
  <c r="C87" i="3"/>
  <c r="A89" i="3" l="1"/>
  <c r="B88" i="3"/>
  <c r="C88" i="3"/>
  <c r="A90" i="3" l="1"/>
  <c r="C89" i="3"/>
  <c r="B89" i="3"/>
  <c r="A91" i="3" l="1"/>
  <c r="C90" i="3"/>
  <c r="B90" i="3"/>
  <c r="A92" i="3" l="1"/>
  <c r="C91" i="3"/>
  <c r="B91" i="3"/>
  <c r="A93" i="3" l="1"/>
  <c r="B92" i="3"/>
  <c r="C92" i="3"/>
  <c r="A94" i="3" l="1"/>
  <c r="C93" i="3"/>
  <c r="B93" i="3"/>
  <c r="A95" i="3" l="1"/>
  <c r="B94" i="3"/>
  <c r="C94" i="3"/>
  <c r="A96" i="3" l="1"/>
  <c r="C95" i="3"/>
  <c r="B95" i="3"/>
  <c r="A97" i="3" l="1"/>
  <c r="B96" i="3"/>
  <c r="C96" i="3"/>
  <c r="A98" i="3" l="1"/>
  <c r="B97" i="3"/>
  <c r="C97" i="3"/>
  <c r="A99" i="3" l="1"/>
  <c r="C98" i="3"/>
  <c r="B98" i="3"/>
  <c r="A100" i="3" l="1"/>
  <c r="C99" i="3"/>
  <c r="B99" i="3"/>
  <c r="A101" i="3" l="1"/>
  <c r="B100" i="3"/>
  <c r="C100" i="3"/>
  <c r="A102" i="3" l="1"/>
  <c r="C101" i="3"/>
  <c r="B101" i="3"/>
  <c r="A103" i="3" l="1"/>
  <c r="C102" i="3"/>
  <c r="B102" i="3"/>
  <c r="A104" i="3" l="1"/>
  <c r="B103" i="3"/>
  <c r="C103" i="3"/>
  <c r="A105" i="3" l="1"/>
  <c r="C104" i="3"/>
  <c r="B104" i="3"/>
  <c r="A106" i="3" l="1"/>
  <c r="C105" i="3"/>
  <c r="B105" i="3"/>
  <c r="A107" i="3" l="1"/>
  <c r="B106" i="3"/>
  <c r="C106" i="3"/>
  <c r="A108" i="3" l="1"/>
  <c r="B107" i="3"/>
  <c r="C107" i="3"/>
  <c r="A109" i="3" l="1"/>
  <c r="B108" i="3"/>
  <c r="C108" i="3"/>
  <c r="A110" i="3" l="1"/>
  <c r="C109" i="3"/>
  <c r="B109" i="3"/>
  <c r="A111" i="3" l="1"/>
  <c r="C110" i="3"/>
  <c r="B110" i="3"/>
  <c r="A112" i="3" l="1"/>
  <c r="B111" i="3"/>
  <c r="C111" i="3"/>
  <c r="A113" i="3" l="1"/>
  <c r="B112" i="3"/>
  <c r="C112" i="3"/>
  <c r="A114" i="3" l="1"/>
  <c r="C113" i="3"/>
  <c r="B113" i="3"/>
  <c r="A115" i="3" l="1"/>
  <c r="B114" i="3"/>
  <c r="C114" i="3"/>
  <c r="A116" i="3" l="1"/>
  <c r="C115" i="3"/>
  <c r="B115" i="3"/>
  <c r="A117" i="3" l="1"/>
  <c r="B116" i="3"/>
  <c r="C116" i="3"/>
  <c r="A118" i="3" l="1"/>
  <c r="C117" i="3"/>
  <c r="B117" i="3"/>
  <c r="A119" i="3" l="1"/>
  <c r="C118" i="3"/>
  <c r="B118" i="3"/>
  <c r="A120" i="3" l="1"/>
  <c r="B119" i="3"/>
  <c r="C119" i="3"/>
  <c r="A121" i="3" l="1"/>
  <c r="C120" i="3"/>
  <c r="B120" i="3"/>
  <c r="A122" i="3" l="1"/>
  <c r="B121" i="3"/>
  <c r="C121" i="3"/>
  <c r="A123" i="3" l="1"/>
  <c r="C122" i="3"/>
  <c r="B122" i="3"/>
  <c r="A124" i="3" l="1"/>
  <c r="C123" i="3"/>
  <c r="B123" i="3"/>
  <c r="A125" i="3" l="1"/>
  <c r="C124" i="3"/>
  <c r="B124" i="3"/>
  <c r="A126" i="3" l="1"/>
  <c r="C125" i="3"/>
  <c r="B125" i="3"/>
  <c r="A127" i="3" l="1"/>
  <c r="C126" i="3"/>
  <c r="B126" i="3"/>
  <c r="A128" i="3" l="1"/>
  <c r="C127" i="3"/>
  <c r="B127" i="3"/>
  <c r="A129" i="3" l="1"/>
  <c r="B128" i="3"/>
  <c r="C128" i="3"/>
  <c r="A130" i="3" l="1"/>
  <c r="C129" i="3"/>
  <c r="B129" i="3"/>
  <c r="A131" i="3" l="1"/>
  <c r="B130" i="3"/>
  <c r="C130" i="3"/>
  <c r="A132" i="3" l="1"/>
  <c r="C131" i="3"/>
  <c r="B131" i="3"/>
  <c r="A133" i="3" l="1"/>
  <c r="B132" i="3"/>
  <c r="C132" i="3"/>
  <c r="A134" i="3" l="1"/>
  <c r="C133" i="3"/>
  <c r="B133" i="3"/>
  <c r="A135" i="3" l="1"/>
  <c r="B134" i="3"/>
  <c r="C134" i="3"/>
  <c r="A136" i="3" l="1"/>
  <c r="B135" i="3"/>
  <c r="C135" i="3"/>
  <c r="A137" i="3" l="1"/>
  <c r="B136" i="3"/>
  <c r="C136" i="3"/>
  <c r="A138" i="3" l="1"/>
  <c r="B137" i="3"/>
  <c r="C137" i="3"/>
  <c r="A139" i="3" l="1"/>
  <c r="B138" i="3"/>
  <c r="C138" i="3"/>
  <c r="A140" i="3" l="1"/>
  <c r="B139" i="3"/>
  <c r="C139" i="3"/>
  <c r="A141" i="3" l="1"/>
  <c r="C140" i="3"/>
  <c r="B140" i="3"/>
  <c r="A142" i="3" l="1"/>
  <c r="C141" i="3"/>
  <c r="B141" i="3"/>
  <c r="A143" i="3" l="1"/>
  <c r="B142" i="3"/>
  <c r="C142" i="3"/>
  <c r="A144" i="3" l="1"/>
  <c r="B143" i="3"/>
  <c r="C143" i="3"/>
  <c r="A145" i="3" l="1"/>
  <c r="C144" i="3"/>
  <c r="B144" i="3"/>
  <c r="A146" i="3" l="1"/>
  <c r="C145" i="3"/>
  <c r="B145" i="3"/>
  <c r="A147" i="3" l="1"/>
  <c r="B146" i="3"/>
  <c r="C146" i="3"/>
  <c r="A148" i="3" l="1"/>
  <c r="B147" i="3"/>
  <c r="C147" i="3"/>
  <c r="A149" i="3" l="1"/>
  <c r="C148" i="3"/>
  <c r="B148" i="3"/>
  <c r="A150" i="3" l="1"/>
  <c r="C149" i="3"/>
  <c r="B149" i="3"/>
  <c r="A151" i="3" l="1"/>
  <c r="C150" i="3"/>
  <c r="B150" i="3"/>
  <c r="A152" i="3" l="1"/>
  <c r="B151" i="3"/>
  <c r="C151" i="3"/>
  <c r="A153" i="3" l="1"/>
  <c r="B152" i="3"/>
  <c r="C152" i="3"/>
  <c r="A154" i="3" l="1"/>
  <c r="C153" i="3"/>
  <c r="B153" i="3"/>
  <c r="A155" i="3" l="1"/>
  <c r="B154" i="3"/>
  <c r="C154" i="3"/>
  <c r="A156" i="3" l="1"/>
  <c r="B155" i="3"/>
  <c r="C155" i="3"/>
  <c r="A157" i="3" l="1"/>
  <c r="B156" i="3"/>
  <c r="C156" i="3"/>
  <c r="A158" i="3" l="1"/>
  <c r="C157" i="3"/>
  <c r="B157" i="3"/>
  <c r="A159" i="3" l="1"/>
  <c r="B158" i="3"/>
  <c r="C158" i="3"/>
  <c r="A160" i="3" l="1"/>
  <c r="B159" i="3"/>
  <c r="C159" i="3"/>
  <c r="A161" i="3" l="1"/>
  <c r="C160" i="3"/>
  <c r="B160" i="3"/>
  <c r="A162" i="3" l="1"/>
  <c r="C161" i="3"/>
  <c r="B161" i="3"/>
  <c r="A163" i="3" l="1"/>
  <c r="B162" i="3"/>
  <c r="C162" i="3"/>
  <c r="A164" i="3" l="1"/>
  <c r="B163" i="3"/>
  <c r="C163" i="3"/>
  <c r="A165" i="3" l="1"/>
  <c r="C164" i="3"/>
  <c r="B164" i="3"/>
  <c r="A166" i="3" l="1"/>
  <c r="C165" i="3"/>
  <c r="B165" i="3"/>
  <c r="A167" i="3" l="1"/>
  <c r="B166" i="3"/>
  <c r="C166" i="3"/>
  <c r="A168" i="3" l="1"/>
  <c r="B167" i="3"/>
  <c r="C167" i="3"/>
  <c r="A169" i="3" l="1"/>
  <c r="B168" i="3"/>
  <c r="C168" i="3"/>
  <c r="A170" i="3" l="1"/>
  <c r="C169" i="3"/>
  <c r="B169" i="3"/>
  <c r="A171" i="3" l="1"/>
  <c r="B170" i="3"/>
  <c r="C170" i="3"/>
  <c r="A172" i="3" l="1"/>
  <c r="B171" i="3"/>
  <c r="C171" i="3"/>
  <c r="A173" i="3" l="1"/>
  <c r="B172" i="3"/>
  <c r="C172" i="3"/>
  <c r="A174" i="3" l="1"/>
  <c r="B173" i="3"/>
  <c r="C173" i="3"/>
  <c r="A175" i="3" l="1"/>
  <c r="B174" i="3"/>
  <c r="C174" i="3"/>
  <c r="A176" i="3" l="1"/>
  <c r="B175" i="3"/>
  <c r="C175" i="3"/>
  <c r="A177" i="3" l="1"/>
  <c r="C176" i="3"/>
  <c r="B176" i="3"/>
  <c r="A178" i="3" l="1"/>
  <c r="C177" i="3"/>
  <c r="B177" i="3"/>
  <c r="A179" i="3" l="1"/>
  <c r="C178" i="3"/>
  <c r="B178" i="3"/>
  <c r="A180" i="3" l="1"/>
  <c r="C179" i="3"/>
  <c r="B179" i="3"/>
  <c r="A181" i="3" l="1"/>
  <c r="B180" i="3"/>
  <c r="C180" i="3"/>
  <c r="A182" i="3" l="1"/>
  <c r="B181" i="3"/>
  <c r="C181" i="3"/>
  <c r="A183" i="3" l="1"/>
  <c r="C182" i="3"/>
  <c r="B182" i="3"/>
  <c r="A184" i="3" l="1"/>
  <c r="C183" i="3"/>
  <c r="B183" i="3"/>
  <c r="A185" i="3" l="1"/>
  <c r="B184" i="3"/>
  <c r="C184" i="3"/>
  <c r="A186" i="3" l="1"/>
  <c r="C185" i="3"/>
  <c r="B185" i="3"/>
  <c r="A187" i="3" l="1"/>
  <c r="C186" i="3"/>
  <c r="B186" i="3"/>
  <c r="A188" i="3" l="1"/>
  <c r="C187" i="3"/>
  <c r="B187" i="3"/>
  <c r="A189" i="3" l="1"/>
  <c r="B188" i="3"/>
  <c r="C188" i="3"/>
  <c r="A190" i="3" l="1"/>
  <c r="C189" i="3"/>
  <c r="B189" i="3"/>
  <c r="A191" i="3" l="1"/>
  <c r="C190" i="3"/>
  <c r="B190" i="3"/>
  <c r="A192" i="3" l="1"/>
  <c r="B191" i="3"/>
  <c r="C191" i="3"/>
  <c r="A193" i="3" l="1"/>
  <c r="B192" i="3"/>
  <c r="C192" i="3"/>
  <c r="A194" i="3" l="1"/>
  <c r="C193" i="3"/>
  <c r="B193" i="3"/>
  <c r="A195" i="3" l="1"/>
  <c r="B194" i="3"/>
  <c r="C194" i="3"/>
  <c r="A196" i="3" l="1"/>
  <c r="B195" i="3"/>
  <c r="C195" i="3"/>
  <c r="A197" i="3" l="1"/>
  <c r="B196" i="3"/>
  <c r="C196" i="3"/>
  <c r="A198" i="3" l="1"/>
  <c r="C197" i="3"/>
  <c r="B197" i="3"/>
  <c r="A199" i="3" l="1"/>
  <c r="B198" i="3"/>
  <c r="C198" i="3"/>
  <c r="A200" i="3" l="1"/>
  <c r="B199" i="3"/>
  <c r="C199" i="3"/>
  <c r="A201" i="3" l="1"/>
  <c r="C200" i="3"/>
  <c r="B200" i="3"/>
  <c r="A202" i="3" l="1"/>
  <c r="C201" i="3"/>
  <c r="B201" i="3"/>
  <c r="A203" i="3" l="1"/>
  <c r="B202" i="3"/>
  <c r="C202" i="3"/>
  <c r="A204" i="3" l="1"/>
  <c r="B203" i="3"/>
  <c r="C203" i="3"/>
  <c r="A205" i="3" l="1"/>
  <c r="C204" i="3"/>
  <c r="B204" i="3"/>
  <c r="A206" i="3" l="1"/>
  <c r="C205" i="3"/>
  <c r="B205" i="3"/>
  <c r="A207" i="3" l="1"/>
  <c r="B206" i="3"/>
  <c r="C206" i="3"/>
  <c r="A208" i="3" l="1"/>
  <c r="B207" i="3"/>
  <c r="C207" i="3"/>
  <c r="A209" i="3" l="1"/>
  <c r="C208" i="3"/>
  <c r="B208" i="3"/>
  <c r="A210" i="3" l="1"/>
  <c r="B209" i="3"/>
  <c r="C209" i="3"/>
  <c r="A211" i="3" l="1"/>
  <c r="B210" i="3"/>
  <c r="C210" i="3"/>
  <c r="A212" i="3" l="1"/>
  <c r="B211" i="3"/>
  <c r="C211" i="3"/>
  <c r="A213" i="3" l="1"/>
  <c r="B212" i="3"/>
  <c r="C212" i="3"/>
  <c r="A214" i="3" l="1"/>
  <c r="C213" i="3"/>
  <c r="B213" i="3"/>
  <c r="A215" i="3" l="1"/>
  <c r="C214" i="3"/>
  <c r="B214" i="3"/>
  <c r="A216" i="3" l="1"/>
  <c r="B215" i="3"/>
  <c r="C215" i="3"/>
  <c r="A217" i="3" l="1"/>
  <c r="B216" i="3"/>
  <c r="C216" i="3"/>
  <c r="A218" i="3" l="1"/>
  <c r="C217" i="3"/>
  <c r="B217" i="3"/>
  <c r="A219" i="3" l="1"/>
  <c r="B218" i="3"/>
  <c r="C218" i="3"/>
  <c r="A220" i="3" l="1"/>
  <c r="B219" i="3"/>
  <c r="C219" i="3"/>
  <c r="A221" i="3" l="1"/>
  <c r="B220" i="3"/>
  <c r="C220" i="3"/>
  <c r="A222" i="3" l="1"/>
  <c r="B221" i="3"/>
  <c r="C221" i="3"/>
  <c r="A223" i="3" l="1"/>
  <c r="B222" i="3"/>
  <c r="C222" i="3"/>
  <c r="A224" i="3" l="1"/>
  <c r="B223" i="3"/>
  <c r="C223" i="3"/>
  <c r="A225" i="3" l="1"/>
  <c r="B224" i="3"/>
  <c r="C224" i="3"/>
  <c r="A226" i="3" l="1"/>
  <c r="C225" i="3"/>
  <c r="B225" i="3"/>
  <c r="A227" i="3" l="1"/>
  <c r="C226" i="3"/>
  <c r="B226" i="3"/>
  <c r="A228" i="3" l="1"/>
  <c r="B227" i="3"/>
  <c r="C227" i="3"/>
  <c r="A229" i="3" l="1"/>
  <c r="B228" i="3"/>
  <c r="C228" i="3"/>
  <c r="A230" i="3" l="1"/>
  <c r="C229" i="3"/>
  <c r="B229" i="3"/>
  <c r="A231" i="3" l="1"/>
  <c r="B230" i="3"/>
  <c r="C230" i="3"/>
  <c r="A232" i="3" l="1"/>
  <c r="B231" i="3"/>
  <c r="C231" i="3"/>
  <c r="A233" i="3" l="1"/>
  <c r="C232" i="3"/>
  <c r="B232" i="3"/>
  <c r="A234" i="3" l="1"/>
  <c r="C233" i="3"/>
  <c r="B233" i="3"/>
  <c r="A235" i="3" l="1"/>
  <c r="B234" i="3"/>
  <c r="C234" i="3"/>
  <c r="A236" i="3" l="1"/>
  <c r="B235" i="3"/>
  <c r="C235" i="3"/>
  <c r="A237" i="3" l="1"/>
  <c r="C236" i="3"/>
  <c r="B236" i="3"/>
  <c r="A238" i="3" l="1"/>
  <c r="C237" i="3"/>
  <c r="B237" i="3"/>
  <c r="A239" i="3" l="1"/>
  <c r="C238" i="3"/>
  <c r="B238" i="3"/>
  <c r="A240" i="3" l="1"/>
  <c r="B239" i="3"/>
  <c r="C239" i="3"/>
  <c r="A241" i="3" l="1"/>
  <c r="B240" i="3"/>
  <c r="C240" i="3"/>
  <c r="A242" i="3" l="1"/>
  <c r="C241" i="3"/>
  <c r="B241" i="3"/>
  <c r="A243" i="3" l="1"/>
  <c r="B242" i="3"/>
  <c r="C242" i="3"/>
  <c r="A244" i="3" l="1"/>
  <c r="B243" i="3"/>
  <c r="C243" i="3"/>
  <c r="A245" i="3" l="1"/>
  <c r="B244" i="3"/>
  <c r="C244" i="3"/>
  <c r="A246" i="3" l="1"/>
  <c r="C245" i="3"/>
  <c r="B245" i="3"/>
  <c r="A247" i="3" l="1"/>
  <c r="B246" i="3"/>
  <c r="C246" i="3"/>
  <c r="A248" i="3" l="1"/>
  <c r="C247" i="3"/>
  <c r="B247" i="3"/>
  <c r="A249" i="3" l="1"/>
  <c r="C248" i="3"/>
  <c r="B248" i="3"/>
  <c r="A250" i="3" l="1"/>
  <c r="C249" i="3"/>
  <c r="B249" i="3"/>
  <c r="A251" i="3" l="1"/>
  <c r="B250" i="3"/>
  <c r="C250" i="3"/>
  <c r="A252" i="3" l="1"/>
  <c r="B251" i="3"/>
  <c r="C251" i="3"/>
  <c r="A253" i="3" l="1"/>
  <c r="B252" i="3"/>
  <c r="C252" i="3"/>
  <c r="A254" i="3" l="1"/>
  <c r="C253" i="3"/>
  <c r="B253" i="3"/>
  <c r="A255" i="3" l="1"/>
  <c r="B254" i="3"/>
  <c r="C254" i="3"/>
  <c r="A256" i="3" l="1"/>
  <c r="B255" i="3"/>
  <c r="C255" i="3"/>
  <c r="A257" i="3" l="1"/>
  <c r="C256" i="3"/>
  <c r="B256" i="3"/>
  <c r="A258" i="3" l="1"/>
  <c r="C257" i="3"/>
  <c r="B257" i="3"/>
  <c r="A259" i="3" l="1"/>
  <c r="B258" i="3"/>
  <c r="C258" i="3"/>
  <c r="A260" i="3" l="1"/>
  <c r="B259" i="3"/>
  <c r="C259" i="3"/>
  <c r="A261" i="3" l="1"/>
  <c r="B260" i="3"/>
  <c r="C260" i="3"/>
  <c r="A262" i="3" l="1"/>
  <c r="C261" i="3"/>
  <c r="B261" i="3"/>
  <c r="A263" i="3" l="1"/>
  <c r="C262" i="3"/>
  <c r="B262" i="3"/>
  <c r="A264" i="3" l="1"/>
  <c r="B263" i="3"/>
  <c r="C263" i="3"/>
  <c r="A265" i="3" l="1"/>
  <c r="C264" i="3"/>
  <c r="B264" i="3"/>
  <c r="A266" i="3" l="1"/>
  <c r="C265" i="3"/>
  <c r="B265" i="3"/>
  <c r="A267" i="3" l="1"/>
  <c r="B266" i="3"/>
  <c r="C266" i="3"/>
  <c r="A268" i="3" l="1"/>
  <c r="B267" i="3"/>
  <c r="C267" i="3"/>
  <c r="A269" i="3" l="1"/>
  <c r="C268" i="3"/>
  <c r="B268" i="3"/>
  <c r="A270" i="3" l="1"/>
  <c r="C269" i="3"/>
  <c r="B269" i="3"/>
  <c r="A271" i="3" l="1"/>
  <c r="C270" i="3"/>
  <c r="B270" i="3"/>
  <c r="A272" i="3" l="1"/>
  <c r="C271" i="3"/>
  <c r="B271" i="3"/>
  <c r="A273" i="3" l="1"/>
  <c r="B272" i="3"/>
  <c r="C272" i="3"/>
  <c r="A274" i="3" l="1"/>
  <c r="C273" i="3"/>
  <c r="B273" i="3"/>
  <c r="A275" i="3" l="1"/>
  <c r="B274" i="3"/>
  <c r="C274" i="3"/>
  <c r="A276" i="3" l="1"/>
  <c r="B275" i="3"/>
  <c r="C275" i="3"/>
  <c r="A277" i="3" l="1"/>
  <c r="C276" i="3"/>
  <c r="B276" i="3"/>
  <c r="A278" i="3" l="1"/>
  <c r="C277" i="3"/>
  <c r="B277" i="3"/>
  <c r="A279" i="3" l="1"/>
  <c r="B278" i="3"/>
  <c r="C278" i="3"/>
  <c r="A280" i="3" l="1"/>
  <c r="B279" i="3"/>
  <c r="C279" i="3"/>
  <c r="A281" i="3" l="1"/>
  <c r="C280" i="3"/>
  <c r="B280" i="3"/>
  <c r="A282" i="3" l="1"/>
  <c r="C281" i="3"/>
  <c r="B281" i="3"/>
  <c r="A283" i="3" l="1"/>
  <c r="B282" i="3"/>
  <c r="C282" i="3"/>
  <c r="A284" i="3" l="1"/>
  <c r="B283" i="3"/>
  <c r="C283" i="3"/>
  <c r="A285" i="3" l="1"/>
  <c r="B284" i="3"/>
  <c r="C284" i="3"/>
  <c r="A286" i="3" l="1"/>
  <c r="C285" i="3"/>
  <c r="B285" i="3"/>
  <c r="A287" i="3" l="1"/>
  <c r="B286" i="3"/>
  <c r="C286" i="3"/>
  <c r="A288" i="3" l="1"/>
  <c r="B287" i="3"/>
  <c r="C287" i="3"/>
  <c r="A289" i="3" l="1"/>
  <c r="C288" i="3"/>
  <c r="B288" i="3"/>
  <c r="A290" i="3" l="1"/>
  <c r="C289" i="3"/>
  <c r="B289" i="3"/>
  <c r="A291" i="3" l="1"/>
  <c r="B290" i="3"/>
  <c r="C290" i="3"/>
  <c r="A292" i="3" l="1"/>
  <c r="B291" i="3"/>
  <c r="C291" i="3"/>
  <c r="A293" i="3" l="1"/>
  <c r="C292" i="3"/>
  <c r="B292" i="3"/>
  <c r="A294" i="3" l="1"/>
  <c r="C293" i="3"/>
  <c r="B293" i="3"/>
  <c r="A295" i="3" l="1"/>
  <c r="B294" i="3"/>
  <c r="C294" i="3"/>
  <c r="A296" i="3" l="1"/>
  <c r="B295" i="3"/>
  <c r="C295" i="3"/>
  <c r="A297" i="3" l="1"/>
  <c r="C296" i="3"/>
  <c r="B296" i="3"/>
  <c r="A298" i="3" l="1"/>
  <c r="C297" i="3"/>
  <c r="B297" i="3"/>
  <c r="A299" i="3" l="1"/>
  <c r="C298" i="3"/>
  <c r="B298" i="3"/>
  <c r="A300" i="3" l="1"/>
  <c r="B299" i="3"/>
  <c r="C299" i="3"/>
  <c r="A301" i="3" l="1"/>
  <c r="C7" i="1"/>
  <c r="B37" i="2"/>
  <c r="B301" i="3"/>
  <c r="C300" i="3"/>
  <c r="B300" i="3"/>
  <c r="C301" i="3"/>
  <c r="C26" i="1"/>
  <c r="C19" i="1"/>
  <c r="K46" i="2"/>
  <c r="C15" i="1"/>
  <c r="O40" i="2"/>
  <c r="K45" i="2"/>
  <c r="O42" i="2"/>
  <c r="K35" i="2"/>
  <c r="C8" i="1"/>
  <c r="K37" i="2"/>
  <c r="I34" i="2"/>
  <c r="C2" i="1"/>
  <c r="K41" i="2"/>
  <c r="O46" i="2"/>
  <c r="I35" i="2"/>
  <c r="L45" i="2"/>
  <c r="C17" i="1"/>
  <c r="C14" i="1"/>
  <c r="K40" i="2"/>
  <c r="N39" i="2"/>
  <c r="L41" i="2"/>
  <c r="L39" i="2"/>
  <c r="K43" i="2"/>
  <c r="K44" i="2"/>
  <c r="C13" i="1"/>
  <c r="J35" i="2"/>
  <c r="L42" i="2"/>
  <c r="C16" i="1"/>
  <c r="C4" i="1"/>
  <c r="C5" i="1"/>
  <c r="O39" i="2"/>
  <c r="N43" i="2"/>
  <c r="N41" i="2"/>
  <c r="N37" i="2"/>
  <c r="M34" i="2"/>
  <c r="N38" i="2"/>
  <c r="L46" i="2"/>
  <c r="C22" i="1"/>
  <c r="L43" i="2"/>
  <c r="N40" i="2"/>
  <c r="C12" i="1"/>
  <c r="K38" i="2"/>
  <c r="K34" i="2"/>
  <c r="J34" i="2"/>
  <c r="O45" i="2"/>
  <c r="N42" i="2"/>
  <c r="C18" i="1"/>
  <c r="N46" i="2"/>
  <c r="H48" i="2"/>
  <c r="L40" i="2"/>
  <c r="C6" i="1"/>
  <c r="O44" i="2"/>
  <c r="K39" i="2"/>
  <c r="L37" i="2"/>
  <c r="M36" i="2"/>
  <c r="N45" i="2"/>
  <c r="C25" i="1"/>
  <c r="C10" i="1"/>
  <c r="C9" i="1"/>
  <c r="L44" i="2"/>
  <c r="H36" i="2"/>
  <c r="C3" i="1"/>
  <c r="L38" i="2"/>
  <c r="N44" i="2"/>
  <c r="O43" i="2"/>
  <c r="O37" i="2"/>
  <c r="O38" i="2"/>
  <c r="C27" i="1"/>
  <c r="O41" i="2"/>
  <c r="K42" i="2"/>
  <c r="C20" i="1"/>
  <c r="C11" i="1"/>
  <c r="M35" i="2"/>
  <c r="L35" i="2" l="1"/>
  <c r="L34" i="2"/>
  <c r="I3" i="1"/>
  <c r="I4" i="1" s="1"/>
  <c r="I5" i="1" s="1"/>
  <c r="J19" i="2"/>
  <c r="J14" i="2"/>
  <c r="J15" i="2"/>
  <c r="J12" i="2"/>
  <c r="B44" i="2"/>
  <c r="B43" i="2"/>
  <c r="B46" i="2"/>
  <c r="B42" i="2"/>
  <c r="B45" i="2"/>
  <c r="J18" i="2"/>
  <c r="J10" i="2"/>
  <c r="J9" i="2"/>
  <c r="D6" i="2"/>
  <c r="C38" i="2"/>
  <c r="C44" i="2"/>
  <c r="C46" i="2"/>
  <c r="C45" i="2"/>
  <c r="B41" i="2"/>
  <c r="J17" i="2"/>
  <c r="J16" i="2"/>
  <c r="J7" i="2"/>
  <c r="J23" i="2"/>
  <c r="J11" i="2"/>
  <c r="C39" i="2"/>
  <c r="B39" i="2"/>
  <c r="C42" i="2"/>
  <c r="C41" i="2"/>
  <c r="J6" i="2"/>
  <c r="J13" i="2"/>
  <c r="J28" i="2"/>
  <c r="J20" i="2"/>
  <c r="B40" i="2"/>
  <c r="B38" i="2"/>
  <c r="C40" i="2"/>
  <c r="C37" i="2"/>
  <c r="C43" i="2"/>
  <c r="J33" i="2"/>
  <c r="J25" i="2"/>
  <c r="J24" i="2"/>
  <c r="J8" i="2"/>
  <c r="J32" i="2"/>
  <c r="J31" i="2"/>
  <c r="I40" i="2"/>
  <c r="I45" i="2"/>
  <c r="H43" i="2"/>
  <c r="F38" i="2"/>
  <c r="H38" i="2"/>
  <c r="I37" i="2"/>
  <c r="H40" i="2"/>
  <c r="I38" i="2"/>
  <c r="E45" i="2"/>
  <c r="E46" i="2"/>
  <c r="I43" i="2"/>
  <c r="M19" i="2"/>
  <c r="I42" i="2"/>
  <c r="I41" i="2"/>
  <c r="E38" i="2"/>
  <c r="H41" i="2"/>
  <c r="E44" i="2"/>
  <c r="E40" i="2"/>
  <c r="H39" i="2"/>
  <c r="F39" i="2"/>
  <c r="H45" i="2"/>
  <c r="F46" i="2"/>
  <c r="F41" i="2"/>
  <c r="F37" i="2"/>
  <c r="F45" i="2"/>
  <c r="F40" i="2"/>
  <c r="F44" i="2"/>
  <c r="F42" i="2"/>
  <c r="I19" i="2"/>
  <c r="K19" i="2"/>
  <c r="E37" i="2"/>
  <c r="F43" i="2"/>
  <c r="E41" i="2"/>
  <c r="H44" i="2"/>
  <c r="H42" i="2"/>
  <c r="E42" i="2"/>
  <c r="H37" i="2"/>
  <c r="I46" i="2"/>
  <c r="E43" i="2"/>
  <c r="E39" i="2"/>
  <c r="H46" i="2"/>
  <c r="I39" i="2"/>
  <c r="I44" i="2"/>
  <c r="M17" i="2"/>
  <c r="K7" i="2"/>
  <c r="K25" i="2"/>
  <c r="K11" i="2"/>
  <c r="K24" i="2"/>
  <c r="M28" i="2"/>
  <c r="K13" i="2"/>
  <c r="M20" i="2"/>
  <c r="I14" i="2"/>
  <c r="K16" i="2"/>
  <c r="K28" i="2"/>
  <c r="K23" i="2"/>
  <c r="M8" i="2"/>
  <c r="I8" i="2"/>
  <c r="M33" i="2"/>
  <c r="I23" i="2"/>
  <c r="M12" i="2"/>
  <c r="M25" i="2"/>
  <c r="I15" i="2"/>
  <c r="I33" i="2"/>
  <c r="M10" i="2"/>
  <c r="I10" i="2"/>
  <c r="I18" i="2"/>
  <c r="M15" i="2"/>
  <c r="K17" i="2"/>
  <c r="K20" i="2"/>
  <c r="K6" i="2"/>
  <c r="K31" i="2"/>
  <c r="K14" i="2"/>
  <c r="I12" i="2"/>
  <c r="I25" i="2"/>
  <c r="I32" i="2"/>
  <c r="M31" i="2"/>
  <c r="M16" i="2"/>
  <c r="K32" i="2"/>
  <c r="I24" i="2"/>
  <c r="I20" i="2"/>
  <c r="M14" i="2"/>
  <c r="M6" i="2"/>
  <c r="I16" i="2"/>
  <c r="M18" i="2"/>
  <c r="M23" i="2"/>
  <c r="M11" i="2"/>
  <c r="K10" i="2"/>
  <c r="I17" i="2"/>
  <c r="I11" i="2"/>
  <c r="K9" i="2"/>
  <c r="I7" i="2"/>
  <c r="K15" i="2"/>
  <c r="O6" i="2"/>
  <c r="I28" i="2"/>
  <c r="K12" i="2"/>
  <c r="M24" i="2"/>
  <c r="M32" i="2"/>
  <c r="I13" i="2"/>
  <c r="K18" i="2"/>
  <c r="M13" i="2"/>
  <c r="Y2" i="2"/>
  <c r="K33" i="2"/>
  <c r="K8" i="2"/>
  <c r="I31" i="2"/>
  <c r="M7" i="2"/>
  <c r="I9" i="2"/>
  <c r="M9" i="2"/>
  <c r="L33" i="2" l="1"/>
  <c r="L31" i="2"/>
  <c r="L32" i="2"/>
  <c r="L24" i="2"/>
  <c r="L25" i="2"/>
  <c r="L23" i="2"/>
  <c r="I6" i="1"/>
  <c r="L6" i="2"/>
  <c r="L18" i="2"/>
  <c r="L19" i="2"/>
  <c r="L9" i="2"/>
  <c r="L13" i="2"/>
  <c r="L17" i="2"/>
  <c r="L10" i="2"/>
  <c r="L14" i="2"/>
  <c r="L7" i="2"/>
  <c r="L15" i="2"/>
  <c r="L8" i="2"/>
  <c r="L11" i="2"/>
  <c r="L12" i="2"/>
  <c r="L16" i="2"/>
  <c r="L20" i="2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  <c r="E2" i="1"/>
  <c r="H2" i="1" s="1"/>
  <c r="I7" i="1" l="1"/>
  <c r="F13" i="1"/>
  <c r="F2" i="1"/>
  <c r="F3" i="1"/>
  <c r="F8" i="1"/>
  <c r="F7" i="1"/>
  <c r="F6" i="1"/>
  <c r="F10" i="1"/>
  <c r="F12" i="1"/>
  <c r="F16" i="1"/>
  <c r="F15" i="1"/>
  <c r="F11" i="1"/>
  <c r="F14" i="1"/>
  <c r="F9" i="1"/>
  <c r="F4" i="1"/>
  <c r="F5" i="1"/>
  <c r="I8" i="1" l="1"/>
  <c r="G2" i="1"/>
  <c r="G5" i="1"/>
  <c r="G11" i="1"/>
  <c r="G12" i="1"/>
  <c r="G7" i="1"/>
  <c r="G3" i="1"/>
  <c r="G4" i="1"/>
  <c r="G15" i="1"/>
  <c r="G10" i="1"/>
  <c r="G8" i="1"/>
  <c r="G9" i="1"/>
  <c r="G16" i="1"/>
  <c r="G13" i="1"/>
  <c r="G14" i="1"/>
  <c r="G6" i="1"/>
  <c r="J2" i="1" l="1"/>
  <c r="J4" i="1"/>
  <c r="J3" i="1"/>
  <c r="J5" i="1"/>
  <c r="J6" i="1"/>
  <c r="J7" i="1"/>
  <c r="I9" i="1"/>
  <c r="J8" i="1"/>
  <c r="L2" i="1"/>
  <c r="L5" i="1"/>
  <c r="K8" i="1"/>
  <c r="K5" i="1"/>
  <c r="K4" i="1"/>
  <c r="L7" i="1"/>
  <c r="K2" i="1"/>
  <c r="L4" i="1"/>
  <c r="L6" i="1"/>
  <c r="K7" i="1"/>
  <c r="L8" i="1"/>
  <c r="K6" i="1"/>
  <c r="K3" i="1"/>
  <c r="O8" i="1" l="1"/>
  <c r="N8" i="1"/>
  <c r="Q8" i="1" s="1"/>
  <c r="M8" i="1"/>
  <c r="P8" i="1" s="1"/>
  <c r="N5" i="1"/>
  <c r="Q5" i="1" s="1"/>
  <c r="M5" i="1"/>
  <c r="P5" i="1" s="1"/>
  <c r="O5" i="1"/>
  <c r="O3" i="1"/>
  <c r="M3" i="1"/>
  <c r="P3" i="1" s="1"/>
  <c r="N3" i="1"/>
  <c r="Q3" i="1" s="1"/>
  <c r="M7" i="1"/>
  <c r="P7" i="1" s="1"/>
  <c r="N7" i="1"/>
  <c r="Q7" i="1" s="1"/>
  <c r="O7" i="1"/>
  <c r="N4" i="1"/>
  <c r="Q4" i="1" s="1"/>
  <c r="O4" i="1"/>
  <c r="M4" i="1"/>
  <c r="P4" i="1" s="1"/>
  <c r="O6" i="1"/>
  <c r="N6" i="1"/>
  <c r="Q6" i="1" s="1"/>
  <c r="M6" i="1"/>
  <c r="P6" i="1" s="1"/>
  <c r="N2" i="1"/>
  <c r="Q2" i="1" s="1"/>
  <c r="M2" i="1"/>
  <c r="P2" i="1" s="1"/>
  <c r="O2" i="1"/>
  <c r="J9" i="1"/>
  <c r="I10" i="1"/>
  <c r="L9" i="1"/>
  <c r="L3" i="1"/>
  <c r="J10" i="1" l="1"/>
  <c r="I11" i="1"/>
  <c r="K9" i="1"/>
  <c r="K10" i="1"/>
  <c r="N9" i="1" l="1"/>
  <c r="Q9" i="1" s="1"/>
  <c r="M9" i="1"/>
  <c r="P9" i="1" s="1"/>
  <c r="O9" i="1"/>
  <c r="N10" i="1"/>
  <c r="Q10" i="1" s="1"/>
  <c r="O10" i="1"/>
  <c r="M10" i="1"/>
  <c r="P10" i="1" s="1"/>
  <c r="J11" i="1"/>
  <c r="I12" i="1"/>
  <c r="L10" i="1"/>
  <c r="K11" i="1"/>
  <c r="O11" i="1" l="1"/>
  <c r="M11" i="1"/>
  <c r="P11" i="1" s="1"/>
  <c r="N11" i="1"/>
  <c r="Q11" i="1" s="1"/>
  <c r="I13" i="1"/>
  <c r="J12" i="1"/>
  <c r="L11" i="1"/>
  <c r="K12" i="1"/>
  <c r="O12" i="1" l="1"/>
  <c r="M12" i="1"/>
  <c r="P12" i="1" s="1"/>
  <c r="N12" i="1"/>
  <c r="Q12" i="1" s="1"/>
  <c r="J13" i="1"/>
  <c r="I14" i="1"/>
  <c r="L12" i="1"/>
  <c r="K13" i="1"/>
  <c r="N13" i="1" l="1"/>
  <c r="Q13" i="1" s="1"/>
  <c r="M13" i="1"/>
  <c r="P13" i="1" s="1"/>
  <c r="O13" i="1"/>
  <c r="J14" i="1"/>
  <c r="I15" i="1"/>
  <c r="L13" i="1"/>
  <c r="K14" i="1"/>
  <c r="M14" i="1" l="1"/>
  <c r="P14" i="1" s="1"/>
  <c r="N14" i="1"/>
  <c r="Q14" i="1" s="1"/>
  <c r="O14" i="1"/>
  <c r="I16" i="1"/>
  <c r="J16" i="1" s="1"/>
  <c r="J15" i="1"/>
  <c r="L14" i="1"/>
  <c r="K15" i="1"/>
  <c r="K16" i="1"/>
  <c r="M15" i="1" l="1"/>
  <c r="P15" i="1" s="1"/>
  <c r="N15" i="1"/>
  <c r="Q15" i="1" s="1"/>
  <c r="O15" i="1"/>
  <c r="M16" i="1"/>
  <c r="P16" i="1" s="1"/>
  <c r="O16" i="1"/>
  <c r="N16" i="1"/>
  <c r="Q16" i="1" s="1"/>
  <c r="L15" i="1"/>
  <c r="L16" i="1"/>
</calcChain>
</file>

<file path=xl/sharedStrings.xml><?xml version="1.0" encoding="utf-8"?>
<sst xmlns="http://schemas.openxmlformats.org/spreadsheetml/2006/main" count="75" uniqueCount="55">
  <si>
    <t>X.US.HSCCI</t>
  </si>
  <si>
    <t>X.US.HSCEI</t>
  </si>
  <si>
    <t>X.US.HSIC</t>
  </si>
  <si>
    <t>X.US.HSIF</t>
  </si>
  <si>
    <t>X.US.HSIP</t>
  </si>
  <si>
    <t>X.US.HSIU</t>
  </si>
  <si>
    <t>X.US.HSIX</t>
  </si>
  <si>
    <t>X.US.VHSI</t>
  </si>
  <si>
    <t>X.US.HSITHI</t>
  </si>
  <si>
    <t>X.US.HSMBI</t>
  </si>
  <si>
    <t>X.US.HSMHI</t>
  </si>
  <si>
    <t>X.US.HSMOGI</t>
  </si>
  <si>
    <t>X.US.HSMPI</t>
  </si>
  <si>
    <t>X.US.HSSSI</t>
  </si>
  <si>
    <t>X.US.AHXH</t>
  </si>
  <si>
    <t>X.US.HSAHHHTR</t>
  </si>
  <si>
    <t>X.US.HFIN2SI</t>
  </si>
  <si>
    <t>X.US.HFINLI</t>
  </si>
  <si>
    <t>X.US.HFINSI</t>
  </si>
  <si>
    <t>HHI</t>
  </si>
  <si>
    <t>HSI</t>
  </si>
  <si>
    <t>EP</t>
  </si>
  <si>
    <t>X.US.HSI</t>
  </si>
  <si>
    <t>Symbol</t>
  </si>
  <si>
    <t>Last</t>
  </si>
  <si>
    <t>NC</t>
  </si>
  <si>
    <t>Percent NC</t>
  </si>
  <si>
    <t>Open</t>
  </si>
  <si>
    <t>High</t>
  </si>
  <si>
    <t>Low</t>
  </si>
  <si>
    <t>Long Description</t>
  </si>
  <si>
    <t>Dynamically Ranked Percent Net Change</t>
  </si>
  <si>
    <t>Hang Seng Indicies</t>
  </si>
  <si>
    <t>Hang Seng Short and Leveraged Index Series</t>
  </si>
  <si>
    <t>Hang Seng Strategy Index</t>
  </si>
  <si>
    <t>F.CUS</t>
  </si>
  <si>
    <t>F.HHI</t>
  </si>
  <si>
    <t>F.HSI</t>
  </si>
  <si>
    <t xml:space="preserve">Adjust Hours: </t>
  </si>
  <si>
    <t xml:space="preserve">Symbol: </t>
  </si>
  <si>
    <t>HFKE Futures &amp; Other</t>
  </si>
  <si>
    <t>F.EP</t>
  </si>
  <si>
    <t>F.CLE</t>
  </si>
  <si>
    <t>T</t>
  </si>
  <si>
    <t>All</t>
  </si>
  <si>
    <t>Time</t>
  </si>
  <si>
    <t xml:space="preserve">Frame: </t>
  </si>
  <si>
    <t>Decimals:</t>
  </si>
  <si>
    <t>CQG Inc.,   Copyright © 2017</t>
  </si>
  <si>
    <t>Designed by Thom Hartle</t>
  </si>
  <si>
    <t>Hang Seng Bank,</t>
  </si>
  <si>
    <t>Hang Seng Indexes Company Limited (Hang Seng Indexes), a wholly -owned subsidiary of
 Hang Seng Bank</t>
  </si>
  <si>
    <t>CQG Hang Seng Indexes</t>
  </si>
  <si>
    <t>HSIC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</si>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</sst>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0"/>
    <numFmt numFmtId="166" formatCode="h:mm;@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rgb="FF00B0F0"/>
      <name val="Century Gothic"/>
      <family val="2"/>
    </font>
    <font>
      <sz val="11"/>
      <color rgb="FF00000F"/>
      <name val="Century Gothic"/>
      <family val="2"/>
    </font>
    <font>
      <sz val="12"/>
      <color theme="0"/>
      <name val="Century Gothic"/>
      <family val="2"/>
    </font>
    <font>
      <sz val="9"/>
      <color theme="0"/>
      <name val="Century Gothic"/>
      <family val="2"/>
    </font>
    <font>
      <sz val="11"/>
      <color theme="4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/>
      <top style="thin">
        <color rgb="FF00B0F0"/>
      </top>
      <bottom style="thin">
        <color rgb="FF002060"/>
      </bottom>
      <diagonal/>
    </border>
    <border>
      <left style="thin">
        <color rgb="FF002060"/>
      </left>
      <right/>
      <top style="thin">
        <color rgb="FF00B0F0"/>
      </top>
      <bottom style="thin">
        <color rgb="FF002060"/>
      </bottom>
      <diagonal/>
    </border>
    <border>
      <left/>
      <right style="thin">
        <color rgb="FF002060"/>
      </right>
      <top style="thin">
        <color rgb="FF00B0F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2" fontId="1" fillId="2" borderId="7" xfId="0" applyNumberFormat="1" applyFont="1" applyFill="1" applyBorder="1" applyAlignment="1">
      <alignment shrinkToFit="1"/>
    </xf>
    <xf numFmtId="2" fontId="1" fillId="2" borderId="0" xfId="0" applyNumberFormat="1" applyFont="1" applyFill="1" applyAlignment="1">
      <alignment shrinkToFit="1"/>
    </xf>
    <xf numFmtId="10" fontId="1" fillId="2" borderId="7" xfId="0" applyNumberFormat="1" applyFont="1" applyFill="1" applyBorder="1" applyAlignment="1">
      <alignment shrinkToFit="1"/>
    </xf>
    <xf numFmtId="0" fontId="1" fillId="4" borderId="7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shrinkToFit="1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0" xfId="0" applyFont="1" applyFill="1" applyBorder="1"/>
    <xf numFmtId="0" fontId="1" fillId="2" borderId="15" xfId="0" applyFont="1" applyFill="1" applyBorder="1"/>
    <xf numFmtId="0" fontId="1" fillId="2" borderId="8" xfId="0" applyFont="1" applyFill="1" applyBorder="1"/>
    <xf numFmtId="0" fontId="1" fillId="2" borderId="16" xfId="0" applyFont="1" applyFill="1" applyBorder="1"/>
    <xf numFmtId="0" fontId="1" fillId="4" borderId="9" xfId="0" applyFont="1" applyFill="1" applyBorder="1" applyAlignment="1">
      <alignment horizontal="center"/>
    </xf>
    <xf numFmtId="0" fontId="1" fillId="2" borderId="17" xfId="0" applyFont="1" applyFill="1" applyBorder="1"/>
    <xf numFmtId="2" fontId="1" fillId="2" borderId="17" xfId="0" applyNumberFormat="1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shrinkToFit="1"/>
    </xf>
    <xf numFmtId="10" fontId="1" fillId="2" borderId="0" xfId="0" applyNumberFormat="1" applyFont="1" applyFill="1" applyBorder="1" applyAlignment="1">
      <alignment shrinkToFit="1"/>
    </xf>
    <xf numFmtId="2" fontId="1" fillId="2" borderId="15" xfId="0" applyNumberFormat="1" applyFont="1" applyFill="1" applyBorder="1" applyAlignment="1">
      <alignment shrinkToFit="1"/>
    </xf>
    <xf numFmtId="0" fontId="1" fillId="2" borderId="10" xfId="0" applyFont="1" applyFill="1" applyBorder="1"/>
    <xf numFmtId="0" fontId="3" fillId="2" borderId="0" xfId="0" applyFont="1" applyFill="1"/>
    <xf numFmtId="0" fontId="1" fillId="2" borderId="10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shrinkToFit="1"/>
    </xf>
    <xf numFmtId="0" fontId="1" fillId="2" borderId="21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165" fontId="1" fillId="2" borderId="21" xfId="0" applyNumberFormat="1" applyFont="1" applyFill="1" applyBorder="1" applyAlignment="1">
      <alignment horizontal="center" shrinkToFit="1"/>
    </xf>
    <xf numFmtId="165" fontId="1" fillId="2" borderId="7" xfId="0" applyNumberFormat="1" applyFont="1" applyFill="1" applyBorder="1" applyAlignment="1">
      <alignment horizontal="center" shrinkToFit="1"/>
    </xf>
    <xf numFmtId="0" fontId="1" fillId="4" borderId="9" xfId="0" applyFont="1" applyFill="1" applyBorder="1"/>
    <xf numFmtId="2" fontId="1" fillId="2" borderId="21" xfId="0" applyNumberFormat="1" applyFont="1" applyFill="1" applyBorder="1" applyAlignment="1">
      <alignment horizontal="center" shrinkToFit="1"/>
    </xf>
    <xf numFmtId="2" fontId="1" fillId="2" borderId="7" xfId="0" applyNumberFormat="1" applyFont="1" applyFill="1" applyBorder="1" applyAlignment="1">
      <alignment horizontal="center" shrinkToFit="1"/>
    </xf>
    <xf numFmtId="0" fontId="5" fillId="4" borderId="13" xfId="0" applyFont="1" applyFill="1" applyBorder="1" applyAlignment="1">
      <alignment shrinkToFit="1"/>
    </xf>
    <xf numFmtId="0" fontId="1" fillId="2" borderId="12" xfId="0" applyFont="1" applyFill="1" applyBorder="1"/>
    <xf numFmtId="0" fontId="1" fillId="2" borderId="22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/>
    <xf numFmtId="0" fontId="1" fillId="6" borderId="12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 shrinkToFit="1"/>
    </xf>
    <xf numFmtId="165" fontId="1" fillId="2" borderId="24" xfId="0" applyNumberFormat="1" applyFont="1" applyFill="1" applyBorder="1" applyAlignment="1">
      <alignment horizontal="center" shrinkToFit="1"/>
    </xf>
    <xf numFmtId="2" fontId="1" fillId="2" borderId="17" xfId="0" applyNumberFormat="1" applyFont="1" applyFill="1" applyBorder="1" applyAlignment="1">
      <alignment horizontal="center" shrinkToFit="1"/>
    </xf>
    <xf numFmtId="0" fontId="1" fillId="2" borderId="17" xfId="0" applyFont="1" applyFill="1" applyBorder="1" applyAlignment="1">
      <alignment horizontal="center" shrinkToFit="1"/>
    </xf>
    <xf numFmtId="0" fontId="6" fillId="4" borderId="10" xfId="0" applyFont="1" applyFill="1" applyBorder="1"/>
    <xf numFmtId="0" fontId="6" fillId="4" borderId="10" xfId="0" applyFont="1" applyFill="1" applyBorder="1" applyAlignment="1">
      <alignment shrinkToFit="1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/>
    <xf numFmtId="0" fontId="4" fillId="7" borderId="22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shrinkToFit="1"/>
    </xf>
    <xf numFmtId="1" fontId="1" fillId="2" borderId="7" xfId="0" applyNumberFormat="1" applyFont="1" applyFill="1" applyBorder="1" applyAlignment="1">
      <alignment shrinkToFit="1"/>
    </xf>
    <xf numFmtId="0" fontId="1" fillId="6" borderId="13" xfId="0" applyFont="1" applyFill="1" applyBorder="1" applyProtection="1">
      <protection locked="0"/>
    </xf>
    <xf numFmtId="165" fontId="1" fillId="2" borderId="9" xfId="0" applyNumberFormat="1" applyFont="1" applyFill="1" applyBorder="1" applyAlignment="1">
      <alignment shrinkToFit="1"/>
    </xf>
    <xf numFmtId="1" fontId="1" fillId="2" borderId="9" xfId="0" applyNumberFormat="1" applyFont="1" applyFill="1" applyBorder="1" applyAlignment="1">
      <alignment shrinkToFit="1"/>
    </xf>
    <xf numFmtId="0" fontId="1" fillId="5" borderId="23" xfId="0" applyFont="1" applyFill="1" applyBorder="1" applyAlignment="1">
      <alignment horizontal="right" vertical="top" shrinkToFit="1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>
      <alignment horizontal="right" vertical="top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4" borderId="12" xfId="0" applyFont="1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right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 shrinkToFit="1"/>
    </xf>
    <xf numFmtId="0" fontId="5" fillId="4" borderId="13" xfId="0" applyFont="1" applyFill="1" applyBorder="1" applyAlignment="1">
      <alignment horizontal="left" shrinkToFit="1"/>
    </xf>
    <xf numFmtId="0" fontId="5" fillId="4" borderId="13" xfId="0" applyFont="1" applyFill="1" applyBorder="1" applyAlignment="1">
      <alignment horizontal="right" shrinkToFit="1"/>
    </xf>
    <xf numFmtId="0" fontId="6" fillId="4" borderId="10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shrinkToFit="1"/>
    </xf>
    <xf numFmtId="164" fontId="2" fillId="3" borderId="3" xfId="0" applyNumberFormat="1" applyFont="1" applyFill="1" applyBorder="1" applyAlignment="1">
      <alignment horizontal="center" vertical="center" shrinkToFit="1"/>
    </xf>
    <xf numFmtId="164" fontId="2" fillId="3" borderId="5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8" borderId="0" xfId="0" applyFill="1"/>
    <xf numFmtId="22" fontId="0" fillId="8" borderId="0" xfId="0" applyNumberFormat="1" applyFill="1"/>
    <xf numFmtId="166" fontId="0" fillId="8" borderId="0" xfId="0" applyNumberFormat="1" applyFill="1"/>
    <xf numFmtId="2" fontId="0" fillId="8" borderId="0" xfId="0" applyNumberFormat="1" applyFill="1"/>
    <xf numFmtId="10" fontId="0" fillId="8" borderId="0" xfId="0" applyNumberFormat="1" applyFill="1"/>
    <xf numFmtId="1" fontId="0" fillId="8" borderId="0" xfId="0" applyNumberFormat="1" applyFill="1"/>
  </cellXfs>
  <cellStyles count="1">
    <cellStyle name="Normal" xfId="0" builtinId="0"/>
  </cellStyles>
  <dxfs count="68"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  <color rgb="FFCC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15825.28</v>
        <stp/>
        <stp>StudyData</stp>
        <stp>HSIC</stp>
        <stp>Bar</stp>
        <stp/>
        <stp>Close</stp>
        <stp>D</stp>
        <stp>-12</stp>
        <stp>All</stp>
        <stp/>
        <stp/>
        <stp>FALSE</stp>
        <stp>T</stp>
        <tr r="G14" s="3"/>
        <tr r="G14" s="3"/>
      </tp>
      <tp>
        <v>15393.23</v>
        <stp/>
        <stp>StudyData</stp>
        <stp>HSIC</stp>
        <stp>Bar</stp>
        <stp/>
        <stp>Close</stp>
        <stp>D</stp>
        <stp>-32</stp>
        <stp>All</stp>
        <stp/>
        <stp/>
        <stp>FALSE</stp>
        <stp>T</stp>
        <tr r="G34" s="3"/>
        <tr r="G34" s="3"/>
      </tp>
      <tp>
        <v>15040.96</v>
        <stp/>
        <stp>StudyData</stp>
        <stp>HSIC</stp>
        <stp>Bar</stp>
        <stp/>
        <stp>Close</stp>
        <stp>D</stp>
        <stp>-22</stp>
        <stp>All</stp>
        <stp/>
        <stp/>
        <stp>FALSE</stp>
        <stp>T</stp>
        <tr r="G24" s="3"/>
        <tr r="G24" s="3"/>
      </tp>
      <tp>
        <v>15266.56</v>
        <stp/>
        <stp>StudyData</stp>
        <stp>HSIC</stp>
        <stp>Bar</stp>
        <stp/>
        <stp>Close</stp>
        <stp>D</stp>
        <stp>-52</stp>
        <stp>All</stp>
        <stp/>
        <stp/>
        <stp>FALSE</stp>
        <stp>T</stp>
        <tr r="G54" s="3"/>
        <tr r="G54" s="3"/>
      </tp>
      <tp>
        <v>15444.91</v>
        <stp/>
        <stp>StudyData</stp>
        <stp>HSIC</stp>
        <stp>Bar</stp>
        <stp/>
        <stp>Close</stp>
        <stp>D</stp>
        <stp>-42</stp>
        <stp>All</stp>
        <stp/>
        <stp/>
        <stp>FALSE</stp>
        <stp>T</stp>
        <tr r="G44" s="3"/>
        <tr r="G44" s="3"/>
      </tp>
      <tp>
        <v>14412.57</v>
        <stp/>
        <stp>StudyData</stp>
        <stp>HSIC</stp>
        <stp>Bar</stp>
        <stp/>
        <stp>Close</stp>
        <stp>D</stp>
        <stp>-72</stp>
        <stp>All</stp>
        <stp/>
        <stp/>
        <stp>FALSE</stp>
        <stp>T</stp>
        <tr r="G74" s="3"/>
        <tr r="G74" s="3"/>
      </tp>
      <tp>
        <v>14760.78</v>
        <stp/>
        <stp>StudyData</stp>
        <stp>HSIC</stp>
        <stp>Bar</stp>
        <stp/>
        <stp>Close</stp>
        <stp>D</stp>
        <stp>-62</stp>
        <stp>All</stp>
        <stp/>
        <stp/>
        <stp>FALSE</stp>
        <stp>T</stp>
        <tr r="G64" s="3"/>
        <tr r="G64" s="3"/>
      </tp>
      <tp>
        <v>14346.06</v>
        <stp/>
        <stp>StudyData</stp>
        <stp>HSIC</stp>
        <stp>Bar</stp>
        <stp/>
        <stp>Close</stp>
        <stp>D</stp>
        <stp>-92</stp>
        <stp>All</stp>
        <stp/>
        <stp/>
        <stp>FALSE</stp>
        <stp>T</stp>
        <tr r="G94" s="3"/>
        <tr r="G94" s="3"/>
      </tp>
      <tp>
        <v>14423.01</v>
        <stp/>
        <stp>StudyData</stp>
        <stp>HSIC</stp>
        <stp>Bar</stp>
        <stp/>
        <stp>Close</stp>
        <stp>D</stp>
        <stp>-82</stp>
        <stp>All</stp>
        <stp/>
        <stp/>
        <stp>FALSE</stp>
        <stp>T</stp>
        <tr r="G84" s="3"/>
        <tr r="G84" s="3"/>
      </tp>
      <tp>
        <v>3603.83</v>
        <stp/>
        <stp>ContractData</stp>
        <stp>X.US.HSITHI</stp>
        <stp>Open</stp>
        <stp/>
        <stp>T</stp>
        <tr r="M13" s="2"/>
      </tp>
      <tp t="s">
        <v>Hang Seng China AH (H) Index TR</v>
        <stp/>
        <stp>ContractData</stp>
        <stp>X.US.HSAHHHTR</stp>
        <stp>LOngDescription</stp>
        <stp/>
        <stp>T</stp>
        <tr r="L6" s="1"/>
        <tr r="D8" s="2"/>
      </tp>
      <tp t="s">
        <v>H-Shares Index, Aug 17</v>
        <stp/>
        <stp>ContractData</stp>
        <stp>F.HHI</stp>
        <stp>LOngDescription</stp>
        <stp/>
        <stp>T</stp>
        <tr r="D32" s="2"/>
      </tp>
      <tp t="s">
        <v>Hang Seng Index, Aug 17</v>
        <stp/>
        <stp>ContractData</stp>
        <stp>F.HSI</stp>
        <stp>LOngDescription</stp>
        <stp/>
        <stp>T</stp>
        <tr r="D31" s="2"/>
      </tp>
      <tp t="s">
        <v>H-Shares Index, Aug 17</v>
        <stp/>
        <stp>ContractData</stp>
        <stp>F.HHI</stp>
        <stp>LongDescription</stp>
        <stp/>
        <stp>T</stp>
        <tr r="B36" s="2"/>
      </tp>
      <tp t="s">
        <v>Hang Seng Index, Aug 17</v>
        <stp/>
        <stp>ContractData</stp>
        <stp>F.HSI</stp>
        <stp>LongDescription</stp>
        <stp/>
        <stp>T</stp>
        <tr r="B36" s="2"/>
      </tp>
      <tp t="s">
        <v>Crude Light (Globex), Sep 17</v>
        <stp/>
        <stp>ContractData</stp>
        <stp>F.CLE</stp>
        <stp>LOngDescription</stp>
        <stp/>
        <stp>T</stp>
        <tr r="D35" s="2"/>
      </tp>
      <tp t="s">
        <v>USD/CNH Futures, Dec 17</v>
        <stp/>
        <stp>ContractData</stp>
        <stp>F.CUS</stp>
        <stp>LOngDescription</stp>
        <stp/>
        <stp>T</stp>
        <tr r="D33" s="2"/>
      </tp>
      <tp t="s">
        <v>Crude Light (Globex), Sep 17</v>
        <stp/>
        <stp>ContractData</stp>
        <stp>F.CLE</stp>
        <stp>LongDescription</stp>
        <stp/>
        <stp>T</stp>
        <tr r="M36" s="2"/>
      </tp>
      <tp t="s">
        <v>USD/CNH Futures, Dec 17</v>
        <stp/>
        <stp>ContractData</stp>
        <stp>F.CUS</stp>
        <stp>LongDescription</stp>
        <stp/>
        <stp>T</stp>
        <tr r="H36" s="2"/>
      </tp>
      <tp>
        <v>15828.29</v>
        <stp/>
        <stp>StudyData</stp>
        <stp>HSIC</stp>
        <stp>Bar</stp>
        <stp/>
        <stp>Close</stp>
        <stp>D</stp>
        <stp>-13</stp>
        <stp>All</stp>
        <stp/>
        <stp/>
        <stp>FALSE</stp>
        <stp>T</stp>
        <tr r="G15" s="3"/>
        <tr r="G15" s="3"/>
      </tp>
      <tp>
        <v>15340.05</v>
        <stp/>
        <stp>StudyData</stp>
        <stp>HSIC</stp>
        <stp>Bar</stp>
        <stp/>
        <stp>Close</stp>
        <stp>D</stp>
        <stp>-33</stp>
        <stp>All</stp>
        <stp/>
        <stp/>
        <stp>FALSE</stp>
        <stp>T</stp>
        <tr r="G35" s="3"/>
        <tr r="G35" s="3"/>
      </tp>
      <tp>
        <v>15052.14</v>
        <stp/>
        <stp>StudyData</stp>
        <stp>HSIC</stp>
        <stp>Bar</stp>
        <stp/>
        <stp>Close</stp>
        <stp>D</stp>
        <stp>-23</stp>
        <stp>All</stp>
        <stp/>
        <stp/>
        <stp>FALSE</stp>
        <stp>T</stp>
        <tr r="G25" s="3"/>
        <tr r="G25" s="3"/>
      </tp>
      <tp>
        <v>15257.26</v>
        <stp/>
        <stp>StudyData</stp>
        <stp>HSIC</stp>
        <stp>Bar</stp>
        <stp/>
        <stp>Close</stp>
        <stp>D</stp>
        <stp>-53</stp>
        <stp>All</stp>
        <stp/>
        <stp/>
        <stp>FALSE</stp>
        <stp>T</stp>
        <tr r="G55" s="3"/>
        <tr r="G55" s="3"/>
      </tp>
      <tp>
        <v>15381.93</v>
        <stp/>
        <stp>StudyData</stp>
        <stp>HSIC</stp>
        <stp>Bar</stp>
        <stp/>
        <stp>Close</stp>
        <stp>D</stp>
        <stp>-43</stp>
        <stp>All</stp>
        <stp/>
        <stp/>
        <stp>FALSE</stp>
        <stp>T</stp>
        <tr r="G45" s="3"/>
        <tr r="G45" s="3"/>
      </tp>
      <tp>
        <v>14393.97</v>
        <stp/>
        <stp>StudyData</stp>
        <stp>HSIC</stp>
        <stp>Bar</stp>
        <stp/>
        <stp>Close</stp>
        <stp>D</stp>
        <stp>-73</stp>
        <stp>All</stp>
        <stp/>
        <stp/>
        <stp>FALSE</stp>
        <stp>T</stp>
        <tr r="G75" s="3"/>
        <tr r="G75" s="3"/>
      </tp>
      <tp>
        <v>14717.04</v>
        <stp/>
        <stp>StudyData</stp>
        <stp>HSIC</stp>
        <stp>Bar</stp>
        <stp/>
        <stp>Close</stp>
        <stp>D</stp>
        <stp>-63</stp>
        <stp>All</stp>
        <stp/>
        <stp/>
        <stp>FALSE</stp>
        <stp>T</stp>
        <tr r="G65" s="3"/>
        <tr r="G65" s="3"/>
      </tp>
      <tp>
        <v>14474.14</v>
        <stp/>
        <stp>StudyData</stp>
        <stp>HSIC</stp>
        <stp>Bar</stp>
        <stp/>
        <stp>Close</stp>
        <stp>D</stp>
        <stp>-93</stp>
        <stp>All</stp>
        <stp/>
        <stp/>
        <stp>FALSE</stp>
        <stp>T</stp>
        <tr r="G95" s="3"/>
        <tr r="G95" s="3"/>
      </tp>
      <tp>
        <v>14507.76</v>
        <stp/>
        <stp>StudyData</stp>
        <stp>HSIC</stp>
        <stp>Bar</stp>
        <stp/>
        <stp>Close</stp>
        <stp>D</stp>
        <stp>-83</stp>
        <stp>All</stp>
        <stp/>
        <stp/>
        <stp>FALSE</stp>
        <stp>T</stp>
        <tr r="G85" s="3"/>
        <tr r="G85" s="3"/>
      </tp>
      <tp>
        <v>15961.52</v>
        <stp/>
        <stp>StudyData</stp>
        <stp>HSIC</stp>
        <stp>Bar</stp>
        <stp/>
        <stp>Close</stp>
        <stp>D</stp>
        <stp>-10</stp>
        <stp>All</stp>
        <stp/>
        <stp/>
        <stp>FALSE</stp>
        <stp>T</stp>
        <tr r="G12" s="3"/>
        <tr r="G12" s="3"/>
      </tp>
      <tp>
        <v>15451.4</v>
        <stp/>
        <stp>StudyData</stp>
        <stp>HSIC</stp>
        <stp>Bar</stp>
        <stp/>
        <stp>Close</stp>
        <stp>D</stp>
        <stp>-30</stp>
        <stp>All</stp>
        <stp/>
        <stp/>
        <stp>FALSE</stp>
        <stp>T</stp>
        <tr r="G32" s="3"/>
        <tr r="G32" s="3"/>
      </tp>
      <tp>
        <v>15008.61</v>
        <stp/>
        <stp>StudyData</stp>
        <stp>HSIC</stp>
        <stp>Bar</stp>
        <stp/>
        <stp>Close</stp>
        <stp>D</stp>
        <stp>-20</stp>
        <stp>All</stp>
        <stp/>
        <stp/>
        <stp>FALSE</stp>
        <stp>T</stp>
        <tr r="G22" s="3"/>
        <tr r="G22" s="3"/>
      </tp>
      <tp>
        <v>15365.56</v>
        <stp/>
        <stp>StudyData</stp>
        <stp>HSIC</stp>
        <stp>Bar</stp>
        <stp/>
        <stp>Close</stp>
        <stp>D</stp>
        <stp>-50</stp>
        <stp>All</stp>
        <stp/>
        <stp/>
        <stp>FALSE</stp>
        <stp>T</stp>
        <tr r="G52" s="3"/>
        <tr r="G52" s="3"/>
      </tp>
      <tp>
        <v>15257.06</v>
        <stp/>
        <stp>StudyData</stp>
        <stp>HSIC</stp>
        <stp>Bar</stp>
        <stp/>
        <stp>Close</stp>
        <stp>D</stp>
        <stp>-40</stp>
        <stp>All</stp>
        <stp/>
        <stp/>
        <stp>FALSE</stp>
        <stp>T</stp>
        <tr r="G42" s="3"/>
        <tr r="G42" s="3"/>
      </tp>
      <tp>
        <v>14593.54</v>
        <stp/>
        <stp>StudyData</stp>
        <stp>HSIC</stp>
        <stp>Bar</stp>
        <stp/>
        <stp>Close</stp>
        <stp>D</stp>
        <stp>-70</stp>
        <stp>All</stp>
        <stp/>
        <stp/>
        <stp>FALSE</stp>
        <stp>T</stp>
        <tr r="G72" s="3"/>
        <tr r="G72" s="3"/>
      </tp>
      <tp>
        <v>14889.02</v>
        <stp/>
        <stp>StudyData</stp>
        <stp>HSIC</stp>
        <stp>Bar</stp>
        <stp/>
        <stp>Close</stp>
        <stp>D</stp>
        <stp>-60</stp>
        <stp>All</stp>
        <stp/>
        <stp/>
        <stp>FALSE</stp>
        <stp>T</stp>
        <tr r="G62" s="3"/>
        <tr r="G62" s="3"/>
      </tp>
      <tp>
        <v>14347.58</v>
        <stp/>
        <stp>StudyData</stp>
        <stp>HSIC</stp>
        <stp>Bar</stp>
        <stp/>
        <stp>Close</stp>
        <stp>D</stp>
        <stp>-90</stp>
        <stp>All</stp>
        <stp/>
        <stp/>
        <stp>FALSE</stp>
        <stp>T</stp>
        <tr r="G92" s="3"/>
        <tr r="G92" s="3"/>
      </tp>
      <tp>
        <v>14389.55</v>
        <stp/>
        <stp>StudyData</stp>
        <stp>HSIC</stp>
        <stp>Bar</stp>
        <stp/>
        <stp>Close</stp>
        <stp>D</stp>
        <stp>-80</stp>
        <stp>All</stp>
        <stp/>
        <stp/>
        <stp>FALSE</stp>
        <stp>T</stp>
        <tr r="G82" s="3"/>
        <tr r="G82" s="3"/>
      </tp>
      <tp>
        <v>15827.75</v>
        <stp/>
        <stp>StudyData</stp>
        <stp>HSIC</stp>
        <stp>Bar</stp>
        <stp/>
        <stp>Close</stp>
        <stp>D</stp>
        <stp>-11</stp>
        <stp>All</stp>
        <stp/>
        <stp/>
        <stp>FALSE</stp>
        <stp>T</stp>
        <tr r="G13" s="3"/>
        <tr r="G13" s="3"/>
      </tp>
      <tp>
        <v>15349.1</v>
        <stp/>
        <stp>StudyData</stp>
        <stp>HSIC</stp>
        <stp>Bar</stp>
        <stp/>
        <stp>Close</stp>
        <stp>D</stp>
        <stp>-31</stp>
        <stp>All</stp>
        <stp/>
        <stp/>
        <stp>FALSE</stp>
        <stp>T</stp>
        <tr r="G33" s="3"/>
        <tr r="G33" s="3"/>
      </tp>
      <tp>
        <v>14977.08</v>
        <stp/>
        <stp>StudyData</stp>
        <stp>HSIC</stp>
        <stp>Bar</stp>
        <stp/>
        <stp>Close</stp>
        <stp>D</stp>
        <stp>-21</stp>
        <stp>All</stp>
        <stp/>
        <stp/>
        <stp>FALSE</stp>
        <stp>T</stp>
        <tr r="G23" s="3"/>
        <tr r="G23" s="3"/>
      </tp>
      <tp>
        <v>15375.79</v>
        <stp/>
        <stp>StudyData</stp>
        <stp>HSIC</stp>
        <stp>Bar</stp>
        <stp/>
        <stp>Close</stp>
        <stp>D</stp>
        <stp>-51</stp>
        <stp>All</stp>
        <stp/>
        <stp/>
        <stp>FALSE</stp>
        <stp>T</stp>
        <tr r="G53" s="3"/>
        <tr r="G53" s="3"/>
      </tp>
      <tp>
        <v>15462.91</v>
        <stp/>
        <stp>StudyData</stp>
        <stp>HSIC</stp>
        <stp>Bar</stp>
        <stp/>
        <stp>Close</stp>
        <stp>D</stp>
        <stp>-41</stp>
        <stp>All</stp>
        <stp/>
        <stp/>
        <stp>FALSE</stp>
        <stp>T</stp>
        <tr r="G43" s="3"/>
        <tr r="G43" s="3"/>
      </tp>
      <tp>
        <v>14581.17</v>
        <stp/>
        <stp>StudyData</stp>
        <stp>HSIC</stp>
        <stp>Bar</stp>
        <stp/>
        <stp>Close</stp>
        <stp>D</stp>
        <stp>-71</stp>
        <stp>All</stp>
        <stp/>
        <stp/>
        <stp>FALSE</stp>
        <stp>T</stp>
        <tr r="G73" s="3"/>
        <tr r="G73" s="3"/>
      </tp>
      <tp>
        <v>14838.5</v>
        <stp/>
        <stp>StudyData</stp>
        <stp>HSIC</stp>
        <stp>Bar</stp>
        <stp/>
        <stp>Close</stp>
        <stp>D</stp>
        <stp>-61</stp>
        <stp>All</stp>
        <stp/>
        <stp/>
        <stp>FALSE</stp>
        <stp>T</stp>
        <tr r="G63" s="3"/>
        <tr r="G63" s="3"/>
      </tp>
      <tp>
        <v>14267.11</v>
        <stp/>
        <stp>StudyData</stp>
        <stp>HSIC</stp>
        <stp>Bar</stp>
        <stp/>
        <stp>Close</stp>
        <stp>D</stp>
        <stp>-91</stp>
        <stp>All</stp>
        <stp/>
        <stp/>
        <stp>FALSE</stp>
        <stp>T</stp>
        <tr r="G93" s="3"/>
        <tr r="G93" s="3"/>
      </tp>
      <tp>
        <v>14442.56</v>
        <stp/>
        <stp>StudyData</stp>
        <stp>HSIC</stp>
        <stp>Bar</stp>
        <stp/>
        <stp>Close</stp>
        <stp>D</stp>
        <stp>-81</stp>
        <stp>All</stp>
        <stp/>
        <stp/>
        <stp>FALSE</stp>
        <stp>T</stp>
        <tr r="G83" s="3"/>
        <tr r="G83" s="3"/>
      </tp>
      <tp>
        <v>15498.88</v>
        <stp/>
        <stp>StudyData</stp>
        <stp>HSIC</stp>
        <stp>Bar</stp>
        <stp/>
        <stp>Close</stp>
        <stp>D</stp>
        <stp>-16</stp>
        <stp>All</stp>
        <stp/>
        <stp/>
        <stp>FALSE</stp>
        <stp>T</stp>
        <tr r="G18" s="3"/>
        <tr r="G18" s="3"/>
      </tp>
      <tp>
        <v>15244</v>
        <stp/>
        <stp>StudyData</stp>
        <stp>HSIC</stp>
        <stp>Bar</stp>
        <stp/>
        <stp>Close</stp>
        <stp>D</stp>
        <stp>-36</stp>
        <stp>All</stp>
        <stp/>
        <stp/>
        <stp>FALSE</stp>
        <stp>T</stp>
        <tr r="G38" s="3"/>
        <tr r="G38" s="3"/>
      </tp>
      <tp>
        <v>15285.86</v>
        <stp/>
        <stp>StudyData</stp>
        <stp>HSIC</stp>
        <stp>Bar</stp>
        <stp/>
        <stp>Close</stp>
        <stp>D</stp>
        <stp>-26</stp>
        <stp>All</stp>
        <stp/>
        <stp/>
        <stp>FALSE</stp>
        <stp>T</stp>
        <tr r="G28" s="3"/>
        <tr r="G28" s="3"/>
      </tp>
      <tp>
        <v>14953.34</v>
        <stp/>
        <stp>StudyData</stp>
        <stp>HSIC</stp>
        <stp>Bar</stp>
        <stp/>
        <stp>Close</stp>
        <stp>D</stp>
        <stp>-56</stp>
        <stp>All</stp>
        <stp/>
        <stp/>
        <stp>FALSE</stp>
        <stp>T</stp>
        <tr r="G58" s="3"/>
        <tr r="G58" s="3"/>
      </tp>
      <tp>
        <v>15283.1</v>
        <stp/>
        <stp>StudyData</stp>
        <stp>HSIC</stp>
        <stp>Bar</stp>
        <stp/>
        <stp>Close</stp>
        <stp>D</stp>
        <stp>-46</stp>
        <stp>All</stp>
        <stp/>
        <stp/>
        <stp>FALSE</stp>
        <stp>T</stp>
        <tr r="G48" s="3"/>
        <tr r="G48" s="3"/>
      </tp>
      <tp>
        <v>14233.84</v>
        <stp/>
        <stp>StudyData</stp>
        <stp>HSIC</stp>
        <stp>Bar</stp>
        <stp/>
        <stp>Close</stp>
        <stp>D</stp>
        <stp>-76</stp>
        <stp>All</stp>
        <stp/>
        <stp/>
        <stp>FALSE</stp>
        <stp>T</stp>
        <tr r="G78" s="3"/>
        <tr r="G78" s="3"/>
      </tp>
      <tp>
        <v>14555.87</v>
        <stp/>
        <stp>StudyData</stp>
        <stp>HSIC</stp>
        <stp>Bar</stp>
        <stp/>
        <stp>Close</stp>
        <stp>D</stp>
        <stp>-66</stp>
        <stp>All</stp>
        <stp/>
        <stp/>
        <stp>FALSE</stp>
        <stp>T</stp>
        <tr r="G68" s="3"/>
        <tr r="G68" s="3"/>
      </tp>
      <tp>
        <v>14128.61</v>
        <stp/>
        <stp>StudyData</stp>
        <stp>HSIC</stp>
        <stp>Bar</stp>
        <stp/>
        <stp>Close</stp>
        <stp>D</stp>
        <stp>-96</stp>
        <stp>All</stp>
        <stp/>
        <stp/>
        <stp>FALSE</stp>
        <stp>T</stp>
        <tr r="G98" s="3"/>
        <tr r="G98" s="3"/>
      </tp>
      <tp>
        <v>14370.02</v>
        <stp/>
        <stp>StudyData</stp>
        <stp>HSIC</stp>
        <stp>Bar</stp>
        <stp/>
        <stp>Close</stp>
        <stp>D</stp>
        <stp>-86</stp>
        <stp>All</stp>
        <stp/>
        <stp/>
        <stp>FALSE</stp>
        <stp>T</stp>
        <tr r="G88" s="3"/>
        <tr r="G88" s="3"/>
      </tp>
      <tp>
        <v>0</v>
        <stp/>
        <stp>ContractData</stp>
        <stp>X.US.VHSI</stp>
        <stp>PercentNetLastTrade</stp>
        <stp/>
        <stp>T</stp>
        <tr r="K28" s="2"/>
      </tp>
      <tp>
        <v>15482.21</v>
        <stp/>
        <stp>StudyData</stp>
        <stp>HSIC</stp>
        <stp>Bar</stp>
        <stp/>
        <stp>Close</stp>
        <stp>D</stp>
        <stp>-17</stp>
        <stp>All</stp>
        <stp/>
        <stp/>
        <stp>FALSE</stp>
        <stp>T</stp>
        <tr r="G19" s="3"/>
        <tr r="G19" s="3"/>
      </tp>
      <tp>
        <v>15250.54</v>
        <stp/>
        <stp>StudyData</stp>
        <stp>HSIC</stp>
        <stp>Bar</stp>
        <stp/>
        <stp>Close</stp>
        <stp>D</stp>
        <stp>-37</stp>
        <stp>All</stp>
        <stp/>
        <stp/>
        <stp>FALSE</stp>
        <stp>T</stp>
        <tr r="G39" s="3"/>
        <tr r="G39" s="3"/>
      </tp>
      <tp>
        <v>15418.25</v>
        <stp/>
        <stp>StudyData</stp>
        <stp>HSIC</stp>
        <stp>Bar</stp>
        <stp/>
        <stp>Close</stp>
        <stp>D</stp>
        <stp>-27</stp>
        <stp>All</stp>
        <stp/>
        <stp/>
        <stp>FALSE</stp>
        <stp>T</stp>
        <tr r="G29" s="3"/>
        <tr r="G29" s="3"/>
      </tp>
      <tp>
        <v>14991.67</v>
        <stp/>
        <stp>StudyData</stp>
        <stp>HSIC</stp>
        <stp>Bar</stp>
        <stp/>
        <stp>Close</stp>
        <stp>D</stp>
        <stp>-57</stp>
        <stp>All</stp>
        <stp/>
        <stp/>
        <stp>FALSE</stp>
        <stp>T</stp>
        <tr r="G59" s="3"/>
        <tr r="G59" s="3"/>
      </tp>
      <tp>
        <v>15296.43</v>
        <stp/>
        <stp>StudyData</stp>
        <stp>HSIC</stp>
        <stp>Bar</stp>
        <stp/>
        <stp>Close</stp>
        <stp>D</stp>
        <stp>-47</stp>
        <stp>All</stp>
        <stp/>
        <stp/>
        <stp>FALSE</stp>
        <stp>T</stp>
        <tr r="G49" s="3"/>
        <tr r="G49" s="3"/>
      </tp>
      <tp>
        <v>14394.57</v>
        <stp/>
        <stp>StudyData</stp>
        <stp>HSIC</stp>
        <stp>Bar</stp>
        <stp/>
        <stp>Close</stp>
        <stp>D</stp>
        <stp>-77</stp>
        <stp>All</stp>
        <stp/>
        <stp/>
        <stp>FALSE</stp>
        <stp>T</stp>
        <tr r="G79" s="3"/>
        <tr r="G79" s="3"/>
      </tp>
      <tp>
        <v>14671.84</v>
        <stp/>
        <stp>StudyData</stp>
        <stp>HSIC</stp>
        <stp>Bar</stp>
        <stp/>
        <stp>Close</stp>
        <stp>D</stp>
        <stp>-67</stp>
        <stp>All</stp>
        <stp/>
        <stp/>
        <stp>FALSE</stp>
        <stp>T</stp>
        <tr r="G69" s="3"/>
        <tr r="G69" s="3"/>
      </tp>
      <tp>
        <v>13806.88</v>
        <stp/>
        <stp>StudyData</stp>
        <stp>HSIC</stp>
        <stp>Bar</stp>
        <stp/>
        <stp>Close</stp>
        <stp>D</stp>
        <stp>-97</stp>
        <stp>All</stp>
        <stp/>
        <stp/>
        <stp>FALSE</stp>
        <stp>T</stp>
        <tr r="G99" s="3"/>
        <tr r="G99" s="3"/>
      </tp>
      <tp>
        <v>14424.35</v>
        <stp/>
        <stp>StudyData</stp>
        <stp>HSIC</stp>
        <stp>Bar</stp>
        <stp/>
        <stp>Close</stp>
        <stp>D</stp>
        <stp>-87</stp>
        <stp>All</stp>
        <stp/>
        <stp/>
        <stp>FALSE</stp>
        <stp>T</stp>
        <tr r="G89" s="3"/>
        <tr r="G89" s="3"/>
      </tp>
      <tp t="s">
        <v>Hang Seng Software &amp; Services Index</v>
        <stp/>
        <stp>ContractData</stp>
        <stp>X.US.HSSSI</stp>
        <stp>LOngDescription</stp>
        <stp/>
        <stp>T</stp>
        <tr r="L2" s="1"/>
        <tr r="D19" s="2"/>
      </tp>
      <tp t="s">
        <v>Hang Seng Mainland Banks Index</v>
        <stp/>
        <stp>ContractData</stp>
        <stp>X.US.HSMBI</stp>
        <stp>LOngDescription</stp>
        <stp/>
        <stp>T</stp>
        <tr r="L7" s="1"/>
        <tr r="D14" s="2"/>
      </tp>
      <tp t="s">
        <v>Hang Seng Mainland Healthcare Index</v>
        <stp/>
        <stp>ContractData</stp>
        <stp>X.US.HSMHI</stp>
        <stp>LOngDescription</stp>
        <stp/>
        <stp>T</stp>
        <tr r="L14" s="1"/>
        <tr r="D15" s="2"/>
      </tp>
      <tp t="s">
        <v>Hang Seng Mainland Properties Index</v>
        <stp/>
        <stp>ContractData</stp>
        <stp>X.US.HSMPI</stp>
        <stp>LOngDescription</stp>
        <stp/>
        <stp>T</stp>
        <tr r="L16" s="1"/>
        <tr r="D17" s="2"/>
      </tp>
      <tp t="s">
        <v>Hang Seng China AFF Corporations Index</v>
        <stp/>
        <stp>ContractData</stp>
        <stp>X.US.HSCCI</stp>
        <stp>LOngDescription</stp>
        <stp/>
        <stp>T</stp>
        <tr r="L10" s="1"/>
        <tr r="D6" s="2"/>
      </tp>
      <tp t="s">
        <v>Hang Seng China Enterprises Index</v>
        <stp/>
        <stp>ContractData</stp>
        <stp>X.US.HSCEI</stp>
        <stp>LOngDescription</stp>
        <stp/>
        <stp>T</stp>
        <tr r="L8" s="1"/>
        <tr r="D9" s="2"/>
      </tp>
      <tp>
        <v>42954</v>
        <stp/>
        <stp>StudyData</stp>
        <stp>HSIC</stp>
        <stp>Bar</stp>
        <stp/>
        <stp>Time</stp>
        <stp>D</stp>
        <stp>0</stp>
        <stp>All</stp>
        <stp/>
        <stp/>
        <stp>False</stp>
        <tr r="C2" s="3"/>
        <tr r="B2" s="3"/>
      </tp>
      <tp>
        <v>3670.7000000000003</v>
        <stp/>
        <stp>ContractData</stp>
        <stp>X.US.HSITHI</stp>
        <stp>High</stp>
        <stp/>
        <stp>T</stp>
        <tr r="N13" s="2"/>
      </tp>
      <tp>
        <v>15564.11</v>
        <stp/>
        <stp>StudyData</stp>
        <stp>HSIC</stp>
        <stp>Bar</stp>
        <stp/>
        <stp>Close</stp>
        <stp>D</stp>
        <stp>-14</stp>
        <stp>All</stp>
        <stp/>
        <stp/>
        <stp>FALSE</stp>
        <stp>T</stp>
        <tr r="G16" s="3"/>
        <tr r="G16" s="3"/>
      </tp>
      <tp>
        <v>15403.48</v>
        <stp/>
        <stp>StudyData</stp>
        <stp>HSIC</stp>
        <stp>Bar</stp>
        <stp/>
        <stp>Close</stp>
        <stp>D</stp>
        <stp>-34</stp>
        <stp>All</stp>
        <stp/>
        <stp/>
        <stp>FALSE</stp>
        <stp>T</stp>
        <tr r="G36" s="3"/>
        <tr r="G36" s="3"/>
      </tp>
      <tp>
        <v>15021.65</v>
        <stp/>
        <stp>StudyData</stp>
        <stp>HSIC</stp>
        <stp>Bar</stp>
        <stp/>
        <stp>Close</stp>
        <stp>D</stp>
        <stp>-24</stp>
        <stp>All</stp>
        <stp/>
        <stp/>
        <stp>FALSE</stp>
        <stp>T</stp>
        <tr r="G26" s="3"/>
        <tr r="G26" s="3"/>
      </tp>
      <tp>
        <v>15220.61</v>
        <stp/>
        <stp>StudyData</stp>
        <stp>HSIC</stp>
        <stp>Bar</stp>
        <stp/>
        <stp>Close</stp>
        <stp>D</stp>
        <stp>-54</stp>
        <stp>All</stp>
        <stp/>
        <stp/>
        <stp>FALSE</stp>
        <stp>T</stp>
        <tr r="G56" s="3"/>
        <tr r="G56" s="3"/>
      </tp>
      <tp>
        <v>15319.41</v>
        <stp/>
        <stp>StudyData</stp>
        <stp>HSIC</stp>
        <stp>Bar</stp>
        <stp/>
        <stp>Close</stp>
        <stp>D</stp>
        <stp>-44</stp>
        <stp>All</stp>
        <stp/>
        <stp/>
        <stp>FALSE</stp>
        <stp>T</stp>
        <tr r="G46" s="3"/>
        <tr r="G46" s="3"/>
      </tp>
      <tp>
        <v>14407.56</v>
        <stp/>
        <stp>StudyData</stp>
        <stp>HSIC</stp>
        <stp>Bar</stp>
        <stp/>
        <stp>Close</stp>
        <stp>D</stp>
        <stp>-74</stp>
        <stp>All</stp>
        <stp/>
        <stp/>
        <stp>FALSE</stp>
        <stp>T</stp>
        <tr r="G76" s="3"/>
        <tr r="G76" s="3"/>
      </tp>
      <tp>
        <v>14499.3</v>
        <stp/>
        <stp>StudyData</stp>
        <stp>HSIC</stp>
        <stp>Bar</stp>
        <stp/>
        <stp>Close</stp>
        <stp>D</stp>
        <stp>-64</stp>
        <stp>All</stp>
        <stp/>
        <stp/>
        <stp>FALSE</stp>
        <stp>T</stp>
        <tr r="G66" s="3"/>
        <tr r="G66" s="3"/>
      </tp>
      <tp>
        <v>14452.62</v>
        <stp/>
        <stp>StudyData</stp>
        <stp>HSIC</stp>
        <stp>Bar</stp>
        <stp/>
        <stp>Close</stp>
        <stp>D</stp>
        <stp>-94</stp>
        <stp>All</stp>
        <stp/>
        <stp/>
        <stp>FALSE</stp>
        <stp>T</stp>
        <tr r="G96" s="3"/>
        <tr r="G96" s="3"/>
      </tp>
      <tp>
        <v>14358.86</v>
        <stp/>
        <stp>StudyData</stp>
        <stp>HSIC</stp>
        <stp>Bar</stp>
        <stp/>
        <stp>Close</stp>
        <stp>D</stp>
        <stp>-84</stp>
        <stp>All</stp>
        <stp/>
        <stp/>
        <stp>FALSE</stp>
        <stp>T</stp>
        <tr r="G86" s="3"/>
        <tr r="G86" s="3"/>
      </tp>
      <tp>
        <v>15494.16</v>
        <stp/>
        <stp>StudyData</stp>
        <stp>HSIC</stp>
        <stp>Bar</stp>
        <stp/>
        <stp>Close</stp>
        <stp>D</stp>
        <stp>-15</stp>
        <stp>All</stp>
        <stp/>
        <stp/>
        <stp>FALSE</stp>
        <stp>T</stp>
        <tr r="G17" s="3"/>
        <tr r="G17" s="3"/>
      </tp>
      <tp>
        <v>15408.47</v>
        <stp/>
        <stp>StudyData</stp>
        <stp>HSIC</stp>
        <stp>Bar</stp>
        <stp/>
        <stp>Close</stp>
        <stp>D</stp>
        <stp>-35</stp>
        <stp>All</stp>
        <stp/>
        <stp/>
        <stp>FALSE</stp>
        <stp>T</stp>
        <tr r="G37" s="3"/>
        <tr r="G37" s="3"/>
      </tp>
      <tp>
        <v>15309.7</v>
        <stp/>
        <stp>StudyData</stp>
        <stp>HSIC</stp>
        <stp>Bar</stp>
        <stp/>
        <stp>Close</stp>
        <stp>D</stp>
        <stp>-25</stp>
        <stp>All</stp>
        <stp/>
        <stp/>
        <stp>FALSE</stp>
        <stp>T</stp>
        <tr r="G27" s="3"/>
        <tr r="G27" s="3"/>
      </tp>
      <tp>
        <v>15021.61</v>
        <stp/>
        <stp>StudyData</stp>
        <stp>HSIC</stp>
        <stp>Bar</stp>
        <stp/>
        <stp>Close</stp>
        <stp>D</stp>
        <stp>-55</stp>
        <stp>All</stp>
        <stp/>
        <stp/>
        <stp>FALSE</stp>
        <stp>T</stp>
        <tr r="G57" s="3"/>
        <tr r="G57" s="3"/>
      </tp>
      <tp>
        <v>15298.91</v>
        <stp/>
        <stp>StudyData</stp>
        <stp>HSIC</stp>
        <stp>Bar</stp>
        <stp/>
        <stp>Close</stp>
        <stp>D</stp>
        <stp>-45</stp>
        <stp>All</stp>
        <stp/>
        <stp/>
        <stp>FALSE</stp>
        <stp>T</stp>
        <tr r="G47" s="3"/>
        <tr r="G47" s="3"/>
      </tp>
      <tp>
        <v>14220.07</v>
        <stp/>
        <stp>StudyData</stp>
        <stp>HSIC</stp>
        <stp>Bar</stp>
        <stp/>
        <stp>Close</stp>
        <stp>D</stp>
        <stp>-75</stp>
        <stp>All</stp>
        <stp/>
        <stp/>
        <stp>FALSE</stp>
        <stp>T</stp>
        <tr r="G77" s="3"/>
        <tr r="G77" s="3"/>
      </tp>
      <tp>
        <v>14451.04</v>
        <stp/>
        <stp>StudyData</stp>
        <stp>HSIC</stp>
        <stp>Bar</stp>
        <stp/>
        <stp>Close</stp>
        <stp>D</stp>
        <stp>-65</stp>
        <stp>All</stp>
        <stp/>
        <stp/>
        <stp>FALSE</stp>
        <stp>T</stp>
        <tr r="G67" s="3"/>
        <tr r="G67" s="3"/>
      </tp>
      <tp>
        <v>14190.45</v>
        <stp/>
        <stp>StudyData</stp>
        <stp>HSIC</stp>
        <stp>Bar</stp>
        <stp/>
        <stp>Close</stp>
        <stp>D</stp>
        <stp>-95</stp>
        <stp>All</stp>
        <stp/>
        <stp/>
        <stp>FALSE</stp>
        <stp>T</stp>
        <tr r="G97" s="3"/>
        <tr r="G97" s="3"/>
      </tp>
      <tp>
        <v>14241.47</v>
        <stp/>
        <stp>StudyData</stp>
        <stp>HSIC</stp>
        <stp>Bar</stp>
        <stp/>
        <stp>Close</stp>
        <stp>D</stp>
        <stp>-85</stp>
        <stp>All</stp>
        <stp/>
        <stp/>
        <stp>FALSE</stp>
        <stp>T</stp>
        <tr r="G87" s="3"/>
        <tr r="G87" s="3"/>
      </tp>
      <tp>
        <v>0.15169902912621358</v>
        <stp/>
        <stp>ContractData</stp>
        <stp>F.EP</stp>
        <stp>PercentNetLastTrade</stp>
        <stp/>
        <stp>T</stp>
        <tr r="K34" s="2"/>
      </tp>
      <tp>
        <v>0.44000000000005457</v>
        <stp/>
        <stp>ContractData</stp>
        <stp>X.US.HSMOGI</stp>
        <stp>NetLastTrade</stp>
        <stp/>
        <stp>T</stp>
        <tr r="J16" s="2"/>
      </tp>
      <tp>
        <v>135.56999999999971</v>
        <stp/>
        <stp>ContractData</stp>
        <stp>X.US.HFINLI</stp>
        <stp>NetLastTrade</stp>
        <stp/>
        <stp>T</stp>
        <tr r="J25" s="2"/>
      </tp>
      <tp>
        <v>-2.0199999999999818</v>
        <stp/>
        <stp>ContractData</stp>
        <stp>X.US.HFINSI</stp>
        <stp>NetLastTrade</stp>
        <stp/>
        <stp>T</stp>
        <tr r="J23" s="2"/>
      </tp>
      <tp>
        <v>0.25</v>
        <stp/>
        <stp>ContractData</stp>
        <stp>Tsize(F.EP)</stp>
        <stp>LastQuoteToday</stp>
        <stp/>
        <stp>T</stp>
        <tr r="P34" s="2"/>
      </tp>
      <tp>
        <v>15269.53</v>
        <stp/>
        <stp>StudyData</stp>
        <stp>HSIC</stp>
        <stp>Bar</stp>
        <stp/>
        <stp>Close</stp>
        <stp>D</stp>
        <stp>-18</stp>
        <stp>All</stp>
        <stp/>
        <stp/>
        <stp>FALSE</stp>
        <stp>T</stp>
        <tr r="G20" s="3"/>
        <tr r="G20" s="3"/>
      </tp>
      <tp>
        <v>15436.74</v>
        <stp/>
        <stp>StudyData</stp>
        <stp>HSIC</stp>
        <stp>Bar</stp>
        <stp/>
        <stp>Close</stp>
        <stp>D</stp>
        <stp>-38</stp>
        <stp>All</stp>
        <stp/>
        <stp/>
        <stp>FALSE</stp>
        <stp>T</stp>
        <tr r="G40" s="3"/>
        <tr r="G40" s="3"/>
      </tp>
      <tp>
        <v>15391.23</v>
        <stp/>
        <stp>StudyData</stp>
        <stp>HSIC</stp>
        <stp>Bar</stp>
        <stp/>
        <stp>Close</stp>
        <stp>D</stp>
        <stp>-28</stp>
        <stp>All</stp>
        <stp/>
        <stp/>
        <stp>FALSE</stp>
        <stp>T</stp>
        <tr r="G30" s="3"/>
        <tr r="G30" s="3"/>
      </tp>
      <tp>
        <v>14959.03</v>
        <stp/>
        <stp>StudyData</stp>
        <stp>HSIC</stp>
        <stp>Bar</stp>
        <stp/>
        <stp>Close</stp>
        <stp>D</stp>
        <stp>-58</stp>
        <stp>All</stp>
        <stp/>
        <stp/>
        <stp>FALSE</stp>
        <stp>T</stp>
        <tr r="G60" s="3"/>
        <tr r="G60" s="3"/>
      </tp>
      <tp>
        <v>15228.22</v>
        <stp/>
        <stp>StudyData</stp>
        <stp>HSIC</stp>
        <stp>Bar</stp>
        <stp/>
        <stp>Close</stp>
        <stp>D</stp>
        <stp>-48</stp>
        <stp>All</stp>
        <stp/>
        <stp/>
        <stp>FALSE</stp>
        <stp>T</stp>
        <tr r="G50" s="3"/>
        <tr r="G50" s="3"/>
      </tp>
      <tp>
        <v>14426.88</v>
        <stp/>
        <stp>StudyData</stp>
        <stp>HSIC</stp>
        <stp>Bar</stp>
        <stp/>
        <stp>Close</stp>
        <stp>D</stp>
        <stp>-78</stp>
        <stp>All</stp>
        <stp/>
        <stp/>
        <stp>FALSE</stp>
        <stp>T</stp>
        <tr r="G80" s="3"/>
        <tr r="G80" s="3"/>
      </tp>
      <tp>
        <v>14571.58</v>
        <stp/>
        <stp>StudyData</stp>
        <stp>HSIC</stp>
        <stp>Bar</stp>
        <stp/>
        <stp>Close</stp>
        <stp>D</stp>
        <stp>-68</stp>
        <stp>All</stp>
        <stp/>
        <stp/>
        <stp>FALSE</stp>
        <stp>T</stp>
        <tr r="G70" s="3"/>
        <tr r="G70" s="3"/>
      </tp>
      <tp>
        <v>13838.08</v>
        <stp/>
        <stp>StudyData</stp>
        <stp>HSIC</stp>
        <stp>Bar</stp>
        <stp/>
        <stp>Close</stp>
        <stp>D</stp>
        <stp>-98</stp>
        <stp>All</stp>
        <stp/>
        <stp/>
        <stp>FALSE</stp>
        <stp>T</stp>
        <tr r="G100" s="3"/>
        <tr r="G100" s="3"/>
      </tp>
      <tp>
        <v>14411.33</v>
        <stp/>
        <stp>StudyData</stp>
        <stp>HSIC</stp>
        <stp>Bar</stp>
        <stp/>
        <stp>Close</stp>
        <stp>D</stp>
        <stp>-88</stp>
        <stp>All</stp>
        <stp/>
        <stp/>
        <stp>FALSE</stp>
        <stp>T</stp>
        <tr r="G90" s="3"/>
        <tr r="G90" s="3"/>
      </tp>
      <tp>
        <v>15214.34</v>
        <stp/>
        <stp>StudyData</stp>
        <stp>HSIC</stp>
        <stp>Bar</stp>
        <stp/>
        <stp>Close</stp>
        <stp>D</stp>
        <stp>-19</stp>
        <stp>All</stp>
        <stp/>
        <stp/>
        <stp>FALSE</stp>
        <stp>T</stp>
        <tr r="G21" s="3"/>
        <tr r="G21" s="3"/>
      </tp>
      <tp>
        <v>15357.02</v>
        <stp/>
        <stp>StudyData</stp>
        <stp>HSIC</stp>
        <stp>Bar</stp>
        <stp/>
        <stp>Close</stp>
        <stp>D</stp>
        <stp>-39</stp>
        <stp>All</stp>
        <stp/>
        <stp/>
        <stp>FALSE</stp>
        <stp>T</stp>
        <tr r="G41" s="3"/>
        <tr r="G41" s="3"/>
      </tp>
      <tp>
        <v>15499.74</v>
        <stp/>
        <stp>StudyData</stp>
        <stp>HSIC</stp>
        <stp>Bar</stp>
        <stp/>
        <stp>Close</stp>
        <stp>D</stp>
        <stp>-29</stp>
        <stp>All</stp>
        <stp/>
        <stp/>
        <stp>FALSE</stp>
        <stp>T</stp>
        <tr r="G31" s="3"/>
        <tr r="G31" s="3"/>
      </tp>
      <tp>
        <v>14978.66</v>
        <stp/>
        <stp>StudyData</stp>
        <stp>HSIC</stp>
        <stp>Bar</stp>
        <stp/>
        <stp>Close</stp>
        <stp>D</stp>
        <stp>-59</stp>
        <stp>All</stp>
        <stp/>
        <stp/>
        <stp>FALSE</stp>
        <stp>T</stp>
        <tr r="G61" s="3"/>
        <tr r="G61" s="3"/>
      </tp>
      <tp>
        <v>15331.16</v>
        <stp/>
        <stp>StudyData</stp>
        <stp>HSIC</stp>
        <stp>Bar</stp>
        <stp/>
        <stp>Close</stp>
        <stp>D</stp>
        <stp>-49</stp>
        <stp>All</stp>
        <stp/>
        <stp/>
        <stp>FALSE</stp>
        <stp>T</stp>
        <tr r="G51" s="3"/>
        <tr r="G51" s="3"/>
      </tp>
      <tp>
        <v>14263.7</v>
        <stp/>
        <stp>StudyData</stp>
        <stp>HSIC</stp>
        <stp>Bar</stp>
        <stp/>
        <stp>Close</stp>
        <stp>D</stp>
        <stp>-79</stp>
        <stp>All</stp>
        <stp/>
        <stp/>
        <stp>FALSE</stp>
        <stp>T</stp>
        <tr r="G81" s="3"/>
        <tr r="G81" s="3"/>
      </tp>
      <tp>
        <v>14607.13</v>
        <stp/>
        <stp>StudyData</stp>
        <stp>HSIC</stp>
        <stp>Bar</stp>
        <stp/>
        <stp>Close</stp>
        <stp>D</stp>
        <stp>-69</stp>
        <stp>All</stp>
        <stp/>
        <stp/>
        <stp>FALSE</stp>
        <stp>T</stp>
        <tr r="G71" s="3"/>
        <tr r="G71" s="3"/>
      </tp>
      <tp>
        <v>13844.89</v>
        <stp/>
        <stp>StudyData</stp>
        <stp>HSIC</stp>
        <stp>Bar</stp>
        <stp/>
        <stp>Close</stp>
        <stp>D</stp>
        <stp>-99</stp>
        <stp>All</stp>
        <stp/>
        <stp/>
        <stp>FALSE</stp>
        <stp>T</stp>
        <tr r="G101" s="3"/>
        <tr r="G101" s="3"/>
      </tp>
      <tp>
        <v>14284.29</v>
        <stp/>
        <stp>StudyData</stp>
        <stp>HSIC</stp>
        <stp>Bar</stp>
        <stp/>
        <stp>Close</stp>
        <stp>D</stp>
        <stp>-89</stp>
        <stp>All</stp>
        <stp/>
        <stp/>
        <stp>FALSE</stp>
        <stp>T</stp>
        <tr r="G91" s="3"/>
        <tr r="G91" s="3"/>
      </tp>
      <tp>
        <v>0.64679783589493978</v>
        <stp/>
        <stp>ContractData</stp>
        <stp>X.US.AHXH</stp>
        <stp>PercentNetLastTrade</stp>
        <stp/>
        <stp>T</stp>
        <tr r="K7" s="2"/>
      </tp>
      <tp>
        <v>58.210000000000036</v>
        <stp/>
        <stp>ContractData</stp>
        <stp>X.US.HSITHI</stp>
        <stp>NetLastTrade</stp>
        <stp/>
        <stp>T</stp>
        <tr r="J13" s="2"/>
      </tp>
      <tp>
        <v>1.0720075496280297</v>
        <stp/>
        <stp>ContractData</stp>
        <stp>X.US.HSI</stp>
        <stp>PerCentNetLastTrade</stp>
        <stp/>
        <stp>T</stp>
        <tr r="C7" s="1"/>
      </tp>
      <tp>
        <v>1547</v>
        <stp/>
        <stp>DOMData</stp>
        <stp>F.EP</stp>
        <stp>Volume</stp>
        <stp>-5</stp>
        <stp>D</stp>
        <tr r="L46" s="2"/>
      </tp>
      <tp>
        <v>1410</v>
        <stp/>
        <stp>DOMData</stp>
        <stp>F.EP</stp>
        <stp>Volume</stp>
        <stp>-4</stp>
        <stp>D</stp>
        <tr r="L45" s="2"/>
      </tp>
      <tp>
        <v>1577.63</v>
        <stp/>
        <stp>ContractData</stp>
        <stp>X.US.HSMOGI</stp>
        <stp>Open</stp>
        <stp/>
        <stp>T</stp>
        <tr r="M16" s="2"/>
      </tp>
      <tp t="s">
        <v>Hang Seng Mainland Oil &amp; Gas Index</v>
        <stp/>
        <stp>ContractData</stp>
        <stp>X.US.HSMOGI</stp>
        <stp>LOngDescription</stp>
        <stp/>
        <stp>T</stp>
        <tr r="L13" s="1"/>
        <tr r="D16" s="2"/>
      </tp>
      <tp>
        <v>14234.130000000001</v>
        <stp/>
        <stp>ContractData</stp>
        <stp>X.US.HFINLI</stp>
        <stp>Open</stp>
        <stp/>
        <stp>T</stp>
        <tr r="M25" s="2"/>
      </tp>
      <tp>
        <v>417.98</v>
        <stp/>
        <stp>ContractData</stp>
        <stp>X.US.HFINSI</stp>
        <stp>Open</stp>
        <stp/>
        <stp>T</stp>
        <tr r="M23" s="2"/>
      </tp>
      <tp>
        <v>1.0720075496280297</v>
        <stp/>
        <stp>ContractData</stp>
        <stp>X.US.HSIC</stp>
        <stp>PercentNetLastTrade</stp>
        <stp/>
        <stp>T</stp>
        <tr r="K10" s="2"/>
      </tp>
      <tp>
        <v>0.18535069085137415</v>
        <stp/>
        <stp>ContractData</stp>
        <stp>X.US.HSIF</stp>
        <stp>PercentNetLastTrade</stp>
        <stp/>
        <stp>T</stp>
        <tr r="K11" s="2"/>
      </tp>
      <tp>
        <v>-9.1984546807231157E-2</v>
        <stp/>
        <stp>ContractData</stp>
        <stp>X.US.HSIP</stp>
        <stp>PercentNetLastTrade</stp>
        <stp/>
        <stp>T</stp>
        <tr r="K18" s="2"/>
      </tp>
      <tp>
        <v>0.11904019763934183</v>
        <stp/>
        <stp>ContractData</stp>
        <stp>X.US.HSIU</stp>
        <stp>PercentNetLastTrade</stp>
        <stp/>
        <stp>T</stp>
        <tr r="K20" s="2"/>
      </tp>
      <tp>
        <v>0.46323507002947462</v>
        <stp/>
        <stp>ContractData</stp>
        <stp>X.US.HSIX</stp>
        <stp>PercentNetLastTrade</stp>
        <stp/>
        <stp>T</stp>
        <tr r="K12" s="2"/>
      </tp>
      <tp>
        <v>418.89</v>
        <stp/>
        <stp>ContractData</stp>
        <stp>X.US.HFINSI</stp>
        <stp>High</stp>
        <stp/>
        <stp>T</stp>
        <tr r="N23" s="2"/>
      </tp>
      <tp>
        <v>14362.6</v>
        <stp/>
        <stp>ContractData</stp>
        <stp>X.US.HFINLI</stp>
        <stp>High</stp>
        <stp/>
        <stp>T</stp>
        <tr r="N25" s="2"/>
      </tp>
      <tp>
        <v>418</v>
        <stp/>
        <stp>DOMData</stp>
        <stp>F.EP</stp>
        <stp>Volume</stp>
        <stp>-1</stp>
        <stp>D</stp>
        <tr r="L42" s="2"/>
      </tp>
      <tp>
        <v>1582.94</v>
        <stp/>
        <stp>ContractData</stp>
        <stp>X.US.HSMOGI</stp>
        <stp>High</stp>
        <stp/>
        <stp>T</stp>
        <tr r="N16" s="2"/>
      </tp>
      <tp t="s">
        <v>Hang Seng H-Financials Leveraged index</v>
        <stp/>
        <stp>ContractData</stp>
        <stp>X.US.HFINLI</stp>
        <stp>LOngDescription</stp>
        <stp/>
        <stp>T</stp>
        <tr r="D25" s="2"/>
      </tp>
      <tp t="s">
        <v>Hang Seng H-Financials Short index</v>
        <stp/>
        <stp>ContractData</stp>
        <stp>X.US.HFINSI</stp>
        <stp>LOngDescription</stp>
        <stp/>
        <stp>T</stp>
        <tr r="D23" s="2"/>
      </tp>
      <tp>
        <v>1486</v>
        <stp/>
        <stp>DOMData</stp>
        <stp>F.EP</stp>
        <stp>Volume</stp>
        <stp>-3</stp>
        <stp>D</stp>
        <tr r="L44" s="2"/>
      </tp>
      <tp t="s">
        <v>Hang Seng IT Hardware Index</v>
        <stp/>
        <stp>ContractData</stp>
        <stp>X.US.HSITHI</stp>
        <stp>LOngDescription</stp>
        <stp/>
        <stp>T</stp>
        <tr r="L3" s="1"/>
        <tr r="D13" s="2"/>
      </tp>
      <tp>
        <v>16322.26</v>
        <stp/>
        <stp>StudyData</stp>
        <stp>HSIC</stp>
        <stp>Bar</stp>
        <stp/>
        <stp>Close</stp>
        <stp>D</stp>
        <stp>0</stp>
        <stp>All</stp>
        <stp/>
        <stp/>
        <stp>FALSE</stp>
        <stp>T</stp>
        <tr r="G2" s="3"/>
        <tr r="G2" s="3"/>
      </tp>
      <tp>
        <v>1294</v>
        <stp/>
        <stp>DOMData</stp>
        <stp>F.EP</stp>
        <stp>Volume</stp>
        <stp>-2</stp>
        <stp>D</stp>
        <tr r="L43" s="2"/>
      </tp>
      <tp>
        <v>1568</v>
        <stp/>
        <stp>DOMData</stp>
        <stp>F.EP</stp>
        <stp>Volume</stp>
        <stp>5</stp>
        <stp>D</stp>
        <tr r="L37" s="2"/>
      </tp>
      <tp>
        <v>1860</v>
        <stp/>
        <stp>DOMData</stp>
        <stp>F.EP</stp>
        <stp>Volume</stp>
        <stp>4</stp>
        <stp>D</stp>
        <tr r="L38" s="2"/>
      </tp>
      <tp>
        <v>4322.8900000000003</v>
        <stp/>
        <stp>ContractData</stp>
        <stp>X.US.HSCCI</stp>
        <stp>High</stp>
        <stp/>
        <stp>T</stp>
        <tr r="N6" s="2"/>
      </tp>
      <tp>
        <v>11098.67</v>
        <stp/>
        <stp>ContractData</stp>
        <stp>X.US.HSCEI</stp>
        <stp>High</stp>
        <stp/>
        <stp>T</stp>
        <tr r="N9" s="2"/>
      </tp>
      <tp>
        <v>3.75</v>
        <stp/>
        <stp>ContractData</stp>
        <stp>F.EP</stp>
        <stp>NetLastTrade</stp>
        <stp/>
        <stp>T</stp>
        <tr r="J34" s="2"/>
      </tp>
      <tp>
        <v>413</v>
        <stp/>
        <stp>DOMData</stp>
        <stp>F.EP</stp>
        <stp>Volume</stp>
        <stp>1</stp>
        <stp>D</stp>
        <tr r="L41" s="2"/>
      </tp>
      <tp>
        <v>0</v>
        <stp/>
        <stp>ContractData</stp>
        <stp>X.US.VHSI</stp>
        <stp>PerCentNetLastTrade</stp>
        <stp/>
        <stp>T</stp>
        <tr r="C22" s="1"/>
      </tp>
      <tp>
        <v>4310.84</v>
        <stp/>
        <stp>ContractData</stp>
        <stp>X.US.HSCCI</stp>
        <stp>Open</stp>
        <stp/>
        <stp>T</stp>
        <tr r="M6" s="2"/>
      </tp>
      <tp>
        <v>11050.25</v>
        <stp/>
        <stp>ContractData</stp>
        <stp>X.US.HSCEI</stp>
        <stp>Open</stp>
        <stp/>
        <stp>T</stp>
        <tr r="M9" s="2"/>
      </tp>
      <tp>
        <v>1547</v>
        <stp/>
        <stp>DOMData</stp>
        <stp>F.EP</stp>
        <stp>Volume</stp>
        <stp>3</stp>
        <stp>D</stp>
        <tr r="L39" s="2"/>
      </tp>
      <tp>
        <v>173.11999999999898</v>
        <stp/>
        <stp>ContractData</stp>
        <stp>X.US.HSIC</stp>
        <stp>NetLastTrade</stp>
        <stp/>
        <stp>T</stp>
        <tr r="J10" s="2"/>
      </tp>
      <tp>
        <v>70.160000000003492</v>
        <stp/>
        <stp>ContractData</stp>
        <stp>X.US.HSIF</stp>
        <stp>NetLastTrade</stp>
        <stp/>
        <stp>T</stp>
        <tr r="J11" s="2"/>
      </tp>
      <tp>
        <v>127.68000000000029</v>
        <stp/>
        <stp>ContractData</stp>
        <stp>X.US.HSIX</stp>
        <stp>NetLastTrade</stp>
        <stp/>
        <stp>T</stp>
        <tr r="J12" s="2"/>
      </tp>
      <tp>
        <v>-34.860000000000582</v>
        <stp/>
        <stp>ContractData</stp>
        <stp>X.US.HSIP</stp>
        <stp>NetLastTrade</stp>
        <stp/>
        <stp>T</stp>
        <tr r="J18" s="2"/>
      </tp>
      <tp>
        <v>70.080000000001746</v>
        <stp/>
        <stp>ContractData</stp>
        <stp>X.US.HSIU</stp>
        <stp>NetLastTrade</stp>
        <stp/>
        <stp>T</stp>
        <tr r="J20" s="2"/>
      </tp>
      <tp>
        <v>1616</v>
        <stp/>
        <stp>DOMData</stp>
        <stp>F.EP</stp>
        <stp>Volume</stp>
        <stp>2</stp>
        <stp>D</stp>
        <tr r="L40" s="2"/>
      </tp>
      <tp>
        <v>141.8100000000004</v>
        <stp/>
        <stp>ContractData</stp>
        <stp>X.US.HSSSI</stp>
        <stp>NetLastTrade</stp>
        <stp/>
        <stp>T</stp>
        <tr r="J19" s="2"/>
      </tp>
      <tp>
        <v>3123.64</v>
        <stp/>
        <stp>ContractData</stp>
        <stp>X.US.HSAHHHTR</stp>
        <stp>LastPrice</stp>
        <stp/>
        <stp>T</stp>
        <tr r="I8" s="2"/>
      </tp>
      <tp>
        <v>14.08</v>
        <stp/>
        <stp>ContractData</stp>
        <stp>X.US.VHSI</stp>
        <stp>High</stp>
        <stp/>
        <stp>T</stp>
        <tr r="N28" s="2"/>
      </tp>
      <tp>
        <v>2154.71</v>
        <stp/>
        <stp>ContractData</stp>
        <stp>X.US.AHXH</stp>
        <stp>High</stp>
        <stp/>
        <stp>T</stp>
        <tr r="N7" s="2"/>
      </tp>
      <tp>
        <v>2472</v>
        <stp/>
        <stp>ContractData</stp>
        <stp>F.EP</stp>
        <stp>Low</stp>
        <stp/>
        <stp>T</stp>
        <tr r="O34" s="2"/>
      </tp>
      <tp>
        <v>2475.5</v>
        <stp/>
        <stp>ContractData</stp>
        <stp>F.EP</stp>
        <stp>LastPrice</stp>
        <stp/>
        <stp>T</stp>
        <tr r="I34" s="2"/>
      </tp>
      <tp>
        <v>16333.98</v>
        <stp/>
        <stp>StudyData</stp>
        <stp>HSIC</stp>
        <stp>Bar</stp>
        <stp/>
        <stp>High</stp>
        <stp>D</stp>
        <stp>0</stp>
        <stp>All</stp>
        <stp/>
        <stp/>
        <stp>FALSE</stp>
        <stp>T</stp>
        <tr r="E2" s="3"/>
        <tr r="E2" s="3"/>
      </tp>
      <tp>
        <v>48.84</v>
        <stp/>
        <stp>ContractData</stp>
        <stp>F.CLE</stp>
        <stp>LastPrice</stp>
        <stp/>
        <stp>T</stp>
        <tr r="I35" s="2"/>
      </tp>
      <tp t="s">
        <v>Hang Seng H-Financials 2x Short Index</v>
        <stp/>
        <stp>ContractData</stp>
        <stp>X.US.HFIN2SI</stp>
        <stp>LOngDescription</stp>
        <stp/>
        <stp>T</stp>
        <tr r="D24" s="2"/>
      </tp>
      <tp>
        <v>4171.59</v>
        <stp/>
        <stp>ContractData</stp>
        <stp>X.US.HSMHI</stp>
        <stp>Open</stp>
        <stp/>
        <stp>T</stp>
        <tr r="M15" s="2"/>
      </tp>
      <tp>
        <v>3007.23</v>
        <stp/>
        <stp>ContractData</stp>
        <stp>X.US.HSMBI</stp>
        <stp>Open</stp>
        <stp/>
        <stp>T</stp>
        <tr r="M14" s="2"/>
      </tp>
      <tp>
        <v>13.59</v>
        <stp/>
        <stp>ContractData</stp>
        <stp>X.US.VHSI</stp>
        <stp>Low</stp>
        <stp/>
        <stp>T</stp>
        <tr r="O28" s="2"/>
      </tp>
      <tp>
        <v>5317.4800000000005</v>
        <stp/>
        <stp>ContractData</stp>
        <stp>X.US.HSMPI</stp>
        <stp>Open</stp>
        <stp/>
        <stp>T</stp>
        <tr r="M17" s="2"/>
      </tp>
      <tp>
        <v>42642</v>
        <stp/>
        <stp>StudyData</stp>
        <stp>HSIC</stp>
        <stp>Bar</stp>
        <stp/>
        <stp>Time</stp>
        <stp>D</stp>
        <stp>-210</stp>
        <stp>All</stp>
        <stp/>
        <stp/>
        <stp>False</stp>
        <tr r="C212" s="3"/>
        <tr r="B212" s="3"/>
      </tp>
      <tp>
        <v>42641</v>
        <stp/>
        <stp>StudyData</stp>
        <stp>HSIC</stp>
        <stp>Bar</stp>
        <stp/>
        <stp>Time</stp>
        <stp>D</stp>
        <stp>-211</stp>
        <stp>All</stp>
        <stp/>
        <stp/>
        <stp>False</stp>
        <tr r="B213" s="3"/>
        <tr r="C213" s="3"/>
      </tp>
      <tp>
        <v>42640</v>
        <stp/>
        <stp>StudyData</stp>
        <stp>HSIC</stp>
        <stp>Bar</stp>
        <stp/>
        <stp>Time</stp>
        <stp>D</stp>
        <stp>-212</stp>
        <stp>All</stp>
        <stp/>
        <stp/>
        <stp>False</stp>
        <tr r="B214" s="3"/>
        <tr r="C214" s="3"/>
      </tp>
      <tp>
        <v>42639</v>
        <stp/>
        <stp>StudyData</stp>
        <stp>HSIC</stp>
        <stp>Bar</stp>
        <stp/>
        <stp>Time</stp>
        <stp>D</stp>
        <stp>-213</stp>
        <stp>All</stp>
        <stp/>
        <stp/>
        <stp>False</stp>
        <tr r="C215" s="3"/>
        <tr r="B215" s="3"/>
      </tp>
      <tp>
        <v>42636</v>
        <stp/>
        <stp>StudyData</stp>
        <stp>HSIC</stp>
        <stp>Bar</stp>
        <stp/>
        <stp>Time</stp>
        <stp>D</stp>
        <stp>-214</stp>
        <stp>All</stp>
        <stp/>
        <stp/>
        <stp>False</stp>
        <tr r="C216" s="3"/>
        <tr r="B216" s="3"/>
      </tp>
      <tp>
        <v>42635</v>
        <stp/>
        <stp>StudyData</stp>
        <stp>HSIC</stp>
        <stp>Bar</stp>
        <stp/>
        <stp>Time</stp>
        <stp>D</stp>
        <stp>-215</stp>
        <stp>All</stp>
        <stp/>
        <stp/>
        <stp>False</stp>
        <tr r="B217" s="3"/>
        <tr r="C217" s="3"/>
      </tp>
      <tp>
        <v>42634</v>
        <stp/>
        <stp>StudyData</stp>
        <stp>HSIC</stp>
        <stp>Bar</stp>
        <stp/>
        <stp>Time</stp>
        <stp>D</stp>
        <stp>-216</stp>
        <stp>All</stp>
        <stp/>
        <stp/>
        <stp>False</stp>
        <tr r="C218" s="3"/>
        <tr r="B218" s="3"/>
      </tp>
      <tp>
        <v>42633</v>
        <stp/>
        <stp>StudyData</stp>
        <stp>HSIC</stp>
        <stp>Bar</stp>
        <stp/>
        <stp>Time</stp>
        <stp>D</stp>
        <stp>-217</stp>
        <stp>All</stp>
        <stp/>
        <stp/>
        <stp>False</stp>
        <tr r="C219" s="3"/>
        <tr r="B219" s="3"/>
      </tp>
      <tp>
        <v>42632</v>
        <stp/>
        <stp>StudyData</stp>
        <stp>HSIC</stp>
        <stp>Bar</stp>
        <stp/>
        <stp>Time</stp>
        <stp>D</stp>
        <stp>-218</stp>
        <stp>All</stp>
        <stp/>
        <stp/>
        <stp>False</stp>
        <tr r="C220" s="3"/>
        <tr r="B220" s="3"/>
      </tp>
      <tp>
        <v>42628</v>
        <stp/>
        <stp>StudyData</stp>
        <stp>HSIC</stp>
        <stp>Bar</stp>
        <stp/>
        <stp>Time</stp>
        <stp>D</stp>
        <stp>-219</stp>
        <stp>All</stp>
        <stp/>
        <stp/>
        <stp>False</stp>
        <tr r="C221" s="3"/>
        <tr r="B221" s="3"/>
      </tp>
      <tp>
        <v>42657</v>
        <stp/>
        <stp>StudyData</stp>
        <stp>HSIC</stp>
        <stp>Bar</stp>
        <stp/>
        <stp>Time</stp>
        <stp>D</stp>
        <stp>-200</stp>
        <stp>All</stp>
        <stp/>
        <stp/>
        <stp>False</stp>
        <tr r="C202" s="3"/>
        <tr r="B202" s="3"/>
      </tp>
      <tp>
        <v>42656</v>
        <stp/>
        <stp>StudyData</stp>
        <stp>HSIC</stp>
        <stp>Bar</stp>
        <stp/>
        <stp>Time</stp>
        <stp>D</stp>
        <stp>-201</stp>
        <stp>All</stp>
        <stp/>
        <stp/>
        <stp>False</stp>
        <tr r="C203" s="3"/>
        <tr r="B203" s="3"/>
      </tp>
      <tp>
        <v>42655</v>
        <stp/>
        <stp>StudyData</stp>
        <stp>HSIC</stp>
        <stp>Bar</stp>
        <stp/>
        <stp>Time</stp>
        <stp>D</stp>
        <stp>-202</stp>
        <stp>All</stp>
        <stp/>
        <stp/>
        <stp>False</stp>
        <tr r="B204" s="3"/>
        <tr r="C204" s="3"/>
      </tp>
      <tp>
        <v>42654</v>
        <stp/>
        <stp>StudyData</stp>
        <stp>HSIC</stp>
        <stp>Bar</stp>
        <stp/>
        <stp>Time</stp>
        <stp>D</stp>
        <stp>-203</stp>
        <stp>All</stp>
        <stp/>
        <stp/>
        <stp>False</stp>
        <tr r="B205" s="3"/>
        <tr r="C205" s="3"/>
      </tp>
      <tp>
        <v>42650</v>
        <stp/>
        <stp>StudyData</stp>
        <stp>HSIC</stp>
        <stp>Bar</stp>
        <stp/>
        <stp>Time</stp>
        <stp>D</stp>
        <stp>-204</stp>
        <stp>All</stp>
        <stp/>
        <stp/>
        <stp>False</stp>
        <tr r="C206" s="3"/>
        <tr r="B206" s="3"/>
      </tp>
      <tp>
        <v>42649</v>
        <stp/>
        <stp>StudyData</stp>
        <stp>HSIC</stp>
        <stp>Bar</stp>
        <stp/>
        <stp>Time</stp>
        <stp>D</stp>
        <stp>-205</stp>
        <stp>All</stp>
        <stp/>
        <stp/>
        <stp>False</stp>
        <tr r="C207" s="3"/>
        <tr r="B207" s="3"/>
      </tp>
      <tp>
        <v>42648</v>
        <stp/>
        <stp>StudyData</stp>
        <stp>HSIC</stp>
        <stp>Bar</stp>
        <stp/>
        <stp>Time</stp>
        <stp>D</stp>
        <stp>-206</stp>
        <stp>All</stp>
        <stp/>
        <stp/>
        <stp>False</stp>
        <tr r="B208" s="3"/>
        <tr r="C208" s="3"/>
      </tp>
      <tp>
        <v>42647</v>
        <stp/>
        <stp>StudyData</stp>
        <stp>HSIC</stp>
        <stp>Bar</stp>
        <stp/>
        <stp>Time</stp>
        <stp>D</stp>
        <stp>-207</stp>
        <stp>All</stp>
        <stp/>
        <stp/>
        <stp>False</stp>
        <tr r="C209" s="3"/>
        <tr r="B209" s="3"/>
      </tp>
      <tp>
        <v>42646</v>
        <stp/>
        <stp>StudyData</stp>
        <stp>HSIC</stp>
        <stp>Bar</stp>
        <stp/>
        <stp>Time</stp>
        <stp>D</stp>
        <stp>-208</stp>
        <stp>All</stp>
        <stp/>
        <stp/>
        <stp>False</stp>
        <tr r="C210" s="3"/>
        <tr r="B210" s="3"/>
      </tp>
      <tp>
        <v>42643</v>
        <stp/>
        <stp>StudyData</stp>
        <stp>HSIC</stp>
        <stp>Bar</stp>
        <stp/>
        <stp>Time</stp>
        <stp>D</stp>
        <stp>-209</stp>
        <stp>All</stp>
        <stp/>
        <stp/>
        <stp>False</stp>
        <tr r="C211" s="3"/>
        <tr r="B211" s="3"/>
      </tp>
      <tp>
        <v>42613</v>
        <stp/>
        <stp>StudyData</stp>
        <stp>HSIC</stp>
        <stp>Bar</stp>
        <stp/>
        <stp>Time</stp>
        <stp>D</stp>
        <stp>-230</stp>
        <stp>All</stp>
        <stp/>
        <stp/>
        <stp>False</stp>
        <tr r="B232" s="3"/>
        <tr r="C232" s="3"/>
      </tp>
      <tp>
        <v>42612</v>
        <stp/>
        <stp>StudyData</stp>
        <stp>HSIC</stp>
        <stp>Bar</stp>
        <stp/>
        <stp>Time</stp>
        <stp>D</stp>
        <stp>-231</stp>
        <stp>All</stp>
        <stp/>
        <stp/>
        <stp>False</stp>
        <tr r="B233" s="3"/>
        <tr r="C233" s="3"/>
      </tp>
      <tp>
        <v>42611</v>
        <stp/>
        <stp>StudyData</stp>
        <stp>HSIC</stp>
        <stp>Bar</stp>
        <stp/>
        <stp>Time</stp>
        <stp>D</stp>
        <stp>-232</stp>
        <stp>All</stp>
        <stp/>
        <stp/>
        <stp>False</stp>
        <tr r="C234" s="3"/>
        <tr r="B234" s="3"/>
      </tp>
      <tp>
        <v>42608</v>
        <stp/>
        <stp>StudyData</stp>
        <stp>HSIC</stp>
        <stp>Bar</stp>
        <stp/>
        <stp>Time</stp>
        <stp>D</stp>
        <stp>-233</stp>
        <stp>All</stp>
        <stp/>
        <stp/>
        <stp>False</stp>
        <tr r="C235" s="3"/>
        <tr r="B235" s="3"/>
      </tp>
      <tp>
        <v>42607</v>
        <stp/>
        <stp>StudyData</stp>
        <stp>HSIC</stp>
        <stp>Bar</stp>
        <stp/>
        <stp>Time</stp>
        <stp>D</stp>
        <stp>-234</stp>
        <stp>All</stp>
        <stp/>
        <stp/>
        <stp>False</stp>
        <tr r="B236" s="3"/>
        <tr r="C236" s="3"/>
      </tp>
      <tp>
        <v>42606</v>
        <stp/>
        <stp>StudyData</stp>
        <stp>HSIC</stp>
        <stp>Bar</stp>
        <stp/>
        <stp>Time</stp>
        <stp>D</stp>
        <stp>-235</stp>
        <stp>All</stp>
        <stp/>
        <stp/>
        <stp>False</stp>
        <tr r="B237" s="3"/>
        <tr r="C237" s="3"/>
      </tp>
      <tp>
        <v>42605</v>
        <stp/>
        <stp>StudyData</stp>
        <stp>HSIC</stp>
        <stp>Bar</stp>
        <stp/>
        <stp>Time</stp>
        <stp>D</stp>
        <stp>-236</stp>
        <stp>All</stp>
        <stp/>
        <stp/>
        <stp>False</stp>
        <tr r="B238" s="3"/>
        <tr r="C238" s="3"/>
      </tp>
      <tp>
        <v>42604</v>
        <stp/>
        <stp>StudyData</stp>
        <stp>HSIC</stp>
        <stp>Bar</stp>
        <stp/>
        <stp>Time</stp>
        <stp>D</stp>
        <stp>-237</stp>
        <stp>All</stp>
        <stp/>
        <stp/>
        <stp>False</stp>
        <tr r="C239" s="3"/>
        <tr r="B239" s="3"/>
      </tp>
      <tp>
        <v>42601</v>
        <stp/>
        <stp>StudyData</stp>
        <stp>HSIC</stp>
        <stp>Bar</stp>
        <stp/>
        <stp>Time</stp>
        <stp>D</stp>
        <stp>-238</stp>
        <stp>All</stp>
        <stp/>
        <stp/>
        <stp>False</stp>
        <tr r="C240" s="3"/>
        <tr r="B240" s="3"/>
      </tp>
      <tp>
        <v>42600</v>
        <stp/>
        <stp>StudyData</stp>
        <stp>HSIC</stp>
        <stp>Bar</stp>
        <stp/>
        <stp>Time</stp>
        <stp>D</stp>
        <stp>-239</stp>
        <stp>All</stp>
        <stp/>
        <stp/>
        <stp>False</stp>
        <tr r="B241" s="3"/>
        <tr r="C241" s="3"/>
      </tp>
      <tp>
        <v>42627</v>
        <stp/>
        <stp>StudyData</stp>
        <stp>HSIC</stp>
        <stp>Bar</stp>
        <stp/>
        <stp>Time</stp>
        <stp>D</stp>
        <stp>-220</stp>
        <stp>All</stp>
        <stp/>
        <stp/>
        <stp>False</stp>
        <tr r="C222" s="3"/>
        <tr r="B222" s="3"/>
      </tp>
      <tp>
        <v>42626</v>
        <stp/>
        <stp>StudyData</stp>
        <stp>HSIC</stp>
        <stp>Bar</stp>
        <stp/>
        <stp>Time</stp>
        <stp>D</stp>
        <stp>-221</stp>
        <stp>All</stp>
        <stp/>
        <stp/>
        <stp>False</stp>
        <tr r="C223" s="3"/>
        <tr r="B223" s="3"/>
      </tp>
      <tp>
        <v>42625</v>
        <stp/>
        <stp>StudyData</stp>
        <stp>HSIC</stp>
        <stp>Bar</stp>
        <stp/>
        <stp>Time</stp>
        <stp>D</stp>
        <stp>-222</stp>
        <stp>All</stp>
        <stp/>
        <stp/>
        <stp>False</stp>
        <tr r="C224" s="3"/>
        <tr r="B224" s="3"/>
      </tp>
      <tp>
        <v>42622</v>
        <stp/>
        <stp>StudyData</stp>
        <stp>HSIC</stp>
        <stp>Bar</stp>
        <stp/>
        <stp>Time</stp>
        <stp>D</stp>
        <stp>-223</stp>
        <stp>All</stp>
        <stp/>
        <stp/>
        <stp>False</stp>
        <tr r="B225" s="3"/>
        <tr r="C225" s="3"/>
      </tp>
      <tp>
        <v>42621</v>
        <stp/>
        <stp>StudyData</stp>
        <stp>HSIC</stp>
        <stp>Bar</stp>
        <stp/>
        <stp>Time</stp>
        <stp>D</stp>
        <stp>-224</stp>
        <stp>All</stp>
        <stp/>
        <stp/>
        <stp>False</stp>
        <tr r="B226" s="3"/>
        <tr r="C226" s="3"/>
      </tp>
      <tp>
        <v>42620</v>
        <stp/>
        <stp>StudyData</stp>
        <stp>HSIC</stp>
        <stp>Bar</stp>
        <stp/>
        <stp>Time</stp>
        <stp>D</stp>
        <stp>-225</stp>
        <stp>All</stp>
        <stp/>
        <stp/>
        <stp>False</stp>
        <tr r="C227" s="3"/>
        <tr r="B227" s="3"/>
      </tp>
      <tp>
        <v>42619</v>
        <stp/>
        <stp>StudyData</stp>
        <stp>HSIC</stp>
        <stp>Bar</stp>
        <stp/>
        <stp>Time</stp>
        <stp>D</stp>
        <stp>-226</stp>
        <stp>All</stp>
        <stp/>
        <stp/>
        <stp>False</stp>
        <tr r="C228" s="3"/>
        <tr r="B228" s="3"/>
      </tp>
      <tp>
        <v>42618</v>
        <stp/>
        <stp>StudyData</stp>
        <stp>HSIC</stp>
        <stp>Bar</stp>
        <stp/>
        <stp>Time</stp>
        <stp>D</stp>
        <stp>-227</stp>
        <stp>All</stp>
        <stp/>
        <stp/>
        <stp>False</stp>
        <tr r="B229" s="3"/>
        <tr r="C229" s="3"/>
      </tp>
      <tp>
        <v>42615</v>
        <stp/>
        <stp>StudyData</stp>
        <stp>HSIC</stp>
        <stp>Bar</stp>
        <stp/>
        <stp>Time</stp>
        <stp>D</stp>
        <stp>-228</stp>
        <stp>All</stp>
        <stp/>
        <stp/>
        <stp>False</stp>
        <tr r="C230" s="3"/>
        <tr r="B230" s="3"/>
      </tp>
      <tp>
        <v>42614</v>
        <stp/>
        <stp>StudyData</stp>
        <stp>HSIC</stp>
        <stp>Bar</stp>
        <stp/>
        <stp>Time</stp>
        <stp>D</stp>
        <stp>-229</stp>
        <stp>All</stp>
        <stp/>
        <stp/>
        <stp>False</stp>
        <tr r="C231" s="3"/>
        <tr r="B231" s="3"/>
      </tp>
      <tp>
        <v>42585</v>
        <stp/>
        <stp>StudyData</stp>
        <stp>HSIC</stp>
        <stp>Bar</stp>
        <stp/>
        <stp>Time</stp>
        <stp>D</stp>
        <stp>-250</stp>
        <stp>All</stp>
        <stp/>
        <stp/>
        <stp>False</stp>
        <tr r="C252" s="3"/>
        <tr r="B252" s="3"/>
      </tp>
      <tp>
        <v>42584</v>
        <stp/>
        <stp>StudyData</stp>
        <stp>HSIC</stp>
        <stp>Bar</stp>
        <stp/>
        <stp>Time</stp>
        <stp>D</stp>
        <stp>-251</stp>
        <stp>All</stp>
        <stp/>
        <stp/>
        <stp>False</stp>
        <tr r="B253" s="3"/>
        <tr r="C253" s="3"/>
      </tp>
      <tp>
        <v>42583</v>
        <stp/>
        <stp>StudyData</stp>
        <stp>HSIC</stp>
        <stp>Bar</stp>
        <stp/>
        <stp>Time</stp>
        <stp>D</stp>
        <stp>-252</stp>
        <stp>All</stp>
        <stp/>
        <stp/>
        <stp>False</stp>
        <tr r="C254" s="3"/>
        <tr r="B254" s="3"/>
      </tp>
      <tp>
        <v>42580</v>
        <stp/>
        <stp>StudyData</stp>
        <stp>HSIC</stp>
        <stp>Bar</stp>
        <stp/>
        <stp>Time</stp>
        <stp>D</stp>
        <stp>-253</stp>
        <stp>All</stp>
        <stp/>
        <stp/>
        <stp>False</stp>
        <tr r="C255" s="3"/>
        <tr r="B255" s="3"/>
      </tp>
      <tp>
        <v>42579</v>
        <stp/>
        <stp>StudyData</stp>
        <stp>HSIC</stp>
        <stp>Bar</stp>
        <stp/>
        <stp>Time</stp>
        <stp>D</stp>
        <stp>-254</stp>
        <stp>All</stp>
        <stp/>
        <stp/>
        <stp>False</stp>
        <tr r="B256" s="3"/>
        <tr r="C256" s="3"/>
      </tp>
      <tp>
        <v>42578</v>
        <stp/>
        <stp>StudyData</stp>
        <stp>HSIC</stp>
        <stp>Bar</stp>
        <stp/>
        <stp>Time</stp>
        <stp>D</stp>
        <stp>-255</stp>
        <stp>All</stp>
        <stp/>
        <stp/>
        <stp>False</stp>
        <tr r="B257" s="3"/>
        <tr r="C257" s="3"/>
      </tp>
      <tp>
        <v>42577</v>
        <stp/>
        <stp>StudyData</stp>
        <stp>HSIC</stp>
        <stp>Bar</stp>
        <stp/>
        <stp>Time</stp>
        <stp>D</stp>
        <stp>-256</stp>
        <stp>All</stp>
        <stp/>
        <stp/>
        <stp>False</stp>
        <tr r="C258" s="3"/>
        <tr r="B258" s="3"/>
      </tp>
      <tp>
        <v>42576</v>
        <stp/>
        <stp>StudyData</stp>
        <stp>HSIC</stp>
        <stp>Bar</stp>
        <stp/>
        <stp>Time</stp>
        <stp>D</stp>
        <stp>-257</stp>
        <stp>All</stp>
        <stp/>
        <stp/>
        <stp>False</stp>
        <tr r="C259" s="3"/>
        <tr r="B259" s="3"/>
      </tp>
      <tp>
        <v>42573</v>
        <stp/>
        <stp>StudyData</stp>
        <stp>HSIC</stp>
        <stp>Bar</stp>
        <stp/>
        <stp>Time</stp>
        <stp>D</stp>
        <stp>-258</stp>
        <stp>All</stp>
        <stp/>
        <stp/>
        <stp>False</stp>
        <tr r="C260" s="3"/>
        <tr r="B260" s="3"/>
      </tp>
      <tp>
        <v>42572</v>
        <stp/>
        <stp>StudyData</stp>
        <stp>HSIC</stp>
        <stp>Bar</stp>
        <stp/>
        <stp>Time</stp>
        <stp>D</stp>
        <stp>-259</stp>
        <stp>All</stp>
        <stp/>
        <stp/>
        <stp>False</stp>
        <tr r="B261" s="3"/>
        <tr r="C261" s="3"/>
      </tp>
      <tp>
        <v>42599</v>
        <stp/>
        <stp>StudyData</stp>
        <stp>HSIC</stp>
        <stp>Bar</stp>
        <stp/>
        <stp>Time</stp>
        <stp>D</stp>
        <stp>-240</stp>
        <stp>All</stp>
        <stp/>
        <stp/>
        <stp>False</stp>
        <tr r="C242" s="3"/>
        <tr r="B242" s="3"/>
      </tp>
      <tp>
        <v>42598</v>
        <stp/>
        <stp>StudyData</stp>
        <stp>HSIC</stp>
        <stp>Bar</stp>
        <stp/>
        <stp>Time</stp>
        <stp>D</stp>
        <stp>-241</stp>
        <stp>All</stp>
        <stp/>
        <stp/>
        <stp>False</stp>
        <tr r="C243" s="3"/>
        <tr r="B243" s="3"/>
      </tp>
      <tp>
        <v>42597</v>
        <stp/>
        <stp>StudyData</stp>
        <stp>HSIC</stp>
        <stp>Bar</stp>
        <stp/>
        <stp>Time</stp>
        <stp>D</stp>
        <stp>-242</stp>
        <stp>All</stp>
        <stp/>
        <stp/>
        <stp>False</stp>
        <tr r="C244" s="3"/>
        <tr r="B244" s="3"/>
      </tp>
      <tp>
        <v>42594</v>
        <stp/>
        <stp>StudyData</stp>
        <stp>HSIC</stp>
        <stp>Bar</stp>
        <stp/>
        <stp>Time</stp>
        <stp>D</stp>
        <stp>-243</stp>
        <stp>All</stp>
        <stp/>
        <stp/>
        <stp>False</stp>
        <tr r="B245" s="3"/>
        <tr r="C245" s="3"/>
      </tp>
      <tp>
        <v>42593</v>
        <stp/>
        <stp>StudyData</stp>
        <stp>HSIC</stp>
        <stp>Bar</stp>
        <stp/>
        <stp>Time</stp>
        <stp>D</stp>
        <stp>-244</stp>
        <stp>All</stp>
        <stp/>
        <stp/>
        <stp>False</stp>
        <tr r="C246" s="3"/>
        <tr r="B246" s="3"/>
      </tp>
      <tp>
        <v>42592</v>
        <stp/>
        <stp>StudyData</stp>
        <stp>HSIC</stp>
        <stp>Bar</stp>
        <stp/>
        <stp>Time</stp>
        <stp>D</stp>
        <stp>-245</stp>
        <stp>All</stp>
        <stp/>
        <stp/>
        <stp>False</stp>
        <tr r="B247" s="3"/>
        <tr r="C247" s="3"/>
      </tp>
      <tp>
        <v>42591</v>
        <stp/>
        <stp>StudyData</stp>
        <stp>HSIC</stp>
        <stp>Bar</stp>
        <stp/>
        <stp>Time</stp>
        <stp>D</stp>
        <stp>-246</stp>
        <stp>All</stp>
        <stp/>
        <stp/>
        <stp>False</stp>
        <tr r="B248" s="3"/>
        <tr r="C248" s="3"/>
      </tp>
      <tp>
        <v>42590</v>
        <stp/>
        <stp>StudyData</stp>
        <stp>HSIC</stp>
        <stp>Bar</stp>
        <stp/>
        <stp>Time</stp>
        <stp>D</stp>
        <stp>-247</stp>
        <stp>All</stp>
        <stp/>
        <stp/>
        <stp>False</stp>
        <tr r="B249" s="3"/>
        <tr r="C249" s="3"/>
      </tp>
      <tp>
        <v>42587</v>
        <stp/>
        <stp>StudyData</stp>
        <stp>HSIC</stp>
        <stp>Bar</stp>
        <stp/>
        <stp>Time</stp>
        <stp>D</stp>
        <stp>-248</stp>
        <stp>All</stp>
        <stp/>
        <stp/>
        <stp>False</stp>
        <tr r="C250" s="3"/>
        <tr r="B250" s="3"/>
      </tp>
      <tp>
        <v>42586</v>
        <stp/>
        <stp>StudyData</stp>
        <stp>HSIC</stp>
        <stp>Bar</stp>
        <stp/>
        <stp>Time</stp>
        <stp>D</stp>
        <stp>-249</stp>
        <stp>All</stp>
        <stp/>
        <stp/>
        <stp>False</stp>
        <tr r="C251" s="3"/>
        <tr r="B251" s="3"/>
      </tp>
      <tp>
        <v>42557</v>
        <stp/>
        <stp>StudyData</stp>
        <stp>HSIC</stp>
        <stp>Bar</stp>
        <stp/>
        <stp>Time</stp>
        <stp>D</stp>
        <stp>-270</stp>
        <stp>All</stp>
        <stp/>
        <stp/>
        <stp>False</stp>
        <tr r="C272" s="3"/>
        <tr r="B272" s="3"/>
      </tp>
      <tp>
        <v>42556</v>
        <stp/>
        <stp>StudyData</stp>
        <stp>HSIC</stp>
        <stp>Bar</stp>
        <stp/>
        <stp>Time</stp>
        <stp>D</stp>
        <stp>-271</stp>
        <stp>All</stp>
        <stp/>
        <stp/>
        <stp>False</stp>
        <tr r="B273" s="3"/>
        <tr r="C273" s="3"/>
      </tp>
      <tp>
        <v>42555</v>
        <stp/>
        <stp>StudyData</stp>
        <stp>HSIC</stp>
        <stp>Bar</stp>
        <stp/>
        <stp>Time</stp>
        <stp>D</stp>
        <stp>-272</stp>
        <stp>All</stp>
        <stp/>
        <stp/>
        <stp>False</stp>
        <tr r="C274" s="3"/>
        <tr r="B274" s="3"/>
      </tp>
      <tp>
        <v>42551</v>
        <stp/>
        <stp>StudyData</stp>
        <stp>HSIC</stp>
        <stp>Bar</stp>
        <stp/>
        <stp>Time</stp>
        <stp>D</stp>
        <stp>-273</stp>
        <stp>All</stp>
        <stp/>
        <stp/>
        <stp>False</stp>
        <tr r="C275" s="3"/>
        <tr r="B275" s="3"/>
      </tp>
      <tp>
        <v>42550</v>
        <stp/>
        <stp>StudyData</stp>
        <stp>HSIC</stp>
        <stp>Bar</stp>
        <stp/>
        <stp>Time</stp>
        <stp>D</stp>
        <stp>-274</stp>
        <stp>All</stp>
        <stp/>
        <stp/>
        <stp>False</stp>
        <tr r="B276" s="3"/>
        <tr r="C276" s="3"/>
      </tp>
      <tp>
        <v>42549</v>
        <stp/>
        <stp>StudyData</stp>
        <stp>HSIC</stp>
        <stp>Bar</stp>
        <stp/>
        <stp>Time</stp>
        <stp>D</stp>
        <stp>-275</stp>
        <stp>All</stp>
        <stp/>
        <stp/>
        <stp>False</stp>
        <tr r="B277" s="3"/>
        <tr r="C277" s="3"/>
      </tp>
      <tp>
        <v>42548</v>
        <stp/>
        <stp>StudyData</stp>
        <stp>HSIC</stp>
        <stp>Bar</stp>
        <stp/>
        <stp>Time</stp>
        <stp>D</stp>
        <stp>-276</stp>
        <stp>All</stp>
        <stp/>
        <stp/>
        <stp>False</stp>
        <tr r="C278" s="3"/>
        <tr r="B278" s="3"/>
      </tp>
      <tp>
        <v>42545</v>
        <stp/>
        <stp>StudyData</stp>
        <stp>HSIC</stp>
        <stp>Bar</stp>
        <stp/>
        <stp>Time</stp>
        <stp>D</stp>
        <stp>-277</stp>
        <stp>All</stp>
        <stp/>
        <stp/>
        <stp>False</stp>
        <tr r="C279" s="3"/>
        <tr r="B279" s="3"/>
      </tp>
      <tp>
        <v>42544</v>
        <stp/>
        <stp>StudyData</stp>
        <stp>HSIC</stp>
        <stp>Bar</stp>
        <stp/>
        <stp>Time</stp>
        <stp>D</stp>
        <stp>-278</stp>
        <stp>All</stp>
        <stp/>
        <stp/>
        <stp>False</stp>
        <tr r="B280" s="3"/>
        <tr r="C280" s="3"/>
      </tp>
      <tp>
        <v>42543</v>
        <stp/>
        <stp>StudyData</stp>
        <stp>HSIC</stp>
        <stp>Bar</stp>
        <stp/>
        <stp>Time</stp>
        <stp>D</stp>
        <stp>-279</stp>
        <stp>All</stp>
        <stp/>
        <stp/>
        <stp>False</stp>
        <tr r="B281" s="3"/>
        <tr r="C281" s="3"/>
      </tp>
      <tp>
        <v>42571</v>
        <stp/>
        <stp>StudyData</stp>
        <stp>HSIC</stp>
        <stp>Bar</stp>
        <stp/>
        <stp>Time</stp>
        <stp>D</stp>
        <stp>-260</stp>
        <stp>All</stp>
        <stp/>
        <stp/>
        <stp>False</stp>
        <tr r="B262" s="3"/>
        <tr r="C262" s="3"/>
      </tp>
      <tp>
        <v>42570</v>
        <stp/>
        <stp>StudyData</stp>
        <stp>HSIC</stp>
        <stp>Bar</stp>
        <stp/>
        <stp>Time</stp>
        <stp>D</stp>
        <stp>-261</stp>
        <stp>All</stp>
        <stp/>
        <stp/>
        <stp>False</stp>
        <tr r="C263" s="3"/>
        <tr r="B263" s="3"/>
      </tp>
      <tp>
        <v>42569</v>
        <stp/>
        <stp>StudyData</stp>
        <stp>HSIC</stp>
        <stp>Bar</stp>
        <stp/>
        <stp>Time</stp>
        <stp>D</stp>
        <stp>-262</stp>
        <stp>All</stp>
        <stp/>
        <stp/>
        <stp>False</stp>
        <tr r="B264" s="3"/>
        <tr r="C264" s="3"/>
      </tp>
      <tp>
        <v>42566</v>
        <stp/>
        <stp>StudyData</stp>
        <stp>HSIC</stp>
        <stp>Bar</stp>
        <stp/>
        <stp>Time</stp>
        <stp>D</stp>
        <stp>-263</stp>
        <stp>All</stp>
        <stp/>
        <stp/>
        <stp>False</stp>
        <tr r="B265" s="3"/>
        <tr r="C265" s="3"/>
      </tp>
      <tp>
        <v>42565</v>
        <stp/>
        <stp>StudyData</stp>
        <stp>HSIC</stp>
        <stp>Bar</stp>
        <stp/>
        <stp>Time</stp>
        <stp>D</stp>
        <stp>-264</stp>
        <stp>All</stp>
        <stp/>
        <stp/>
        <stp>False</stp>
        <tr r="C266" s="3"/>
        <tr r="B266" s="3"/>
      </tp>
      <tp>
        <v>42564</v>
        <stp/>
        <stp>StudyData</stp>
        <stp>HSIC</stp>
        <stp>Bar</stp>
        <stp/>
        <stp>Time</stp>
        <stp>D</stp>
        <stp>-265</stp>
        <stp>All</stp>
        <stp/>
        <stp/>
        <stp>False</stp>
        <tr r="C267" s="3"/>
        <tr r="B267" s="3"/>
      </tp>
      <tp>
        <v>42563</v>
        <stp/>
        <stp>StudyData</stp>
        <stp>HSIC</stp>
        <stp>Bar</stp>
        <stp/>
        <stp>Time</stp>
        <stp>D</stp>
        <stp>-266</stp>
        <stp>All</stp>
        <stp/>
        <stp/>
        <stp>False</stp>
        <tr r="B268" s="3"/>
        <tr r="C268" s="3"/>
      </tp>
      <tp>
        <v>42562</v>
        <stp/>
        <stp>StudyData</stp>
        <stp>HSIC</stp>
        <stp>Bar</stp>
        <stp/>
        <stp>Time</stp>
        <stp>D</stp>
        <stp>-267</stp>
        <stp>All</stp>
        <stp/>
        <stp/>
        <stp>False</stp>
        <tr r="B269" s="3"/>
        <tr r="C269" s="3"/>
      </tp>
      <tp>
        <v>42559</v>
        <stp/>
        <stp>StudyData</stp>
        <stp>HSIC</stp>
        <stp>Bar</stp>
        <stp/>
        <stp>Time</stp>
        <stp>D</stp>
        <stp>-268</stp>
        <stp>All</stp>
        <stp/>
        <stp/>
        <stp>False</stp>
        <tr r="B270" s="3"/>
        <tr r="C270" s="3"/>
      </tp>
      <tp>
        <v>42558</v>
        <stp/>
        <stp>StudyData</stp>
        <stp>HSIC</stp>
        <stp>Bar</stp>
        <stp/>
        <stp>Time</stp>
        <stp>D</stp>
        <stp>-269</stp>
        <stp>All</stp>
        <stp/>
        <stp/>
        <stp>False</stp>
        <tr r="B271" s="3"/>
        <tr r="C271" s="3"/>
      </tp>
      <tp>
        <v>42527</v>
        <stp/>
        <stp>StudyData</stp>
        <stp>HSIC</stp>
        <stp>Bar</stp>
        <stp/>
        <stp>Time</stp>
        <stp>D</stp>
        <stp>-290</stp>
        <stp>All</stp>
        <stp/>
        <stp/>
        <stp>False</stp>
        <tr r="B292" s="3"/>
        <tr r="C292" s="3"/>
      </tp>
      <tp>
        <v>42524</v>
        <stp/>
        <stp>StudyData</stp>
        <stp>HSIC</stp>
        <stp>Bar</stp>
        <stp/>
        <stp>Time</stp>
        <stp>D</stp>
        <stp>-291</stp>
        <stp>All</stp>
        <stp/>
        <stp/>
        <stp>False</stp>
        <tr r="B293" s="3"/>
        <tr r="C293" s="3"/>
      </tp>
      <tp>
        <v>42523</v>
        <stp/>
        <stp>StudyData</stp>
        <stp>HSIC</stp>
        <stp>Bar</stp>
        <stp/>
        <stp>Time</stp>
        <stp>D</stp>
        <stp>-292</stp>
        <stp>All</stp>
        <stp/>
        <stp/>
        <stp>False</stp>
        <tr r="C294" s="3"/>
        <tr r="B294" s="3"/>
      </tp>
      <tp>
        <v>42522</v>
        <stp/>
        <stp>StudyData</stp>
        <stp>HSIC</stp>
        <stp>Bar</stp>
        <stp/>
        <stp>Time</stp>
        <stp>D</stp>
        <stp>-293</stp>
        <stp>All</stp>
        <stp/>
        <stp/>
        <stp>False</stp>
        <tr r="C295" s="3"/>
        <tr r="B295" s="3"/>
      </tp>
      <tp>
        <v>42521</v>
        <stp/>
        <stp>StudyData</stp>
        <stp>HSIC</stp>
        <stp>Bar</stp>
        <stp/>
        <stp>Time</stp>
        <stp>D</stp>
        <stp>-294</stp>
        <stp>All</stp>
        <stp/>
        <stp/>
        <stp>False</stp>
        <tr r="B296" s="3"/>
        <tr r="C296" s="3"/>
      </tp>
      <tp>
        <v>42520</v>
        <stp/>
        <stp>StudyData</stp>
        <stp>HSIC</stp>
        <stp>Bar</stp>
        <stp/>
        <stp>Time</stp>
        <stp>D</stp>
        <stp>-295</stp>
        <stp>All</stp>
        <stp/>
        <stp/>
        <stp>False</stp>
        <tr r="B297" s="3"/>
        <tr r="C297" s="3"/>
      </tp>
      <tp>
        <v>42517</v>
        <stp/>
        <stp>StudyData</stp>
        <stp>HSIC</stp>
        <stp>Bar</stp>
        <stp/>
        <stp>Time</stp>
        <stp>D</stp>
        <stp>-296</stp>
        <stp>All</stp>
        <stp/>
        <stp/>
        <stp>False</stp>
        <tr r="B298" s="3"/>
        <tr r="C298" s="3"/>
      </tp>
      <tp>
        <v>42516</v>
        <stp/>
        <stp>StudyData</stp>
        <stp>HSIC</stp>
        <stp>Bar</stp>
        <stp/>
        <stp>Time</stp>
        <stp>D</stp>
        <stp>-297</stp>
        <stp>All</stp>
        <stp/>
        <stp/>
        <stp>False</stp>
        <tr r="C299" s="3"/>
        <tr r="B299" s="3"/>
      </tp>
      <tp>
        <v>42515</v>
        <stp/>
        <stp>StudyData</stp>
        <stp>HSIC</stp>
        <stp>Bar</stp>
        <stp/>
        <stp>Time</stp>
        <stp>D</stp>
        <stp>-298</stp>
        <stp>All</stp>
        <stp/>
        <stp/>
        <stp>False</stp>
        <tr r="B300" s="3"/>
        <tr r="C300" s="3"/>
      </tp>
      <tp>
        <v>42514</v>
        <stp/>
        <stp>StudyData</stp>
        <stp>HSIC</stp>
        <stp>Bar</stp>
        <stp/>
        <stp>Time</stp>
        <stp>D</stp>
        <stp>-299</stp>
        <stp>All</stp>
        <stp/>
        <stp/>
        <stp>False</stp>
        <tr r="C301" s="3"/>
        <tr r="B301" s="3"/>
      </tp>
      <tp>
        <v>42542</v>
        <stp/>
        <stp>StudyData</stp>
        <stp>HSIC</stp>
        <stp>Bar</stp>
        <stp/>
        <stp>Time</stp>
        <stp>D</stp>
        <stp>-280</stp>
        <stp>All</stp>
        <stp/>
        <stp/>
        <stp>False</stp>
        <tr r="C282" s="3"/>
        <tr r="B282" s="3"/>
      </tp>
      <tp>
        <v>42541</v>
        <stp/>
        <stp>StudyData</stp>
        <stp>HSIC</stp>
        <stp>Bar</stp>
        <stp/>
        <stp>Time</stp>
        <stp>D</stp>
        <stp>-281</stp>
        <stp>All</stp>
        <stp/>
        <stp/>
        <stp>False</stp>
        <tr r="C283" s="3"/>
        <tr r="B283" s="3"/>
      </tp>
      <tp>
        <v>42538</v>
        <stp/>
        <stp>StudyData</stp>
        <stp>HSIC</stp>
        <stp>Bar</stp>
        <stp/>
        <stp>Time</stp>
        <stp>D</stp>
        <stp>-282</stp>
        <stp>All</stp>
        <stp/>
        <stp/>
        <stp>False</stp>
        <tr r="C284" s="3"/>
        <tr r="B284" s="3"/>
      </tp>
      <tp>
        <v>42537</v>
        <stp/>
        <stp>StudyData</stp>
        <stp>HSIC</stp>
        <stp>Bar</stp>
        <stp/>
        <stp>Time</stp>
        <stp>D</stp>
        <stp>-283</stp>
        <stp>All</stp>
        <stp/>
        <stp/>
        <stp>False</stp>
        <tr r="B285" s="3"/>
        <tr r="C285" s="3"/>
      </tp>
      <tp>
        <v>42536</v>
        <stp/>
        <stp>StudyData</stp>
        <stp>HSIC</stp>
        <stp>Bar</stp>
        <stp/>
        <stp>Time</stp>
        <stp>D</stp>
        <stp>-284</stp>
        <stp>All</stp>
        <stp/>
        <stp/>
        <stp>False</stp>
        <tr r="C286" s="3"/>
        <tr r="B286" s="3"/>
      </tp>
      <tp>
        <v>42535</v>
        <stp/>
        <stp>StudyData</stp>
        <stp>HSIC</stp>
        <stp>Bar</stp>
        <stp/>
        <stp>Time</stp>
        <stp>D</stp>
        <stp>-285</stp>
        <stp>All</stp>
        <stp/>
        <stp/>
        <stp>False</stp>
        <tr r="C287" s="3"/>
        <tr r="B287" s="3"/>
      </tp>
      <tp>
        <v>42534</v>
        <stp/>
        <stp>StudyData</stp>
        <stp>HSIC</stp>
        <stp>Bar</stp>
        <stp/>
        <stp>Time</stp>
        <stp>D</stp>
        <stp>-286</stp>
        <stp>All</stp>
        <stp/>
        <stp/>
        <stp>False</stp>
        <tr r="B288" s="3"/>
        <tr r="C288" s="3"/>
      </tp>
      <tp>
        <v>42531</v>
        <stp/>
        <stp>StudyData</stp>
        <stp>HSIC</stp>
        <stp>Bar</stp>
        <stp/>
        <stp>Time</stp>
        <stp>D</stp>
        <stp>-287</stp>
        <stp>All</stp>
        <stp/>
        <stp/>
        <stp>False</stp>
        <tr r="B289" s="3"/>
        <tr r="C289" s="3"/>
      </tp>
      <tp>
        <v>42529</v>
        <stp/>
        <stp>StudyData</stp>
        <stp>HSIC</stp>
        <stp>Bar</stp>
        <stp/>
        <stp>Time</stp>
        <stp>D</stp>
        <stp>-288</stp>
        <stp>All</stp>
        <stp/>
        <stp/>
        <stp>False</stp>
        <tr r="C290" s="3"/>
        <tr r="B290" s="3"/>
      </tp>
      <tp>
        <v>42528</v>
        <stp/>
        <stp>StudyData</stp>
        <stp>HSIC</stp>
        <stp>Bar</stp>
        <stp/>
        <stp>Time</stp>
        <stp>D</stp>
        <stp>-289</stp>
        <stp>All</stp>
        <stp/>
        <stp/>
        <stp>False</stp>
        <tr r="C291" s="3"/>
        <tr r="B291" s="3"/>
      </tp>
      <tp>
        <v>5323.1900000000005</v>
        <stp/>
        <stp>ContractData</stp>
        <stp>X.US.HSMPI</stp>
        <stp>High</stp>
        <stp/>
        <stp>T</stp>
        <tr r="N17" s="2"/>
      </tp>
      <tp>
        <v>3020.81</v>
        <stp/>
        <stp>ContractData</stp>
        <stp>X.US.HSMBI</stp>
        <stp>High</stp>
        <stp/>
        <stp>T</stp>
        <tr r="N14" s="2"/>
      </tp>
      <tp>
        <v>4179.2300000000005</v>
        <stp/>
        <stp>ContractData</stp>
        <stp>X.US.HSMHI</stp>
        <stp>High</stp>
        <stp/>
        <stp>T</stp>
        <tr r="N15" s="2"/>
      </tp>
      <tp>
        <v>16223.73</v>
        <stp/>
        <stp>StudyData</stp>
        <stp>HSIC</stp>
        <stp>Bar</stp>
        <stp/>
        <stp>Open</stp>
        <stp>D</stp>
        <stp>0</stp>
        <stp>All</stp>
        <stp/>
        <stp/>
        <stp>FALSE</stp>
        <stp>T</stp>
        <tr r="D2" s="3"/>
        <tr r="D2" s="3"/>
      </tp>
      <tp>
        <v>173.12</v>
        <stp/>
        <stp>ContractData</stp>
        <stp>HSIC</stp>
        <stp>NetLastTradeToday</stp>
        <stp/>
        <stp>T</stp>
        <tr r="H48" s="2"/>
        <tr r="H49" s="2"/>
      </tp>
      <tp>
        <v>2144.83</v>
        <stp/>
        <stp>ContractData</stp>
        <stp>X.US.AHXH</stp>
        <stp>Open</stp>
        <stp/>
        <stp>T</stp>
        <tr r="M7" s="2"/>
      </tp>
      <tp>
        <v>13.63</v>
        <stp/>
        <stp>ContractData</stp>
        <stp>X.US.VHSI</stp>
        <stp>Open</stp>
        <stp/>
        <stp>T</stp>
        <tr r="M28" s="2"/>
      </tp>
      <tp>
        <v>11024</v>
        <stp/>
        <stp>ContractData</stp>
        <stp>F.HHI</stp>
        <stp>LastPrice</stp>
        <stp/>
        <stp>T</stp>
        <tr r="I32" s="2"/>
      </tp>
      <tp>
        <v>42790</v>
        <stp/>
        <stp>StudyData</stp>
        <stp>HSIC</stp>
        <stp>Bar</stp>
        <stp/>
        <stp>Time</stp>
        <stp>D</stp>
        <stp>-110</stp>
        <stp>All</stp>
        <stp/>
        <stp/>
        <stp>False</stp>
        <tr r="C112" s="3"/>
        <tr r="B112" s="3"/>
      </tp>
      <tp>
        <v>42789</v>
        <stp/>
        <stp>StudyData</stp>
        <stp>HSIC</stp>
        <stp>Bar</stp>
        <stp/>
        <stp>Time</stp>
        <stp>D</stp>
        <stp>-111</stp>
        <stp>All</stp>
        <stp/>
        <stp/>
        <stp>False</stp>
        <tr r="B113" s="3"/>
        <tr r="C113" s="3"/>
      </tp>
      <tp>
        <v>42788</v>
        <stp/>
        <stp>StudyData</stp>
        <stp>HSIC</stp>
        <stp>Bar</stp>
        <stp/>
        <stp>Time</stp>
        <stp>D</stp>
        <stp>-112</stp>
        <stp>All</stp>
        <stp/>
        <stp/>
        <stp>False</stp>
        <tr r="C114" s="3"/>
        <tr r="B114" s="3"/>
      </tp>
      <tp>
        <v>42787</v>
        <stp/>
        <stp>StudyData</stp>
        <stp>HSIC</stp>
        <stp>Bar</stp>
        <stp/>
        <stp>Time</stp>
        <stp>D</stp>
        <stp>-113</stp>
        <stp>All</stp>
        <stp/>
        <stp/>
        <stp>False</stp>
        <tr r="B115" s="3"/>
        <tr r="C115" s="3"/>
      </tp>
      <tp>
        <v>42786</v>
        <stp/>
        <stp>StudyData</stp>
        <stp>HSIC</stp>
        <stp>Bar</stp>
        <stp/>
        <stp>Time</stp>
        <stp>D</stp>
        <stp>-114</stp>
        <stp>All</stp>
        <stp/>
        <stp/>
        <stp>False</stp>
        <tr r="C116" s="3"/>
        <tr r="B116" s="3"/>
      </tp>
      <tp>
        <v>42783</v>
        <stp/>
        <stp>StudyData</stp>
        <stp>HSIC</stp>
        <stp>Bar</stp>
        <stp/>
        <stp>Time</stp>
        <stp>D</stp>
        <stp>-115</stp>
        <stp>All</stp>
        <stp/>
        <stp/>
        <stp>False</stp>
        <tr r="B117" s="3"/>
        <tr r="C117" s="3"/>
      </tp>
      <tp>
        <v>42782</v>
        <stp/>
        <stp>StudyData</stp>
        <stp>HSIC</stp>
        <stp>Bar</stp>
        <stp/>
        <stp>Time</stp>
        <stp>D</stp>
        <stp>-116</stp>
        <stp>All</stp>
        <stp/>
        <stp/>
        <stp>False</stp>
        <tr r="B118" s="3"/>
        <tr r="C118" s="3"/>
      </tp>
      <tp>
        <v>42781</v>
        <stp/>
        <stp>StudyData</stp>
        <stp>HSIC</stp>
        <stp>Bar</stp>
        <stp/>
        <stp>Time</stp>
        <stp>D</stp>
        <stp>-117</stp>
        <stp>All</stp>
        <stp/>
        <stp/>
        <stp>False</stp>
        <tr r="C119" s="3"/>
        <tr r="B119" s="3"/>
      </tp>
      <tp>
        <v>42780</v>
        <stp/>
        <stp>StudyData</stp>
        <stp>HSIC</stp>
        <stp>Bar</stp>
        <stp/>
        <stp>Time</stp>
        <stp>D</stp>
        <stp>-118</stp>
        <stp>All</stp>
        <stp/>
        <stp/>
        <stp>False</stp>
        <tr r="B120" s="3"/>
        <tr r="C120" s="3"/>
      </tp>
      <tp>
        <v>42779</v>
        <stp/>
        <stp>StudyData</stp>
        <stp>HSIC</stp>
        <stp>Bar</stp>
        <stp/>
        <stp>Time</stp>
        <stp>D</stp>
        <stp>-119</stp>
        <stp>All</stp>
        <stp/>
        <stp/>
        <stp>False</stp>
        <tr r="C121" s="3"/>
        <tr r="B121" s="3"/>
      </tp>
      <tp>
        <v>42804</v>
        <stp/>
        <stp>StudyData</stp>
        <stp>HSIC</stp>
        <stp>Bar</stp>
        <stp/>
        <stp>Time</stp>
        <stp>D</stp>
        <stp>-100</stp>
        <stp>All</stp>
        <stp/>
        <stp/>
        <stp>False</stp>
        <tr r="B102" s="3"/>
        <tr r="C102" s="3"/>
      </tp>
      <tp>
        <v>42803</v>
        <stp/>
        <stp>StudyData</stp>
        <stp>HSIC</stp>
        <stp>Bar</stp>
        <stp/>
        <stp>Time</stp>
        <stp>D</stp>
        <stp>-101</stp>
        <stp>All</stp>
        <stp/>
        <stp/>
        <stp>False</stp>
        <tr r="C103" s="3"/>
        <tr r="B103" s="3"/>
      </tp>
      <tp>
        <v>42802</v>
        <stp/>
        <stp>StudyData</stp>
        <stp>HSIC</stp>
        <stp>Bar</stp>
        <stp/>
        <stp>Time</stp>
        <stp>D</stp>
        <stp>-102</stp>
        <stp>All</stp>
        <stp/>
        <stp/>
        <stp>False</stp>
        <tr r="B104" s="3"/>
        <tr r="C104" s="3"/>
      </tp>
      <tp>
        <v>42801</v>
        <stp/>
        <stp>StudyData</stp>
        <stp>HSIC</stp>
        <stp>Bar</stp>
        <stp/>
        <stp>Time</stp>
        <stp>D</stp>
        <stp>-103</stp>
        <stp>All</stp>
        <stp/>
        <stp/>
        <stp>False</stp>
        <tr r="B105" s="3"/>
        <tr r="C105" s="3"/>
      </tp>
      <tp>
        <v>42800</v>
        <stp/>
        <stp>StudyData</stp>
        <stp>HSIC</stp>
        <stp>Bar</stp>
        <stp/>
        <stp>Time</stp>
        <stp>D</stp>
        <stp>-104</stp>
        <stp>All</stp>
        <stp/>
        <stp/>
        <stp>False</stp>
        <tr r="C106" s="3"/>
        <tr r="B106" s="3"/>
      </tp>
      <tp>
        <v>42797</v>
        <stp/>
        <stp>StudyData</stp>
        <stp>HSIC</stp>
        <stp>Bar</stp>
        <stp/>
        <stp>Time</stp>
        <stp>D</stp>
        <stp>-105</stp>
        <stp>All</stp>
        <stp/>
        <stp/>
        <stp>False</stp>
        <tr r="C107" s="3"/>
        <tr r="B107" s="3"/>
      </tp>
      <tp>
        <v>42796</v>
        <stp/>
        <stp>StudyData</stp>
        <stp>HSIC</stp>
        <stp>Bar</stp>
        <stp/>
        <stp>Time</stp>
        <stp>D</stp>
        <stp>-106</stp>
        <stp>All</stp>
        <stp/>
        <stp/>
        <stp>False</stp>
        <tr r="C108" s="3"/>
        <tr r="B108" s="3"/>
      </tp>
      <tp>
        <v>42795</v>
        <stp/>
        <stp>StudyData</stp>
        <stp>HSIC</stp>
        <stp>Bar</stp>
        <stp/>
        <stp>Time</stp>
        <stp>D</stp>
        <stp>-107</stp>
        <stp>All</stp>
        <stp/>
        <stp/>
        <stp>False</stp>
        <tr r="B109" s="3"/>
        <tr r="C109" s="3"/>
      </tp>
      <tp>
        <v>42794</v>
        <stp/>
        <stp>StudyData</stp>
        <stp>HSIC</stp>
        <stp>Bar</stp>
        <stp/>
        <stp>Time</stp>
        <stp>D</stp>
        <stp>-108</stp>
        <stp>All</stp>
        <stp/>
        <stp/>
        <stp>False</stp>
        <tr r="B110" s="3"/>
        <tr r="C110" s="3"/>
      </tp>
      <tp>
        <v>42793</v>
        <stp/>
        <stp>StudyData</stp>
        <stp>HSIC</stp>
        <stp>Bar</stp>
        <stp/>
        <stp>Time</stp>
        <stp>D</stp>
        <stp>-109</stp>
        <stp>All</stp>
        <stp/>
        <stp/>
        <stp>False</stp>
        <tr r="C111" s="3"/>
        <tr r="B111" s="3"/>
      </tp>
      <tp>
        <v>42760</v>
        <stp/>
        <stp>StudyData</stp>
        <stp>HSIC</stp>
        <stp>Bar</stp>
        <stp/>
        <stp>Time</stp>
        <stp>D</stp>
        <stp>-130</stp>
        <stp>All</stp>
        <stp/>
        <stp/>
        <stp>False</stp>
        <tr r="C132" s="3"/>
        <tr r="B132" s="3"/>
      </tp>
      <tp>
        <v>42759</v>
        <stp/>
        <stp>StudyData</stp>
        <stp>HSIC</stp>
        <stp>Bar</stp>
        <stp/>
        <stp>Time</stp>
        <stp>D</stp>
        <stp>-131</stp>
        <stp>All</stp>
        <stp/>
        <stp/>
        <stp>False</stp>
        <tr r="B133" s="3"/>
        <tr r="C133" s="3"/>
      </tp>
      <tp>
        <v>42758</v>
        <stp/>
        <stp>StudyData</stp>
        <stp>HSIC</stp>
        <stp>Bar</stp>
        <stp/>
        <stp>Time</stp>
        <stp>D</stp>
        <stp>-132</stp>
        <stp>All</stp>
        <stp/>
        <stp/>
        <stp>False</stp>
        <tr r="C134" s="3"/>
        <tr r="B134" s="3"/>
      </tp>
      <tp>
        <v>42755</v>
        <stp/>
        <stp>StudyData</stp>
        <stp>HSIC</stp>
        <stp>Bar</stp>
        <stp/>
        <stp>Time</stp>
        <stp>D</stp>
        <stp>-133</stp>
        <stp>All</stp>
        <stp/>
        <stp/>
        <stp>False</stp>
        <tr r="C135" s="3"/>
        <tr r="B135" s="3"/>
      </tp>
      <tp>
        <v>42754</v>
        <stp/>
        <stp>StudyData</stp>
        <stp>HSIC</stp>
        <stp>Bar</stp>
        <stp/>
        <stp>Time</stp>
        <stp>D</stp>
        <stp>-134</stp>
        <stp>All</stp>
        <stp/>
        <stp/>
        <stp>False</stp>
        <tr r="C136" s="3"/>
        <tr r="B136" s="3"/>
      </tp>
      <tp>
        <v>42753</v>
        <stp/>
        <stp>StudyData</stp>
        <stp>HSIC</stp>
        <stp>Bar</stp>
        <stp/>
        <stp>Time</stp>
        <stp>D</stp>
        <stp>-135</stp>
        <stp>All</stp>
        <stp/>
        <stp/>
        <stp>False</stp>
        <tr r="C137" s="3"/>
        <tr r="B137" s="3"/>
      </tp>
      <tp>
        <v>42752</v>
        <stp/>
        <stp>StudyData</stp>
        <stp>HSIC</stp>
        <stp>Bar</stp>
        <stp/>
        <stp>Time</stp>
        <stp>D</stp>
        <stp>-136</stp>
        <stp>All</stp>
        <stp/>
        <stp/>
        <stp>False</stp>
        <tr r="C138" s="3"/>
        <tr r="B138" s="3"/>
      </tp>
      <tp>
        <v>42751</v>
        <stp/>
        <stp>StudyData</stp>
        <stp>HSIC</stp>
        <stp>Bar</stp>
        <stp/>
        <stp>Time</stp>
        <stp>D</stp>
        <stp>-137</stp>
        <stp>All</stp>
        <stp/>
        <stp/>
        <stp>False</stp>
        <tr r="C139" s="3"/>
        <tr r="B139" s="3"/>
      </tp>
      <tp>
        <v>42748</v>
        <stp/>
        <stp>StudyData</stp>
        <stp>HSIC</stp>
        <stp>Bar</stp>
        <stp/>
        <stp>Time</stp>
        <stp>D</stp>
        <stp>-138</stp>
        <stp>All</stp>
        <stp/>
        <stp/>
        <stp>False</stp>
        <tr r="B140" s="3"/>
        <tr r="C140" s="3"/>
      </tp>
      <tp>
        <v>42747</v>
        <stp/>
        <stp>StudyData</stp>
        <stp>HSIC</stp>
        <stp>Bar</stp>
        <stp/>
        <stp>Time</stp>
        <stp>D</stp>
        <stp>-139</stp>
        <stp>All</stp>
        <stp/>
        <stp/>
        <stp>False</stp>
        <tr r="B141" s="3"/>
        <tr r="C141" s="3"/>
      </tp>
      <tp>
        <v>42776</v>
        <stp/>
        <stp>StudyData</stp>
        <stp>HSIC</stp>
        <stp>Bar</stp>
        <stp/>
        <stp>Time</stp>
        <stp>D</stp>
        <stp>-120</stp>
        <stp>All</stp>
        <stp/>
        <stp/>
        <stp>False</stp>
        <tr r="B122" s="3"/>
        <tr r="C122" s="3"/>
      </tp>
      <tp>
        <v>42775</v>
        <stp/>
        <stp>StudyData</stp>
        <stp>HSIC</stp>
        <stp>Bar</stp>
        <stp/>
        <stp>Time</stp>
        <stp>D</stp>
        <stp>-121</stp>
        <stp>All</stp>
        <stp/>
        <stp/>
        <stp>False</stp>
        <tr r="B123" s="3"/>
        <tr r="C123" s="3"/>
      </tp>
      <tp>
        <v>42774</v>
        <stp/>
        <stp>StudyData</stp>
        <stp>HSIC</stp>
        <stp>Bar</stp>
        <stp/>
        <stp>Time</stp>
        <stp>D</stp>
        <stp>-122</stp>
        <stp>All</stp>
        <stp/>
        <stp/>
        <stp>False</stp>
        <tr r="B124" s="3"/>
        <tr r="C124" s="3"/>
      </tp>
      <tp>
        <v>42773</v>
        <stp/>
        <stp>StudyData</stp>
        <stp>HSIC</stp>
        <stp>Bar</stp>
        <stp/>
        <stp>Time</stp>
        <stp>D</stp>
        <stp>-123</stp>
        <stp>All</stp>
        <stp/>
        <stp/>
        <stp>False</stp>
        <tr r="B125" s="3"/>
        <tr r="C125" s="3"/>
      </tp>
      <tp>
        <v>42772</v>
        <stp/>
        <stp>StudyData</stp>
        <stp>HSIC</stp>
        <stp>Bar</stp>
        <stp/>
        <stp>Time</stp>
        <stp>D</stp>
        <stp>-124</stp>
        <stp>All</stp>
        <stp/>
        <stp/>
        <stp>False</stp>
        <tr r="B126" s="3"/>
        <tr r="C126" s="3"/>
      </tp>
      <tp>
        <v>42769</v>
        <stp/>
        <stp>StudyData</stp>
        <stp>HSIC</stp>
        <stp>Bar</stp>
        <stp/>
        <stp>Time</stp>
        <stp>D</stp>
        <stp>-125</stp>
        <stp>All</stp>
        <stp/>
        <stp/>
        <stp>False</stp>
        <tr r="B127" s="3"/>
        <tr r="C127" s="3"/>
      </tp>
      <tp>
        <v>42768</v>
        <stp/>
        <stp>StudyData</stp>
        <stp>HSIC</stp>
        <stp>Bar</stp>
        <stp/>
        <stp>Time</stp>
        <stp>D</stp>
        <stp>-126</stp>
        <stp>All</stp>
        <stp/>
        <stp/>
        <stp>False</stp>
        <tr r="C128" s="3"/>
        <tr r="B128" s="3"/>
      </tp>
      <tp>
        <v>42767</v>
        <stp/>
        <stp>StudyData</stp>
        <stp>HSIC</stp>
        <stp>Bar</stp>
        <stp/>
        <stp>Time</stp>
        <stp>D</stp>
        <stp>-127</stp>
        <stp>All</stp>
        <stp/>
        <stp/>
        <stp>False</stp>
        <tr r="B129" s="3"/>
        <tr r="C129" s="3"/>
      </tp>
      <tp>
        <v>42762</v>
        <stp/>
        <stp>StudyData</stp>
        <stp>HSIC</stp>
        <stp>Bar</stp>
        <stp/>
        <stp>Time</stp>
        <stp>D</stp>
        <stp>-128</stp>
        <stp>All</stp>
        <stp/>
        <stp/>
        <stp>False</stp>
        <tr r="C130" s="3"/>
        <tr r="B130" s="3"/>
      </tp>
      <tp>
        <v>42761</v>
        <stp/>
        <stp>StudyData</stp>
        <stp>HSIC</stp>
        <stp>Bar</stp>
        <stp/>
        <stp>Time</stp>
        <stp>D</stp>
        <stp>-129</stp>
        <stp>All</stp>
        <stp/>
        <stp/>
        <stp>False</stp>
        <tr r="B131" s="3"/>
        <tr r="C131" s="3"/>
      </tp>
      <tp>
        <v>42727</v>
        <stp/>
        <stp>StudyData</stp>
        <stp>HSIC</stp>
        <stp>Bar</stp>
        <stp/>
        <stp>Time</stp>
        <stp>D</stp>
        <stp>-150</stp>
        <stp>All</stp>
        <stp/>
        <stp/>
        <stp>False</stp>
        <tr r="C152" s="3"/>
        <tr r="B152" s="3"/>
      </tp>
      <tp>
        <v>42726</v>
        <stp/>
        <stp>StudyData</stp>
        <stp>HSIC</stp>
        <stp>Bar</stp>
        <stp/>
        <stp>Time</stp>
        <stp>D</stp>
        <stp>-151</stp>
        <stp>All</stp>
        <stp/>
        <stp/>
        <stp>False</stp>
        <tr r="B153" s="3"/>
        <tr r="C153" s="3"/>
      </tp>
      <tp>
        <v>42725</v>
        <stp/>
        <stp>StudyData</stp>
        <stp>HSIC</stp>
        <stp>Bar</stp>
        <stp/>
        <stp>Time</stp>
        <stp>D</stp>
        <stp>-152</stp>
        <stp>All</stp>
        <stp/>
        <stp/>
        <stp>False</stp>
        <tr r="C154" s="3"/>
        <tr r="B154" s="3"/>
      </tp>
      <tp>
        <v>42724</v>
        <stp/>
        <stp>StudyData</stp>
        <stp>HSIC</stp>
        <stp>Bar</stp>
        <stp/>
        <stp>Time</stp>
        <stp>D</stp>
        <stp>-153</stp>
        <stp>All</stp>
        <stp/>
        <stp/>
        <stp>False</stp>
        <tr r="C155" s="3"/>
        <tr r="B155" s="3"/>
      </tp>
      <tp>
        <v>42723</v>
        <stp/>
        <stp>StudyData</stp>
        <stp>HSIC</stp>
        <stp>Bar</stp>
        <stp/>
        <stp>Time</stp>
        <stp>D</stp>
        <stp>-154</stp>
        <stp>All</stp>
        <stp/>
        <stp/>
        <stp>False</stp>
        <tr r="C156" s="3"/>
        <tr r="B156" s="3"/>
      </tp>
      <tp>
        <v>42720</v>
        <stp/>
        <stp>StudyData</stp>
        <stp>HSIC</stp>
        <stp>Bar</stp>
        <stp/>
        <stp>Time</stp>
        <stp>D</stp>
        <stp>-155</stp>
        <stp>All</stp>
        <stp/>
        <stp/>
        <stp>False</stp>
        <tr r="B157" s="3"/>
        <tr r="C157" s="3"/>
      </tp>
      <tp>
        <v>42719</v>
        <stp/>
        <stp>StudyData</stp>
        <stp>HSIC</stp>
        <stp>Bar</stp>
        <stp/>
        <stp>Time</stp>
        <stp>D</stp>
        <stp>-156</stp>
        <stp>All</stp>
        <stp/>
        <stp/>
        <stp>False</stp>
        <tr r="C158" s="3"/>
        <tr r="B158" s="3"/>
      </tp>
      <tp>
        <v>42718</v>
        <stp/>
        <stp>StudyData</stp>
        <stp>HSIC</stp>
        <stp>Bar</stp>
        <stp/>
        <stp>Time</stp>
        <stp>D</stp>
        <stp>-157</stp>
        <stp>All</stp>
        <stp/>
        <stp/>
        <stp>False</stp>
        <tr r="C159" s="3"/>
        <tr r="B159" s="3"/>
      </tp>
      <tp>
        <v>42717</v>
        <stp/>
        <stp>StudyData</stp>
        <stp>HSIC</stp>
        <stp>Bar</stp>
        <stp/>
        <stp>Time</stp>
        <stp>D</stp>
        <stp>-158</stp>
        <stp>All</stp>
        <stp/>
        <stp/>
        <stp>False</stp>
        <tr r="B160" s="3"/>
        <tr r="C160" s="3"/>
      </tp>
      <tp>
        <v>42716</v>
        <stp/>
        <stp>StudyData</stp>
        <stp>HSIC</stp>
        <stp>Bar</stp>
        <stp/>
        <stp>Time</stp>
        <stp>D</stp>
        <stp>-159</stp>
        <stp>All</stp>
        <stp/>
        <stp/>
        <stp>False</stp>
        <tr r="B161" s="3"/>
        <tr r="C161" s="3"/>
      </tp>
      <tp>
        <v>42746</v>
        <stp/>
        <stp>StudyData</stp>
        <stp>HSIC</stp>
        <stp>Bar</stp>
        <stp/>
        <stp>Time</stp>
        <stp>D</stp>
        <stp>-140</stp>
        <stp>All</stp>
        <stp/>
        <stp/>
        <stp>False</stp>
        <tr r="C142" s="3"/>
        <tr r="B142" s="3"/>
      </tp>
      <tp>
        <v>42745</v>
        <stp/>
        <stp>StudyData</stp>
        <stp>HSIC</stp>
        <stp>Bar</stp>
        <stp/>
        <stp>Time</stp>
        <stp>D</stp>
        <stp>-141</stp>
        <stp>All</stp>
        <stp/>
        <stp/>
        <stp>False</stp>
        <tr r="C143" s="3"/>
        <tr r="B143" s="3"/>
      </tp>
      <tp>
        <v>42744</v>
        <stp/>
        <stp>StudyData</stp>
        <stp>HSIC</stp>
        <stp>Bar</stp>
        <stp/>
        <stp>Time</stp>
        <stp>D</stp>
        <stp>-142</stp>
        <stp>All</stp>
        <stp/>
        <stp/>
        <stp>False</stp>
        <tr r="B144" s="3"/>
        <tr r="C144" s="3"/>
      </tp>
      <tp>
        <v>42741</v>
        <stp/>
        <stp>StudyData</stp>
        <stp>HSIC</stp>
        <stp>Bar</stp>
        <stp/>
        <stp>Time</stp>
        <stp>D</stp>
        <stp>-143</stp>
        <stp>All</stp>
        <stp/>
        <stp/>
        <stp>False</stp>
        <tr r="B145" s="3"/>
        <tr r="C145" s="3"/>
      </tp>
      <tp>
        <v>42740</v>
        <stp/>
        <stp>StudyData</stp>
        <stp>HSIC</stp>
        <stp>Bar</stp>
        <stp/>
        <stp>Time</stp>
        <stp>D</stp>
        <stp>-144</stp>
        <stp>All</stp>
        <stp/>
        <stp/>
        <stp>False</stp>
        <tr r="C146" s="3"/>
        <tr r="B146" s="3"/>
      </tp>
      <tp>
        <v>42739</v>
        <stp/>
        <stp>StudyData</stp>
        <stp>HSIC</stp>
        <stp>Bar</stp>
        <stp/>
        <stp>Time</stp>
        <stp>D</stp>
        <stp>-145</stp>
        <stp>All</stp>
        <stp/>
        <stp/>
        <stp>False</stp>
        <tr r="C147" s="3"/>
        <tr r="B147" s="3"/>
      </tp>
      <tp>
        <v>42738</v>
        <stp/>
        <stp>StudyData</stp>
        <stp>HSIC</stp>
        <stp>Bar</stp>
        <stp/>
        <stp>Time</stp>
        <stp>D</stp>
        <stp>-146</stp>
        <stp>All</stp>
        <stp/>
        <stp/>
        <stp>False</stp>
        <tr r="B148" s="3"/>
        <tr r="C148" s="3"/>
      </tp>
      <tp>
        <v>42734</v>
        <stp/>
        <stp>StudyData</stp>
        <stp>HSIC</stp>
        <stp>Bar</stp>
        <stp/>
        <stp>Time</stp>
        <stp>D</stp>
        <stp>-147</stp>
        <stp>All</stp>
        <stp/>
        <stp/>
        <stp>False</stp>
        <tr r="B149" s="3"/>
        <tr r="C149" s="3"/>
      </tp>
      <tp>
        <v>42733</v>
        <stp/>
        <stp>StudyData</stp>
        <stp>HSIC</stp>
        <stp>Bar</stp>
        <stp/>
        <stp>Time</stp>
        <stp>D</stp>
        <stp>-148</stp>
        <stp>All</stp>
        <stp/>
        <stp/>
        <stp>False</stp>
        <tr r="B150" s="3"/>
        <tr r="C150" s="3"/>
      </tp>
      <tp>
        <v>42732</v>
        <stp/>
        <stp>StudyData</stp>
        <stp>HSIC</stp>
        <stp>Bar</stp>
        <stp/>
        <stp>Time</stp>
        <stp>D</stp>
        <stp>-149</stp>
        <stp>All</stp>
        <stp/>
        <stp/>
        <stp>False</stp>
        <tr r="C151" s="3"/>
        <tr r="B151" s="3"/>
      </tp>
      <tp>
        <v>42699</v>
        <stp/>
        <stp>StudyData</stp>
        <stp>HSIC</stp>
        <stp>Bar</stp>
        <stp/>
        <stp>Time</stp>
        <stp>D</stp>
        <stp>-170</stp>
        <stp>All</stp>
        <stp/>
        <stp/>
        <stp>False</stp>
        <tr r="C172" s="3"/>
        <tr r="B172" s="3"/>
      </tp>
      <tp>
        <v>42698</v>
        <stp/>
        <stp>StudyData</stp>
        <stp>HSIC</stp>
        <stp>Bar</stp>
        <stp/>
        <stp>Time</stp>
        <stp>D</stp>
        <stp>-171</stp>
        <stp>All</stp>
        <stp/>
        <stp/>
        <stp>False</stp>
        <tr r="C173" s="3"/>
        <tr r="B173" s="3"/>
      </tp>
      <tp>
        <v>42697</v>
        <stp/>
        <stp>StudyData</stp>
        <stp>HSIC</stp>
        <stp>Bar</stp>
        <stp/>
        <stp>Time</stp>
        <stp>D</stp>
        <stp>-172</stp>
        <stp>All</stp>
        <stp/>
        <stp/>
        <stp>False</stp>
        <tr r="C174" s="3"/>
        <tr r="B174" s="3"/>
      </tp>
      <tp>
        <v>42696</v>
        <stp/>
        <stp>StudyData</stp>
        <stp>HSIC</stp>
        <stp>Bar</stp>
        <stp/>
        <stp>Time</stp>
        <stp>D</stp>
        <stp>-173</stp>
        <stp>All</stp>
        <stp/>
        <stp/>
        <stp>False</stp>
        <tr r="C175" s="3"/>
        <tr r="B175" s="3"/>
      </tp>
      <tp>
        <v>42695</v>
        <stp/>
        <stp>StudyData</stp>
        <stp>HSIC</stp>
        <stp>Bar</stp>
        <stp/>
        <stp>Time</stp>
        <stp>D</stp>
        <stp>-174</stp>
        <stp>All</stp>
        <stp/>
        <stp/>
        <stp>False</stp>
        <tr r="B176" s="3"/>
        <tr r="C176" s="3"/>
      </tp>
      <tp>
        <v>42692</v>
        <stp/>
        <stp>StudyData</stp>
        <stp>HSIC</stp>
        <stp>Bar</stp>
        <stp/>
        <stp>Time</stp>
        <stp>D</stp>
        <stp>-175</stp>
        <stp>All</stp>
        <stp/>
        <stp/>
        <stp>False</stp>
        <tr r="B177" s="3"/>
        <tr r="C177" s="3"/>
      </tp>
      <tp>
        <v>42691</v>
        <stp/>
        <stp>StudyData</stp>
        <stp>HSIC</stp>
        <stp>Bar</stp>
        <stp/>
        <stp>Time</stp>
        <stp>D</stp>
        <stp>-176</stp>
        <stp>All</stp>
        <stp/>
        <stp/>
        <stp>False</stp>
        <tr r="B178" s="3"/>
        <tr r="C178" s="3"/>
      </tp>
      <tp>
        <v>42690</v>
        <stp/>
        <stp>StudyData</stp>
        <stp>HSIC</stp>
        <stp>Bar</stp>
        <stp/>
        <stp>Time</stp>
        <stp>D</stp>
        <stp>-177</stp>
        <stp>All</stp>
        <stp/>
        <stp/>
        <stp>False</stp>
        <tr r="B179" s="3"/>
        <tr r="C179" s="3"/>
      </tp>
      <tp>
        <v>42689</v>
        <stp/>
        <stp>StudyData</stp>
        <stp>HSIC</stp>
        <stp>Bar</stp>
        <stp/>
        <stp>Time</stp>
        <stp>D</stp>
        <stp>-178</stp>
        <stp>All</stp>
        <stp/>
        <stp/>
        <stp>False</stp>
        <tr r="C180" s="3"/>
        <tr r="B180" s="3"/>
      </tp>
      <tp>
        <v>42688</v>
        <stp/>
        <stp>StudyData</stp>
        <stp>HSIC</stp>
        <stp>Bar</stp>
        <stp/>
        <stp>Time</stp>
        <stp>D</stp>
        <stp>-179</stp>
        <stp>All</stp>
        <stp/>
        <stp/>
        <stp>False</stp>
        <tr r="C181" s="3"/>
        <tr r="B181" s="3"/>
      </tp>
      <tp>
        <v>42713</v>
        <stp/>
        <stp>StudyData</stp>
        <stp>HSIC</stp>
        <stp>Bar</stp>
        <stp/>
        <stp>Time</stp>
        <stp>D</stp>
        <stp>-160</stp>
        <stp>All</stp>
        <stp/>
        <stp/>
        <stp>False</stp>
        <tr r="C162" s="3"/>
        <tr r="B162" s="3"/>
      </tp>
      <tp>
        <v>42712</v>
        <stp/>
        <stp>StudyData</stp>
        <stp>HSIC</stp>
        <stp>Bar</stp>
        <stp/>
        <stp>Time</stp>
        <stp>D</stp>
        <stp>-161</stp>
        <stp>All</stp>
        <stp/>
        <stp/>
        <stp>False</stp>
        <tr r="C163" s="3"/>
        <tr r="B163" s="3"/>
      </tp>
      <tp>
        <v>42711</v>
        <stp/>
        <stp>StudyData</stp>
        <stp>HSIC</stp>
        <stp>Bar</stp>
        <stp/>
        <stp>Time</stp>
        <stp>D</stp>
        <stp>-162</stp>
        <stp>All</stp>
        <stp/>
        <stp/>
        <stp>False</stp>
        <tr r="B164" s="3"/>
        <tr r="C164" s="3"/>
      </tp>
      <tp>
        <v>42710</v>
        <stp/>
        <stp>StudyData</stp>
        <stp>HSIC</stp>
        <stp>Bar</stp>
        <stp/>
        <stp>Time</stp>
        <stp>D</stp>
        <stp>-163</stp>
        <stp>All</stp>
        <stp/>
        <stp/>
        <stp>False</stp>
        <tr r="B165" s="3"/>
        <tr r="C165" s="3"/>
      </tp>
      <tp>
        <v>42709</v>
        <stp/>
        <stp>StudyData</stp>
        <stp>HSIC</stp>
        <stp>Bar</stp>
        <stp/>
        <stp>Time</stp>
        <stp>D</stp>
        <stp>-164</stp>
        <stp>All</stp>
        <stp/>
        <stp/>
        <stp>False</stp>
        <tr r="C166" s="3"/>
        <tr r="B166" s="3"/>
      </tp>
      <tp>
        <v>42706</v>
        <stp/>
        <stp>StudyData</stp>
        <stp>HSIC</stp>
        <stp>Bar</stp>
        <stp/>
        <stp>Time</stp>
        <stp>D</stp>
        <stp>-165</stp>
        <stp>All</stp>
        <stp/>
        <stp/>
        <stp>False</stp>
        <tr r="C167" s="3"/>
        <tr r="B167" s="3"/>
      </tp>
      <tp>
        <v>42705</v>
        <stp/>
        <stp>StudyData</stp>
        <stp>HSIC</stp>
        <stp>Bar</stp>
        <stp/>
        <stp>Time</stp>
        <stp>D</stp>
        <stp>-166</stp>
        <stp>All</stp>
        <stp/>
        <stp/>
        <stp>False</stp>
        <tr r="C168" s="3"/>
        <tr r="B168" s="3"/>
      </tp>
      <tp>
        <v>42704</v>
        <stp/>
        <stp>StudyData</stp>
        <stp>HSIC</stp>
        <stp>Bar</stp>
        <stp/>
        <stp>Time</stp>
        <stp>D</stp>
        <stp>-167</stp>
        <stp>All</stp>
        <stp/>
        <stp/>
        <stp>False</stp>
        <tr r="B169" s="3"/>
        <tr r="C169" s="3"/>
      </tp>
      <tp>
        <v>42703</v>
        <stp/>
        <stp>StudyData</stp>
        <stp>HSIC</stp>
        <stp>Bar</stp>
        <stp/>
        <stp>Time</stp>
        <stp>D</stp>
        <stp>-168</stp>
        <stp>All</stp>
        <stp/>
        <stp/>
        <stp>False</stp>
        <tr r="C170" s="3"/>
        <tr r="B170" s="3"/>
      </tp>
      <tp>
        <v>42702</v>
        <stp/>
        <stp>StudyData</stp>
        <stp>HSIC</stp>
        <stp>Bar</stp>
        <stp/>
        <stp>Time</stp>
        <stp>D</stp>
        <stp>-169</stp>
        <stp>All</stp>
        <stp/>
        <stp/>
        <stp>False</stp>
        <tr r="C171" s="3"/>
        <tr r="B171" s="3"/>
      </tp>
      <tp>
        <v>42671</v>
        <stp/>
        <stp>StudyData</stp>
        <stp>HSIC</stp>
        <stp>Bar</stp>
        <stp/>
        <stp>Time</stp>
        <stp>D</stp>
        <stp>-190</stp>
        <stp>All</stp>
        <stp/>
        <stp/>
        <stp>False</stp>
        <tr r="C192" s="3"/>
        <tr r="B192" s="3"/>
      </tp>
      <tp>
        <v>42670</v>
        <stp/>
        <stp>StudyData</stp>
        <stp>HSIC</stp>
        <stp>Bar</stp>
        <stp/>
        <stp>Time</stp>
        <stp>D</stp>
        <stp>-191</stp>
        <stp>All</stp>
        <stp/>
        <stp/>
        <stp>False</stp>
        <tr r="B193" s="3"/>
        <tr r="C193" s="3"/>
      </tp>
      <tp>
        <v>42669</v>
        <stp/>
        <stp>StudyData</stp>
        <stp>HSIC</stp>
        <stp>Bar</stp>
        <stp/>
        <stp>Time</stp>
        <stp>D</stp>
        <stp>-192</stp>
        <stp>All</stp>
        <stp/>
        <stp/>
        <stp>False</stp>
        <tr r="C194" s="3"/>
        <tr r="B194" s="3"/>
      </tp>
      <tp>
        <v>42668</v>
        <stp/>
        <stp>StudyData</stp>
        <stp>HSIC</stp>
        <stp>Bar</stp>
        <stp/>
        <stp>Time</stp>
        <stp>D</stp>
        <stp>-193</stp>
        <stp>All</stp>
        <stp/>
        <stp/>
        <stp>False</stp>
        <tr r="C195" s="3"/>
        <tr r="B195" s="3"/>
      </tp>
      <tp>
        <v>42667</v>
        <stp/>
        <stp>StudyData</stp>
        <stp>HSIC</stp>
        <stp>Bar</stp>
        <stp/>
        <stp>Time</stp>
        <stp>D</stp>
        <stp>-194</stp>
        <stp>All</stp>
        <stp/>
        <stp/>
        <stp>False</stp>
        <tr r="C196" s="3"/>
        <tr r="B196" s="3"/>
      </tp>
      <tp>
        <v>42664</v>
        <stp/>
        <stp>StudyData</stp>
        <stp>HSIC</stp>
        <stp>Bar</stp>
        <stp/>
        <stp>Time</stp>
        <stp>D</stp>
        <stp>-195</stp>
        <stp>All</stp>
        <stp/>
        <stp/>
        <stp>False</stp>
        <tr r="B197" s="3"/>
        <tr r="C197" s="3"/>
      </tp>
      <tp>
        <v>42663</v>
        <stp/>
        <stp>StudyData</stp>
        <stp>HSIC</stp>
        <stp>Bar</stp>
        <stp/>
        <stp>Time</stp>
        <stp>D</stp>
        <stp>-196</stp>
        <stp>All</stp>
        <stp/>
        <stp/>
        <stp>False</stp>
        <tr r="C198" s="3"/>
        <tr r="B198" s="3"/>
      </tp>
      <tp>
        <v>42662</v>
        <stp/>
        <stp>StudyData</stp>
        <stp>HSIC</stp>
        <stp>Bar</stp>
        <stp/>
        <stp>Time</stp>
        <stp>D</stp>
        <stp>-197</stp>
        <stp>All</stp>
        <stp/>
        <stp/>
        <stp>False</stp>
        <tr r="C199" s="3"/>
        <tr r="B199" s="3"/>
      </tp>
      <tp>
        <v>42661</v>
        <stp/>
        <stp>StudyData</stp>
        <stp>HSIC</stp>
        <stp>Bar</stp>
        <stp/>
        <stp>Time</stp>
        <stp>D</stp>
        <stp>-198</stp>
        <stp>All</stp>
        <stp/>
        <stp/>
        <stp>False</stp>
        <tr r="B200" s="3"/>
        <tr r="C200" s="3"/>
      </tp>
      <tp>
        <v>42660</v>
        <stp/>
        <stp>StudyData</stp>
        <stp>HSIC</stp>
        <stp>Bar</stp>
        <stp/>
        <stp>Time</stp>
        <stp>D</stp>
        <stp>-199</stp>
        <stp>All</stp>
        <stp/>
        <stp/>
        <stp>False</stp>
        <tr r="B201" s="3"/>
        <tr r="C201" s="3"/>
      </tp>
      <tp>
        <v>42685</v>
        <stp/>
        <stp>StudyData</stp>
        <stp>HSIC</stp>
        <stp>Bar</stp>
        <stp/>
        <stp>Time</stp>
        <stp>D</stp>
        <stp>-180</stp>
        <stp>All</stp>
        <stp/>
        <stp/>
        <stp>False</stp>
        <tr r="B182" s="3"/>
        <tr r="C182" s="3"/>
      </tp>
      <tp>
        <v>42684</v>
        <stp/>
        <stp>StudyData</stp>
        <stp>HSIC</stp>
        <stp>Bar</stp>
        <stp/>
        <stp>Time</stp>
        <stp>D</stp>
        <stp>-181</stp>
        <stp>All</stp>
        <stp/>
        <stp/>
        <stp>False</stp>
        <tr r="B183" s="3"/>
        <tr r="C183" s="3"/>
      </tp>
      <tp>
        <v>42683</v>
        <stp/>
        <stp>StudyData</stp>
        <stp>HSIC</stp>
        <stp>Bar</stp>
        <stp/>
        <stp>Time</stp>
        <stp>D</stp>
        <stp>-182</stp>
        <stp>All</stp>
        <stp/>
        <stp/>
        <stp>False</stp>
        <tr r="C184" s="3"/>
        <tr r="B184" s="3"/>
      </tp>
      <tp>
        <v>42682</v>
        <stp/>
        <stp>StudyData</stp>
        <stp>HSIC</stp>
        <stp>Bar</stp>
        <stp/>
        <stp>Time</stp>
        <stp>D</stp>
        <stp>-183</stp>
        <stp>All</stp>
        <stp/>
        <stp/>
        <stp>False</stp>
        <tr r="B185" s="3"/>
        <tr r="C185" s="3"/>
      </tp>
      <tp>
        <v>42681</v>
        <stp/>
        <stp>StudyData</stp>
        <stp>HSIC</stp>
        <stp>Bar</stp>
        <stp/>
        <stp>Time</stp>
        <stp>D</stp>
        <stp>-184</stp>
        <stp>All</stp>
        <stp/>
        <stp/>
        <stp>False</stp>
        <tr r="B186" s="3"/>
        <tr r="C186" s="3"/>
      </tp>
      <tp>
        <v>42678</v>
        <stp/>
        <stp>StudyData</stp>
        <stp>HSIC</stp>
        <stp>Bar</stp>
        <stp/>
        <stp>Time</stp>
        <stp>D</stp>
        <stp>-185</stp>
        <stp>All</stp>
        <stp/>
        <stp/>
        <stp>False</stp>
        <tr r="B187" s="3"/>
        <tr r="C187" s="3"/>
      </tp>
      <tp>
        <v>42677</v>
        <stp/>
        <stp>StudyData</stp>
        <stp>HSIC</stp>
        <stp>Bar</stp>
        <stp/>
        <stp>Time</stp>
        <stp>D</stp>
        <stp>-186</stp>
        <stp>All</stp>
        <stp/>
        <stp/>
        <stp>False</stp>
        <tr r="C188" s="3"/>
        <tr r="B188" s="3"/>
      </tp>
      <tp>
        <v>42676</v>
        <stp/>
        <stp>StudyData</stp>
        <stp>HSIC</stp>
        <stp>Bar</stp>
        <stp/>
        <stp>Time</stp>
        <stp>D</stp>
        <stp>-187</stp>
        <stp>All</stp>
        <stp/>
        <stp/>
        <stp>False</stp>
        <tr r="B189" s="3"/>
        <tr r="C189" s="3"/>
      </tp>
      <tp>
        <v>42675</v>
        <stp/>
        <stp>StudyData</stp>
        <stp>HSIC</stp>
        <stp>Bar</stp>
        <stp/>
        <stp>Time</stp>
        <stp>D</stp>
        <stp>-188</stp>
        <stp>All</stp>
        <stp/>
        <stp/>
        <stp>False</stp>
        <tr r="B190" s="3"/>
        <tr r="C190" s="3"/>
      </tp>
      <tp>
        <v>42674</v>
        <stp/>
        <stp>StudyData</stp>
        <stp>HSIC</stp>
        <stp>Bar</stp>
        <stp/>
        <stp>Time</stp>
        <stp>D</stp>
        <stp>-189</stp>
        <stp>All</stp>
        <stp/>
        <stp/>
        <stp>False</stp>
        <tr r="C191" s="3"/>
        <tr r="B191" s="3"/>
      </tp>
      <tp>
        <v>727.13</v>
        <stp/>
        <stp>ContractData</stp>
        <stp>X.US.HFIN2SI</stp>
        <stp>LastPrice</stp>
        <stp/>
        <stp>T</stp>
        <tr r="I24" s="2"/>
      </tp>
      <tp>
        <v>16142.51</v>
        <stp/>
        <stp>StudyData</stp>
        <stp>HSIC</stp>
        <stp>Bar</stp>
        <stp/>
        <stp>Close</stp>
        <stp>D</stp>
        <stp>-4</stp>
        <stp>All</stp>
        <stp/>
        <stp/>
        <stp>FALSE</stp>
        <stp>T</stp>
        <tr r="G6" s="3"/>
        <tr r="G6" s="3"/>
      </tp>
      <tp>
        <v>15771.05</v>
        <stp/>
        <stp>StudyData</stp>
        <stp>HSIC</stp>
        <stp>Bar</stp>
        <stp/>
        <stp>Low</stp>
        <stp>D</stp>
        <stp>-11</stp>
        <stp>All</stp>
        <stp/>
        <stp/>
        <stp>FALSE</stp>
        <stp>T</stp>
        <tr r="F13" s="3"/>
        <tr r="F13" s="3"/>
      </tp>
      <tp>
        <v>15327.12</v>
        <stp/>
        <stp>StudyData</stp>
        <stp>HSIC</stp>
        <stp>Bar</stp>
        <stp/>
        <stp>Low</stp>
        <stp>D</stp>
        <stp>-31</stp>
        <stp>All</stp>
        <stp/>
        <stp/>
        <stp>FALSE</stp>
        <stp>T</stp>
        <tr r="F33" s="3"/>
        <tr r="F33" s="3"/>
      </tp>
      <tp>
        <v>14936.44</v>
        <stp/>
        <stp>StudyData</stp>
        <stp>HSIC</stp>
        <stp>Bar</stp>
        <stp/>
        <stp>Low</stp>
        <stp>D</stp>
        <stp>-21</stp>
        <stp>All</stp>
        <stp/>
        <stp/>
        <stp>FALSE</stp>
        <stp>T</stp>
        <tr r="F23" s="3"/>
        <tr r="F23" s="3"/>
      </tp>
      <tp>
        <v>15290.06</v>
        <stp/>
        <stp>StudyData</stp>
        <stp>HSIC</stp>
        <stp>Bar</stp>
        <stp/>
        <stp>Low</stp>
        <stp>D</stp>
        <stp>-51</stp>
        <stp>All</stp>
        <stp/>
        <stp/>
        <stp>FALSE</stp>
        <stp>T</stp>
        <tr r="F53" s="3"/>
        <tr r="F53" s="3"/>
      </tp>
      <tp>
        <v>15430.57</v>
        <stp/>
        <stp>StudyData</stp>
        <stp>HSIC</stp>
        <stp>Bar</stp>
        <stp/>
        <stp>Low</stp>
        <stp>D</stp>
        <stp>-41</stp>
        <stp>All</stp>
        <stp/>
        <stp/>
        <stp>FALSE</stp>
        <stp>T</stp>
        <tr r="F43" s="3"/>
        <tr r="F43" s="3"/>
      </tp>
      <tp>
        <v>14407.93</v>
        <stp/>
        <stp>StudyData</stp>
        <stp>HSIC</stp>
        <stp>Bar</stp>
        <stp/>
        <stp>Low</stp>
        <stp>D</stp>
        <stp>-71</stp>
        <stp>All</stp>
        <stp/>
        <stp/>
        <stp>FALSE</stp>
        <stp>T</stp>
        <tr r="F73" s="3"/>
        <tr r="F73" s="3"/>
      </tp>
      <tp>
        <v>14748.88</v>
        <stp/>
        <stp>StudyData</stp>
        <stp>HSIC</stp>
        <stp>Bar</stp>
        <stp/>
        <stp>Low</stp>
        <stp>D</stp>
        <stp>-61</stp>
        <stp>All</stp>
        <stp/>
        <stp/>
        <stp>FALSE</stp>
        <stp>T</stp>
        <tr r="F63" s="3"/>
        <tr r="F63" s="3"/>
      </tp>
      <tp>
        <v>14214.93</v>
        <stp/>
        <stp>StudyData</stp>
        <stp>HSIC</stp>
        <stp>Bar</stp>
        <stp/>
        <stp>Low</stp>
        <stp>D</stp>
        <stp>-91</stp>
        <stp>All</stp>
        <stp/>
        <stp/>
        <stp>FALSE</stp>
        <stp>T</stp>
        <tr r="F93" s="3"/>
        <tr r="F93" s="3"/>
      </tp>
      <tp>
        <v>14274.74</v>
        <stp/>
        <stp>StudyData</stp>
        <stp>HSIC</stp>
        <stp>Bar</stp>
        <stp/>
        <stp>Low</stp>
        <stp>D</stp>
        <stp>-81</stp>
        <stp>All</stp>
        <stp/>
        <stp/>
        <stp>FALSE</stp>
        <stp>T</stp>
        <tr r="F83" s="3"/>
        <tr r="F83" s="3"/>
      </tp>
      <tp>
        <v>12403.46</v>
        <stp/>
        <stp>StudyData</stp>
        <stp>HSIC</stp>
        <stp>Bar</stp>
        <stp/>
        <stp>Close</stp>
        <stp>D</stp>
        <stp>-274</stp>
        <stp>All</stp>
        <stp/>
        <stp/>
        <stp>FALSE</stp>
        <stp>T</stp>
        <tr r="G276" s="3"/>
        <tr r="G276" s="3"/>
      </tp>
      <tp>
        <v>13071.12</v>
        <stp/>
        <stp>StudyData</stp>
        <stp>HSIC</stp>
        <stp>Bar</stp>
        <stp/>
        <stp>Close</stp>
        <stp>D</stp>
        <stp>-264</stp>
        <stp>All</stp>
        <stp/>
        <stp/>
        <stp>FALSE</stp>
        <stp>T</stp>
        <tr r="G266" s="3"/>
        <tr r="G266" s="3"/>
      </tp>
      <tp>
        <v>13454.81</v>
        <stp/>
        <stp>StudyData</stp>
        <stp>HSIC</stp>
        <stp>Bar</stp>
        <stp/>
        <stp>Close</stp>
        <stp>D</stp>
        <stp>-254</stp>
        <stp>All</stp>
        <stp/>
        <stp/>
        <stp>FALSE</stp>
        <stp>T</stp>
        <tr r="G256" s="3"/>
        <tr r="G256" s="3"/>
      </tp>
      <tp>
        <v>13453.74</v>
        <stp/>
        <stp>StudyData</stp>
        <stp>HSIC</stp>
        <stp>Bar</stp>
        <stp/>
        <stp>Close</stp>
        <stp>D</stp>
        <stp>-244</stp>
        <stp>All</stp>
        <stp/>
        <stp/>
        <stp>FALSE</stp>
        <stp>T</stp>
        <tr r="G246" s="3"/>
        <tr r="G246" s="3"/>
      </tp>
      <tp>
        <v>13703.39</v>
        <stp/>
        <stp>StudyData</stp>
        <stp>HSIC</stp>
        <stp>Bar</stp>
        <stp/>
        <stp>Close</stp>
        <stp>D</stp>
        <stp>-234</stp>
        <stp>All</stp>
        <stp/>
        <stp/>
        <stp>FALSE</stp>
        <stp>T</stp>
        <tr r="G236" s="3"/>
        <tr r="G236" s="3"/>
      </tp>
      <tp>
        <v>14233.58</v>
        <stp/>
        <stp>StudyData</stp>
        <stp>HSIC</stp>
        <stp>Bar</stp>
        <stp/>
        <stp>Close</stp>
        <stp>D</stp>
        <stp>-224</stp>
        <stp>All</stp>
        <stp/>
        <stp/>
        <stp>FALSE</stp>
        <stp>T</stp>
        <tr r="G226" s="3"/>
        <tr r="G226" s="3"/>
      </tp>
      <tp>
        <v>14088.92</v>
        <stp/>
        <stp>StudyData</stp>
        <stp>HSIC</stp>
        <stp>Bar</stp>
        <stp/>
        <stp>Close</stp>
        <stp>D</stp>
        <stp>-214</stp>
        <stp>All</stp>
        <stp/>
        <stp/>
        <stp>FALSE</stp>
        <stp>T</stp>
        <tr r="G216" s="3"/>
        <tr r="G216" s="3"/>
      </tp>
      <tp>
        <v>14254.75</v>
        <stp/>
        <stp>StudyData</stp>
        <stp>HSIC</stp>
        <stp>Bar</stp>
        <stp/>
        <stp>Close</stp>
        <stp>D</stp>
        <stp>-204</stp>
        <stp>All</stp>
        <stp/>
        <stp/>
        <stp>FALSE</stp>
        <stp>T</stp>
        <tr r="G206" s="3"/>
        <tr r="G206" s="3"/>
      </tp>
      <tp>
        <v>12663.39</v>
        <stp/>
        <stp>StudyData</stp>
        <stp>HSIC</stp>
        <stp>Bar</stp>
        <stp/>
        <stp>Close</stp>
        <stp>D</stp>
        <stp>-294</stp>
        <stp>All</stp>
        <stp/>
        <stp/>
        <stp>FALSE</stp>
        <stp>T</stp>
        <tr r="G296" s="3"/>
        <tr r="G296" s="3"/>
      </tp>
      <tp>
        <v>12442.79</v>
        <stp/>
        <stp>StudyData</stp>
        <stp>HSIC</stp>
        <stp>Bar</stp>
        <stp/>
        <stp>Close</stp>
        <stp>D</stp>
        <stp>-284</stp>
        <stp>All</stp>
        <stp/>
        <stp/>
        <stp>FALSE</stp>
        <stp>T</stp>
        <tr r="G286" s="3"/>
        <tr r="G286" s="3"/>
      </tp>
      <tp>
        <v>13187.28</v>
        <stp/>
        <stp>StudyData</stp>
        <stp>HSIC</stp>
        <stp>Bar</stp>
        <stp/>
        <stp>Close</stp>
        <stp>D</stp>
        <stp>-174</stp>
        <stp>All</stp>
        <stp/>
        <stp/>
        <stp>FALSE</stp>
        <stp>T</stp>
        <tr r="G176" s="3"/>
        <tr r="G176" s="3"/>
      </tp>
      <tp>
        <v>13152.29</v>
        <stp/>
        <stp>StudyData</stp>
        <stp>HSIC</stp>
        <stp>Bar</stp>
        <stp/>
        <stp>Close</stp>
        <stp>D</stp>
        <stp>-164</stp>
        <stp>All</stp>
        <stp/>
        <stp/>
        <stp>FALSE</stp>
        <stp>T</stp>
        <tr r="G166" s="3"/>
        <tr r="G166" s="3"/>
      </tp>
      <tp>
        <v>12744.4</v>
        <stp/>
        <stp>StudyData</stp>
        <stp>HSIC</stp>
        <stp>Bar</stp>
        <stp/>
        <stp>Close</stp>
        <stp>D</stp>
        <stp>-154</stp>
        <stp>All</stp>
        <stp/>
        <stp/>
        <stp>FALSE</stp>
        <stp>T</stp>
        <tr r="G156" s="3"/>
        <tr r="G156" s="3"/>
      </tp>
      <tp>
        <v>13213.22</v>
        <stp/>
        <stp>StudyData</stp>
        <stp>HSIC</stp>
        <stp>Bar</stp>
        <stp/>
        <stp>Close</stp>
        <stp>D</stp>
        <stp>-144</stp>
        <stp>All</stp>
        <stp/>
        <stp/>
        <stp>FALSE</stp>
        <stp>T</stp>
        <tr r="G146" s="3"/>
        <tr r="G146" s="3"/>
      </tp>
      <tp>
        <v>13539.33</v>
        <stp/>
        <stp>StudyData</stp>
        <stp>HSIC</stp>
        <stp>Bar</stp>
        <stp/>
        <stp>Close</stp>
        <stp>D</stp>
        <stp>-134</stp>
        <stp>All</stp>
        <stp/>
        <stp/>
        <stp>FALSE</stp>
        <stp>T</stp>
        <tr r="G136" s="3"/>
        <tr r="G136" s="3"/>
      </tp>
      <tp>
        <v>13769.92</v>
        <stp/>
        <stp>StudyData</stp>
        <stp>HSIC</stp>
        <stp>Bar</stp>
        <stp/>
        <stp>Close</stp>
        <stp>D</stp>
        <stp>-124</stp>
        <stp>All</stp>
        <stp/>
        <stp/>
        <stp>FALSE</stp>
        <stp>T</stp>
        <tr r="G126" s="3"/>
        <tr r="G126" s="3"/>
      </tp>
      <tp>
        <v>13935.29</v>
        <stp/>
        <stp>StudyData</stp>
        <stp>HSIC</stp>
        <stp>Bar</stp>
        <stp/>
        <stp>Close</stp>
        <stp>D</stp>
        <stp>-114</stp>
        <stp>All</stp>
        <stp/>
        <stp/>
        <stp>FALSE</stp>
        <stp>T</stp>
        <tr r="G116" s="3"/>
        <tr r="G116" s="3"/>
      </tp>
      <tp>
        <v>13730.84</v>
        <stp/>
        <stp>StudyData</stp>
        <stp>HSIC</stp>
        <stp>Bar</stp>
        <stp/>
        <stp>Close</stp>
        <stp>D</stp>
        <stp>-104</stp>
        <stp>All</stp>
        <stp/>
        <stp/>
        <stp>FALSE</stp>
        <stp>T</stp>
        <tr r="G106" s="3"/>
        <tr r="G106" s="3"/>
      </tp>
      <tp>
        <v>14125.4</v>
        <stp/>
        <stp>StudyData</stp>
        <stp>HSIC</stp>
        <stp>Bar</stp>
        <stp/>
        <stp>Close</stp>
        <stp>D</stp>
        <stp>-194</stp>
        <stp>All</stp>
        <stp/>
        <stp/>
        <stp>FALSE</stp>
        <stp>T</stp>
        <tr r="G196" s="3"/>
        <tr r="G196" s="3"/>
      </tp>
      <tp>
        <v>13574.29</v>
        <stp/>
        <stp>StudyData</stp>
        <stp>HSIC</stp>
        <stp>Bar</stp>
        <stp/>
        <stp>Close</stp>
        <stp>D</stp>
        <stp>-184</stp>
        <stp>All</stp>
        <stp/>
        <stp/>
        <stp>FALSE</stp>
        <stp>T</stp>
        <tr r="G186" s="3"/>
        <tr r="G186" s="3"/>
      </tp>
      <tp>
        <v>13646.26</v>
        <stp/>
        <stp>StudyData</stp>
        <stp>HSIC</stp>
        <stp>Bar</stp>
        <stp/>
        <stp>Low</stp>
        <stp>D</stp>
        <stp>-242</stp>
        <stp>All</stp>
        <stp/>
        <stp/>
        <stp>FALSE</stp>
        <stp>T</stp>
        <tr r="F244" s="3"/>
        <tr r="F244" s="3"/>
      </tp>
      <tp>
        <v>13314.99</v>
        <stp/>
        <stp>StudyData</stp>
        <stp>HSIC</stp>
        <stp>Bar</stp>
        <stp/>
        <stp>Low</stp>
        <stp>D</stp>
        <stp>-252</stp>
        <stp>All</stp>
        <stp/>
        <stp/>
        <stp>FALSE</stp>
        <stp>T</stp>
        <tr r="F254" s="3"/>
        <tr r="F254" s="3"/>
      </tp>
      <tp>
        <v>13087.56</v>
        <stp/>
        <stp>StudyData</stp>
        <stp>HSIC</stp>
        <stp>Bar</stp>
        <stp/>
        <stp>Low</stp>
        <stp>D</stp>
        <stp>-262</stp>
        <stp>All</stp>
        <stp/>
        <stp/>
        <stp>FALSE</stp>
        <stp>T</stp>
        <tr r="F264" s="3"/>
        <tr r="F264" s="3"/>
      </tp>
      <tp>
        <v>12655.98</v>
        <stp/>
        <stp>StudyData</stp>
        <stp>HSIC</stp>
        <stp>Bar</stp>
        <stp/>
        <stp>Low</stp>
        <stp>D</stp>
        <stp>-272</stp>
        <stp>All</stp>
        <stp/>
        <stp/>
        <stp>FALSE</stp>
        <stp>T</stp>
        <tr r="F274" s="3"/>
        <tr r="F274" s="3"/>
      </tp>
      <tp>
        <v>13988.33</v>
        <stp/>
        <stp>StudyData</stp>
        <stp>HSIC</stp>
        <stp>Bar</stp>
        <stp/>
        <stp>Low</stp>
        <stp>D</stp>
        <stp>-202</stp>
        <stp>All</stp>
        <stp/>
        <stp/>
        <stp>FALSE</stp>
        <stp>T</stp>
        <tr r="F204" s="3"/>
        <tr r="F204" s="3"/>
      </tp>
      <tp>
        <v>13799.54</v>
        <stp/>
        <stp>StudyData</stp>
        <stp>HSIC</stp>
        <stp>Bar</stp>
        <stp/>
        <stp>Low</stp>
        <stp>D</stp>
        <stp>-212</stp>
        <stp>All</stp>
        <stp/>
        <stp/>
        <stp>FALSE</stp>
        <stp>T</stp>
        <tr r="F214" s="3"/>
        <tr r="F214" s="3"/>
      </tp>
      <tp>
        <v>13808.34</v>
        <stp/>
        <stp>StudyData</stp>
        <stp>HSIC</stp>
        <stp>Bar</stp>
        <stp/>
        <stp>Low</stp>
        <stp>D</stp>
        <stp>-222</stp>
        <stp>All</stp>
        <stp/>
        <stp/>
        <stp>FALSE</stp>
        <stp>T</stp>
        <tr r="F224" s="3"/>
        <tr r="F224" s="3"/>
      </tp>
      <tp>
        <v>13708.44</v>
        <stp/>
        <stp>StudyData</stp>
        <stp>HSIC</stp>
        <stp>Bar</stp>
        <stp/>
        <stp>Low</stp>
        <stp>D</stp>
        <stp>-232</stp>
        <stp>All</stp>
        <stp/>
        <stp/>
        <stp>FALSE</stp>
        <stp>T</stp>
        <tr r="F234" s="3"/>
        <tr r="F234" s="3"/>
      </tp>
      <tp>
        <v>12162.8</v>
        <stp/>
        <stp>StudyData</stp>
        <stp>HSIC</stp>
        <stp>Bar</stp>
        <stp/>
        <stp>Low</stp>
        <stp>D</stp>
        <stp>-282</stp>
        <stp>All</stp>
        <stp/>
        <stp/>
        <stp>FALSE</stp>
        <stp>T</stp>
        <tr r="F284" s="3"/>
        <tr r="F284" s="3"/>
      </tp>
      <tp>
        <v>12527.19</v>
        <stp/>
        <stp>StudyData</stp>
        <stp>HSIC</stp>
        <stp>Bar</stp>
        <stp/>
        <stp>Low</stp>
        <stp>D</stp>
        <stp>-292</stp>
        <stp>All</stp>
        <stp/>
        <stp/>
        <stp>FALSE</stp>
        <stp>T</stp>
        <tr r="F294" s="3"/>
        <tr r="F294" s="3"/>
      </tp>
      <tp>
        <v>13247.1</v>
        <stp/>
        <stp>StudyData</stp>
        <stp>HSIC</stp>
        <stp>Bar</stp>
        <stp/>
        <stp>Low</stp>
        <stp>D</stp>
        <stp>-142</stp>
        <stp>All</stp>
        <stp/>
        <stp/>
        <stp>FALSE</stp>
        <stp>T</stp>
        <tr r="F144" s="3"/>
        <tr r="F144" s="3"/>
      </tp>
      <tp>
        <v>12741.61</v>
        <stp/>
        <stp>StudyData</stp>
        <stp>HSIC</stp>
        <stp>Bar</stp>
        <stp/>
        <stp>Low</stp>
        <stp>D</stp>
        <stp>-152</stp>
        <stp>All</stp>
        <stp/>
        <stp/>
        <stp>FALSE</stp>
        <stp>T</stp>
        <tr r="F154" s="3"/>
        <tr r="F154" s="3"/>
      </tp>
      <tp>
        <v>13197.94</v>
        <stp/>
        <stp>StudyData</stp>
        <stp>HSIC</stp>
        <stp>Bar</stp>
        <stp/>
        <stp>Low</stp>
        <stp>D</stp>
        <stp>-162</stp>
        <stp>All</stp>
        <stp/>
        <stp/>
        <stp>FALSE</stp>
        <stp>T</stp>
        <tr r="F164" s="3"/>
        <tr r="F164" s="3"/>
      </tp>
      <tp>
        <v>13273.28</v>
        <stp/>
        <stp>StudyData</stp>
        <stp>HSIC</stp>
        <stp>Bar</stp>
        <stp/>
        <stp>Low</stp>
        <stp>D</stp>
        <stp>-172</stp>
        <stp>All</stp>
        <stp/>
        <stp/>
        <stp>FALSE</stp>
        <stp>T</stp>
        <tr r="F174" s="3"/>
        <tr r="F174" s="3"/>
      </tp>
      <tp>
        <v>13738.7</v>
        <stp/>
        <stp>StudyData</stp>
        <stp>HSIC</stp>
        <stp>Bar</stp>
        <stp/>
        <stp>Low</stp>
        <stp>D</stp>
        <stp>-102</stp>
        <stp>All</stp>
        <stp/>
        <stp/>
        <stp>FALSE</stp>
        <stp>T</stp>
        <tr r="F104" s="3"/>
        <tr r="F104" s="3"/>
      </tp>
      <tp>
        <v>13911.96</v>
        <stp/>
        <stp>StudyData</stp>
        <stp>HSIC</stp>
        <stp>Bar</stp>
        <stp/>
        <stp>Low</stp>
        <stp>D</stp>
        <stp>-112</stp>
        <stp>All</stp>
        <stp/>
        <stp/>
        <stp>FALSE</stp>
        <stp>T</stp>
        <tr r="F114" s="3"/>
        <tr r="F114" s="3"/>
      </tp>
      <tp>
        <v>13564.23</v>
        <stp/>
        <stp>StudyData</stp>
        <stp>HSIC</stp>
        <stp>Bar</stp>
        <stp/>
        <stp>Low</stp>
        <stp>D</stp>
        <stp>-122</stp>
        <stp>All</stp>
        <stp/>
        <stp/>
        <stp>FALSE</stp>
        <stp>T</stp>
        <tr r="F124" s="3"/>
        <tr r="F124" s="3"/>
      </tp>
      <tp>
        <v>13431.46</v>
        <stp/>
        <stp>StudyData</stp>
        <stp>HSIC</stp>
        <stp>Bar</stp>
        <stp/>
        <stp>Low</stp>
        <stp>D</stp>
        <stp>-132</stp>
        <stp>All</stp>
        <stp/>
        <stp/>
        <stp>FALSE</stp>
        <stp>T</stp>
        <tr r="F134" s="3"/>
        <tr r="F134" s="3"/>
      </tp>
      <tp>
        <v>13069.93</v>
        <stp/>
        <stp>StudyData</stp>
        <stp>HSIC</stp>
        <stp>Bar</stp>
        <stp/>
        <stp>Low</stp>
        <stp>D</stp>
        <stp>-182</stp>
        <stp>All</stp>
        <stp/>
        <stp/>
        <stp>FALSE</stp>
        <stp>T</stp>
        <tr r="F184" s="3"/>
        <tr r="F184" s="3"/>
      </tp>
      <tp>
        <v>13914.85</v>
        <stp/>
        <stp>StudyData</stp>
        <stp>HSIC</stp>
        <stp>Bar</stp>
        <stp/>
        <stp>Low</stp>
        <stp>D</stp>
        <stp>-192</stp>
        <stp>All</stp>
        <stp/>
        <stp/>
        <stp>FALSE</stp>
        <stp>T</stp>
        <tr r="F194" s="3"/>
        <tr r="F194" s="3"/>
      </tp>
      <tp>
        <v>16125.97</v>
        <stp/>
        <stp>StudyData</stp>
        <stp>HSIC</stp>
        <stp>Bar</stp>
        <stp/>
        <stp>Close</stp>
        <stp>D</stp>
        <stp>-5</stp>
        <stp>All</stp>
        <stp/>
        <stp/>
        <stp>FALSE</stp>
        <stp>T</stp>
        <tr r="G7" s="3"/>
        <tr r="G7" s="3"/>
      </tp>
      <tp>
        <v>2475.5</v>
        <stp/>
        <stp>DOMData</stp>
        <stp>F.EP</stp>
        <stp>Price</stp>
        <stp>-1</stp>
        <stp>T</stp>
        <tr r="K42" s="2"/>
      </tp>
      <tp>
        <v>15826.54</v>
        <stp/>
        <stp>StudyData</stp>
        <stp>HSIC</stp>
        <stp>Bar</stp>
        <stp/>
        <stp>Low</stp>
        <stp>D</stp>
        <stp>-10</stp>
        <stp>All</stp>
        <stp/>
        <stp/>
        <stp>FALSE</stp>
        <stp>T</stp>
        <tr r="F12" s="3"/>
        <tr r="F12" s="3"/>
      </tp>
      <tp>
        <v>15374.84</v>
        <stp/>
        <stp>StudyData</stp>
        <stp>HSIC</stp>
        <stp>Bar</stp>
        <stp/>
        <stp>Low</stp>
        <stp>D</stp>
        <stp>-30</stp>
        <stp>All</stp>
        <stp/>
        <stp/>
        <stp>FALSE</stp>
        <stp>T</stp>
        <tr r="F32" s="3"/>
        <tr r="F32" s="3"/>
      </tp>
      <tp>
        <v>14941.1</v>
        <stp/>
        <stp>StudyData</stp>
        <stp>HSIC</stp>
        <stp>Bar</stp>
        <stp/>
        <stp>Low</stp>
        <stp>D</stp>
        <stp>-20</stp>
        <stp>All</stp>
        <stp/>
        <stp/>
        <stp>FALSE</stp>
        <stp>T</stp>
        <tr r="F22" s="3"/>
        <tr r="F22" s="3"/>
      </tp>
      <tp>
        <v>15295.17</v>
        <stp/>
        <stp>StudyData</stp>
        <stp>HSIC</stp>
        <stp>Bar</stp>
        <stp/>
        <stp>Low</stp>
        <stp>D</stp>
        <stp>-50</stp>
        <stp>All</stp>
        <stp/>
        <stp/>
        <stp>FALSE</stp>
        <stp>T</stp>
        <tr r="F52" s="3"/>
        <tr r="F52" s="3"/>
      </tp>
      <tp>
        <v>15235.22</v>
        <stp/>
        <stp>StudyData</stp>
        <stp>HSIC</stp>
        <stp>Bar</stp>
        <stp/>
        <stp>Low</stp>
        <stp>D</stp>
        <stp>-40</stp>
        <stp>All</stp>
        <stp/>
        <stp/>
        <stp>FALSE</stp>
        <stp>T</stp>
        <tr r="F42" s="3"/>
        <tr r="F42" s="3"/>
      </tp>
      <tp>
        <v>14542.62</v>
        <stp/>
        <stp>StudyData</stp>
        <stp>HSIC</stp>
        <stp>Bar</stp>
        <stp/>
        <stp>Low</stp>
        <stp>D</stp>
        <stp>-70</stp>
        <stp>All</stp>
        <stp/>
        <stp/>
        <stp>FALSE</stp>
        <stp>T</stp>
        <tr r="F72" s="3"/>
        <tr r="F72" s="3"/>
      </tp>
      <tp>
        <v>14844.53</v>
        <stp/>
        <stp>StudyData</stp>
        <stp>HSIC</stp>
        <stp>Bar</stp>
        <stp/>
        <stp>Low</stp>
        <stp>D</stp>
        <stp>-60</stp>
        <stp>All</stp>
        <stp/>
        <stp/>
        <stp>FALSE</stp>
        <stp>T</stp>
        <tr r="F62" s="3"/>
        <tr r="F62" s="3"/>
      </tp>
      <tp>
        <v>14257.76</v>
        <stp/>
        <stp>StudyData</stp>
        <stp>HSIC</stp>
        <stp>Bar</stp>
        <stp/>
        <stp>Low</stp>
        <stp>D</stp>
        <stp>-90</stp>
        <stp>All</stp>
        <stp/>
        <stp/>
        <stp>FALSE</stp>
        <stp>T</stp>
        <tr r="F92" s="3"/>
        <tr r="F92" s="3"/>
      </tp>
      <tp>
        <v>14355.6</v>
        <stp/>
        <stp>StudyData</stp>
        <stp>HSIC</stp>
        <stp>Bar</stp>
        <stp/>
        <stp>Low</stp>
        <stp>D</stp>
        <stp>-80</stp>
        <stp>All</stp>
        <stp/>
        <stp/>
        <stp>FALSE</stp>
        <stp>T</stp>
        <tr r="F82" s="3"/>
        <tr r="F82" s="3"/>
      </tp>
      <tp>
        <v>12201.77</v>
        <stp/>
        <stp>StudyData</stp>
        <stp>HSIC</stp>
        <stp>Bar</stp>
        <stp/>
        <stp>Close</stp>
        <stp>D</stp>
        <stp>-275</stp>
        <stp>All</stp>
        <stp/>
        <stp/>
        <stp>FALSE</stp>
        <stp>T</stp>
        <tr r="G277" s="3"/>
        <tr r="G277" s="3"/>
      </tp>
      <tp>
        <v>12953.72</v>
        <stp/>
        <stp>StudyData</stp>
        <stp>HSIC</stp>
        <stp>Bar</stp>
        <stp/>
        <stp>Close</stp>
        <stp>D</stp>
        <stp>-265</stp>
        <stp>All</stp>
        <stp/>
        <stp/>
        <stp>FALSE</stp>
        <stp>T</stp>
        <tr r="G267" s="3"/>
        <tr r="G267" s="3"/>
      </tp>
      <tp>
        <v>13489.84</v>
        <stp/>
        <stp>StudyData</stp>
        <stp>HSIC</stp>
        <stp>Bar</stp>
        <stp/>
        <stp>Close</stp>
        <stp>D</stp>
        <stp>-255</stp>
        <stp>All</stp>
        <stp/>
        <stp/>
        <stp>FALSE</stp>
        <stp>T</stp>
        <tr r="G257" s="3"/>
        <tr r="G257" s="3"/>
      </tp>
      <tp>
        <v>13456.52</v>
        <stp/>
        <stp>StudyData</stp>
        <stp>HSIC</stp>
        <stp>Bar</stp>
        <stp/>
        <stp>Close</stp>
        <stp>D</stp>
        <stp>-245</stp>
        <stp>All</stp>
        <stp/>
        <stp/>
        <stp>FALSE</stp>
        <stp>T</stp>
        <tr r="G247" s="3"/>
        <tr r="G247" s="3"/>
      </tp>
      <tp>
        <v>13754.22</v>
        <stp/>
        <stp>StudyData</stp>
        <stp>HSIC</stp>
        <stp>Bar</stp>
        <stp/>
        <stp>Close</stp>
        <stp>D</stp>
        <stp>-235</stp>
        <stp>All</stp>
        <stp/>
        <stp/>
        <stp>FALSE</stp>
        <stp>T</stp>
        <tr r="G237" s="3"/>
        <tr r="G237" s="3"/>
      </tp>
      <tp>
        <v>14085.96</v>
        <stp/>
        <stp>StudyData</stp>
        <stp>HSIC</stp>
        <stp>Bar</stp>
        <stp/>
        <stp>Close</stp>
        <stp>D</stp>
        <stp>-225</stp>
        <stp>All</stp>
        <stp/>
        <stp/>
        <stp>FALSE</stp>
        <stp>T</stp>
        <tr r="G227" s="3"/>
        <tr r="G227" s="3"/>
      </tp>
      <tp>
        <v>14051.1</v>
        <stp/>
        <stp>StudyData</stp>
        <stp>HSIC</stp>
        <stp>Bar</stp>
        <stp/>
        <stp>Close</stp>
        <stp>D</stp>
        <stp>-215</stp>
        <stp>All</stp>
        <stp/>
        <stp/>
        <stp>FALSE</stp>
        <stp>T</stp>
        <tr r="G217" s="3"/>
        <tr r="G217" s="3"/>
      </tp>
      <tp>
        <v>14370.33</v>
        <stp/>
        <stp>StudyData</stp>
        <stp>HSIC</stp>
        <stp>Bar</stp>
        <stp/>
        <stp>Close</stp>
        <stp>D</stp>
        <stp>-205</stp>
        <stp>All</stp>
        <stp/>
        <stp/>
        <stp>FALSE</stp>
        <stp>T</stp>
        <tr r="G207" s="3"/>
        <tr r="G207" s="3"/>
      </tp>
      <tp>
        <v>12545.99</v>
        <stp/>
        <stp>StudyData</stp>
        <stp>HSIC</stp>
        <stp>Bar</stp>
        <stp/>
        <stp>Close</stp>
        <stp>D</stp>
        <stp>-295</stp>
        <stp>All</stp>
        <stp/>
        <stp/>
        <stp>FALSE</stp>
        <stp>T</stp>
        <tr r="G297" s="3"/>
        <tr r="G297" s="3"/>
      </tp>
      <tp>
        <v>12360.03</v>
        <stp/>
        <stp>StudyData</stp>
        <stp>HSIC</stp>
        <stp>Bar</stp>
        <stp/>
        <stp>Close</stp>
        <stp>D</stp>
        <stp>-285</stp>
        <stp>All</stp>
        <stp/>
        <stp/>
        <stp>FALSE</stp>
        <stp>T</stp>
        <tr r="G287" s="3"/>
        <tr r="G287" s="3"/>
      </tp>
      <tp>
        <v>13209.6</v>
        <stp/>
        <stp>StudyData</stp>
        <stp>HSIC</stp>
        <stp>Bar</stp>
        <stp/>
        <stp>Close</stp>
        <stp>D</stp>
        <stp>-175</stp>
        <stp>All</stp>
        <stp/>
        <stp/>
        <stp>FALSE</stp>
        <stp>T</stp>
        <tr r="G177" s="3"/>
        <tr r="G177" s="3"/>
      </tp>
      <tp>
        <v>13209.27</v>
        <stp/>
        <stp>StudyData</stp>
        <stp>HSIC</stp>
        <stp>Bar</stp>
        <stp/>
        <stp>Close</stp>
        <stp>D</stp>
        <stp>-165</stp>
        <stp>All</stp>
        <stp/>
        <stp/>
        <stp>FALSE</stp>
        <stp>T</stp>
        <tr r="G167" s="3"/>
        <tr r="G167" s="3"/>
      </tp>
      <tp>
        <v>12855.25</v>
        <stp/>
        <stp>StudyData</stp>
        <stp>HSIC</stp>
        <stp>Bar</stp>
        <stp/>
        <stp>Close</stp>
        <stp>D</stp>
        <stp>-155</stp>
        <stp>All</stp>
        <stp/>
        <stp/>
        <stp>FALSE</stp>
        <stp>T</stp>
        <tr r="G157" s="3"/>
        <tr r="G157" s="3"/>
      </tp>
      <tp>
        <v>12952.52</v>
        <stp/>
        <stp>StudyData</stp>
        <stp>HSIC</stp>
        <stp>Bar</stp>
        <stp/>
        <stp>Close</stp>
        <stp>D</stp>
        <stp>-145</stp>
        <stp>All</stp>
        <stp/>
        <stp/>
        <stp>FALSE</stp>
        <stp>T</stp>
        <tr r="G147" s="3"/>
        <tr r="G147" s="3"/>
      </tp>
      <tp>
        <v>13600.62</v>
        <stp/>
        <stp>StudyData</stp>
        <stp>HSIC</stp>
        <stp>Bar</stp>
        <stp/>
        <stp>Close</stp>
        <stp>D</stp>
        <stp>-135</stp>
        <stp>All</stp>
        <stp/>
        <stp/>
        <stp>FALSE</stp>
        <stp>T</stp>
        <tr r="G137" s="3"/>
        <tr r="G137" s="3"/>
      </tp>
      <tp>
        <v>13669.71</v>
        <stp/>
        <stp>StudyData</stp>
        <stp>HSIC</stp>
        <stp>Bar</stp>
        <stp/>
        <stp>Close</stp>
        <stp>D</stp>
        <stp>-125</stp>
        <stp>All</stp>
        <stp/>
        <stp/>
        <stp>FALSE</stp>
        <stp>T</stp>
        <tr r="G127" s="3"/>
        <tr r="G127" s="3"/>
      </tp>
      <tp>
        <v>13858.23</v>
        <stp/>
        <stp>StudyData</stp>
        <stp>HSIC</stp>
        <stp>Bar</stp>
        <stp/>
        <stp>Close</stp>
        <stp>D</stp>
        <stp>-115</stp>
        <stp>All</stp>
        <stp/>
        <stp/>
        <stp>FALSE</stp>
        <stp>T</stp>
        <tr r="G117" s="3"/>
        <tr r="G117" s="3"/>
      </tp>
      <tp>
        <v>13670.73</v>
        <stp/>
        <stp>StudyData</stp>
        <stp>HSIC</stp>
        <stp>Bar</stp>
        <stp/>
        <stp>Close</stp>
        <stp>D</stp>
        <stp>-105</stp>
        <stp>All</stp>
        <stp/>
        <stp/>
        <stp>FALSE</stp>
        <stp>T</stp>
        <tr r="G107" s="3"/>
        <tr r="G107" s="3"/>
      </tp>
      <tp t="s">
        <v/>
        <stp/>
        <stp>StudyData</stp>
        <stp>HSIC</stp>
        <stp>Bar</stp>
        <stp/>
        <stp>Close</stp>
        <stp>D</stp>
        <stp>-195</stp>
        <stp>All</stp>
        <stp/>
        <stp/>
        <stp>FALSE</stp>
        <stp>T</stp>
        <tr r="G197" s="3"/>
      </tp>
      <tp>
        <v>13387.86</v>
        <stp/>
        <stp>StudyData</stp>
        <stp>HSIC</stp>
        <stp>Bar</stp>
        <stp/>
        <stp>Close</stp>
        <stp>D</stp>
        <stp>-185</stp>
        <stp>All</stp>
        <stp/>
        <stp/>
        <stp>FALSE</stp>
        <stp>T</stp>
        <tr r="G187" s="3"/>
        <tr r="G187" s="3"/>
      </tp>
      <tp>
        <v>2472.25</v>
        <stp/>
        <stp>ContractData</stp>
        <stp>F.EP</stp>
        <stp>Open</stp>
        <stp/>
        <stp>T</stp>
        <tr r="M34" s="2"/>
      </tp>
      <tp>
        <v>13577.74</v>
        <stp/>
        <stp>StudyData</stp>
        <stp>HSIC</stp>
        <stp>Bar</stp>
        <stp/>
        <stp>Low</stp>
        <stp>D</stp>
        <stp>-243</stp>
        <stp>All</stp>
        <stp/>
        <stp/>
        <stp>FALSE</stp>
        <stp>T</stp>
        <tr r="F245" s="3"/>
        <tr r="F245" s="3"/>
      </tp>
      <tp>
        <v>13239.61</v>
        <stp/>
        <stp>StudyData</stp>
        <stp>HSIC</stp>
        <stp>Bar</stp>
        <stp/>
        <stp>Low</stp>
        <stp>D</stp>
        <stp>-253</stp>
        <stp>All</stp>
        <stp/>
        <stp/>
        <stp>FALSE</stp>
        <stp>T</stp>
        <tr r="F255" s="3"/>
        <tr r="F255" s="3"/>
      </tp>
      <tp>
        <v>13034.9</v>
        <stp/>
        <stp>StudyData</stp>
        <stp>HSIC</stp>
        <stp>Bar</stp>
        <stp/>
        <stp>Low</stp>
        <stp>D</stp>
        <stp>-263</stp>
        <stp>All</stp>
        <stp/>
        <stp/>
        <stp>FALSE</stp>
        <stp>T</stp>
        <tr r="F265" s="3"/>
        <tr r="F265" s="3"/>
      </tp>
      <tp>
        <v>12507.47</v>
        <stp/>
        <stp>StudyData</stp>
        <stp>HSIC</stp>
        <stp>Bar</stp>
        <stp/>
        <stp>Low</stp>
        <stp>D</stp>
        <stp>-273</stp>
        <stp>All</stp>
        <stp/>
        <stp/>
        <stp>FALSE</stp>
        <stp>T</stp>
        <tr r="F275" s="3"/>
        <tr r="F275" s="3"/>
      </tp>
      <tp>
        <v>14098.18</v>
        <stp/>
        <stp>StudyData</stp>
        <stp>HSIC</stp>
        <stp>Bar</stp>
        <stp/>
        <stp>Low</stp>
        <stp>D</stp>
        <stp>-203</stp>
        <stp>All</stp>
        <stp/>
        <stp/>
        <stp>FALSE</stp>
        <stp>T</stp>
        <tr r="F205" s="3"/>
        <tr r="F205" s="3"/>
      </tp>
      <tp>
        <v>13779.43</v>
        <stp/>
        <stp>StudyData</stp>
        <stp>HSIC</stp>
        <stp>Bar</stp>
        <stp/>
        <stp>Low</stp>
        <stp>D</stp>
        <stp>-213</stp>
        <stp>All</stp>
        <stp/>
        <stp/>
        <stp>FALSE</stp>
        <stp>T</stp>
        <tr r="F215" s="3"/>
        <tr r="F215" s="3"/>
      </tp>
      <tp>
        <v>14201.9</v>
        <stp/>
        <stp>StudyData</stp>
        <stp>HSIC</stp>
        <stp>Bar</stp>
        <stp/>
        <stp>Low</stp>
        <stp>D</stp>
        <stp>-223</stp>
        <stp>All</stp>
        <stp/>
        <stp/>
        <stp>FALSE</stp>
        <stp>T</stp>
        <tr r="F225" s="3"/>
        <tr r="F225" s="3"/>
      </tp>
      <tp>
        <v>13711.15</v>
        <stp/>
        <stp>StudyData</stp>
        <stp>HSIC</stp>
        <stp>Bar</stp>
        <stp/>
        <stp>Low</stp>
        <stp>D</stp>
        <stp>-233</stp>
        <stp>All</stp>
        <stp/>
        <stp/>
        <stp>FALSE</stp>
        <stp>T</stp>
        <tr r="F235" s="3"/>
        <tr r="F235" s="3"/>
      </tp>
      <tp>
        <v>12137.53</v>
        <stp/>
        <stp>StudyData</stp>
        <stp>HSIC</stp>
        <stp>Bar</stp>
        <stp/>
        <stp>Low</stp>
        <stp>D</stp>
        <stp>-283</stp>
        <stp>All</stp>
        <stp/>
        <stp/>
        <stp>FALSE</stp>
        <stp>T</stp>
        <tr r="F285" s="3"/>
        <tr r="F285" s="3"/>
      </tp>
      <tp>
        <v>12581.82</v>
        <stp/>
        <stp>StudyData</stp>
        <stp>HSIC</stp>
        <stp>Bar</stp>
        <stp/>
        <stp>Low</stp>
        <stp>D</stp>
        <stp>-293</stp>
        <stp>All</stp>
        <stp/>
        <stp/>
        <stp>FALSE</stp>
        <stp>T</stp>
        <tr r="F295" s="3"/>
        <tr r="F295" s="3"/>
      </tp>
      <tp>
        <v>13211.9</v>
        <stp/>
        <stp>StudyData</stp>
        <stp>HSIC</stp>
        <stp>Bar</stp>
        <stp/>
        <stp>Low</stp>
        <stp>D</stp>
        <stp>-143</stp>
        <stp>All</stp>
        <stp/>
        <stp/>
        <stp>FALSE</stp>
        <stp>T</stp>
        <tr r="F145" s="3"/>
        <tr r="F145" s="3"/>
      </tp>
      <tp>
        <v>12695.82</v>
        <stp/>
        <stp>StudyData</stp>
        <stp>HSIC</stp>
        <stp>Bar</stp>
        <stp/>
        <stp>Low</stp>
        <stp>D</stp>
        <stp>-153</stp>
        <stp>All</stp>
        <stp/>
        <stp/>
        <stp>FALSE</stp>
        <stp>T</stp>
        <tr r="F155" s="3"/>
        <tr r="F155" s="3"/>
      </tp>
      <tp>
        <v>13200.16</v>
        <stp/>
        <stp>StudyData</stp>
        <stp>HSIC</stp>
        <stp>Bar</stp>
        <stp/>
        <stp>Low</stp>
        <stp>D</stp>
        <stp>-163</stp>
        <stp>All</stp>
        <stp/>
        <stp/>
        <stp>FALSE</stp>
        <stp>T</stp>
        <tr r="F165" s="3"/>
        <tr r="F165" s="3"/>
      </tp>
      <tp>
        <v>13271.01</v>
        <stp/>
        <stp>StudyData</stp>
        <stp>HSIC</stp>
        <stp>Bar</stp>
        <stp/>
        <stp>Low</stp>
        <stp>D</stp>
        <stp>-173</stp>
        <stp>All</stp>
        <stp/>
        <stp/>
        <stp>FALSE</stp>
        <stp>T</stp>
        <tr r="F175" s="3"/>
        <tr r="F175" s="3"/>
      </tp>
      <tp>
        <v>13699.9</v>
        <stp/>
        <stp>StudyData</stp>
        <stp>HSIC</stp>
        <stp>Bar</stp>
        <stp/>
        <stp>Low</stp>
        <stp>D</stp>
        <stp>-103</stp>
        <stp>All</stp>
        <stp/>
        <stp/>
        <stp>FALSE</stp>
        <stp>T</stp>
        <tr r="F105" s="3"/>
        <tr r="F105" s="3"/>
      </tp>
      <tp>
        <v>13829.97</v>
        <stp/>
        <stp>StudyData</stp>
        <stp>HSIC</stp>
        <stp>Bar</stp>
        <stp/>
        <stp>Low</stp>
        <stp>D</stp>
        <stp>-113</stp>
        <stp>All</stp>
        <stp/>
        <stp/>
        <stp>FALSE</stp>
        <stp>T</stp>
        <tr r="F115" s="3"/>
        <tr r="F115" s="3"/>
      </tp>
      <tp>
        <v>13683.62</v>
        <stp/>
        <stp>StudyData</stp>
        <stp>HSIC</stp>
        <stp>Bar</stp>
        <stp/>
        <stp>Low</stp>
        <stp>D</stp>
        <stp>-123</stp>
        <stp>All</stp>
        <stp/>
        <stp/>
        <stp>FALSE</stp>
        <stp>T</stp>
        <tr r="F125" s="3"/>
        <tr r="F125" s="3"/>
      </tp>
      <tp>
        <v>13447.6</v>
        <stp/>
        <stp>StudyData</stp>
        <stp>HSIC</stp>
        <stp>Bar</stp>
        <stp/>
        <stp>Low</stp>
        <stp>D</stp>
        <stp>-133</stp>
        <stp>All</stp>
        <stp/>
        <stp/>
        <stp>FALSE</stp>
        <stp>T</stp>
        <tr r="F135" s="3"/>
        <tr r="F135" s="3"/>
      </tp>
      <tp>
        <v>13584.19</v>
        <stp/>
        <stp>StudyData</stp>
        <stp>HSIC</stp>
        <stp>Bar</stp>
        <stp/>
        <stp>Low</stp>
        <stp>D</stp>
        <stp>-183</stp>
        <stp>All</stp>
        <stp/>
        <stp/>
        <stp>FALSE</stp>
        <stp>T</stp>
        <tr r="F185" s="3"/>
        <tr r="F185" s="3"/>
      </tp>
      <tp>
        <v>14054.55</v>
        <stp/>
        <stp>StudyData</stp>
        <stp>HSIC</stp>
        <stp>Bar</stp>
        <stp/>
        <stp>Low</stp>
        <stp>D</stp>
        <stp>-193</stp>
        <stp>All</stp>
        <stp/>
        <stp/>
        <stp>FALSE</stp>
        <stp>T</stp>
        <tr r="F195" s="3"/>
        <tr r="F195" s="3"/>
      </tp>
      <tp>
        <v>16333.98</v>
        <stp/>
        <stp>ContractData</stp>
        <stp>X.US.HSIC</stp>
        <stp>High</stp>
        <stp/>
        <stp>T</stp>
        <tr r="N10" s="2"/>
      </tp>
      <tp>
        <v>38054.78</v>
        <stp/>
        <stp>ContractData</stp>
        <stp>X.US.HSIF</stp>
        <stp>High</stp>
        <stp/>
        <stp>T</stp>
        <tr r="N11" s="2"/>
      </tp>
      <tp>
        <v>27731.920000000002</v>
        <stp/>
        <stp>ContractData</stp>
        <stp>X.US.HSIX</stp>
        <stp>High</stp>
        <stp/>
        <stp>T</stp>
        <tr r="N12" s="2"/>
      </tp>
      <tp>
        <v>38112.39</v>
        <stp/>
        <stp>ContractData</stp>
        <stp>X.US.HSIP</stp>
        <stp>High</stp>
        <stp/>
        <stp>T</stp>
        <tr r="N18" s="2"/>
      </tp>
      <tp>
        <v>59179.51</v>
        <stp/>
        <stp>ContractData</stp>
        <stp>X.US.HSIU</stp>
        <stp>High</stp>
        <stp/>
        <stp>T</stp>
        <tr r="N20" s="2"/>
      </tp>
      <tp>
        <v>15941.24</v>
        <stp/>
        <stp>StudyData</stp>
        <stp>HSIC</stp>
        <stp>Bar</stp>
        <stp/>
        <stp>Close</stp>
        <stp>D</stp>
        <stp>-6</stp>
        <stp>All</stp>
        <stp/>
        <stp/>
        <stp>FALSE</stp>
        <stp>T</stp>
        <tr r="G8" s="3"/>
        <tr r="G8" s="3"/>
      </tp>
      <tp>
        <v>7398.13</v>
        <stp/>
        <stp>ContractData</stp>
        <stp>X.US.HSSSI</stp>
        <stp>High</stp>
        <stp/>
        <stp>T</stp>
        <tr r="N19" s="2"/>
      </tp>
      <tp>
        <v>0.64679783589493978</v>
        <stp/>
        <stp>ContractData</stp>
        <stp>X.US.AHXH</stp>
        <stp>PerCentNetLastTrade</stp>
        <stp/>
        <stp>T</stp>
        <tr r="K5" s="1"/>
        <tr r="C3" s="1"/>
      </tp>
      <tp>
        <v>2475.25</v>
        <stp/>
        <stp>DOMData</stp>
        <stp>F.EP</stp>
        <stp>Price</stp>
        <stp>-2</stp>
        <stp>T</stp>
        <tr r="K43" s="2"/>
      </tp>
      <tp>
        <v>15631.02</v>
        <stp/>
        <stp>StudyData</stp>
        <stp>HSIC</stp>
        <stp>Bar</stp>
        <stp/>
        <stp>Low</stp>
        <stp>D</stp>
        <stp>-13</stp>
        <stp>All</stp>
        <stp/>
        <stp/>
        <stp>FALSE</stp>
        <stp>T</stp>
        <tr r="F15" s="3"/>
        <tr r="F15" s="3"/>
      </tp>
      <tp>
        <v>15262.87</v>
        <stp/>
        <stp>StudyData</stp>
        <stp>HSIC</stp>
        <stp>Bar</stp>
        <stp/>
        <stp>Low</stp>
        <stp>D</stp>
        <stp>-33</stp>
        <stp>All</stp>
        <stp/>
        <stp/>
        <stp>FALSE</stp>
        <stp>T</stp>
        <tr r="F35" s="3"/>
        <tr r="F35" s="3"/>
      </tp>
      <tp>
        <v>14826.3</v>
        <stp/>
        <stp>StudyData</stp>
        <stp>HSIC</stp>
        <stp>Bar</stp>
        <stp/>
        <stp>Low</stp>
        <stp>D</stp>
        <stp>-23</stp>
        <stp>All</stp>
        <stp/>
        <stp/>
        <stp>FALSE</stp>
        <stp>T</stp>
        <tr r="F25" s="3"/>
        <tr r="F25" s="3"/>
      </tp>
      <tp>
        <v>15154.97</v>
        <stp/>
        <stp>StudyData</stp>
        <stp>HSIC</stp>
        <stp>Bar</stp>
        <stp/>
        <stp>Low</stp>
        <stp>D</stp>
        <stp>-53</stp>
        <stp>All</stp>
        <stp/>
        <stp/>
        <stp>FALSE</stp>
        <stp>T</stp>
        <tr r="F55" s="3"/>
        <tr r="F55" s="3"/>
      </tp>
      <tp>
        <v>15322.93</v>
        <stp/>
        <stp>StudyData</stp>
        <stp>HSIC</stp>
        <stp>Bar</stp>
        <stp/>
        <stp>Low</stp>
        <stp>D</stp>
        <stp>-43</stp>
        <stp>All</stp>
        <stp/>
        <stp/>
        <stp>FALSE</stp>
        <stp>T</stp>
        <tr r="F45" s="3"/>
        <tr r="F45" s="3"/>
      </tp>
      <tp>
        <v>14327.62</v>
        <stp/>
        <stp>StudyData</stp>
        <stp>HSIC</stp>
        <stp>Bar</stp>
        <stp/>
        <stp>Low</stp>
        <stp>D</stp>
        <stp>-73</stp>
        <stp>All</stp>
        <stp/>
        <stp/>
        <stp>FALSE</stp>
        <stp>T</stp>
        <tr r="F75" s="3"/>
        <tr r="F75" s="3"/>
      </tp>
      <tp>
        <v>14510.73</v>
        <stp/>
        <stp>StudyData</stp>
        <stp>HSIC</stp>
        <stp>Bar</stp>
        <stp/>
        <stp>Low</stp>
        <stp>D</stp>
        <stp>-63</stp>
        <stp>All</stp>
        <stp/>
        <stp/>
        <stp>FALSE</stp>
        <stp>T</stp>
        <tr r="F65" s="3"/>
        <tr r="F65" s="3"/>
      </tp>
      <tp>
        <v>14383.98</v>
        <stp/>
        <stp>StudyData</stp>
        <stp>HSIC</stp>
        <stp>Bar</stp>
        <stp/>
        <stp>Low</stp>
        <stp>D</stp>
        <stp>-93</stp>
        <stp>All</stp>
        <stp/>
        <stp/>
        <stp>FALSE</stp>
        <stp>T</stp>
        <tr r="F95" s="3"/>
        <tr r="F95" s="3"/>
      </tp>
      <tp>
        <v>14375.96</v>
        <stp/>
        <stp>StudyData</stp>
        <stp>HSIC</stp>
        <stp>Bar</stp>
        <stp/>
        <stp>Low</stp>
        <stp>D</stp>
        <stp>-83</stp>
        <stp>All</stp>
        <stp/>
        <stp/>
        <stp>FALSE</stp>
        <stp>T</stp>
        <tr r="F85" s="3"/>
        <tr r="F85" s="3"/>
      </tp>
      <tp>
        <v>12242.08</v>
        <stp/>
        <stp>StudyData</stp>
        <stp>HSIC</stp>
        <stp>Bar</stp>
        <stp/>
        <stp>Close</stp>
        <stp>D</stp>
        <stp>-276</stp>
        <stp>All</stp>
        <stp/>
        <stp/>
        <stp>FALSE</stp>
        <stp>T</stp>
        <tr r="G278" s="3"/>
        <tr r="G278" s="3"/>
      </tp>
      <tp>
        <v>12884.16</v>
        <stp/>
        <stp>StudyData</stp>
        <stp>HSIC</stp>
        <stp>Bar</stp>
        <stp/>
        <stp>Close</stp>
        <stp>D</stp>
        <stp>-266</stp>
        <stp>All</stp>
        <stp/>
        <stp/>
        <stp>FALSE</stp>
        <stp>T</stp>
        <tr r="G268" s="3"/>
        <tr r="G268" s="3"/>
      </tp>
      <tp>
        <v>13376.88</v>
        <stp/>
        <stp>StudyData</stp>
        <stp>HSIC</stp>
        <stp>Bar</stp>
        <stp/>
        <stp>Close</stp>
        <stp>D</stp>
        <stp>-256</stp>
        <stp>All</stp>
        <stp/>
        <stp/>
        <stp>FALSE</stp>
        <stp>T</stp>
        <tr r="G258" s="3"/>
        <tr r="G258" s="3"/>
      </tp>
      <tp>
        <v>13459.27</v>
        <stp/>
        <stp>StudyData</stp>
        <stp>HSIC</stp>
        <stp>Bar</stp>
        <stp/>
        <stp>Close</stp>
        <stp>D</stp>
        <stp>-246</stp>
        <stp>All</stp>
        <stp/>
        <stp/>
        <stp>FALSE</stp>
        <stp>T</stp>
        <tr r="G248" s="3"/>
        <tr r="G248" s="3"/>
      </tp>
      <tp>
        <v>13847.43</v>
        <stp/>
        <stp>StudyData</stp>
        <stp>HSIC</stp>
        <stp>Bar</stp>
        <stp/>
        <stp>Close</stp>
        <stp>D</stp>
        <stp>-236</stp>
        <stp>All</stp>
        <stp/>
        <stp/>
        <stp>FALSE</stp>
        <stp>T</stp>
        <tr r="G238" s="3"/>
        <tr r="G238" s="3"/>
      </tp>
      <tp>
        <v>14161.14</v>
        <stp/>
        <stp>StudyData</stp>
        <stp>HSIC</stp>
        <stp>Bar</stp>
        <stp/>
        <stp>Close</stp>
        <stp>D</stp>
        <stp>-226</stp>
        <stp>All</stp>
        <stp/>
        <stp/>
        <stp>FALSE</stp>
        <stp>T</stp>
        <tr r="G228" s="3"/>
        <tr r="G228" s="3"/>
      </tp>
      <tp>
        <v>13911.23</v>
        <stp/>
        <stp>StudyData</stp>
        <stp>HSIC</stp>
        <stp>Bar</stp>
        <stp/>
        <stp>Close</stp>
        <stp>D</stp>
        <stp>-216</stp>
        <stp>All</stp>
        <stp/>
        <stp/>
        <stp>FALSE</stp>
        <stp>T</stp>
        <tr r="G218" s="3"/>
        <tr r="G218" s="3"/>
      </tp>
      <tp>
        <v>14256.25</v>
        <stp/>
        <stp>StudyData</stp>
        <stp>HSIC</stp>
        <stp>Bar</stp>
        <stp/>
        <stp>Close</stp>
        <stp>D</stp>
        <stp>-206</stp>
        <stp>All</stp>
        <stp/>
        <stp/>
        <stp>FALSE</stp>
        <stp>T</stp>
        <tr r="G208" s="3"/>
        <tr r="G208" s="3"/>
      </tp>
      <tp>
        <v>12541.33</v>
        <stp/>
        <stp>StudyData</stp>
        <stp>HSIC</stp>
        <stp>Bar</stp>
        <stp/>
        <stp>Close</stp>
        <stp>D</stp>
        <stp>-296</stp>
        <stp>All</stp>
        <stp/>
        <stp/>
        <stp>FALSE</stp>
        <stp>T</stp>
        <tr r="G298" s="3"/>
        <tr r="G298" s="3"/>
      </tp>
      <tp>
        <v>12451.18</v>
        <stp/>
        <stp>StudyData</stp>
        <stp>HSIC</stp>
        <stp>Bar</stp>
        <stp/>
        <stp>Close</stp>
        <stp>D</stp>
        <stp>-286</stp>
        <stp>All</stp>
        <stp/>
        <stp/>
        <stp>FALSE</stp>
        <stp>T</stp>
        <tr r="G288" s="3"/>
        <tr r="G288" s="3"/>
      </tp>
      <tp>
        <v>13141.93</v>
        <stp/>
        <stp>StudyData</stp>
        <stp>HSIC</stp>
        <stp>Bar</stp>
        <stp/>
        <stp>Close</stp>
        <stp>D</stp>
        <stp>-176</stp>
        <stp>All</stp>
        <stp/>
        <stp/>
        <stp>FALSE</stp>
        <stp>T</stp>
        <tr r="G178" s="3"/>
        <tr r="G178" s="3"/>
      </tp>
      <tp>
        <v>13429.96</v>
        <stp/>
        <stp>StudyData</stp>
        <stp>HSIC</stp>
        <stp>Bar</stp>
        <stp/>
        <stp>Close</stp>
        <stp>D</stp>
        <stp>-166</stp>
        <stp>All</stp>
        <stp/>
        <stp/>
        <stp>FALSE</stp>
        <stp>T</stp>
        <tr r="G168" s="3"/>
        <tr r="G168" s="3"/>
      </tp>
      <tp>
        <v>12885.1</v>
        <stp/>
        <stp>StudyData</stp>
        <stp>HSIC</stp>
        <stp>Bar</stp>
        <stp/>
        <stp>Close</stp>
        <stp>D</stp>
        <stp>-156</stp>
        <stp>All</stp>
        <stp/>
        <stp/>
        <stp>FALSE</stp>
        <stp>T</stp>
        <tr r="G158" s="3"/>
        <tr r="G158" s="3"/>
      </tp>
      <tp>
        <v>12952.28</v>
        <stp/>
        <stp>StudyData</stp>
        <stp>HSIC</stp>
        <stp>Bar</stp>
        <stp/>
        <stp>Close</stp>
        <stp>D</stp>
        <stp>-146</stp>
        <stp>All</stp>
        <stp/>
        <stp/>
        <stp>FALSE</stp>
        <stp>T</stp>
        <tr r="G148" s="3"/>
        <tr r="G148" s="3"/>
      </tp>
      <tp>
        <v>13434.68</v>
        <stp/>
        <stp>StudyData</stp>
        <stp>HSIC</stp>
        <stp>Bar</stp>
        <stp/>
        <stp>Close</stp>
        <stp>D</stp>
        <stp>-136</stp>
        <stp>All</stp>
        <stp/>
        <stp/>
        <stp>FALSE</stp>
        <stp>T</stp>
        <tr r="G138" s="3"/>
        <tr r="G138" s="3"/>
      </tp>
      <tp>
        <v>13704.95</v>
        <stp/>
        <stp>StudyData</stp>
        <stp>HSIC</stp>
        <stp>Bar</stp>
        <stp/>
        <stp>Close</stp>
        <stp>D</stp>
        <stp>-126</stp>
        <stp>All</stp>
        <stp/>
        <stp/>
        <stp>FALSE</stp>
        <stp>T</stp>
        <tr r="G128" s="3"/>
        <tr r="G128" s="3"/>
      </tp>
      <tp>
        <v>13909.66</v>
        <stp/>
        <stp>StudyData</stp>
        <stp>HSIC</stp>
        <stp>Bar</stp>
        <stp/>
        <stp>Close</stp>
        <stp>D</stp>
        <stp>-116</stp>
        <stp>All</stp>
        <stp/>
        <stp/>
        <stp>FALSE</stp>
        <stp>T</stp>
        <tr r="G118" s="3"/>
        <tr r="G118" s="3"/>
      </tp>
      <tp>
        <v>13711.08</v>
        <stp/>
        <stp>StudyData</stp>
        <stp>HSIC</stp>
        <stp>Bar</stp>
        <stp/>
        <stp>Close</stp>
        <stp>D</stp>
        <stp>-106</stp>
        <stp>All</stp>
        <stp/>
        <stp/>
        <stp>FALSE</stp>
        <stp>T</stp>
        <tr r="G108" s="3"/>
        <tr r="G108" s="3"/>
      </tp>
      <tp>
        <v>14061.79</v>
        <stp/>
        <stp>StudyData</stp>
        <stp>HSIC</stp>
        <stp>Bar</stp>
        <stp/>
        <stp>Close</stp>
        <stp>D</stp>
        <stp>-196</stp>
        <stp>All</stp>
        <stp/>
        <stp/>
        <stp>FALSE</stp>
        <stp>T</stp>
        <tr r="G198" s="3"/>
        <tr r="G198" s="3"/>
      </tp>
      <tp>
        <v>13447.62</v>
        <stp/>
        <stp>StudyData</stp>
        <stp>HSIC</stp>
        <stp>Bar</stp>
        <stp/>
        <stp>Close</stp>
        <stp>D</stp>
        <stp>-186</stp>
        <stp>All</stp>
        <stp/>
        <stp/>
        <stp>FALSE</stp>
        <stp>T</stp>
        <tr r="G188" s="3"/>
        <tr r="G188" s="3"/>
      </tp>
      <tp>
        <v>13658.8</v>
        <stp/>
        <stp>StudyData</stp>
        <stp>HSIC</stp>
        <stp>Bar</stp>
        <stp/>
        <stp>Low</stp>
        <stp>D</stp>
        <stp>-240</stp>
        <stp>All</stp>
        <stp/>
        <stp/>
        <stp>FALSE</stp>
        <stp>T</stp>
        <tr r="F242" s="3"/>
        <tr r="F242" s="3"/>
      </tp>
      <tp>
        <v>13047.69</v>
        <stp/>
        <stp>StudyData</stp>
        <stp>HSIC</stp>
        <stp>Bar</stp>
        <stp/>
        <stp>Low</stp>
        <stp>D</stp>
        <stp>-250</stp>
        <stp>All</stp>
        <stp/>
        <stp/>
        <stp>FALSE</stp>
        <stp>T</stp>
        <tr r="F252" s="3"/>
        <tr r="F252" s="3"/>
      </tp>
      <tp>
        <v>13064.57</v>
        <stp/>
        <stp>StudyData</stp>
        <stp>HSIC</stp>
        <stp>Bar</stp>
        <stp/>
        <stp>Low</stp>
        <stp>D</stp>
        <stp>-260</stp>
        <stp>All</stp>
        <stp/>
        <stp/>
        <stp>FALSE</stp>
        <stp>T</stp>
        <tr r="F262" s="3"/>
        <tr r="F262" s="3"/>
      </tp>
      <tp>
        <v>12279.37</v>
        <stp/>
        <stp>StudyData</stp>
        <stp>HSIC</stp>
        <stp>Bar</stp>
        <stp/>
        <stp>Low</stp>
        <stp>D</stp>
        <stp>-270</stp>
        <stp>All</stp>
        <stp/>
        <stp/>
        <stp>FALSE</stp>
        <stp>T</stp>
        <tr r="F272" s="3"/>
        <tr r="F272" s="3"/>
      </tp>
      <tp>
        <v>13873.82</v>
        <stp/>
        <stp>StudyData</stp>
        <stp>HSIC</stp>
        <stp>Bar</stp>
        <stp/>
        <stp>Low</stp>
        <stp>D</stp>
        <stp>-200</stp>
        <stp>All</stp>
        <stp/>
        <stp/>
        <stp>FALSE</stp>
        <stp>T</stp>
        <tr r="F202" s="3"/>
        <tr r="F202" s="3"/>
      </tp>
      <tp>
        <v>14073.27</v>
        <stp/>
        <stp>StudyData</stp>
        <stp>HSIC</stp>
        <stp>Bar</stp>
        <stp/>
        <stp>Low</stp>
        <stp>D</stp>
        <stp>-210</stp>
        <stp>All</stp>
        <stp/>
        <stp/>
        <stp>FALSE</stp>
        <stp>T</stp>
        <tr r="F212" s="3"/>
        <tr r="F212" s="3"/>
      </tp>
      <tp>
        <v>13792.77</v>
        <stp/>
        <stp>StudyData</stp>
        <stp>HSIC</stp>
        <stp>Bar</stp>
        <stp/>
        <stp>Low</stp>
        <stp>D</stp>
        <stp>-220</stp>
        <stp>All</stp>
        <stp/>
        <stp/>
        <stp>FALSE</stp>
        <stp>T</stp>
        <tr r="F222" s="3"/>
        <tr r="F222" s="3"/>
      </tp>
      <tp>
        <v>13675.53</v>
        <stp/>
        <stp>StudyData</stp>
        <stp>HSIC</stp>
        <stp>Bar</stp>
        <stp/>
        <stp>Low</stp>
        <stp>D</stp>
        <stp>-230</stp>
        <stp>All</stp>
        <stp/>
        <stp/>
        <stp>FALSE</stp>
        <stp>T</stp>
        <tr r="F232" s="3"/>
        <tr r="F232" s="3"/>
      </tp>
      <tp>
        <v>12402.49</v>
        <stp/>
        <stp>StudyData</stp>
        <stp>HSIC</stp>
        <stp>Bar</stp>
        <stp/>
        <stp>Low</stp>
        <stp>D</stp>
        <stp>-280</stp>
        <stp>All</stp>
        <stp/>
        <stp/>
        <stp>FALSE</stp>
        <stp>T</stp>
        <tr r="F282" s="3"/>
        <tr r="F282" s="3"/>
      </tp>
      <tp>
        <v>12576.32</v>
        <stp/>
        <stp>StudyData</stp>
        <stp>HSIC</stp>
        <stp>Bar</stp>
        <stp/>
        <stp>Low</stp>
        <stp>D</stp>
        <stp>-290</stp>
        <stp>All</stp>
        <stp/>
        <stp/>
        <stp>FALSE</stp>
        <stp>T</stp>
        <tr r="F292" s="3"/>
        <tr r="F292" s="3"/>
      </tp>
      <tp>
        <v>13399.34</v>
        <stp/>
        <stp>StudyData</stp>
        <stp>HSIC</stp>
        <stp>Bar</stp>
        <stp/>
        <stp>Low</stp>
        <stp>D</stp>
        <stp>-140</stp>
        <stp>All</stp>
        <stp/>
        <stp/>
        <stp>FALSE</stp>
        <stp>T</stp>
        <tr r="F142" s="3"/>
        <tr r="F142" s="3"/>
      </tp>
      <tp>
        <v>12569.67</v>
        <stp/>
        <stp>StudyData</stp>
        <stp>HSIC</stp>
        <stp>Bar</stp>
        <stp/>
        <stp>Low</stp>
        <stp>D</stp>
        <stp>-150</stp>
        <stp>All</stp>
        <stp/>
        <stp/>
        <stp>FALSE</stp>
        <stp>T</stp>
        <tr r="F152" s="3"/>
        <tr r="F152" s="3"/>
      </tp>
      <tp>
        <v>13059.89</v>
        <stp/>
        <stp>StudyData</stp>
        <stp>HSIC</stp>
        <stp>Bar</stp>
        <stp/>
        <stp>Low</stp>
        <stp>D</stp>
        <stp>-160</stp>
        <stp>All</stp>
        <stp/>
        <stp/>
        <stp>FALSE</stp>
        <stp>T</stp>
        <tr r="F162" s="3"/>
        <tr r="F162" s="3"/>
      </tp>
      <tp>
        <v>13204.31</v>
        <stp/>
        <stp>StudyData</stp>
        <stp>HSIC</stp>
        <stp>Bar</stp>
        <stp/>
        <stp>Low</stp>
        <stp>D</stp>
        <stp>-170</stp>
        <stp>All</stp>
        <stp/>
        <stp/>
        <stp>FALSE</stp>
        <stp>T</stp>
        <tr r="F172" s="3"/>
        <tr r="F172" s="3"/>
      </tp>
      <tp>
        <v>13631.23</v>
        <stp/>
        <stp>StudyData</stp>
        <stp>HSIC</stp>
        <stp>Bar</stp>
        <stp/>
        <stp>Low</stp>
        <stp>D</stp>
        <stp>-100</stp>
        <stp>All</stp>
        <stp/>
        <stp/>
        <stp>FALSE</stp>
        <stp>T</stp>
        <tr r="F102" s="3"/>
        <tr r="F102" s="3"/>
      </tp>
      <tp>
        <v>13847.16</v>
        <stp/>
        <stp>StudyData</stp>
        <stp>HSIC</stp>
        <stp>Bar</stp>
        <stp/>
        <stp>Low</stp>
        <stp>D</stp>
        <stp>-110</stp>
        <stp>All</stp>
        <stp/>
        <stp/>
        <stp>FALSE</stp>
        <stp>T</stp>
        <tr r="F112" s="3"/>
        <tr r="F112" s="3"/>
      </tp>
      <tp>
        <v>13701.06</v>
        <stp/>
        <stp>StudyData</stp>
        <stp>HSIC</stp>
        <stp>Bar</stp>
        <stp/>
        <stp>Low</stp>
        <stp>D</stp>
        <stp>-120</stp>
        <stp>All</stp>
        <stp/>
        <stp/>
        <stp>FALSE</stp>
        <stp>T</stp>
        <tr r="F122" s="3"/>
        <tr r="F122" s="3"/>
      </tp>
      <tp>
        <v>13536.21</v>
        <stp/>
        <stp>StudyData</stp>
        <stp>HSIC</stp>
        <stp>Bar</stp>
        <stp/>
        <stp>Low</stp>
        <stp>D</stp>
        <stp>-130</stp>
        <stp>All</stp>
        <stp/>
        <stp/>
        <stp>FALSE</stp>
        <stp>T</stp>
        <tr r="F132" s="3"/>
        <tr r="F132" s="3"/>
      </tp>
      <tp>
        <v>13204.31</v>
        <stp/>
        <stp>StudyData</stp>
        <stp>HSIC</stp>
        <stp>Bar</stp>
        <stp/>
        <stp>Low</stp>
        <stp>D</stp>
        <stp>-180</stp>
        <stp>All</stp>
        <stp/>
        <stp/>
        <stp>FALSE</stp>
        <stp>T</stp>
        <tr r="F182" s="3"/>
        <tr r="F182" s="3"/>
      </tp>
      <tp>
        <v>13546.7</v>
        <stp/>
        <stp>StudyData</stp>
        <stp>HSIC</stp>
        <stp>Bar</stp>
        <stp/>
        <stp>Low</stp>
        <stp>D</stp>
        <stp>-190</stp>
        <stp>All</stp>
        <stp/>
        <stp/>
        <stp>FALSE</stp>
        <stp>T</stp>
        <tr r="F192" s="3"/>
        <tr r="F192" s="3"/>
      </tp>
      <tp>
        <v>16018.61</v>
        <stp/>
        <stp>StudyData</stp>
        <stp>HSIC</stp>
        <stp>Bar</stp>
        <stp/>
        <stp>Close</stp>
        <stp>D</stp>
        <stp>-7</stp>
        <stp>All</stp>
        <stp/>
        <stp/>
        <stp>FALSE</stp>
        <stp>T</stp>
        <tr r="G9" s="3"/>
        <tr r="G9" s="3"/>
      </tp>
      <tp>
        <v>2475</v>
        <stp/>
        <stp>DOMData</stp>
        <stp>F.EP</stp>
        <stp>Price</stp>
        <stp>-3</stp>
        <stp>T</stp>
        <tr r="K44" s="2"/>
      </tp>
      <tp>
        <v>15796.28</v>
        <stp/>
        <stp>StudyData</stp>
        <stp>HSIC</stp>
        <stp>Bar</stp>
        <stp/>
        <stp>Low</stp>
        <stp>D</stp>
        <stp>-12</stp>
        <stp>All</stp>
        <stp/>
        <stp/>
        <stp>FALSE</stp>
        <stp>T</stp>
        <tr r="F14" s="3"/>
        <tr r="F14" s="3"/>
      </tp>
      <tp>
        <v>15347.75</v>
        <stp/>
        <stp>StudyData</stp>
        <stp>HSIC</stp>
        <stp>Bar</stp>
        <stp/>
        <stp>Low</stp>
        <stp>D</stp>
        <stp>-32</stp>
        <stp>All</stp>
        <stp/>
        <stp/>
        <stp>FALSE</stp>
        <stp>T</stp>
        <tr r="F34" s="3"/>
        <tr r="F34" s="3"/>
      </tp>
      <tp>
        <v>15017.05</v>
        <stp/>
        <stp>StudyData</stp>
        <stp>HSIC</stp>
        <stp>Bar</stp>
        <stp/>
        <stp>Low</stp>
        <stp>D</stp>
        <stp>-22</stp>
        <stp>All</stp>
        <stp/>
        <stp/>
        <stp>FALSE</stp>
        <stp>T</stp>
        <tr r="F24" s="3"/>
        <tr r="F24" s="3"/>
      </tp>
      <tp>
        <v>15155.64</v>
        <stp/>
        <stp>StudyData</stp>
        <stp>HSIC</stp>
        <stp>Bar</stp>
        <stp/>
        <stp>Low</stp>
        <stp>D</stp>
        <stp>-52</stp>
        <stp>All</stp>
        <stp/>
        <stp/>
        <stp>FALSE</stp>
        <stp>T</stp>
        <tr r="F54" s="3"/>
        <tr r="F54" s="3"/>
      </tp>
      <tp>
        <v>15336.76</v>
        <stp/>
        <stp>StudyData</stp>
        <stp>HSIC</stp>
        <stp>Bar</stp>
        <stp/>
        <stp>Low</stp>
        <stp>D</stp>
        <stp>-42</stp>
        <stp>All</stp>
        <stp/>
        <stp/>
        <stp>FALSE</stp>
        <stp>T</stp>
        <tr r="F44" s="3"/>
        <tr r="F44" s="3"/>
      </tp>
      <tp>
        <v>14308.66</v>
        <stp/>
        <stp>StudyData</stp>
        <stp>HSIC</stp>
        <stp>Bar</stp>
        <stp/>
        <stp>Low</stp>
        <stp>D</stp>
        <stp>-72</stp>
        <stp>All</stp>
        <stp/>
        <stp/>
        <stp>FALSE</stp>
        <stp>T</stp>
        <tr r="F74" s="3"/>
        <tr r="F74" s="3"/>
      </tp>
      <tp>
        <v>14722.62</v>
        <stp/>
        <stp>StudyData</stp>
        <stp>HSIC</stp>
        <stp>Bar</stp>
        <stp/>
        <stp>Low</stp>
        <stp>D</stp>
        <stp>-62</stp>
        <stp>All</stp>
        <stp/>
        <stp/>
        <stp>FALSE</stp>
        <stp>T</stp>
        <tr r="F64" s="3"/>
        <tr r="F64" s="3"/>
      </tp>
      <tp>
        <v>14245.9</v>
        <stp/>
        <stp>StudyData</stp>
        <stp>HSIC</stp>
        <stp>Bar</stp>
        <stp/>
        <stp>Low</stp>
        <stp>D</stp>
        <stp>-92</stp>
        <stp>All</stp>
        <stp/>
        <stp/>
        <stp>FALSE</stp>
        <stp>T</stp>
        <tr r="F94" s="3"/>
        <tr r="F94" s="3"/>
      </tp>
      <tp>
        <v>14364.16</v>
        <stp/>
        <stp>StudyData</stp>
        <stp>HSIC</stp>
        <stp>Bar</stp>
        <stp/>
        <stp>Low</stp>
        <stp>D</stp>
        <stp>-82</stp>
        <stp>All</stp>
        <stp/>
        <stp/>
        <stp>FALSE</stp>
        <stp>T</stp>
        <tr r="F84" s="3"/>
        <tr r="F84" s="3"/>
      </tp>
      <tp>
        <v>12313.37</v>
        <stp/>
        <stp>StudyData</stp>
        <stp>HSIC</stp>
        <stp>Bar</stp>
        <stp/>
        <stp>Close</stp>
        <stp>D</stp>
        <stp>-277</stp>
        <stp>All</stp>
        <stp/>
        <stp/>
        <stp>FALSE</stp>
        <stp>T</stp>
        <tr r="G279" s="3"/>
        <tr r="G279" s="3"/>
      </tp>
      <tp>
        <v>12667.35</v>
        <stp/>
        <stp>StudyData</stp>
        <stp>HSIC</stp>
        <stp>Bar</stp>
        <stp/>
        <stp>Close</stp>
        <stp>D</stp>
        <stp>-267</stp>
        <stp>All</stp>
        <stp/>
        <stp/>
        <stp>FALSE</stp>
        <stp>T</stp>
        <tr r="G269" s="3"/>
        <tr r="G269" s="3"/>
      </tp>
      <tp>
        <v>13327.01</v>
        <stp/>
        <stp>StudyData</stp>
        <stp>HSIC</stp>
        <stp>Bar</stp>
        <stp/>
        <stp>Close</stp>
        <stp>D</stp>
        <stp>-257</stp>
        <stp>All</stp>
        <stp/>
        <stp/>
        <stp>FALSE</stp>
        <stp>T</stp>
        <tr r="G259" s="3"/>
        <tr r="G259" s="3"/>
      </tp>
      <tp>
        <v>13473.79</v>
        <stp/>
        <stp>StudyData</stp>
        <stp>HSIC</stp>
        <stp>Bar</stp>
        <stp/>
        <stp>Close</stp>
        <stp>D</stp>
        <stp>-247</stp>
        <stp>All</stp>
        <stp/>
        <stp/>
        <stp>FALSE</stp>
        <stp>T</stp>
        <tr r="G249" s="3"/>
        <tr r="G249" s="3"/>
      </tp>
      <tp>
        <v>13876.57</v>
        <stp/>
        <stp>StudyData</stp>
        <stp>HSIC</stp>
        <stp>Bar</stp>
        <stp/>
        <stp>Close</stp>
        <stp>D</stp>
        <stp>-237</stp>
        <stp>All</stp>
        <stp/>
        <stp/>
        <stp>FALSE</stp>
        <stp>T</stp>
        <tr r="G239" s="3"/>
        <tr r="G239" s="3"/>
      </tp>
      <tp>
        <v>14069.63</v>
        <stp/>
        <stp>StudyData</stp>
        <stp>HSIC</stp>
        <stp>Bar</stp>
        <stp/>
        <stp>Close</stp>
        <stp>D</stp>
        <stp>-227</stp>
        <stp>All</stp>
        <stp/>
        <stp/>
        <stp>FALSE</stp>
        <stp>T</stp>
        <tr r="G229" s="3"/>
        <tr r="G229" s="3"/>
      </tp>
      <tp>
        <v>13820.55</v>
        <stp/>
        <stp>StudyData</stp>
        <stp>HSIC</stp>
        <stp>Bar</stp>
        <stp/>
        <stp>Close</stp>
        <stp>D</stp>
        <stp>-217</stp>
        <stp>All</stp>
        <stp/>
        <stp/>
        <stp>FALSE</stp>
        <stp>T</stp>
        <tr r="G219" s="3"/>
        <tr r="G219" s="3"/>
      </tp>
      <tp>
        <v>14153.21</v>
        <stp/>
        <stp>StudyData</stp>
        <stp>HSIC</stp>
        <stp>Bar</stp>
        <stp/>
        <stp>Close</stp>
        <stp>D</stp>
        <stp>-207</stp>
        <stp>All</stp>
        <stp/>
        <stp/>
        <stp>FALSE</stp>
        <stp>T</stp>
        <tr r="G209" s="3"/>
        <tr r="G209" s="3"/>
      </tp>
      <tp>
        <v>12400.66</v>
        <stp/>
        <stp>StudyData</stp>
        <stp>HSIC</stp>
        <stp>Bar</stp>
        <stp/>
        <stp>Close</stp>
        <stp>D</stp>
        <stp>-297</stp>
        <stp>All</stp>
        <stp/>
        <stp/>
        <stp>FALSE</stp>
        <stp>T</stp>
        <tr r="G299" s="3"/>
        <tr r="G299" s="3"/>
      </tp>
      <tp>
        <v>12804.21</v>
        <stp/>
        <stp>StudyData</stp>
        <stp>HSIC</stp>
        <stp>Bar</stp>
        <stp/>
        <stp>Close</stp>
        <stp>D</stp>
        <stp>-287</stp>
        <stp>All</stp>
        <stp/>
        <stp/>
        <stp>FALSE</stp>
        <stp>T</stp>
        <tr r="G289" s="3"/>
        <tr r="G289" s="3"/>
      </tp>
      <tp>
        <v>13127.16</v>
        <stp/>
        <stp>StudyData</stp>
        <stp>HSIC</stp>
        <stp>Bar</stp>
        <stp/>
        <stp>Close</stp>
        <stp>D</stp>
        <stp>-177</stp>
        <stp>All</stp>
        <stp/>
        <stp/>
        <stp>FALSE</stp>
        <stp>T</stp>
        <tr r="G179" s="3"/>
        <tr r="G179" s="3"/>
      </tp>
      <tp>
        <v>13279.09</v>
        <stp/>
        <stp>StudyData</stp>
        <stp>HSIC</stp>
        <stp>Bar</stp>
        <stp/>
        <stp>Close</stp>
        <stp>D</stp>
        <stp>-167</stp>
        <stp>All</stp>
        <stp/>
        <stp/>
        <stp>FALSE</stp>
        <stp>T</stp>
        <tr r="G169" s="3"/>
        <tr r="G169" s="3"/>
      </tp>
      <tp>
        <v>13088.01</v>
        <stp/>
        <stp>StudyData</stp>
        <stp>HSIC</stp>
        <stp>Bar</stp>
        <stp/>
        <stp>Close</stp>
        <stp>D</stp>
        <stp>-157</stp>
        <stp>All</stp>
        <stp/>
        <stp/>
        <stp>FALSE</stp>
        <stp>T</stp>
        <tr r="G159" s="3"/>
        <tr r="G159" s="3"/>
      </tp>
      <tp>
        <v>12884.63</v>
        <stp/>
        <stp>StudyData</stp>
        <stp>HSIC</stp>
        <stp>Bar</stp>
        <stp/>
        <stp>Close</stp>
        <stp>D</stp>
        <stp>-147</stp>
        <stp>All</stp>
        <stp/>
        <stp/>
        <stp>FALSE</stp>
        <stp>T</stp>
        <tr r="G149" s="3"/>
        <tr r="G149" s="3"/>
      </tp>
      <tp>
        <v>13361.97</v>
        <stp/>
        <stp>StudyData</stp>
        <stp>HSIC</stp>
        <stp>Bar</stp>
        <stp/>
        <stp>Close</stp>
        <stp>D</stp>
        <stp>-137</stp>
        <stp>All</stp>
        <stp/>
        <stp/>
        <stp>FALSE</stp>
        <stp>T</stp>
        <tr r="G139" s="3"/>
        <tr r="G139" s="3"/>
      </tp>
      <tp>
        <v>13774.12</v>
        <stp/>
        <stp>StudyData</stp>
        <stp>HSIC</stp>
        <stp>Bar</stp>
        <stp/>
        <stp>Close</stp>
        <stp>D</stp>
        <stp>-127</stp>
        <stp>All</stp>
        <stp/>
        <stp/>
        <stp>FALSE</stp>
        <stp>T</stp>
        <tr r="G129" s="3"/>
        <tr r="G129" s="3"/>
      </tp>
      <tp>
        <v>13855.79</v>
        <stp/>
        <stp>StudyData</stp>
        <stp>HSIC</stp>
        <stp>Bar</stp>
        <stp/>
        <stp>Close</stp>
        <stp>D</stp>
        <stp>-117</stp>
        <stp>All</stp>
        <stp/>
        <stp/>
        <stp>FALSE</stp>
        <stp>T</stp>
        <tr r="G119" s="3"/>
        <tr r="G119" s="3"/>
      </tp>
      <tp>
        <v>13724.38</v>
        <stp/>
        <stp>StudyData</stp>
        <stp>HSIC</stp>
        <stp>Bar</stp>
        <stp/>
        <stp>Close</stp>
        <stp>D</stp>
        <stp>-107</stp>
        <stp>All</stp>
        <stp/>
        <stp/>
        <stp>FALSE</stp>
        <stp>T</stp>
        <tr r="G109" s="3"/>
        <tr r="G109" s="3"/>
      </tp>
      <tp>
        <v>14001.69</v>
        <stp/>
        <stp>StudyData</stp>
        <stp>HSIC</stp>
        <stp>Bar</stp>
        <stp/>
        <stp>Close</stp>
        <stp>D</stp>
        <stp>-197</stp>
        <stp>All</stp>
        <stp/>
        <stp/>
        <stp>FALSE</stp>
        <stp>T</stp>
        <tr r="G199" s="3"/>
        <tr r="G199" s="3"/>
      </tp>
      <tp>
        <v>13541.44</v>
        <stp/>
        <stp>StudyData</stp>
        <stp>HSIC</stp>
        <stp>Bar</stp>
        <stp/>
        <stp>Close</stp>
        <stp>D</stp>
        <stp>-187</stp>
        <stp>All</stp>
        <stp/>
        <stp/>
        <stp>FALSE</stp>
        <stp>T</stp>
        <tr r="G189" s="3"/>
        <tr r="G189" s="3"/>
      </tp>
      <tp>
        <v>6.7794000000000008</v>
        <stp/>
        <stp>ContractData</stp>
        <stp>F.CUS</stp>
        <stp>LastPrice</stp>
        <stp/>
        <stp>T</stp>
        <tr r="I33" s="2"/>
      </tp>
      <tp>
        <v>13725.32</v>
        <stp/>
        <stp>StudyData</stp>
        <stp>HSIC</stp>
        <stp>Bar</stp>
        <stp/>
        <stp>Low</stp>
        <stp>D</stp>
        <stp>-241</stp>
        <stp>All</stp>
        <stp/>
        <stp/>
        <stp>FALSE</stp>
        <stp>T</stp>
        <tr r="F243" s="3"/>
        <tr r="F243" s="3"/>
      </tp>
      <tp t="s">
        <v/>
        <stp/>
        <stp>StudyData</stp>
        <stp>HSIC</stp>
        <stp>Bar</stp>
        <stp/>
        <stp>Low</stp>
        <stp>D</stp>
        <stp>-251</stp>
        <stp>All</stp>
        <stp/>
        <stp/>
        <stp>FALSE</stp>
        <stp>T</stp>
        <tr r="F253" s="3"/>
      </tp>
      <tp>
        <v>13046.98</v>
        <stp/>
        <stp>StudyData</stp>
        <stp>HSIC</stp>
        <stp>Bar</stp>
        <stp/>
        <stp>Low</stp>
        <stp>D</stp>
        <stp>-261</stp>
        <stp>All</stp>
        <stp/>
        <stp/>
        <stp>FALSE</stp>
        <stp>T</stp>
        <tr r="F263" s="3"/>
        <tr r="F263" s="3"/>
      </tp>
      <tp>
        <v>12570.58</v>
        <stp/>
        <stp>StudyData</stp>
        <stp>HSIC</stp>
        <stp>Bar</stp>
        <stp/>
        <stp>Low</stp>
        <stp>D</stp>
        <stp>-271</stp>
        <stp>All</stp>
        <stp/>
        <stp/>
        <stp>FALSE</stp>
        <stp>T</stp>
        <tr r="F273" s="3"/>
        <tr r="F273" s="3"/>
      </tp>
      <tp>
        <v>13854.7</v>
        <stp/>
        <stp>StudyData</stp>
        <stp>HSIC</stp>
        <stp>Bar</stp>
        <stp/>
        <stp>Low</stp>
        <stp>D</stp>
        <stp>-201</stp>
        <stp>All</stp>
        <stp/>
        <stp/>
        <stp>FALSE</stp>
        <stp>T</stp>
        <tr r="F203" s="3"/>
        <tr r="F203" s="3"/>
      </tp>
      <tp>
        <v>13842.96</v>
        <stp/>
        <stp>StudyData</stp>
        <stp>HSIC</stp>
        <stp>Bar</stp>
        <stp/>
        <stp>Low</stp>
        <stp>D</stp>
        <stp>-211</stp>
        <stp>All</stp>
        <stp/>
        <stp/>
        <stp>FALSE</stp>
        <stp>T</stp>
        <tr r="F213" s="3"/>
        <tr r="F213" s="3"/>
      </tp>
      <tp>
        <v>13804.66</v>
        <stp/>
        <stp>StudyData</stp>
        <stp>HSIC</stp>
        <stp>Bar</stp>
        <stp/>
        <stp>Low</stp>
        <stp>D</stp>
        <stp>-221</stp>
        <stp>All</stp>
        <stp/>
        <stp/>
        <stp>FALSE</stp>
        <stp>T</stp>
        <tr r="F223" s="3"/>
        <tr r="F223" s="3"/>
      </tp>
      <tp>
        <v>13789.52</v>
        <stp/>
        <stp>StudyData</stp>
        <stp>HSIC</stp>
        <stp>Bar</stp>
        <stp/>
        <stp>Low</stp>
        <stp>D</stp>
        <stp>-231</stp>
        <stp>All</stp>
        <stp/>
        <stp/>
        <stp>FALSE</stp>
        <stp>T</stp>
        <tr r="F233" s="3"/>
        <tr r="F233" s="3"/>
      </tp>
      <tp>
        <v>12278.52</v>
        <stp/>
        <stp>StudyData</stp>
        <stp>HSIC</stp>
        <stp>Bar</stp>
        <stp/>
        <stp>Low</stp>
        <stp>D</stp>
        <stp>-281</stp>
        <stp>All</stp>
        <stp/>
        <stp/>
        <stp>FALSE</stp>
        <stp>T</stp>
        <tr r="F283" s="3"/>
        <tr r="F283" s="3"/>
      </tp>
      <tp>
        <v>12593.23</v>
        <stp/>
        <stp>StudyData</stp>
        <stp>HSIC</stp>
        <stp>Bar</stp>
        <stp/>
        <stp>Low</stp>
        <stp>D</stp>
        <stp>-291</stp>
        <stp>All</stp>
        <stp/>
        <stp/>
        <stp>FALSE</stp>
        <stp>T</stp>
        <tr r="F293" s="3"/>
        <tr r="F293" s="3"/>
      </tp>
      <tp>
        <v>13262.68</v>
        <stp/>
        <stp>StudyData</stp>
        <stp>HSIC</stp>
        <stp>Bar</stp>
        <stp/>
        <stp>Low</stp>
        <stp>D</stp>
        <stp>-141</stp>
        <stp>All</stp>
        <stp/>
        <stp/>
        <stp>FALSE</stp>
        <stp>T</stp>
        <tr r="F143" s="3"/>
        <tr r="F143" s="3"/>
      </tp>
      <tp>
        <v>12656.05</v>
        <stp/>
        <stp>StudyData</stp>
        <stp>HSIC</stp>
        <stp>Bar</stp>
        <stp/>
        <stp>Low</stp>
        <stp>D</stp>
        <stp>-151</stp>
        <stp>All</stp>
        <stp/>
        <stp/>
        <stp>FALSE</stp>
        <stp>T</stp>
        <tr r="F153" s="3"/>
        <tr r="F153" s="3"/>
      </tp>
      <tp>
        <v>13257.13</v>
        <stp/>
        <stp>StudyData</stp>
        <stp>HSIC</stp>
        <stp>Bar</stp>
        <stp/>
        <stp>Low</stp>
        <stp>D</stp>
        <stp>-161</stp>
        <stp>All</stp>
        <stp/>
        <stp/>
        <stp>FALSE</stp>
        <stp>T</stp>
        <tr r="F163" s="3"/>
        <tr r="F163" s="3"/>
      </tp>
      <tp>
        <v>13191.73</v>
        <stp/>
        <stp>StudyData</stp>
        <stp>HSIC</stp>
        <stp>Bar</stp>
        <stp/>
        <stp>Low</stp>
        <stp>D</stp>
        <stp>-171</stp>
        <stp>All</stp>
        <stp/>
        <stp/>
        <stp>FALSE</stp>
        <stp>T</stp>
        <tr r="F173" s="3"/>
        <tr r="F173" s="3"/>
      </tp>
      <tp>
        <v>13658.54</v>
        <stp/>
        <stp>StudyData</stp>
        <stp>HSIC</stp>
        <stp>Bar</stp>
        <stp/>
        <stp>Low</stp>
        <stp>D</stp>
        <stp>-101</stp>
        <stp>All</stp>
        <stp/>
        <stp/>
        <stp>FALSE</stp>
        <stp>T</stp>
        <tr r="F103" s="3"/>
        <tr r="F103" s="3"/>
      </tp>
      <tp>
        <v>13905.19</v>
        <stp/>
        <stp>StudyData</stp>
        <stp>HSIC</stp>
        <stp>Bar</stp>
        <stp/>
        <stp>Low</stp>
        <stp>D</stp>
        <stp>-111</stp>
        <stp>All</stp>
        <stp/>
        <stp/>
        <stp>FALSE</stp>
        <stp>T</stp>
        <tr r="F113" s="3"/>
        <tr r="F113" s="3"/>
      </tp>
      <tp>
        <v>13680.8</v>
        <stp/>
        <stp>StudyData</stp>
        <stp>HSIC</stp>
        <stp>Bar</stp>
        <stp/>
        <stp>Low</stp>
        <stp>D</stp>
        <stp>-121</stp>
        <stp>All</stp>
        <stp/>
        <stp/>
        <stp>FALSE</stp>
        <stp>T</stp>
        <tr r="F123" s="3"/>
        <tr r="F123" s="3"/>
      </tp>
      <tp>
        <v>13471.58</v>
        <stp/>
        <stp>StudyData</stp>
        <stp>HSIC</stp>
        <stp>Bar</stp>
        <stp/>
        <stp>Low</stp>
        <stp>D</stp>
        <stp>-131</stp>
        <stp>All</stp>
        <stp/>
        <stp/>
        <stp>FALSE</stp>
        <stp>T</stp>
        <tr r="F133" s="3"/>
        <tr r="F133" s="3"/>
      </tp>
      <tp>
        <v>13552.65</v>
        <stp/>
        <stp>StudyData</stp>
        <stp>HSIC</stp>
        <stp>Bar</stp>
        <stp/>
        <stp>Low</stp>
        <stp>D</stp>
        <stp>-181</stp>
        <stp>All</stp>
        <stp/>
        <stp/>
        <stp>FALSE</stp>
        <stp>T</stp>
        <tr r="F183" s="3"/>
        <tr r="F183" s="3"/>
      </tp>
      <tp>
        <v>13688.19</v>
        <stp/>
        <stp>StudyData</stp>
        <stp>HSIC</stp>
        <stp>Bar</stp>
        <stp/>
        <stp>Low</stp>
        <stp>D</stp>
        <stp>-191</stp>
        <stp>All</stp>
        <stp/>
        <stp/>
        <stp>FALSE</stp>
        <stp>T</stp>
        <tr r="F193" s="3"/>
        <tr r="F193" s="3"/>
      </tp>
      <tp>
        <v>2474.75</v>
        <stp/>
        <stp>DOMData</stp>
        <stp>F.EP</stp>
        <stp>Price</stp>
        <stp>-4</stp>
        <stp>T</stp>
        <tr r="K45" s="2"/>
      </tp>
      <tp>
        <v>15465.56</v>
        <stp/>
        <stp>StudyData</stp>
        <stp>HSIC</stp>
        <stp>Bar</stp>
        <stp/>
        <stp>Low</stp>
        <stp>D</stp>
        <stp>-15</stp>
        <stp>All</stp>
        <stp/>
        <stp/>
        <stp>FALSE</stp>
        <stp>T</stp>
        <tr r="F17" s="3"/>
        <tr r="F17" s="3"/>
      </tp>
      <tp>
        <v>15314.35</v>
        <stp/>
        <stp>StudyData</stp>
        <stp>HSIC</stp>
        <stp>Bar</stp>
        <stp/>
        <stp>Low</stp>
        <stp>D</stp>
        <stp>-35</stp>
        <stp>All</stp>
        <stp/>
        <stp/>
        <stp>FALSE</stp>
        <stp>T</stp>
        <tr r="F37" s="3"/>
        <tr r="F37" s="3"/>
      </tp>
      <tp>
        <v>15229.71</v>
        <stp/>
        <stp>StudyData</stp>
        <stp>HSIC</stp>
        <stp>Bar</stp>
        <stp/>
        <stp>Low</stp>
        <stp>D</stp>
        <stp>-25</stp>
        <stp>All</stp>
        <stp/>
        <stp/>
        <stp>FALSE</stp>
        <stp>T</stp>
        <tr r="F27" s="3"/>
        <tr r="F27" s="3"/>
      </tp>
      <tp>
        <v>14956.81</v>
        <stp/>
        <stp>StudyData</stp>
        <stp>HSIC</stp>
        <stp>Bar</stp>
        <stp/>
        <stp>Low</stp>
        <stp>D</stp>
        <stp>-55</stp>
        <stp>All</stp>
        <stp/>
        <stp/>
        <stp>FALSE</stp>
        <stp>T</stp>
        <tr r="F57" s="3"/>
        <tr r="F57" s="3"/>
      </tp>
      <tp>
        <v>15246.3</v>
        <stp/>
        <stp>StudyData</stp>
        <stp>HSIC</stp>
        <stp>Bar</stp>
        <stp/>
        <stp>Low</stp>
        <stp>D</stp>
        <stp>-45</stp>
        <stp>All</stp>
        <stp/>
        <stp/>
        <stp>FALSE</stp>
        <stp>T</stp>
        <tr r="F47" s="3"/>
        <tr r="F47" s="3"/>
      </tp>
      <tp>
        <v>14151.22</v>
        <stp/>
        <stp>StudyData</stp>
        <stp>HSIC</stp>
        <stp>Bar</stp>
        <stp/>
        <stp>Low</stp>
        <stp>D</stp>
        <stp>-75</stp>
        <stp>All</stp>
        <stp/>
        <stp/>
        <stp>FALSE</stp>
        <stp>T</stp>
        <tr r="F77" s="3"/>
        <tr r="F77" s="3"/>
      </tp>
      <tp>
        <v>14363.27</v>
        <stp/>
        <stp>StudyData</stp>
        <stp>HSIC</stp>
        <stp>Bar</stp>
        <stp/>
        <stp>Low</stp>
        <stp>D</stp>
        <stp>-65</stp>
        <stp>All</stp>
        <stp/>
        <stp/>
        <stp>FALSE</stp>
        <stp>T</stp>
        <tr r="F67" s="3"/>
        <tr r="F67" s="3"/>
      </tp>
      <tp>
        <v>14137.86</v>
        <stp/>
        <stp>StudyData</stp>
        <stp>HSIC</stp>
        <stp>Bar</stp>
        <stp/>
        <stp>Low</stp>
        <stp>D</stp>
        <stp>-95</stp>
        <stp>All</stp>
        <stp/>
        <stp/>
        <stp>FALSE</stp>
        <stp>T</stp>
        <tr r="F97" s="3"/>
        <tr r="F97" s="3"/>
      </tp>
      <tp>
        <v>14233.29</v>
        <stp/>
        <stp>StudyData</stp>
        <stp>HSIC</stp>
        <stp>Bar</stp>
        <stp/>
        <stp>Low</stp>
        <stp>D</stp>
        <stp>-85</stp>
        <stp>All</stp>
        <stp/>
        <stp/>
        <stp>FALSE</stp>
        <stp>T</stp>
        <tr r="F87" s="3"/>
        <tr r="F87" s="3"/>
      </tp>
      <tp>
        <v>12382.48</v>
        <stp/>
        <stp>StudyData</stp>
        <stp>HSIC</stp>
        <stp>Bar</stp>
        <stp/>
        <stp>Close</stp>
        <stp>D</stp>
        <stp>-270</stp>
        <stp>All</stp>
        <stp/>
        <stp/>
        <stp>FALSE</stp>
        <stp>T</stp>
        <tr r="G272" s="3"/>
        <tr r="G272" s="3"/>
      </tp>
      <tp>
        <v>13203.3</v>
        <stp/>
        <stp>StudyData</stp>
        <stp>HSIC</stp>
        <stp>Bar</stp>
        <stp/>
        <stp>Close</stp>
        <stp>D</stp>
        <stp>-260</stp>
        <stp>All</stp>
        <stp/>
        <stp/>
        <stp>FALSE</stp>
        <stp>T</stp>
        <tr r="G262" s="3"/>
        <tr r="G262" s="3"/>
      </tp>
      <tp>
        <v>13061.97</v>
        <stp/>
        <stp>StudyData</stp>
        <stp>HSIC</stp>
        <stp>Bar</stp>
        <stp/>
        <stp>Close</stp>
        <stp>D</stp>
        <stp>-250</stp>
        <stp>All</stp>
        <stp/>
        <stp/>
        <stp>FALSE</stp>
        <stp>T</stp>
        <tr r="G252" s="3"/>
        <tr r="G252" s="3"/>
      </tp>
      <tp>
        <v>13711.18</v>
        <stp/>
        <stp>StudyData</stp>
        <stp>HSIC</stp>
        <stp>Bar</stp>
        <stp/>
        <stp>Close</stp>
        <stp>D</stp>
        <stp>-240</stp>
        <stp>All</stp>
        <stp/>
        <stp/>
        <stp>FALSE</stp>
        <stp>T</stp>
        <tr r="G242" s="3"/>
        <tr r="G242" s="3"/>
      </tp>
      <tp>
        <v>13717.92</v>
        <stp/>
        <stp>StudyData</stp>
        <stp>HSIC</stp>
        <stp>Bar</stp>
        <stp/>
        <stp>Close</stp>
        <stp>D</stp>
        <stp>-230</stp>
        <stp>All</stp>
        <stp/>
        <stp/>
        <stp>FALSE</stp>
        <stp>T</stp>
        <tr r="G232" s="3"/>
        <tr r="G232" s="3"/>
      </tp>
      <tp>
        <v>13829.84</v>
        <stp/>
        <stp>StudyData</stp>
        <stp>HSIC</stp>
        <stp>Bar</stp>
        <stp/>
        <stp>Close</stp>
        <stp>D</stp>
        <stp>-220</stp>
        <stp>All</stp>
        <stp/>
        <stp/>
        <stp>FALSE</stp>
        <stp>T</stp>
        <tr r="G222" s="3"/>
        <tr r="G222" s="3"/>
      </tp>
      <tp>
        <v>14143.22</v>
        <stp/>
        <stp>StudyData</stp>
        <stp>HSIC</stp>
        <stp>Bar</stp>
        <stp/>
        <stp>Close</stp>
        <stp>D</stp>
        <stp>-210</stp>
        <stp>All</stp>
        <stp/>
        <stp/>
        <stp>FALSE</stp>
        <stp>T</stp>
        <tr r="G212" s="3"/>
        <tr r="G212" s="3"/>
      </tp>
      <tp>
        <v>13958.63</v>
        <stp/>
        <stp>StudyData</stp>
        <stp>HSIC</stp>
        <stp>Bar</stp>
        <stp/>
        <stp>Close</stp>
        <stp>D</stp>
        <stp>-200</stp>
        <stp>All</stp>
        <stp/>
        <stp/>
        <stp>FALSE</stp>
        <stp>T</stp>
        <tr r="G202" s="3"/>
        <tr r="G202" s="3"/>
      </tp>
      <tp>
        <v>12708.07</v>
        <stp/>
        <stp>StudyData</stp>
        <stp>HSIC</stp>
        <stp>Bar</stp>
        <stp/>
        <stp>Close</stp>
        <stp>D</stp>
        <stp>-290</stp>
        <stp>All</stp>
        <stp/>
        <stp/>
        <stp>FALSE</stp>
        <stp>T</stp>
        <tr r="G292" s="3"/>
        <tr r="G292" s="3"/>
      </tp>
      <tp>
        <v>12520.19</v>
        <stp/>
        <stp>StudyData</stp>
        <stp>HSIC</stp>
        <stp>Bar</stp>
        <stp/>
        <stp>Close</stp>
        <stp>D</stp>
        <stp>-280</stp>
        <stp>All</stp>
        <stp/>
        <stp/>
        <stp>FALSE</stp>
        <stp>T</stp>
        <tr r="G282" s="3"/>
        <tr r="G282" s="3"/>
      </tp>
      <tp>
        <v>13254.97</v>
        <stp/>
        <stp>StudyData</stp>
        <stp>HSIC</stp>
        <stp>Bar</stp>
        <stp/>
        <stp>Close</stp>
        <stp>D</stp>
        <stp>-170</stp>
        <stp>All</stp>
        <stp/>
        <stp/>
        <stp>FALSE</stp>
        <stp>T</stp>
        <tr r="G172" s="3"/>
        <tr r="G172" s="3"/>
      </tp>
      <tp>
        <v>13133.54</v>
        <stp/>
        <stp>StudyData</stp>
        <stp>HSIC</stp>
        <stp>Bar</stp>
        <stp/>
        <stp>Close</stp>
        <stp>D</stp>
        <stp>-160</stp>
        <stp>All</stp>
        <stp/>
        <stp/>
        <stp>FALSE</stp>
        <stp>T</stp>
        <tr r="G162" s="3"/>
        <tr r="G162" s="3"/>
      </tp>
      <tp>
        <v>12570.63</v>
        <stp/>
        <stp>StudyData</stp>
        <stp>HSIC</stp>
        <stp>Bar</stp>
        <stp/>
        <stp>Close</stp>
        <stp>D</stp>
        <stp>-150</stp>
        <stp>All</stp>
        <stp/>
        <stp/>
        <stp>FALSE</stp>
        <stp>T</stp>
        <tr r="G152" s="3"/>
        <tr r="G152" s="3"/>
      </tp>
      <tp>
        <v>13497.97</v>
        <stp/>
        <stp>StudyData</stp>
        <stp>HSIC</stp>
        <stp>Bar</stp>
        <stp/>
        <stp>Close</stp>
        <stp>D</stp>
        <stp>-140</stp>
        <stp>All</stp>
        <stp/>
        <stp/>
        <stp>FALSE</stp>
        <stp>T</stp>
        <tr r="G142" s="3"/>
        <tr r="G142" s="3"/>
      </tp>
      <tp>
        <v>13614.15</v>
        <stp/>
        <stp>StudyData</stp>
        <stp>HSIC</stp>
        <stp>Bar</stp>
        <stp/>
        <stp>Close</stp>
        <stp>D</stp>
        <stp>-130</stp>
        <stp>All</stp>
        <stp/>
        <stp/>
        <stp>FALSE</stp>
        <stp>T</stp>
        <tr r="G132" s="3"/>
        <tr r="G132" s="3"/>
      </tp>
      <tp>
        <v>13710.88</v>
        <stp/>
        <stp>StudyData</stp>
        <stp>HSIC</stp>
        <stp>Bar</stp>
        <stp/>
        <stp>Close</stp>
        <stp>D</stp>
        <stp>-120</stp>
        <stp>All</stp>
        <stp/>
        <stp/>
        <stp>FALSE</stp>
        <stp>T</stp>
        <tr r="G122" s="3"/>
        <tr r="G122" s="3"/>
      </tp>
      <tp>
        <v>13855.93</v>
        <stp/>
        <stp>StudyData</stp>
        <stp>HSIC</stp>
        <stp>Bar</stp>
        <stp/>
        <stp>Close</stp>
        <stp>D</stp>
        <stp>-110</stp>
        <stp>All</stp>
        <stp/>
        <stp/>
        <stp>FALSE</stp>
        <stp>T</stp>
        <tr r="G112" s="3"/>
        <tr r="G112" s="3"/>
      </tp>
      <tp>
        <v>13717.64</v>
        <stp/>
        <stp>StudyData</stp>
        <stp>HSIC</stp>
        <stp>Bar</stp>
        <stp/>
        <stp>Close</stp>
        <stp>D</stp>
        <stp>-100</stp>
        <stp>All</stp>
        <stp/>
        <stp/>
        <stp>FALSE</stp>
        <stp>T</stp>
        <tr r="G102" s="3"/>
        <tr r="G102" s="3"/>
      </tp>
      <tp>
        <v>13630.93</v>
        <stp/>
        <stp>StudyData</stp>
        <stp>HSIC</stp>
        <stp>Bar</stp>
        <stp/>
        <stp>Close</stp>
        <stp>D</stp>
        <stp>-190</stp>
        <stp>All</stp>
        <stp/>
        <stp/>
        <stp>FALSE</stp>
        <stp>T</stp>
        <tr r="G192" s="3"/>
        <tr r="G192" s="3"/>
      </tp>
      <tp>
        <v>13235.39</v>
        <stp/>
        <stp>StudyData</stp>
        <stp>HSIC</stp>
        <stp>Bar</stp>
        <stp/>
        <stp>Close</stp>
        <stp>D</stp>
        <stp>-180</stp>
        <stp>All</stp>
        <stp/>
        <stp/>
        <stp>FALSE</stp>
        <stp>T</stp>
        <tr r="G182" s="3"/>
        <tr r="G182" s="3"/>
      </tp>
      <tp>
        <v>42942</v>
        <stp/>
        <stp>StudyData</stp>
        <stp>HSIC</stp>
        <stp>Bar</stp>
        <stp/>
        <stp>Time</stp>
        <stp>D</stp>
        <stp>-8</stp>
        <stp>All</stp>
        <stp/>
        <stp/>
        <stp>False</stp>
        <tr r="B10" s="3"/>
        <tr r="C10" s="3"/>
      </tp>
      <tp>
        <v>42941</v>
        <stp/>
        <stp>StudyData</stp>
        <stp>HSIC</stp>
        <stp>Bar</stp>
        <stp/>
        <stp>Time</stp>
        <stp>D</stp>
        <stp>-9</stp>
        <stp>All</stp>
        <stp/>
        <stp/>
        <stp>False</stp>
        <tr r="C11" s="3"/>
        <tr r="B11" s="3"/>
      </tp>
      <tp>
        <v>42948</v>
        <stp/>
        <stp>StudyData</stp>
        <stp>HSIC</stp>
        <stp>Bar</stp>
        <stp/>
        <stp>Time</stp>
        <stp>D</stp>
        <stp>-4</stp>
        <stp>All</stp>
        <stp/>
        <stp/>
        <stp>False</stp>
        <tr r="C6" s="3"/>
        <tr r="B6" s="3"/>
      </tp>
      <tp>
        <v>42947</v>
        <stp/>
        <stp>StudyData</stp>
        <stp>HSIC</stp>
        <stp>Bar</stp>
        <stp/>
        <stp>Time</stp>
        <stp>D</stp>
        <stp>-5</stp>
        <stp>All</stp>
        <stp/>
        <stp/>
        <stp>False</stp>
        <tr r="C7" s="3"/>
        <tr r="B7" s="3"/>
      </tp>
      <tp>
        <v>42944</v>
        <stp/>
        <stp>StudyData</stp>
        <stp>HSIC</stp>
        <stp>Bar</stp>
        <stp/>
        <stp>Time</stp>
        <stp>D</stp>
        <stp>-6</stp>
        <stp>All</stp>
        <stp/>
        <stp/>
        <stp>False</stp>
        <tr r="B8" s="3"/>
        <tr r="C8" s="3"/>
      </tp>
      <tp>
        <v>42943</v>
        <stp/>
        <stp>StudyData</stp>
        <stp>HSIC</stp>
        <stp>Bar</stp>
        <stp/>
        <stp>Time</stp>
        <stp>D</stp>
        <stp>-7</stp>
        <stp>All</stp>
        <stp/>
        <stp/>
        <stp>False</stp>
        <tr r="B9" s="3"/>
        <tr r="C9" s="3"/>
      </tp>
      <tp>
        <v>42951</v>
        <stp/>
        <stp>StudyData</stp>
        <stp>HSIC</stp>
        <stp>Bar</stp>
        <stp/>
        <stp>Time</stp>
        <stp>D</stp>
        <stp>-1</stp>
        <stp>All</stp>
        <stp/>
        <stp/>
        <stp>False</stp>
        <tr r="B3" s="3"/>
        <tr r="C3" s="3"/>
      </tp>
      <tp>
        <v>42950</v>
        <stp/>
        <stp>StudyData</stp>
        <stp>HSIC</stp>
        <stp>Bar</stp>
        <stp/>
        <stp>Time</stp>
        <stp>D</stp>
        <stp>-2</stp>
        <stp>All</stp>
        <stp/>
        <stp/>
        <stp>False</stp>
        <tr r="C4" s="3"/>
        <tr r="B4" s="3"/>
      </tp>
      <tp>
        <v>42949</v>
        <stp/>
        <stp>StudyData</stp>
        <stp>HSIC</stp>
        <stp>Bar</stp>
        <stp/>
        <stp>Time</stp>
        <stp>D</stp>
        <stp>-3</stp>
        <stp>All</stp>
        <stp/>
        <stp/>
        <stp>False</stp>
        <tr r="B5" s="3"/>
        <tr r="C5" s="3"/>
      </tp>
      <tp>
        <v>13419.69</v>
        <stp/>
        <stp>StudyData</stp>
        <stp>HSIC</stp>
        <stp>Bar</stp>
        <stp/>
        <stp>Low</stp>
        <stp>D</stp>
        <stp>-246</stp>
        <stp>All</stp>
        <stp/>
        <stp/>
        <stp>FALSE</stp>
        <stp>T</stp>
        <tr r="F248" s="3"/>
        <tr r="F248" s="3"/>
      </tp>
      <tp>
        <v>13266.67</v>
        <stp/>
        <stp>StudyData</stp>
        <stp>HSIC</stp>
        <stp>Bar</stp>
        <stp/>
        <stp>Low</stp>
        <stp>D</stp>
        <stp>-256</stp>
        <stp>All</stp>
        <stp/>
        <stp/>
        <stp>FALSE</stp>
        <stp>T</stp>
        <tr r="F258" s="3"/>
        <tr r="F258" s="3"/>
      </tp>
      <tp>
        <v>12710.03</v>
        <stp/>
        <stp>StudyData</stp>
        <stp>HSIC</stp>
        <stp>Bar</stp>
        <stp/>
        <stp>Low</stp>
        <stp>D</stp>
        <stp>-266</stp>
        <stp>All</stp>
        <stp/>
        <stp/>
        <stp>FALSE</stp>
        <stp>T</stp>
        <tr r="F268" s="3"/>
        <tr r="F268" s="3"/>
      </tp>
      <tp>
        <v>12135.98</v>
        <stp/>
        <stp>StudyData</stp>
        <stp>HSIC</stp>
        <stp>Bar</stp>
        <stp/>
        <stp>Low</stp>
        <stp>D</stp>
        <stp>-276</stp>
        <stp>All</stp>
        <stp/>
        <stp/>
        <stp>FALSE</stp>
        <stp>T</stp>
        <tr r="F278" s="3"/>
        <tr r="F278" s="3"/>
      </tp>
      <tp>
        <v>14058.9</v>
        <stp/>
        <stp>StudyData</stp>
        <stp>HSIC</stp>
        <stp>Bar</stp>
        <stp/>
        <stp>Low</stp>
        <stp>D</stp>
        <stp>-206</stp>
        <stp>All</stp>
        <stp/>
        <stp/>
        <stp>FALSE</stp>
        <stp>T</stp>
        <tr r="F208" s="3"/>
        <tr r="F208" s="3"/>
      </tp>
      <tp>
        <v>13772.52</v>
        <stp/>
        <stp>StudyData</stp>
        <stp>HSIC</stp>
        <stp>Bar</stp>
        <stp/>
        <stp>Low</stp>
        <stp>D</stp>
        <stp>-216</stp>
        <stp>All</stp>
        <stp/>
        <stp/>
        <stp>FALSE</stp>
        <stp>T</stp>
        <tr r="F218" s="3"/>
        <tr r="F218" s="3"/>
      </tp>
      <tp>
        <v>14058.57</v>
        <stp/>
        <stp>StudyData</stp>
        <stp>HSIC</stp>
        <stp>Bar</stp>
        <stp/>
        <stp>Low</stp>
        <stp>D</stp>
        <stp>-226</stp>
        <stp>All</stp>
        <stp/>
        <stp/>
        <stp>FALSE</stp>
        <stp>T</stp>
        <tr r="F228" s="3"/>
        <tr r="F228" s="3"/>
      </tp>
      <tp>
        <v>13757.96</v>
        <stp/>
        <stp>StudyData</stp>
        <stp>HSIC</stp>
        <stp>Bar</stp>
        <stp/>
        <stp>Low</stp>
        <stp>D</stp>
        <stp>-236</stp>
        <stp>All</stp>
        <stp/>
        <stp/>
        <stp>FALSE</stp>
        <stp>T</stp>
        <tr r="F238" s="3"/>
        <tr r="F238" s="3"/>
      </tp>
      <tp>
        <v>12403.76</v>
        <stp/>
        <stp>StudyData</stp>
        <stp>HSIC</stp>
        <stp>Bar</stp>
        <stp/>
        <stp>Low</stp>
        <stp>D</stp>
        <stp>-286</stp>
        <stp>All</stp>
        <stp/>
        <stp/>
        <stp>FALSE</stp>
        <stp>T</stp>
        <tr r="F288" s="3"/>
        <tr r="F288" s="3"/>
      </tp>
      <tp>
        <v>12338.06</v>
        <stp/>
        <stp>StudyData</stp>
        <stp>HSIC</stp>
        <stp>Bar</stp>
        <stp/>
        <stp>Low</stp>
        <stp>D</stp>
        <stp>-296</stp>
        <stp>All</stp>
        <stp/>
        <stp/>
        <stp>FALSE</stp>
        <stp>T</stp>
        <tr r="F298" s="3"/>
        <tr r="F298" s="3"/>
      </tp>
      <tp>
        <v>12790.11</v>
        <stp/>
        <stp>StudyData</stp>
        <stp>HSIC</stp>
        <stp>Bar</stp>
        <stp/>
        <stp>Low</stp>
        <stp>D</stp>
        <stp>-146</stp>
        <stp>All</stp>
        <stp/>
        <stp/>
        <stp>FALSE</stp>
        <stp>T</stp>
        <tr r="F148" s="3"/>
        <tr r="F148" s="3"/>
      </tp>
      <tp>
        <v>12831.35</v>
        <stp/>
        <stp>StudyData</stp>
        <stp>HSIC</stp>
        <stp>Bar</stp>
        <stp/>
        <stp>Low</stp>
        <stp>D</stp>
        <stp>-156</stp>
        <stp>All</stp>
        <stp/>
        <stp/>
        <stp>FALSE</stp>
        <stp>T</stp>
        <tr r="F158" s="3"/>
        <tr r="F158" s="3"/>
      </tp>
      <tp>
        <v>13409.01</v>
        <stp/>
        <stp>StudyData</stp>
        <stp>HSIC</stp>
        <stp>Bar</stp>
        <stp/>
        <stp>Low</stp>
        <stp>D</stp>
        <stp>-166</stp>
        <stp>All</stp>
        <stp/>
        <stp/>
        <stp>FALSE</stp>
        <stp>T</stp>
        <tr r="F168" s="3"/>
        <tr r="F168" s="3"/>
      </tp>
      <tp>
        <v>13030.35</v>
        <stp/>
        <stp>StudyData</stp>
        <stp>HSIC</stp>
        <stp>Bar</stp>
        <stp/>
        <stp>Low</stp>
        <stp>D</stp>
        <stp>-176</stp>
        <stp>All</stp>
        <stp/>
        <stp/>
        <stp>FALSE</stp>
        <stp>T</stp>
        <tr r="F178" s="3"/>
        <tr r="F178" s="3"/>
      </tp>
      <tp>
        <v>13691.55</v>
        <stp/>
        <stp>StudyData</stp>
        <stp>HSIC</stp>
        <stp>Bar</stp>
        <stp/>
        <stp>Low</stp>
        <stp>D</stp>
        <stp>-106</stp>
        <stp>All</stp>
        <stp/>
        <stp/>
        <stp>FALSE</stp>
        <stp>T</stp>
        <tr r="F108" s="3"/>
        <tr r="F108" s="3"/>
      </tp>
      <tp>
        <v>13826.99</v>
        <stp/>
        <stp>StudyData</stp>
        <stp>HSIC</stp>
        <stp>Bar</stp>
        <stp/>
        <stp>Low</stp>
        <stp>D</stp>
        <stp>-116</stp>
        <stp>All</stp>
        <stp/>
        <stp/>
        <stp>FALSE</stp>
        <stp>T</stp>
        <tr r="F118" s="3"/>
        <tr r="F118" s="3"/>
      </tp>
      <tp>
        <v>13672.39</v>
        <stp/>
        <stp>StudyData</stp>
        <stp>HSIC</stp>
        <stp>Bar</stp>
        <stp/>
        <stp>Low</stp>
        <stp>D</stp>
        <stp>-126</stp>
        <stp>All</stp>
        <stp/>
        <stp/>
        <stp>FALSE</stp>
        <stp>T</stp>
        <tr r="F128" s="3"/>
        <tr r="F128" s="3"/>
      </tp>
      <tp>
        <v>13357.25</v>
        <stp/>
        <stp>StudyData</stp>
        <stp>HSIC</stp>
        <stp>Bar</stp>
        <stp/>
        <stp>Low</stp>
        <stp>D</stp>
        <stp>-136</stp>
        <stp>All</stp>
        <stp/>
        <stp/>
        <stp>FALSE</stp>
        <stp>T</stp>
        <tr r="F138" s="3"/>
        <tr r="F138" s="3"/>
      </tp>
      <tp>
        <v>13439.25</v>
        <stp/>
        <stp>StudyData</stp>
        <stp>HSIC</stp>
        <stp>Bar</stp>
        <stp/>
        <stp>Low</stp>
        <stp>D</stp>
        <stp>-186</stp>
        <stp>All</stp>
        <stp/>
        <stp/>
        <stp>FALSE</stp>
        <stp>T</stp>
        <tr r="F188" s="3"/>
        <tr r="F188" s="3"/>
      </tp>
      <tp>
        <v>14061.79</v>
        <stp/>
        <stp>StudyData</stp>
        <stp>HSIC</stp>
        <stp>Bar</stp>
        <stp/>
        <stp>Low</stp>
        <stp>D</stp>
        <stp>-196</stp>
        <stp>All</stp>
        <stp/>
        <stp/>
        <stp>FALSE</stp>
        <stp>T</stp>
        <tr r="F198" s="3"/>
        <tr r="F198" s="3"/>
      </tp>
      <tp>
        <v>16223.73</v>
        <stp/>
        <stp>ContractData</stp>
        <stp>X.US.HSIC</stp>
        <stp>Open</stp>
        <stp/>
        <stp>T</stp>
        <tr r="M10" s="2"/>
      </tp>
      <tp>
        <v>37955.72</v>
        <stp/>
        <stp>ContractData</stp>
        <stp>X.US.HSIF</stp>
        <stp>Open</stp>
        <stp/>
        <stp>T</stp>
        <tr r="M11" s="2"/>
      </tp>
      <tp>
        <v>27665.71</v>
        <stp/>
        <stp>ContractData</stp>
        <stp>X.US.HSIX</stp>
        <stp>Open</stp>
        <stp/>
        <stp>T</stp>
        <tr r="M12" s="2"/>
      </tp>
      <tp>
        <v>38090.520000000004</v>
        <stp/>
        <stp>ContractData</stp>
        <stp>X.US.HSIP</stp>
        <stp>Open</stp>
        <stp/>
        <stp>T</stp>
        <tr r="M18" s="2"/>
      </tp>
      <tp>
        <v>59135.78</v>
        <stp/>
        <stp>ContractData</stp>
        <stp>X.US.HSIU</stp>
        <stp>Open</stp>
        <stp/>
        <stp>T</stp>
        <tr r="M20" s="2"/>
      </tp>
      <tp>
        <v>16149.14</v>
        <stp/>
        <stp>StudyData</stp>
        <stp>HSIC</stp>
        <stp>Bar</stp>
        <stp/>
        <stp>Close</stp>
        <stp>D</stp>
        <stp>-1</stp>
        <stp>All</stp>
        <stp/>
        <stp/>
        <stp>FALSE</stp>
        <stp>T</stp>
        <tr r="G3" s="3"/>
        <tr r="G3" s="3"/>
      </tp>
      <tp>
        <v>2474.5</v>
        <stp/>
        <stp>DOMData</stp>
        <stp>F.EP</stp>
        <stp>Price</stp>
        <stp>-5</stp>
        <stp>T</stp>
        <tr r="K46" s="2"/>
      </tp>
      <tp>
        <v>15495.41</v>
        <stp/>
        <stp>StudyData</stp>
        <stp>HSIC</stp>
        <stp>Bar</stp>
        <stp/>
        <stp>Low</stp>
        <stp>D</stp>
        <stp>-14</stp>
        <stp>All</stp>
        <stp/>
        <stp/>
        <stp>FALSE</stp>
        <stp>T</stp>
        <tr r="F16" s="3"/>
        <tr r="F16" s="3"/>
      </tp>
      <tp>
        <v>15386.16</v>
        <stp/>
        <stp>StudyData</stp>
        <stp>HSIC</stp>
        <stp>Bar</stp>
        <stp/>
        <stp>Low</stp>
        <stp>D</stp>
        <stp>-34</stp>
        <stp>All</stp>
        <stp/>
        <stp/>
        <stp>FALSE</stp>
        <stp>T</stp>
        <tr r="F36" s="3"/>
        <tr r="F36" s="3"/>
      </tp>
      <tp>
        <v>14937.02</v>
        <stp/>
        <stp>StudyData</stp>
        <stp>HSIC</stp>
        <stp>Bar</stp>
        <stp/>
        <stp>Low</stp>
        <stp>D</stp>
        <stp>-24</stp>
        <stp>All</stp>
        <stp/>
        <stp/>
        <stp>FALSE</stp>
        <stp>T</stp>
        <tr r="F26" s="3"/>
        <tr r="F26" s="3"/>
      </tp>
      <tp>
        <v>15086.1</v>
        <stp/>
        <stp>StudyData</stp>
        <stp>HSIC</stp>
        <stp>Bar</stp>
        <stp/>
        <stp>Low</stp>
        <stp>D</stp>
        <stp>-54</stp>
        <stp>All</stp>
        <stp/>
        <stp/>
        <stp>FALSE</stp>
        <stp>T</stp>
        <tr r="F56" s="3"/>
        <tr r="F56" s="3"/>
      </tp>
      <tp>
        <v>15262.33</v>
        <stp/>
        <stp>StudyData</stp>
        <stp>HSIC</stp>
        <stp>Bar</stp>
        <stp/>
        <stp>Low</stp>
        <stp>D</stp>
        <stp>-44</stp>
        <stp>All</stp>
        <stp/>
        <stp/>
        <stp>FALSE</stp>
        <stp>T</stp>
        <tr r="F46" s="3"/>
        <tr r="F46" s="3"/>
      </tp>
      <tp>
        <v>14231.22</v>
        <stp/>
        <stp>StudyData</stp>
        <stp>HSIC</stp>
        <stp>Bar</stp>
        <stp/>
        <stp>Low</stp>
        <stp>D</stp>
        <stp>-74</stp>
        <stp>All</stp>
        <stp/>
        <stp/>
        <stp>FALSE</stp>
        <stp>T</stp>
        <tr r="F76" s="3"/>
        <tr r="F76" s="3"/>
      </tp>
      <tp>
        <v>14467.57</v>
        <stp/>
        <stp>StudyData</stp>
        <stp>HSIC</stp>
        <stp>Bar</stp>
        <stp/>
        <stp>Low</stp>
        <stp>D</stp>
        <stp>-64</stp>
        <stp>All</stp>
        <stp/>
        <stp/>
        <stp>FALSE</stp>
        <stp>T</stp>
        <tr r="F66" s="3"/>
        <tr r="F66" s="3"/>
      </tp>
      <tp>
        <v>14264.88</v>
        <stp/>
        <stp>StudyData</stp>
        <stp>HSIC</stp>
        <stp>Bar</stp>
        <stp/>
        <stp>Low</stp>
        <stp>D</stp>
        <stp>-94</stp>
        <stp>All</stp>
        <stp/>
        <stp/>
        <stp>FALSE</stp>
        <stp>T</stp>
        <tr r="F96" s="3"/>
        <tr r="F96" s="3"/>
      </tp>
      <tp>
        <v>14270.24</v>
        <stp/>
        <stp>StudyData</stp>
        <stp>HSIC</stp>
        <stp>Bar</stp>
        <stp/>
        <stp>Low</stp>
        <stp>D</stp>
        <stp>-84</stp>
        <stp>All</stp>
        <stp/>
        <stp/>
        <stp>FALSE</stp>
        <stp>T</stp>
        <tr r="F86" s="3"/>
        <tr r="F86" s="3"/>
      </tp>
      <tp>
        <v>12577.78</v>
        <stp/>
        <stp>StudyData</stp>
        <stp>HSIC</stp>
        <stp>Bar</stp>
        <stp/>
        <stp>Close</stp>
        <stp>D</stp>
        <stp>-271</stp>
        <stp>All</stp>
        <stp/>
        <stp/>
        <stp>FALSE</stp>
        <stp>T</stp>
        <tr r="G273" s="3"/>
        <tr r="G273" s="3"/>
      </tp>
      <tp>
        <v>13092.61</v>
        <stp/>
        <stp>StudyData</stp>
        <stp>HSIC</stp>
        <stp>Bar</stp>
        <stp/>
        <stp>Close</stp>
        <stp>D</stp>
        <stp>-261</stp>
        <stp>All</stp>
        <stp/>
        <stp/>
        <stp>FALSE</stp>
        <stp>T</stp>
        <tr r="G263" s="3"/>
        <tr r="G263" s="3"/>
      </tp>
      <tp t="s">
        <v/>
        <stp/>
        <stp>StudyData</stp>
        <stp>HSIC</stp>
        <stp>Bar</stp>
        <stp/>
        <stp>Close</stp>
        <stp>D</stp>
        <stp>-251</stp>
        <stp>All</stp>
        <stp/>
        <stp/>
        <stp>FALSE</stp>
        <stp>T</stp>
        <tr r="G253" s="3"/>
      </tp>
      <tp>
        <v>13804.3</v>
        <stp/>
        <stp>StudyData</stp>
        <stp>HSIC</stp>
        <stp>Bar</stp>
        <stp/>
        <stp>Close</stp>
        <stp>D</stp>
        <stp>-241</stp>
        <stp>All</stp>
        <stp/>
        <stp/>
        <stp>FALSE</stp>
        <stp>T</stp>
        <tr r="G243" s="3"/>
        <tr r="G243" s="3"/>
      </tp>
      <tp>
        <v>13845.81</v>
        <stp/>
        <stp>StudyData</stp>
        <stp>HSIC</stp>
        <stp>Bar</stp>
        <stp/>
        <stp>Close</stp>
        <stp>D</stp>
        <stp>-231</stp>
        <stp>All</stp>
        <stp/>
        <stp/>
        <stp>FALSE</stp>
        <stp>T</stp>
        <tr r="G233" s="3"/>
        <tr r="G233" s="3"/>
      </tp>
      <tp>
        <v>13834.12</v>
        <stp/>
        <stp>StudyData</stp>
        <stp>HSIC</stp>
        <stp>Bar</stp>
        <stp/>
        <stp>Close</stp>
        <stp>D</stp>
        <stp>-221</stp>
        <stp>All</stp>
        <stp/>
        <stp/>
        <stp>FALSE</stp>
        <stp>T</stp>
        <tr r="G223" s="3"/>
        <tr r="G223" s="3"/>
      </tp>
      <tp>
        <v>13985.18</v>
        <stp/>
        <stp>StudyData</stp>
        <stp>HSIC</stp>
        <stp>Bar</stp>
        <stp/>
        <stp>Close</stp>
        <stp>D</stp>
        <stp>-211</stp>
        <stp>All</stp>
        <stp/>
        <stp/>
        <stp>FALSE</stp>
        <stp>T</stp>
        <tr r="G213" s="3"/>
        <tr r="G213" s="3"/>
      </tp>
      <tp>
        <v>13876.31</v>
        <stp/>
        <stp>StudyData</stp>
        <stp>HSIC</stp>
        <stp>Bar</stp>
        <stp/>
        <stp>Close</stp>
        <stp>D</stp>
        <stp>-201</stp>
        <stp>All</stp>
        <stp/>
        <stp/>
        <stp>FALSE</stp>
        <stp>T</stp>
        <tr r="G203" s="3"/>
        <tr r="G203" s="3"/>
      </tp>
      <tp>
        <v>12641.9</v>
        <stp/>
        <stp>StudyData</stp>
        <stp>HSIC</stp>
        <stp>Bar</stp>
        <stp/>
        <stp>Close</stp>
        <stp>D</stp>
        <stp>-291</stp>
        <stp>All</stp>
        <stp/>
        <stp/>
        <stp>FALSE</stp>
        <stp>T</stp>
        <tr r="G293" s="3"/>
        <tr r="G293" s="3"/>
      </tp>
      <tp>
        <v>12381.5</v>
        <stp/>
        <stp>StudyData</stp>
        <stp>HSIC</stp>
        <stp>Bar</stp>
        <stp/>
        <stp>Close</stp>
        <stp>D</stp>
        <stp>-281</stp>
        <stp>All</stp>
        <stp/>
        <stp/>
        <stp>FALSE</stp>
        <stp>T</stp>
        <tr r="G283" s="3"/>
        <tr r="G283" s="3"/>
      </tp>
      <tp>
        <v>13236</v>
        <stp/>
        <stp>StudyData</stp>
        <stp>HSIC</stp>
        <stp>Bar</stp>
        <stp/>
        <stp>Close</stp>
        <stp>D</stp>
        <stp>-171</stp>
        <stp>All</stp>
        <stp/>
        <stp/>
        <stp>FALSE</stp>
        <stp>T</stp>
        <tr r="G173" s="3"/>
        <tr r="G173" s="3"/>
      </tp>
      <tp>
        <v>13290.02</v>
        <stp/>
        <stp>StudyData</stp>
        <stp>HSIC</stp>
        <stp>Bar</stp>
        <stp/>
        <stp>Close</stp>
        <stp>D</stp>
        <stp>-161</stp>
        <stp>All</stp>
        <stp/>
        <stp/>
        <stp>FALSE</stp>
        <stp>T</stp>
        <tr r="G163" s="3"/>
        <tr r="G163" s="3"/>
      </tp>
      <tp>
        <v>12665.96</v>
        <stp/>
        <stp>StudyData</stp>
        <stp>HSIC</stp>
        <stp>Bar</stp>
        <stp/>
        <stp>Close</stp>
        <stp>D</stp>
        <stp>-151</stp>
        <stp>All</stp>
        <stp/>
        <stp/>
        <stp>FALSE</stp>
        <stp>T</stp>
        <tr r="G153" s="3"/>
        <tr r="G153" s="3"/>
      </tp>
      <tp>
        <v>13379.13</v>
        <stp/>
        <stp>StudyData</stp>
        <stp>HSIC</stp>
        <stp>Bar</stp>
        <stp/>
        <stp>Close</stp>
        <stp>D</stp>
        <stp>-141</stp>
        <stp>All</stp>
        <stp/>
        <stp/>
        <stp>FALSE</stp>
        <stp>T</stp>
        <tr r="G143" s="3"/>
        <tr r="G143" s="3"/>
      </tp>
      <tp>
        <v>13532.83</v>
        <stp/>
        <stp>StudyData</stp>
        <stp>HSIC</stp>
        <stp>Bar</stp>
        <stp/>
        <stp>Close</stp>
        <stp>D</stp>
        <stp>-131</stp>
        <stp>All</stp>
        <stp/>
        <stp/>
        <stp>FALSE</stp>
        <stp>T</stp>
        <tr r="G133" s="3"/>
        <tr r="G133" s="3"/>
      </tp>
      <tp>
        <v>13695.52</v>
        <stp/>
        <stp>StudyData</stp>
        <stp>HSIC</stp>
        <stp>Bar</stp>
        <stp/>
        <stp>Close</stp>
        <stp>D</stp>
        <stp>-121</stp>
        <stp>All</stp>
        <stp/>
        <stp/>
        <stp>FALSE</stp>
        <stp>T</stp>
        <tr r="G123" s="3"/>
        <tr r="G123" s="3"/>
      </tp>
      <tp>
        <v>13931.23</v>
        <stp/>
        <stp>StudyData</stp>
        <stp>HSIC</stp>
        <stp>Bar</stp>
        <stp/>
        <stp>Close</stp>
        <stp>D</stp>
        <stp>-111</stp>
        <stp>All</stp>
        <stp/>
        <stp/>
        <stp>FALSE</stp>
        <stp>T</stp>
        <tr r="G113" s="3"/>
        <tr r="G113" s="3"/>
      </tp>
      <tp>
        <v>13688.32</v>
        <stp/>
        <stp>StudyData</stp>
        <stp>HSIC</stp>
        <stp>Bar</stp>
        <stp/>
        <stp>Close</stp>
        <stp>D</stp>
        <stp>-101</stp>
        <stp>All</stp>
        <stp/>
        <stp/>
        <stp>FALSE</stp>
        <stp>T</stp>
        <tr r="G103" s="3"/>
        <tr r="G103" s="3"/>
      </tp>
      <tp>
        <v>13748.36</v>
        <stp/>
        <stp>StudyData</stp>
        <stp>HSIC</stp>
        <stp>Bar</stp>
        <stp/>
        <stp>Close</stp>
        <stp>D</stp>
        <stp>-191</stp>
        <stp>All</stp>
        <stp/>
        <stp/>
        <stp>FALSE</stp>
        <stp>T</stp>
        <tr r="G193" s="3"/>
        <tr r="G193" s="3"/>
      </tp>
      <tp>
        <v>13572.74</v>
        <stp/>
        <stp>StudyData</stp>
        <stp>HSIC</stp>
        <stp>Bar</stp>
        <stp/>
        <stp>Close</stp>
        <stp>D</stp>
        <stp>-181</stp>
        <stp>All</stp>
        <stp/>
        <stp/>
        <stp>FALSE</stp>
        <stp>T</stp>
        <tr r="G183" s="3"/>
        <tr r="G183" s="3"/>
      </tp>
      <tp>
        <v>37881.300000000003</v>
        <stp/>
        <stp>ContractData</stp>
        <stp>X.US.HSIF</stp>
        <stp>Low</stp>
        <stp/>
        <stp>T</stp>
        <tr r="O11" s="2"/>
      </tp>
      <tp>
        <v>16223.73</v>
        <stp/>
        <stp>ContractData</stp>
        <stp>X.US.HSIC</stp>
        <stp>Low</stp>
        <stp/>
        <stp>T</stp>
        <tr r="O10" s="2"/>
      </tp>
      <tp>
        <v>27629.200000000001</v>
        <stp/>
        <stp>ContractData</stp>
        <stp>X.US.HSIX</stp>
        <stp>Low</stp>
        <stp/>
        <stp>T</stp>
        <tr r="O12" s="2"/>
      </tp>
      <tp>
        <v>58859.880000000005</v>
        <stp/>
        <stp>ContractData</stp>
        <stp>X.US.HSIU</stp>
        <stp>Low</stp>
        <stp/>
        <stp>T</stp>
        <tr r="O20" s="2"/>
      </tp>
      <tp>
        <v>37632.53</v>
        <stp/>
        <stp>ContractData</stp>
        <stp>X.US.HSIP</stp>
        <stp>Low</stp>
        <stp/>
        <stp>T</stp>
        <tr r="O18" s="2"/>
      </tp>
      <tp>
        <v>7264.53</v>
        <stp/>
        <stp>ContractData</stp>
        <stp>X.US.HSSSI</stp>
        <stp>Open</stp>
        <stp/>
        <stp>T</stp>
        <tr r="M19" s="2"/>
      </tp>
      <tp>
        <v>13306.14</v>
        <stp/>
        <stp>StudyData</stp>
        <stp>HSIC</stp>
        <stp>Bar</stp>
        <stp/>
        <stp>Low</stp>
        <stp>D</stp>
        <stp>-247</stp>
        <stp>All</stp>
        <stp/>
        <stp/>
        <stp>FALSE</stp>
        <stp>T</stp>
        <tr r="F249" s="3"/>
        <tr r="F249" s="3"/>
      </tp>
      <tp>
        <v>13208.82</v>
        <stp/>
        <stp>StudyData</stp>
        <stp>HSIC</stp>
        <stp>Bar</stp>
        <stp/>
        <stp>Low</stp>
        <stp>D</stp>
        <stp>-257</stp>
        <stp>All</stp>
        <stp/>
        <stp/>
        <stp>FALSE</stp>
        <stp>T</stp>
        <tr r="F259" s="3"/>
        <tr r="F259" s="3"/>
      </tp>
      <tp>
        <v>12628.74</v>
        <stp/>
        <stp>StudyData</stp>
        <stp>HSIC</stp>
        <stp>Bar</stp>
        <stp/>
        <stp>Low</stp>
        <stp>D</stp>
        <stp>-267</stp>
        <stp>All</stp>
        <stp/>
        <stp/>
        <stp>FALSE</stp>
        <stp>T</stp>
        <tr r="F269" s="3"/>
        <tr r="F269" s="3"/>
      </tp>
      <tp>
        <v>12028.23</v>
        <stp/>
        <stp>StudyData</stp>
        <stp>HSIC</stp>
        <stp>Bar</stp>
        <stp/>
        <stp>Low</stp>
        <stp>D</stp>
        <stp>-277</stp>
        <stp>All</stp>
        <stp/>
        <stp/>
        <stp>FALSE</stp>
        <stp>T</stp>
        <tr r="F279" s="3"/>
        <tr r="F279" s="3"/>
      </tp>
      <tp>
        <v>14064.82</v>
        <stp/>
        <stp>StudyData</stp>
        <stp>HSIC</stp>
        <stp>Bar</stp>
        <stp/>
        <stp>Low</stp>
        <stp>D</stp>
        <stp>-207</stp>
        <stp>All</stp>
        <stp/>
        <stp/>
        <stp>FALSE</stp>
        <stp>T</stp>
        <tr r="F209" s="3"/>
        <tr r="F209" s="3"/>
      </tp>
      <tp>
        <v>13775.8</v>
        <stp/>
        <stp>StudyData</stp>
        <stp>HSIC</stp>
        <stp>Bar</stp>
        <stp/>
        <stp>Low</stp>
        <stp>D</stp>
        <stp>-217</stp>
        <stp>All</stp>
        <stp/>
        <stp/>
        <stp>FALSE</stp>
        <stp>T</stp>
        <tr r="F219" s="3"/>
        <tr r="F219" s="3"/>
      </tp>
      <tp>
        <v>13948.25</v>
        <stp/>
        <stp>StudyData</stp>
        <stp>HSIC</stp>
        <stp>Bar</stp>
        <stp/>
        <stp>Low</stp>
        <stp>D</stp>
        <stp>-227</stp>
        <stp>All</stp>
        <stp/>
        <stp/>
        <stp>FALSE</stp>
        <stp>T</stp>
        <tr r="F229" s="3"/>
        <tr r="F229" s="3"/>
      </tp>
      <tp>
        <v>13734.47</v>
        <stp/>
        <stp>StudyData</stp>
        <stp>HSIC</stp>
        <stp>Bar</stp>
        <stp/>
        <stp>Low</stp>
        <stp>D</stp>
        <stp>-237</stp>
        <stp>All</stp>
        <stp/>
        <stp/>
        <stp>FALSE</stp>
        <stp>T</stp>
        <tr r="F239" s="3"/>
        <tr r="F239" s="3"/>
      </tp>
      <tp>
        <v>12787.17</v>
        <stp/>
        <stp>StudyData</stp>
        <stp>HSIC</stp>
        <stp>Bar</stp>
        <stp/>
        <stp>Low</stp>
        <stp>D</stp>
        <stp>-287</stp>
        <stp>All</stp>
        <stp/>
        <stp/>
        <stp>FALSE</stp>
        <stp>T</stp>
        <tr r="F289" s="3"/>
        <tr r="F289" s="3"/>
      </tp>
      <tp>
        <v>12313.78</v>
        <stp/>
        <stp>StudyData</stp>
        <stp>HSIC</stp>
        <stp>Bar</stp>
        <stp/>
        <stp>Low</stp>
        <stp>D</stp>
        <stp>-297</stp>
        <stp>All</stp>
        <stp/>
        <stp/>
        <stp>FALSE</stp>
        <stp>T</stp>
        <tr r="F299" s="3"/>
        <tr r="F299" s="3"/>
      </tp>
      <tp>
        <v>12818.08</v>
        <stp/>
        <stp>StudyData</stp>
        <stp>HSIC</stp>
        <stp>Bar</stp>
        <stp/>
        <stp>Low</stp>
        <stp>D</stp>
        <stp>-147</stp>
        <stp>All</stp>
        <stp/>
        <stp/>
        <stp>FALSE</stp>
        <stp>T</stp>
        <tr r="F149" s="3"/>
        <tr r="F149" s="3"/>
      </tp>
      <tp>
        <v>13088.01</v>
        <stp/>
        <stp>StudyData</stp>
        <stp>HSIC</stp>
        <stp>Bar</stp>
        <stp/>
        <stp>Low</stp>
        <stp>D</stp>
        <stp>-157</stp>
        <stp>All</stp>
        <stp/>
        <stp/>
        <stp>FALSE</stp>
        <stp>T</stp>
        <tr r="F159" s="3"/>
        <tr r="F159" s="3"/>
      </tp>
      <tp>
        <v>13265.46</v>
        <stp/>
        <stp>StudyData</stp>
        <stp>HSIC</stp>
        <stp>Bar</stp>
        <stp/>
        <stp>Low</stp>
        <stp>D</stp>
        <stp>-167</stp>
        <stp>All</stp>
        <stp/>
        <stp/>
        <stp>FALSE</stp>
        <stp>T</stp>
        <tr r="F169" s="3"/>
        <tr r="F169" s="3"/>
      </tp>
      <tp>
        <v>13127.16</v>
        <stp/>
        <stp>StudyData</stp>
        <stp>HSIC</stp>
        <stp>Bar</stp>
        <stp/>
        <stp>Low</stp>
        <stp>D</stp>
        <stp>-177</stp>
        <stp>All</stp>
        <stp/>
        <stp/>
        <stp>FALSE</stp>
        <stp>T</stp>
        <tr r="F179" s="3"/>
        <tr r="F179" s="3"/>
      </tp>
      <tp>
        <v>13671.39</v>
        <stp/>
        <stp>StudyData</stp>
        <stp>HSIC</stp>
        <stp>Bar</stp>
        <stp/>
        <stp>Low</stp>
        <stp>D</stp>
        <stp>-107</stp>
        <stp>All</stp>
        <stp/>
        <stp/>
        <stp>FALSE</stp>
        <stp>T</stp>
        <tr r="F109" s="3"/>
        <tr r="F109" s="3"/>
      </tp>
      <tp>
        <v>13801.2</v>
        <stp/>
        <stp>StudyData</stp>
        <stp>HSIC</stp>
        <stp>Bar</stp>
        <stp/>
        <stp>Low</stp>
        <stp>D</stp>
        <stp>-117</stp>
        <stp>All</stp>
        <stp/>
        <stp/>
        <stp>FALSE</stp>
        <stp>T</stp>
        <tr r="F119" s="3"/>
        <tr r="F119" s="3"/>
      </tp>
      <tp>
        <v>13610.99</v>
        <stp/>
        <stp>StudyData</stp>
        <stp>HSIC</stp>
        <stp>Bar</stp>
        <stp/>
        <stp>Low</stp>
        <stp>D</stp>
        <stp>-127</stp>
        <stp>All</stp>
        <stp/>
        <stp/>
        <stp>FALSE</stp>
        <stp>T</stp>
        <tr r="F129" s="3"/>
        <tr r="F129" s="3"/>
      </tp>
      <tp>
        <v>13326.04</v>
        <stp/>
        <stp>StudyData</stp>
        <stp>HSIC</stp>
        <stp>Bar</stp>
        <stp/>
        <stp>Low</stp>
        <stp>D</stp>
        <stp>-137</stp>
        <stp>All</stp>
        <stp/>
        <stp/>
        <stp>FALSE</stp>
        <stp>T</stp>
        <tr r="F139" s="3"/>
        <tr r="F139" s="3"/>
      </tp>
      <tp>
        <v>13524.37</v>
        <stp/>
        <stp>StudyData</stp>
        <stp>HSIC</stp>
        <stp>Bar</stp>
        <stp/>
        <stp>Low</stp>
        <stp>D</stp>
        <stp>-187</stp>
        <stp>All</stp>
        <stp/>
        <stp/>
        <stp>FALSE</stp>
        <stp>T</stp>
        <tr r="F189" s="3"/>
        <tr r="F189" s="3"/>
      </tp>
      <tp>
        <v>13949.5</v>
        <stp/>
        <stp>StudyData</stp>
        <stp>HSIC</stp>
        <stp>Bar</stp>
        <stp/>
        <stp>Low</stp>
        <stp>D</stp>
        <stp>-197</stp>
        <stp>All</stp>
        <stp/>
        <stp/>
        <stp>FALSE</stp>
        <stp>T</stp>
        <tr r="F199" s="3"/>
        <tr r="F199" s="3"/>
      </tp>
      <tp>
        <v>27575</v>
        <stp/>
        <stp>ContractData</stp>
        <stp>F.HSI</stp>
        <stp>LastPrice</stp>
        <stp/>
        <stp>T</stp>
        <tr r="I31" s="2"/>
      </tp>
      <tp>
        <v>16127.93</v>
        <stp/>
        <stp>StudyData</stp>
        <stp>HSIC</stp>
        <stp>Bar</stp>
        <stp/>
        <stp>Close</stp>
        <stp>D</stp>
        <stp>-2</stp>
        <stp>All</stp>
        <stp/>
        <stp/>
        <stp>FALSE</stp>
        <stp>T</stp>
        <tr r="G4" s="3"/>
        <tr r="G4" s="3"/>
      </tp>
      <tp>
        <v>15419.87</v>
        <stp/>
        <stp>StudyData</stp>
        <stp>HSIC</stp>
        <stp>Bar</stp>
        <stp/>
        <stp>Low</stp>
        <stp>D</stp>
        <stp>-17</stp>
        <stp>All</stp>
        <stp/>
        <stp/>
        <stp>FALSE</stp>
        <stp>T</stp>
        <tr r="F19" s="3"/>
        <tr r="F19" s="3"/>
      </tp>
      <tp>
        <v>15242.07</v>
        <stp/>
        <stp>StudyData</stp>
        <stp>HSIC</stp>
        <stp>Bar</stp>
        <stp/>
        <stp>Low</stp>
        <stp>D</stp>
        <stp>-37</stp>
        <stp>All</stp>
        <stp/>
        <stp/>
        <stp>FALSE</stp>
        <stp>T</stp>
        <tr r="F39" s="3"/>
        <tr r="F39" s="3"/>
      </tp>
      <tp>
        <v>15387.57</v>
        <stp/>
        <stp>StudyData</stp>
        <stp>HSIC</stp>
        <stp>Bar</stp>
        <stp/>
        <stp>Low</stp>
        <stp>D</stp>
        <stp>-27</stp>
        <stp>All</stp>
        <stp/>
        <stp/>
        <stp>FALSE</stp>
        <stp>T</stp>
        <tr r="F29" s="3"/>
        <tr r="F29" s="3"/>
      </tp>
      <tp>
        <v>14943.32</v>
        <stp/>
        <stp>StudyData</stp>
        <stp>HSIC</stp>
        <stp>Bar</stp>
        <stp/>
        <stp>Low</stp>
        <stp>D</stp>
        <stp>-57</stp>
        <stp>All</stp>
        <stp/>
        <stp/>
        <stp>FALSE</stp>
        <stp>T</stp>
        <tr r="F59" s="3"/>
        <tr r="F59" s="3"/>
      </tp>
      <tp>
        <v>15142.52</v>
        <stp/>
        <stp>StudyData</stp>
        <stp>HSIC</stp>
        <stp>Bar</stp>
        <stp/>
        <stp>Low</stp>
        <stp>D</stp>
        <stp>-47</stp>
        <stp>All</stp>
        <stp/>
        <stp/>
        <stp>FALSE</stp>
        <stp>T</stp>
        <tr r="F49" s="3"/>
        <tr r="F49" s="3"/>
      </tp>
      <tp>
        <v>14333.41</v>
        <stp/>
        <stp>StudyData</stp>
        <stp>HSIC</stp>
        <stp>Bar</stp>
        <stp/>
        <stp>Low</stp>
        <stp>D</stp>
        <stp>-77</stp>
        <stp>All</stp>
        <stp/>
        <stp/>
        <stp>FALSE</stp>
        <stp>T</stp>
        <tr r="F79" s="3"/>
        <tr r="F79" s="3"/>
      </tp>
      <tp>
        <v>14605.03</v>
        <stp/>
        <stp>StudyData</stp>
        <stp>HSIC</stp>
        <stp>Bar</stp>
        <stp/>
        <stp>Low</stp>
        <stp>D</stp>
        <stp>-67</stp>
        <stp>All</stp>
        <stp/>
        <stp/>
        <stp>FALSE</stp>
        <stp>T</stp>
        <tr r="F69" s="3"/>
        <tr r="F69" s="3"/>
      </tp>
      <tp>
        <v>13726.11</v>
        <stp/>
        <stp>StudyData</stp>
        <stp>HSIC</stp>
        <stp>Bar</stp>
        <stp/>
        <stp>Low</stp>
        <stp>D</stp>
        <stp>-97</stp>
        <stp>All</stp>
        <stp/>
        <stp/>
        <stp>FALSE</stp>
        <stp>T</stp>
        <tr r="F99" s="3"/>
        <tr r="F99" s="3"/>
      </tp>
      <tp>
        <v>14377.36</v>
        <stp/>
        <stp>StudyData</stp>
        <stp>HSIC</stp>
        <stp>Bar</stp>
        <stp/>
        <stp>Low</stp>
        <stp>D</stp>
        <stp>-87</stp>
        <stp>All</stp>
        <stp/>
        <stp/>
        <stp>FALSE</stp>
        <stp>T</stp>
        <tr r="F89" s="3"/>
        <tr r="F89" s="3"/>
      </tp>
      <tp>
        <v>12795.78</v>
        <stp/>
        <stp>StudyData</stp>
        <stp>HSIC</stp>
        <stp>Bar</stp>
        <stp/>
        <stp>Close</stp>
        <stp>D</stp>
        <stp>-272</stp>
        <stp>All</stp>
        <stp/>
        <stp/>
        <stp>FALSE</stp>
        <stp>T</stp>
        <tr r="G274" s="3"/>
        <tr r="G274" s="3"/>
      </tp>
      <tp>
        <v>13202.05</v>
        <stp/>
        <stp>StudyData</stp>
        <stp>HSIC</stp>
        <stp>Bar</stp>
        <stp/>
        <stp>Close</stp>
        <stp>D</stp>
        <stp>-262</stp>
        <stp>All</stp>
        <stp/>
        <stp/>
        <stp>FALSE</stp>
        <stp>T</stp>
        <tr r="G264" s="3"/>
        <tr r="G264" s="3"/>
      </tp>
      <tp>
        <v>13340.68</v>
        <stp/>
        <stp>StudyData</stp>
        <stp>HSIC</stp>
        <stp>Bar</stp>
        <stp/>
        <stp>Close</stp>
        <stp>D</stp>
        <stp>-252</stp>
        <stp>All</stp>
        <stp/>
        <stp/>
        <stp>FALSE</stp>
        <stp>T</stp>
        <tr r="G254" s="3"/>
        <tr r="G254" s="3"/>
      </tp>
      <tp>
        <v>13724</v>
        <stp/>
        <stp>StudyData</stp>
        <stp>HSIC</stp>
        <stp>Bar</stp>
        <stp/>
        <stp>Close</stp>
        <stp>D</stp>
        <stp>-242</stp>
        <stp>All</stp>
        <stp/>
        <stp/>
        <stp>FALSE</stp>
        <stp>T</stp>
        <tr r="G244" s="3"/>
        <tr r="G244" s="3"/>
      </tp>
      <tp>
        <v>13750.22</v>
        <stp/>
        <stp>StudyData</stp>
        <stp>HSIC</stp>
        <stp>Bar</stp>
        <stp/>
        <stp>Close</stp>
        <stp>D</stp>
        <stp>-232</stp>
        <stp>All</stp>
        <stp/>
        <stp/>
        <stp>FALSE</stp>
        <stp>T</stp>
        <tr r="G234" s="3"/>
        <tr r="G234" s="3"/>
      </tp>
      <tp>
        <v>13808.34</v>
        <stp/>
        <stp>StudyData</stp>
        <stp>HSIC</stp>
        <stp>Bar</stp>
        <stp/>
        <stp>Close</stp>
        <stp>D</stp>
        <stp>-222</stp>
        <stp>All</stp>
        <stp/>
        <stp/>
        <stp>FALSE</stp>
        <stp>T</stp>
        <tr r="G224" s="3"/>
        <tr r="G224" s="3"/>
      </tp>
      <tp>
        <v>13937.32</v>
        <stp/>
        <stp>StudyData</stp>
        <stp>HSIC</stp>
        <stp>Bar</stp>
        <stp/>
        <stp>Close</stp>
        <stp>D</stp>
        <stp>-212</stp>
        <stp>All</stp>
        <stp/>
        <stp/>
        <stp>FALSE</stp>
        <stp>T</stp>
        <tr r="G214" s="3"/>
        <tr r="G214" s="3"/>
      </tp>
      <tp>
        <v>14103.15</v>
        <stp/>
        <stp>StudyData</stp>
        <stp>HSIC</stp>
        <stp>Bar</stp>
        <stp/>
        <stp>Close</stp>
        <stp>D</stp>
        <stp>-202</stp>
        <stp>All</stp>
        <stp/>
        <stp/>
        <stp>FALSE</stp>
        <stp>T</stp>
        <tr r="G204" s="3"/>
        <tr r="G204" s="3"/>
      </tp>
      <tp>
        <v>12632.17</v>
        <stp/>
        <stp>StudyData</stp>
        <stp>HSIC</stp>
        <stp>Bar</stp>
        <stp/>
        <stp>Close</stp>
        <stp>D</stp>
        <stp>-292</stp>
        <stp>All</stp>
        <stp/>
        <stp/>
        <stp>FALSE</stp>
        <stp>T</stp>
        <tr r="G294" s="3"/>
        <tr r="G294" s="3"/>
      </tp>
      <tp>
        <v>12222.31</v>
        <stp/>
        <stp>StudyData</stp>
        <stp>HSIC</stp>
        <stp>Bar</stp>
        <stp/>
        <stp>Close</stp>
        <stp>D</stp>
        <stp>-282</stp>
        <stp>All</stp>
        <stp/>
        <stp/>
        <stp>FALSE</stp>
        <stp>T</stp>
        <tr r="G284" s="3"/>
        <tr r="G284" s="3"/>
      </tp>
      <tp>
        <v>13308.41</v>
        <stp/>
        <stp>StudyData</stp>
        <stp>HSIC</stp>
        <stp>Bar</stp>
        <stp/>
        <stp>Close</stp>
        <stp>D</stp>
        <stp>-172</stp>
        <stp>All</stp>
        <stp/>
        <stp/>
        <stp>FALSE</stp>
        <stp>T</stp>
        <tr r="G174" s="3"/>
        <tr r="G174" s="3"/>
      </tp>
      <tp>
        <v>13233.28</v>
        <stp/>
        <stp>StudyData</stp>
        <stp>HSIC</stp>
        <stp>Bar</stp>
        <stp/>
        <stp>Close</stp>
        <stp>D</stp>
        <stp>-162</stp>
        <stp>All</stp>
        <stp/>
        <stp/>
        <stp>FALSE</stp>
        <stp>T</stp>
        <tr r="G164" s="3"/>
        <tr r="G164" s="3"/>
      </tp>
      <tp>
        <v>12769.77</v>
        <stp/>
        <stp>StudyData</stp>
        <stp>HSIC</stp>
        <stp>Bar</stp>
        <stp/>
        <stp>Close</stp>
        <stp>D</stp>
        <stp>-152</stp>
        <stp>All</stp>
        <stp/>
        <stp/>
        <stp>FALSE</stp>
        <stp>T</stp>
        <tr r="G154" s="3"/>
        <tr r="G154" s="3"/>
      </tp>
      <tp>
        <v>13292.98</v>
        <stp/>
        <stp>StudyData</stp>
        <stp>HSIC</stp>
        <stp>Bar</stp>
        <stp/>
        <stp>Close</stp>
        <stp>D</stp>
        <stp>-142</stp>
        <stp>All</stp>
        <stp/>
        <stp/>
        <stp>FALSE</stp>
        <stp>T</stp>
        <tr r="G144" s="3"/>
        <tr r="G144" s="3"/>
      </tp>
      <tp>
        <v>13451.03</v>
        <stp/>
        <stp>StudyData</stp>
        <stp>HSIC</stp>
        <stp>Bar</stp>
        <stp/>
        <stp>Close</stp>
        <stp>D</stp>
        <stp>-132</stp>
        <stp>All</stp>
        <stp/>
        <stp/>
        <stp>FALSE</stp>
        <stp>T</stp>
        <tr r="G134" s="3"/>
        <tr r="G134" s="3"/>
      </tp>
      <tp>
        <v>13685.7</v>
        <stp/>
        <stp>StudyData</stp>
        <stp>HSIC</stp>
        <stp>Bar</stp>
        <stp/>
        <stp>Close</stp>
        <stp>D</stp>
        <stp>-122</stp>
        <stp>All</stp>
        <stp/>
        <stp/>
        <stp>FALSE</stp>
        <stp>T</stp>
        <tr r="G124" s="3"/>
        <tr r="G124" s="3"/>
      </tp>
      <tp>
        <v>13998.98</v>
        <stp/>
        <stp>StudyData</stp>
        <stp>HSIC</stp>
        <stp>Bar</stp>
        <stp/>
        <stp>Close</stp>
        <stp>D</stp>
        <stp>-112</stp>
        <stp>All</stp>
        <stp/>
        <stp/>
        <stp>FALSE</stp>
        <stp>T</stp>
        <tr r="G114" s="3"/>
        <tr r="G114" s="3"/>
      </tp>
      <tp>
        <v>13868.83</v>
        <stp/>
        <stp>StudyData</stp>
        <stp>HSIC</stp>
        <stp>Bar</stp>
        <stp/>
        <stp>Close</stp>
        <stp>D</stp>
        <stp>-102</stp>
        <stp>All</stp>
        <stp/>
        <stp/>
        <stp>FALSE</stp>
        <stp>T</stp>
        <tr r="G104" s="3"/>
        <tr r="G104" s="3"/>
      </tp>
      <tp>
        <v>13919.69</v>
        <stp/>
        <stp>StudyData</stp>
        <stp>HSIC</stp>
        <stp>Bar</stp>
        <stp/>
        <stp>Close</stp>
        <stp>D</stp>
        <stp>-192</stp>
        <stp>All</stp>
        <stp/>
        <stp/>
        <stp>FALSE</stp>
        <stp>T</stp>
        <tr r="G194" s="3"/>
        <tr r="G194" s="3"/>
      </tp>
      <tp>
        <v>13347.38</v>
        <stp/>
        <stp>StudyData</stp>
        <stp>HSIC</stp>
        <stp>Bar</stp>
        <stp/>
        <stp>Close</stp>
        <stp>D</stp>
        <stp>-182</stp>
        <stp>All</stp>
        <stp/>
        <stp/>
        <stp>FALSE</stp>
        <stp>T</stp>
        <tr r="G184" s="3"/>
        <tr r="G184" s="3"/>
      </tp>
      <tp>
        <v>2477.5</v>
        <stp/>
        <stp>ContractData</stp>
        <stp>F.EP</stp>
        <stp>High</stp>
        <stp/>
        <stp>T</stp>
        <tr r="N34" s="2"/>
      </tp>
      <tp>
        <v>13367.43</v>
        <stp/>
        <stp>StudyData</stp>
        <stp>HSIC</stp>
        <stp>Bar</stp>
        <stp/>
        <stp>Low</stp>
        <stp>D</stp>
        <stp>-244</stp>
        <stp>All</stp>
        <stp/>
        <stp/>
        <stp>FALSE</stp>
        <stp>T</stp>
        <tr r="F246" s="3"/>
        <tr r="F246" s="3"/>
      </tp>
      <tp>
        <v>13349.66</v>
        <stp/>
        <stp>StudyData</stp>
        <stp>HSIC</stp>
        <stp>Bar</stp>
        <stp/>
        <stp>Low</stp>
        <stp>D</stp>
        <stp>-254</stp>
        <stp>All</stp>
        <stp/>
        <stp/>
        <stp>FALSE</stp>
        <stp>T</stp>
        <tr r="F256" s="3"/>
        <tr r="F256" s="3"/>
      </tp>
      <tp>
        <v>12865.37</v>
        <stp/>
        <stp>StudyData</stp>
        <stp>HSIC</stp>
        <stp>Bar</stp>
        <stp/>
        <stp>Low</stp>
        <stp>D</stp>
        <stp>-264</stp>
        <stp>All</stp>
        <stp/>
        <stp/>
        <stp>FALSE</stp>
        <stp>T</stp>
        <tr r="F266" s="3"/>
        <tr r="F266" s="3"/>
      </tp>
      <tp>
        <v>12277.31</v>
        <stp/>
        <stp>StudyData</stp>
        <stp>HSIC</stp>
        <stp>Bar</stp>
        <stp/>
        <stp>Low</stp>
        <stp>D</stp>
        <stp>-274</stp>
        <stp>All</stp>
        <stp/>
        <stp/>
        <stp>FALSE</stp>
        <stp>T</stp>
        <tr r="F276" s="3"/>
        <tr r="F276" s="3"/>
      </tp>
      <tp>
        <v>14210.85</v>
        <stp/>
        <stp>StudyData</stp>
        <stp>HSIC</stp>
        <stp>Bar</stp>
        <stp/>
        <stp>Low</stp>
        <stp>D</stp>
        <stp>-204</stp>
        <stp>All</stp>
        <stp/>
        <stp/>
        <stp>FALSE</stp>
        <stp>T</stp>
        <tr r="F206" s="3"/>
        <tr r="F206" s="3"/>
      </tp>
      <tp>
        <v>14013.16</v>
        <stp/>
        <stp>StudyData</stp>
        <stp>HSIC</stp>
        <stp>Bar</stp>
        <stp/>
        <stp>Low</stp>
        <stp>D</stp>
        <stp>-214</stp>
        <stp>All</stp>
        <stp/>
        <stp/>
        <stp>FALSE</stp>
        <stp>T</stp>
        <tr r="F216" s="3"/>
        <tr r="F216" s="3"/>
      </tp>
      <tp>
        <v>14036.89</v>
        <stp/>
        <stp>StudyData</stp>
        <stp>HSIC</stp>
        <stp>Bar</stp>
        <stp/>
        <stp>Low</stp>
        <stp>D</stp>
        <stp>-224</stp>
        <stp>All</stp>
        <stp/>
        <stp/>
        <stp>FALSE</stp>
        <stp>T</stp>
        <tr r="F226" s="3"/>
        <tr r="F226" s="3"/>
      </tp>
      <tp>
        <v>13654.49</v>
        <stp/>
        <stp>StudyData</stp>
        <stp>HSIC</stp>
        <stp>Bar</stp>
        <stp/>
        <stp>Low</stp>
        <stp>D</stp>
        <stp>-234</stp>
        <stp>All</stp>
        <stp/>
        <stp/>
        <stp>FALSE</stp>
        <stp>T</stp>
        <tr r="F236" s="3"/>
        <tr r="F236" s="3"/>
      </tp>
      <tp>
        <v>12234.37</v>
        <stp/>
        <stp>StudyData</stp>
        <stp>HSIC</stp>
        <stp>Bar</stp>
        <stp/>
        <stp>Low</stp>
        <stp>D</stp>
        <stp>-284</stp>
        <stp>All</stp>
        <stp/>
        <stp/>
        <stp>FALSE</stp>
        <stp>T</stp>
        <tr r="F286" s="3"/>
        <tr r="F286" s="3"/>
      </tp>
      <tp>
        <v>12555.48</v>
        <stp/>
        <stp>StudyData</stp>
        <stp>HSIC</stp>
        <stp>Bar</stp>
        <stp/>
        <stp>Low</stp>
        <stp>D</stp>
        <stp>-294</stp>
        <stp>All</stp>
        <stp/>
        <stp/>
        <stp>FALSE</stp>
        <stp>T</stp>
        <tr r="F296" s="3"/>
        <tr r="F296" s="3"/>
      </tp>
      <tp>
        <v>13032.81</v>
        <stp/>
        <stp>StudyData</stp>
        <stp>HSIC</stp>
        <stp>Bar</stp>
        <stp/>
        <stp>Low</stp>
        <stp>D</stp>
        <stp>-144</stp>
        <stp>All</stp>
        <stp/>
        <stp/>
        <stp>FALSE</stp>
        <stp>T</stp>
        <tr r="F146" s="3"/>
        <tr r="F146" s="3"/>
      </tp>
      <tp>
        <v>12742.96</v>
        <stp/>
        <stp>StudyData</stp>
        <stp>HSIC</stp>
        <stp>Bar</stp>
        <stp/>
        <stp>Low</stp>
        <stp>D</stp>
        <stp>-154</stp>
        <stp>All</stp>
        <stp/>
        <stp/>
        <stp>FALSE</stp>
        <stp>T</stp>
        <tr r="F156" s="3"/>
        <tr r="F156" s="3"/>
      </tp>
      <tp>
        <v>13091.09</v>
        <stp/>
        <stp>StudyData</stp>
        <stp>HSIC</stp>
        <stp>Bar</stp>
        <stp/>
        <stp>Low</stp>
        <stp>D</stp>
        <stp>-164</stp>
        <stp>All</stp>
        <stp/>
        <stp/>
        <stp>FALSE</stp>
        <stp>T</stp>
        <tr r="F166" s="3"/>
        <tr r="F166" s="3"/>
      </tp>
      <tp>
        <v>13142.38</v>
        <stp/>
        <stp>StudyData</stp>
        <stp>HSIC</stp>
        <stp>Bar</stp>
        <stp/>
        <stp>Low</stp>
        <stp>D</stp>
        <stp>-174</stp>
        <stp>All</stp>
        <stp/>
        <stp/>
        <stp>FALSE</stp>
        <stp>T</stp>
        <tr r="F176" s="3"/>
        <tr r="F176" s="3"/>
      </tp>
      <tp>
        <v>13677.11</v>
        <stp/>
        <stp>StudyData</stp>
        <stp>HSIC</stp>
        <stp>Bar</stp>
        <stp/>
        <stp>Low</stp>
        <stp>D</stp>
        <stp>-104</stp>
        <stp>All</stp>
        <stp/>
        <stp/>
        <stp>FALSE</stp>
        <stp>T</stp>
        <tr r="F106" s="3"/>
        <tr r="F106" s="3"/>
      </tp>
      <tp>
        <v>13878.51</v>
        <stp/>
        <stp>StudyData</stp>
        <stp>HSIC</stp>
        <stp>Bar</stp>
        <stp/>
        <stp>Low</stp>
        <stp>D</stp>
        <stp>-114</stp>
        <stp>All</stp>
        <stp/>
        <stp/>
        <stp>FALSE</stp>
        <stp>T</stp>
        <tr r="F116" s="3"/>
        <tr r="F116" s="3"/>
      </tp>
      <tp>
        <v>13637.6</v>
        <stp/>
        <stp>StudyData</stp>
        <stp>HSIC</stp>
        <stp>Bar</stp>
        <stp/>
        <stp>Low</stp>
        <stp>D</stp>
        <stp>-124</stp>
        <stp>All</stp>
        <stp/>
        <stp/>
        <stp>FALSE</stp>
        <stp>T</stp>
        <tr r="F126" s="3"/>
        <tr r="F126" s="3"/>
      </tp>
      <tp>
        <v>13478.76</v>
        <stp/>
        <stp>StudyData</stp>
        <stp>HSIC</stp>
        <stp>Bar</stp>
        <stp/>
        <stp>Low</stp>
        <stp>D</stp>
        <stp>-134</stp>
        <stp>All</stp>
        <stp/>
        <stp/>
        <stp>FALSE</stp>
        <stp>T</stp>
        <tr r="F136" s="3"/>
        <tr r="F136" s="3"/>
      </tp>
      <tp>
        <v>13428.46</v>
        <stp/>
        <stp>StudyData</stp>
        <stp>HSIC</stp>
        <stp>Bar</stp>
        <stp/>
        <stp>Low</stp>
        <stp>D</stp>
        <stp>-184</stp>
        <stp>All</stp>
        <stp/>
        <stp/>
        <stp>FALSE</stp>
        <stp>T</stp>
        <tr r="F186" s="3"/>
        <tr r="F186" s="3"/>
      </tp>
      <tp>
        <v>13912.87</v>
        <stp/>
        <stp>StudyData</stp>
        <stp>HSIC</stp>
        <stp>Bar</stp>
        <stp/>
        <stp>Low</stp>
        <stp>D</stp>
        <stp>-194</stp>
        <stp>All</stp>
        <stp/>
        <stp/>
        <stp>FALSE</stp>
        <stp>T</stp>
        <tr r="F196" s="3"/>
        <tr r="F196" s="3"/>
      </tp>
      <tp>
        <v>16179.66</v>
        <stp/>
        <stp>StudyData</stp>
        <stp>HSIC</stp>
        <stp>Bar</stp>
        <stp/>
        <stp>Close</stp>
        <stp>D</stp>
        <stp>-3</stp>
        <stp>All</stp>
        <stp/>
        <stp/>
        <stp>FALSE</stp>
        <stp>T</stp>
        <tr r="G5" s="3"/>
        <tr r="G5" s="3"/>
      </tp>
      <tp>
        <v>51.329999999999927</v>
        <stp/>
        <stp>ContractData</stp>
        <stp>X.US.HSCEI</stp>
        <stp>NetLastTrade</stp>
        <stp/>
        <stp>T</stp>
        <tr r="J9" s="2"/>
      </tp>
      <tp>
        <v>15459.68</v>
        <stp/>
        <stp>StudyData</stp>
        <stp>HSIC</stp>
        <stp>Bar</stp>
        <stp/>
        <stp>Low</stp>
        <stp>D</stp>
        <stp>-16</stp>
        <stp>All</stp>
        <stp/>
        <stp/>
        <stp>FALSE</stp>
        <stp>T</stp>
        <tr r="F18" s="3"/>
        <tr r="F18" s="3"/>
      </tp>
      <tp>
        <v>15207.17</v>
        <stp/>
        <stp>StudyData</stp>
        <stp>HSIC</stp>
        <stp>Bar</stp>
        <stp/>
        <stp>Low</stp>
        <stp>D</stp>
        <stp>-36</stp>
        <stp>All</stp>
        <stp/>
        <stp/>
        <stp>FALSE</stp>
        <stp>T</stp>
        <tr r="F38" s="3"/>
        <tr r="F38" s="3"/>
      </tp>
      <tp>
        <v>15224.62</v>
        <stp/>
        <stp>StudyData</stp>
        <stp>HSIC</stp>
        <stp>Bar</stp>
        <stp/>
        <stp>Low</stp>
        <stp>D</stp>
        <stp>-26</stp>
        <stp>All</stp>
        <stp/>
        <stp/>
        <stp>FALSE</stp>
        <stp>T</stp>
        <tr r="F28" s="3"/>
        <tr r="F28" s="3"/>
      </tp>
      <tp>
        <v>14857.7</v>
        <stp/>
        <stp>StudyData</stp>
        <stp>HSIC</stp>
        <stp>Bar</stp>
        <stp/>
        <stp>Low</stp>
        <stp>D</stp>
        <stp>-56</stp>
        <stp>All</stp>
        <stp/>
        <stp/>
        <stp>FALSE</stp>
        <stp>T</stp>
        <tr r="F58" s="3"/>
        <tr r="F58" s="3"/>
      </tp>
      <tp>
        <v>15254.99</v>
        <stp/>
        <stp>StudyData</stp>
        <stp>HSIC</stp>
        <stp>Bar</stp>
        <stp/>
        <stp>Low</stp>
        <stp>D</stp>
        <stp>-46</stp>
        <stp>All</stp>
        <stp/>
        <stp/>
        <stp>FALSE</stp>
        <stp>T</stp>
        <tr r="F48" s="3"/>
        <tr r="F48" s="3"/>
      </tp>
      <tp>
        <v>14211.52</v>
        <stp/>
        <stp>StudyData</stp>
        <stp>HSIC</stp>
        <stp>Bar</stp>
        <stp/>
        <stp>Low</stp>
        <stp>D</stp>
        <stp>-76</stp>
        <stp>All</stp>
        <stp/>
        <stp/>
        <stp>FALSE</stp>
        <stp>T</stp>
        <tr r="F78" s="3"/>
        <tr r="F78" s="3"/>
      </tp>
      <tp>
        <v>14517.51</v>
        <stp/>
        <stp>StudyData</stp>
        <stp>HSIC</stp>
        <stp>Bar</stp>
        <stp/>
        <stp>Low</stp>
        <stp>D</stp>
        <stp>-66</stp>
        <stp>All</stp>
        <stp/>
        <stp/>
        <stp>FALSE</stp>
        <stp>T</stp>
        <tr r="F68" s="3"/>
        <tr r="F68" s="3"/>
      </tp>
      <tp>
        <v>13928.1</v>
        <stp/>
        <stp>StudyData</stp>
        <stp>HSIC</stp>
        <stp>Bar</stp>
        <stp/>
        <stp>Low</stp>
        <stp>D</stp>
        <stp>-96</stp>
        <stp>All</stp>
        <stp/>
        <stp/>
        <stp>FALSE</stp>
        <stp>T</stp>
        <tr r="F98" s="3"/>
        <tr r="F98" s="3"/>
      </tp>
      <tp>
        <v>14331.96</v>
        <stp/>
        <stp>StudyData</stp>
        <stp>HSIC</stp>
        <stp>Bar</stp>
        <stp/>
        <stp>Low</stp>
        <stp>D</stp>
        <stp>-86</stp>
        <stp>All</stp>
        <stp/>
        <stp/>
        <stp>FALSE</stp>
        <stp>T</stp>
        <tr r="F88" s="3"/>
        <tr r="F88" s="3"/>
      </tp>
      <tp>
        <v>12636.24</v>
        <stp/>
        <stp>StudyData</stp>
        <stp>HSIC</stp>
        <stp>Bar</stp>
        <stp/>
        <stp>Close</stp>
        <stp>D</stp>
        <stp>-273</stp>
        <stp>All</stp>
        <stp/>
        <stp/>
        <stp>FALSE</stp>
        <stp>T</stp>
        <tr r="G275" s="3"/>
        <tr r="G275" s="3"/>
      </tp>
      <tp>
        <v>13124.18</v>
        <stp/>
        <stp>StudyData</stp>
        <stp>HSIC</stp>
        <stp>Bar</stp>
        <stp/>
        <stp>Close</stp>
        <stp>D</stp>
        <stp>-263</stp>
        <stp>All</stp>
        <stp/>
        <stp/>
        <stp>FALSE</stp>
        <stp>T</stp>
        <tr r="G265" s="3"/>
        <tr r="G265" s="3"/>
      </tp>
      <tp>
        <v>13247.62</v>
        <stp/>
        <stp>StudyData</stp>
        <stp>HSIC</stp>
        <stp>Bar</stp>
        <stp/>
        <stp>Close</stp>
        <stp>D</stp>
        <stp>-253</stp>
        <stp>All</stp>
        <stp/>
        <stp/>
        <stp>FALSE</stp>
        <stp>T</stp>
        <tr r="G255" s="3"/>
        <tr r="G255" s="3"/>
      </tp>
      <tp>
        <v>13634.97</v>
        <stp/>
        <stp>StudyData</stp>
        <stp>HSIC</stp>
        <stp>Bar</stp>
        <stp/>
        <stp>Close</stp>
        <stp>D</stp>
        <stp>-243</stp>
        <stp>All</stp>
        <stp/>
        <stp/>
        <stp>FALSE</stp>
        <stp>T</stp>
        <tr r="G245" s="3"/>
        <tr r="G245" s="3"/>
      </tp>
      <tp>
        <v>13768.21</v>
        <stp/>
        <stp>StudyData</stp>
        <stp>HSIC</stp>
        <stp>Bar</stp>
        <stp/>
        <stp>Close</stp>
        <stp>D</stp>
        <stp>-233</stp>
        <stp>All</stp>
        <stp/>
        <stp/>
        <stp>FALSE</stp>
        <stp>T</stp>
        <tr r="G235" s="3"/>
        <tr r="G235" s="3"/>
      </tp>
      <tp>
        <v>14252.78</v>
        <stp/>
        <stp>StudyData</stp>
        <stp>HSIC</stp>
        <stp>Bar</stp>
        <stp/>
        <stp>Close</stp>
        <stp>D</stp>
        <stp>-223</stp>
        <stp>All</stp>
        <stp/>
        <stp/>
        <stp>FALSE</stp>
        <stp>T</stp>
        <tr r="G225" s="3"/>
        <tr r="G225" s="3"/>
      </tp>
      <tp>
        <v>13826.67</v>
        <stp/>
        <stp>StudyData</stp>
        <stp>HSIC</stp>
        <stp>Bar</stp>
        <stp/>
        <stp>Close</stp>
        <stp>D</stp>
        <stp>-213</stp>
        <stp>All</stp>
        <stp/>
        <stp/>
        <stp>FALSE</stp>
        <stp>T</stp>
        <tr r="G215" s="3"/>
        <tr r="G215" s="3"/>
      </tp>
      <tp>
        <v>14166.66</v>
        <stp/>
        <stp>StudyData</stp>
        <stp>HSIC</stp>
        <stp>Bar</stp>
        <stp/>
        <stp>Close</stp>
        <stp>D</stp>
        <stp>-203</stp>
        <stp>All</stp>
        <stp/>
        <stp/>
        <stp>FALSE</stp>
        <stp>T</stp>
        <tr r="G205" s="3"/>
        <tr r="G205" s="3"/>
      </tp>
      <tp>
        <v>12631.89</v>
        <stp/>
        <stp>StudyData</stp>
        <stp>HSIC</stp>
        <stp>Bar</stp>
        <stp/>
        <stp>Close</stp>
        <stp>D</stp>
        <stp>-293</stp>
        <stp>All</stp>
        <stp/>
        <stp/>
        <stp>FALSE</stp>
        <stp>T</stp>
        <tr r="G295" s="3"/>
        <tr r="G295" s="3"/>
      </tp>
      <tp>
        <v>12170.6</v>
        <stp/>
        <stp>StudyData</stp>
        <stp>HSIC</stp>
        <stp>Bar</stp>
        <stp/>
        <stp>Close</stp>
        <stp>D</stp>
        <stp>-283</stp>
        <stp>All</stp>
        <stp/>
        <stp/>
        <stp>FALSE</stp>
        <stp>T</stp>
        <tr r="G285" s="3"/>
        <tr r="G285" s="3"/>
      </tp>
      <tp>
        <v>13355.14</v>
        <stp/>
        <stp>StudyData</stp>
        <stp>HSIC</stp>
        <stp>Bar</stp>
        <stp/>
        <stp>Close</stp>
        <stp>D</stp>
        <stp>-173</stp>
        <stp>All</stp>
        <stp/>
        <stp/>
        <stp>FALSE</stp>
        <stp>T</stp>
        <tr r="G175" s="3"/>
        <tr r="G175" s="3"/>
      </tp>
      <tp>
        <v>13214.04</v>
        <stp/>
        <stp>StudyData</stp>
        <stp>HSIC</stp>
        <stp>Bar</stp>
        <stp/>
        <stp>Close</stp>
        <stp>D</stp>
        <stp>-163</stp>
        <stp>All</stp>
        <stp/>
        <stp/>
        <stp>FALSE</stp>
        <stp>T</stp>
        <tr r="G165" s="3"/>
        <tr r="G165" s="3"/>
      </tp>
      <tp>
        <v>12732.64</v>
        <stp/>
        <stp>StudyData</stp>
        <stp>HSIC</stp>
        <stp>Bar</stp>
        <stp/>
        <stp>Close</stp>
        <stp>D</stp>
        <stp>-153</stp>
        <stp>All</stp>
        <stp/>
        <stp/>
        <stp>FALSE</stp>
        <stp>T</stp>
        <tr r="G155" s="3"/>
        <tr r="G155" s="3"/>
      </tp>
      <tp>
        <v>13243.56</v>
        <stp/>
        <stp>StudyData</stp>
        <stp>HSIC</stp>
        <stp>Bar</stp>
        <stp/>
        <stp>Close</stp>
        <stp>D</stp>
        <stp>-143</stp>
        <stp>All</stp>
        <stp/>
        <stp/>
        <stp>FALSE</stp>
        <stp>T</stp>
        <tr r="G145" s="3"/>
        <tr r="G145" s="3"/>
      </tp>
      <tp>
        <v>13450.71</v>
        <stp/>
        <stp>StudyData</stp>
        <stp>HSIC</stp>
        <stp>Bar</stp>
        <stp/>
        <stp>Close</stp>
        <stp>D</stp>
        <stp>-133</stp>
        <stp>All</stp>
        <stp/>
        <stp/>
        <stp>FALSE</stp>
        <stp>T</stp>
        <tr r="G135" s="3"/>
        <tr r="G135" s="3"/>
      </tp>
      <tp>
        <v>13707.27</v>
        <stp/>
        <stp>StudyData</stp>
        <stp>HSIC</stp>
        <stp>Bar</stp>
        <stp/>
        <stp>Close</stp>
        <stp>D</stp>
        <stp>-123</stp>
        <stp>All</stp>
        <stp/>
        <stp/>
        <stp>FALSE</stp>
        <stp>T</stp>
        <tr r="G125" s="3"/>
        <tr r="G125" s="3"/>
      </tp>
      <tp>
        <v>13874.95</v>
        <stp/>
        <stp>StudyData</stp>
        <stp>HSIC</stp>
        <stp>Bar</stp>
        <stp/>
        <stp>Close</stp>
        <stp>D</stp>
        <stp>-113</stp>
        <stp>All</stp>
        <stp/>
        <stp/>
        <stp>FALSE</stp>
        <stp>T</stp>
        <tr r="G115" s="3"/>
        <tr r="G115" s="3"/>
      </tp>
      <tp>
        <v>13808.31</v>
        <stp/>
        <stp>StudyData</stp>
        <stp>HSIC</stp>
        <stp>Bar</stp>
        <stp/>
        <stp>Close</stp>
        <stp>D</stp>
        <stp>-103</stp>
        <stp>All</stp>
        <stp/>
        <stp/>
        <stp>FALSE</stp>
        <stp>T</stp>
        <tr r="G105" s="3"/>
        <tr r="G105" s="3"/>
      </tp>
      <tp>
        <v>14064.03</v>
        <stp/>
        <stp>StudyData</stp>
        <stp>HSIC</stp>
        <stp>Bar</stp>
        <stp/>
        <stp>Close</stp>
        <stp>D</stp>
        <stp>-193</stp>
        <stp>All</stp>
        <stp/>
        <stp/>
        <stp>FALSE</stp>
        <stp>T</stp>
        <tr r="G195" s="3"/>
        <tr r="G195" s="3"/>
      </tp>
      <tp>
        <v>13637.17</v>
        <stp/>
        <stp>StudyData</stp>
        <stp>HSIC</stp>
        <stp>Bar</stp>
        <stp/>
        <stp>Close</stp>
        <stp>D</stp>
        <stp>-183</stp>
        <stp>All</stp>
        <stp/>
        <stp/>
        <stp>FALSE</stp>
        <stp>T</stp>
        <tr r="G185" s="3"/>
        <tr r="G185" s="3"/>
      </tp>
      <tp>
        <v>19.300000000000182</v>
        <stp/>
        <stp>ContractData</stp>
        <stp>X.US.HSCCI</stp>
        <stp>NetLastTrade</stp>
        <stp/>
        <stp>T</stp>
        <tr r="J6" s="2"/>
      </tp>
      <tp>
        <v>13395.19</v>
        <stp/>
        <stp>StudyData</stp>
        <stp>HSIC</stp>
        <stp>Bar</stp>
        <stp/>
        <stp>Low</stp>
        <stp>D</stp>
        <stp>-245</stp>
        <stp>All</stp>
        <stp/>
        <stp/>
        <stp>FALSE</stp>
        <stp>T</stp>
        <tr r="F247" s="3"/>
        <tr r="F247" s="3"/>
      </tp>
      <tp>
        <v>13351.86</v>
        <stp/>
        <stp>StudyData</stp>
        <stp>HSIC</stp>
        <stp>Bar</stp>
        <stp/>
        <stp>Low</stp>
        <stp>D</stp>
        <stp>-255</stp>
        <stp>All</stp>
        <stp/>
        <stp/>
        <stp>FALSE</stp>
        <stp>T</stp>
        <tr r="F257" s="3"/>
        <tr r="F257" s="3"/>
      </tp>
      <tp>
        <v>12907.95</v>
        <stp/>
        <stp>StudyData</stp>
        <stp>HSIC</stp>
        <stp>Bar</stp>
        <stp/>
        <stp>Low</stp>
        <stp>D</stp>
        <stp>-265</stp>
        <stp>All</stp>
        <stp/>
        <stp/>
        <stp>FALSE</stp>
        <stp>T</stp>
        <tr r="F267" s="3"/>
        <tr r="F267" s="3"/>
      </tp>
      <tp>
        <v>12027.62</v>
        <stp/>
        <stp>StudyData</stp>
        <stp>HSIC</stp>
        <stp>Bar</stp>
        <stp/>
        <stp>Low</stp>
        <stp>D</stp>
        <stp>-275</stp>
        <stp>All</stp>
        <stp/>
        <stp/>
        <stp>FALSE</stp>
        <stp>T</stp>
        <tr r="F277" s="3"/>
        <tr r="F277" s="3"/>
      </tp>
      <tp>
        <v>14280.57</v>
        <stp/>
        <stp>StudyData</stp>
        <stp>HSIC</stp>
        <stp>Bar</stp>
        <stp/>
        <stp>Low</stp>
        <stp>D</stp>
        <stp>-205</stp>
        <stp>All</stp>
        <stp/>
        <stp/>
        <stp>FALSE</stp>
        <stp>T</stp>
        <tr r="F207" s="3"/>
        <tr r="F207" s="3"/>
      </tp>
      <tp>
        <v>13998.27</v>
        <stp/>
        <stp>StudyData</stp>
        <stp>HSIC</stp>
        <stp>Bar</stp>
        <stp/>
        <stp>Low</stp>
        <stp>D</stp>
        <stp>-215</stp>
        <stp>All</stp>
        <stp/>
        <stp/>
        <stp>FALSE</stp>
        <stp>T</stp>
        <tr r="F217" s="3"/>
        <tr r="F217" s="3"/>
      </tp>
      <tp>
        <v>14035.74</v>
        <stp/>
        <stp>StudyData</stp>
        <stp>HSIC</stp>
        <stp>Bar</stp>
        <stp/>
        <stp>Low</stp>
        <stp>D</stp>
        <stp>-225</stp>
        <stp>All</stp>
        <stp/>
        <stp/>
        <stp>FALSE</stp>
        <stp>T</stp>
        <tr r="F227" s="3"/>
        <tr r="F227" s="3"/>
      </tp>
      <tp>
        <v>13689.28</v>
        <stp/>
        <stp>StudyData</stp>
        <stp>HSIC</stp>
        <stp>Bar</stp>
        <stp/>
        <stp>Low</stp>
        <stp>D</stp>
        <stp>-235</stp>
        <stp>All</stp>
        <stp/>
        <stp/>
        <stp>FALSE</stp>
        <stp>T</stp>
        <tr r="F237" s="3"/>
        <tr r="F237" s="3"/>
      </tp>
      <tp>
        <v>12334.76</v>
        <stp/>
        <stp>StudyData</stp>
        <stp>HSIC</stp>
        <stp>Bar</stp>
        <stp/>
        <stp>Low</stp>
        <stp>D</stp>
        <stp>-285</stp>
        <stp>All</stp>
        <stp/>
        <stp/>
        <stp>FALSE</stp>
        <stp>T</stp>
        <tr r="F287" s="3"/>
        <tr r="F287" s="3"/>
      </tp>
      <tp>
        <v>12476.05</v>
        <stp/>
        <stp>StudyData</stp>
        <stp>HSIC</stp>
        <stp>Bar</stp>
        <stp/>
        <stp>Low</stp>
        <stp>D</stp>
        <stp>-295</stp>
        <stp>All</stp>
        <stp/>
        <stp/>
        <stp>FALSE</stp>
        <stp>T</stp>
        <tr r="F297" s="3"/>
        <tr r="F297" s="3"/>
      </tp>
      <tp>
        <v>12921.62</v>
        <stp/>
        <stp>StudyData</stp>
        <stp>HSIC</stp>
        <stp>Bar</stp>
        <stp/>
        <stp>Low</stp>
        <stp>D</stp>
        <stp>-145</stp>
        <stp>All</stp>
        <stp/>
        <stp/>
        <stp>FALSE</stp>
        <stp>T</stp>
        <tr r="F147" s="3"/>
        <tr r="F147" s="3"/>
      </tp>
      <tp>
        <v>12784.81</v>
        <stp/>
        <stp>StudyData</stp>
        <stp>HSIC</stp>
        <stp>Bar</stp>
        <stp/>
        <stp>Low</stp>
        <stp>D</stp>
        <stp>-155</stp>
        <stp>All</stp>
        <stp/>
        <stp/>
        <stp>FALSE</stp>
        <stp>T</stp>
        <tr r="F157" s="3"/>
        <tr r="F157" s="3"/>
      </tp>
      <tp>
        <v>13198.21</v>
        <stp/>
        <stp>StudyData</stp>
        <stp>HSIC</stp>
        <stp>Bar</stp>
        <stp/>
        <stp>Low</stp>
        <stp>D</stp>
        <stp>-165</stp>
        <stp>All</stp>
        <stp/>
        <stp/>
        <stp>FALSE</stp>
        <stp>T</stp>
        <tr r="F167" s="3"/>
        <tr r="F167" s="3"/>
      </tp>
      <tp>
        <v>13083.21</v>
        <stp/>
        <stp>StudyData</stp>
        <stp>HSIC</stp>
        <stp>Bar</stp>
        <stp/>
        <stp>Low</stp>
        <stp>D</stp>
        <stp>-175</stp>
        <stp>All</stp>
        <stp/>
        <stp/>
        <stp>FALSE</stp>
        <stp>T</stp>
        <tr r="F177" s="3"/>
        <tr r="F177" s="3"/>
      </tp>
      <tp>
        <v>13585.89</v>
        <stp/>
        <stp>StudyData</stp>
        <stp>HSIC</stp>
        <stp>Bar</stp>
        <stp/>
        <stp>Low</stp>
        <stp>D</stp>
        <stp>-105</stp>
        <stp>All</stp>
        <stp/>
        <stp/>
        <stp>FALSE</stp>
        <stp>T</stp>
        <tr r="F107" s="3"/>
        <tr r="F107" s="3"/>
      </tp>
      <tp>
        <v>13837.21</v>
        <stp/>
        <stp>StudyData</stp>
        <stp>HSIC</stp>
        <stp>Bar</stp>
        <stp/>
        <stp>Low</stp>
        <stp>D</stp>
        <stp>-115</stp>
        <stp>All</stp>
        <stp/>
        <stp/>
        <stp>FALSE</stp>
        <stp>T</stp>
        <tr r="F117" s="3"/>
        <tr r="F117" s="3"/>
      </tp>
      <tp>
        <v>13570.03</v>
        <stp/>
        <stp>StudyData</stp>
        <stp>HSIC</stp>
        <stp>Bar</stp>
        <stp/>
        <stp>Low</stp>
        <stp>D</stp>
        <stp>-125</stp>
        <stp>All</stp>
        <stp/>
        <stp/>
        <stp>FALSE</stp>
        <stp>T</stp>
        <tr r="F127" s="3"/>
        <tr r="F127" s="3"/>
      </tp>
      <tp>
        <v>13476.3</v>
        <stp/>
        <stp>StudyData</stp>
        <stp>HSIC</stp>
        <stp>Bar</stp>
        <stp/>
        <stp>Low</stp>
        <stp>D</stp>
        <stp>-135</stp>
        <stp>All</stp>
        <stp/>
        <stp/>
        <stp>FALSE</stp>
        <stp>T</stp>
        <tr r="F137" s="3"/>
        <tr r="F137" s="3"/>
      </tp>
      <tp>
        <v>13361.02</v>
        <stp/>
        <stp>StudyData</stp>
        <stp>HSIC</stp>
        <stp>Bar</stp>
        <stp/>
        <stp>Low</stp>
        <stp>D</stp>
        <stp>-185</stp>
        <stp>All</stp>
        <stp/>
        <stp/>
        <stp>FALSE</stp>
        <stp>T</stp>
        <tr r="F187" s="3"/>
        <tr r="F187" s="3"/>
      </tp>
      <tp t="s">
        <v/>
        <stp/>
        <stp>StudyData</stp>
        <stp>HSIC</stp>
        <stp>Bar</stp>
        <stp/>
        <stp>Low</stp>
        <stp>D</stp>
        <stp>-195</stp>
        <stp>All</stp>
        <stp/>
        <stp/>
        <stp>FALSE</stp>
        <stp>T</stp>
        <tr r="F197" s="3"/>
      </tp>
      <tp>
        <v>15057.6</v>
        <stp/>
        <stp>StudyData</stp>
        <stp>HSIC</stp>
        <stp>Bar</stp>
        <stp/>
        <stp>Low</stp>
        <stp>D</stp>
        <stp>-19</stp>
        <stp>All</stp>
        <stp/>
        <stp/>
        <stp>FALSE</stp>
        <stp>T</stp>
        <tr r="F21" s="3"/>
        <tr r="F21" s="3"/>
      </tp>
      <tp>
        <v>15289.06</v>
        <stp/>
        <stp>StudyData</stp>
        <stp>HSIC</stp>
        <stp>Bar</stp>
        <stp/>
        <stp>Low</stp>
        <stp>D</stp>
        <stp>-39</stp>
        <stp>All</stp>
        <stp/>
        <stp/>
        <stp>FALSE</stp>
        <stp>T</stp>
        <tr r="F41" s="3"/>
        <tr r="F41" s="3"/>
      </tp>
      <tp>
        <v>15436.9</v>
        <stp/>
        <stp>StudyData</stp>
        <stp>HSIC</stp>
        <stp>Bar</stp>
        <stp/>
        <stp>Low</stp>
        <stp>D</stp>
        <stp>-29</stp>
        <stp>All</stp>
        <stp/>
        <stp/>
        <stp>FALSE</stp>
        <stp>T</stp>
        <tr r="F31" s="3"/>
        <tr r="F31" s="3"/>
      </tp>
      <tp>
        <v>14873.01</v>
        <stp/>
        <stp>StudyData</stp>
        <stp>HSIC</stp>
        <stp>Bar</stp>
        <stp/>
        <stp>Low</stp>
        <stp>D</stp>
        <stp>-59</stp>
        <stp>All</stp>
        <stp/>
        <stp/>
        <stp>FALSE</stp>
        <stp>T</stp>
        <tr r="F61" s="3"/>
        <tr r="F61" s="3"/>
      </tp>
      <tp>
        <v>15283</v>
        <stp/>
        <stp>StudyData</stp>
        <stp>HSIC</stp>
        <stp>Bar</stp>
        <stp/>
        <stp>Low</stp>
        <stp>D</stp>
        <stp>-49</stp>
        <stp>All</stp>
        <stp/>
        <stp/>
        <stp>FALSE</stp>
        <stp>T</stp>
        <tr r="F51" s="3"/>
        <tr r="F51" s="3"/>
      </tp>
      <tp>
        <v>14227.55</v>
        <stp/>
        <stp>StudyData</stp>
        <stp>HSIC</stp>
        <stp>Bar</stp>
        <stp/>
        <stp>Low</stp>
        <stp>D</stp>
        <stp>-79</stp>
        <stp>All</stp>
        <stp/>
        <stp/>
        <stp>FALSE</stp>
        <stp>T</stp>
        <tr r="F81" s="3"/>
        <tr r="F81" s="3"/>
      </tp>
      <tp>
        <v>14445.69</v>
        <stp/>
        <stp>StudyData</stp>
        <stp>HSIC</stp>
        <stp>Bar</stp>
        <stp/>
        <stp>Low</stp>
        <stp>D</stp>
        <stp>-69</stp>
        <stp>All</stp>
        <stp/>
        <stp/>
        <stp>FALSE</stp>
        <stp>T</stp>
        <tr r="F71" s="3"/>
        <tr r="F71" s="3"/>
      </tp>
      <tp>
        <v>13739.65</v>
        <stp/>
        <stp>StudyData</stp>
        <stp>HSIC</stp>
        <stp>Bar</stp>
        <stp/>
        <stp>Low</stp>
        <stp>D</stp>
        <stp>-99</stp>
        <stp>All</stp>
        <stp/>
        <stp/>
        <stp>FALSE</stp>
        <stp>T</stp>
        <tr r="F101" s="3"/>
        <tr r="F101" s="3"/>
      </tp>
      <tp>
        <v>14225.58</v>
        <stp/>
        <stp>StudyData</stp>
        <stp>HSIC</stp>
        <stp>Bar</stp>
        <stp/>
        <stp>Low</stp>
        <stp>D</stp>
        <stp>-89</stp>
        <stp>All</stp>
        <stp/>
        <stp/>
        <stp>FALSE</stp>
        <stp>T</stp>
        <tr r="F91" s="3"/>
        <tr r="F91" s="3"/>
      </tp>
      <tp>
        <v>-3.5299999999997453</v>
        <stp/>
        <stp>ContractData</stp>
        <stp>X.US.HSMHI</stp>
        <stp>NetLastTrade</stp>
        <stp/>
        <stp>T</stp>
        <tr r="J15" s="2"/>
      </tp>
      <tp>
        <v>15259.39</v>
        <stp/>
        <stp>StudyData</stp>
        <stp>HSIC</stp>
        <stp>Bar</stp>
        <stp/>
        <stp>Low</stp>
        <stp>D</stp>
        <stp>-18</stp>
        <stp>All</stp>
        <stp/>
        <stp/>
        <stp>FALSE</stp>
        <stp>T</stp>
        <tr r="F20" s="3"/>
        <tr r="F20" s="3"/>
      </tp>
      <tp>
        <v>15304.04</v>
        <stp/>
        <stp>StudyData</stp>
        <stp>HSIC</stp>
        <stp>Bar</stp>
        <stp/>
        <stp>Low</stp>
        <stp>D</stp>
        <stp>-38</stp>
        <stp>All</stp>
        <stp/>
        <stp/>
        <stp>FALSE</stp>
        <stp>T</stp>
        <tr r="F40" s="3"/>
        <tr r="F40" s="3"/>
      </tp>
      <tp>
        <v>15349.63</v>
        <stp/>
        <stp>StudyData</stp>
        <stp>HSIC</stp>
        <stp>Bar</stp>
        <stp/>
        <stp>Low</stp>
        <stp>D</stp>
        <stp>-28</stp>
        <stp>All</stp>
        <stp/>
        <stp/>
        <stp>FALSE</stp>
        <stp>T</stp>
        <tr r="F30" s="3"/>
        <tr r="F30" s="3"/>
      </tp>
      <tp>
        <v>14896</v>
        <stp/>
        <stp>StudyData</stp>
        <stp>HSIC</stp>
        <stp>Bar</stp>
        <stp/>
        <stp>Low</stp>
        <stp>D</stp>
        <stp>-58</stp>
        <stp>All</stp>
        <stp/>
        <stp/>
        <stp>FALSE</stp>
        <stp>T</stp>
        <tr r="F60" s="3"/>
        <tr r="F60" s="3"/>
      </tp>
      <tp>
        <v>15220.65</v>
        <stp/>
        <stp>StudyData</stp>
        <stp>HSIC</stp>
        <stp>Bar</stp>
        <stp/>
        <stp>Low</stp>
        <stp>D</stp>
        <stp>-48</stp>
        <stp>All</stp>
        <stp/>
        <stp/>
        <stp>FALSE</stp>
        <stp>T</stp>
        <tr r="F50" s="3"/>
        <tr r="F50" s="3"/>
      </tp>
      <tp>
        <v>14223.54</v>
        <stp/>
        <stp>StudyData</stp>
        <stp>HSIC</stp>
        <stp>Bar</stp>
        <stp/>
        <stp>Low</stp>
        <stp>D</stp>
        <stp>-78</stp>
        <stp>All</stp>
        <stp/>
        <stp/>
        <stp>FALSE</stp>
        <stp>T</stp>
        <tr r="F80" s="3"/>
        <tr r="F80" s="3"/>
      </tp>
      <tp>
        <v>14539.6</v>
        <stp/>
        <stp>StudyData</stp>
        <stp>HSIC</stp>
        <stp>Bar</stp>
        <stp/>
        <stp>Low</stp>
        <stp>D</stp>
        <stp>-68</stp>
        <stp>All</stp>
        <stp/>
        <stp/>
        <stp>FALSE</stp>
        <stp>T</stp>
        <tr r="F70" s="3"/>
        <tr r="F70" s="3"/>
      </tp>
      <tp>
        <v>13795.11</v>
        <stp/>
        <stp>StudyData</stp>
        <stp>HSIC</stp>
        <stp>Bar</stp>
        <stp/>
        <stp>Low</stp>
        <stp>D</stp>
        <stp>-98</stp>
        <stp>All</stp>
        <stp/>
        <stp/>
        <stp>FALSE</stp>
        <stp>T</stp>
        <tr r="F100" s="3"/>
        <tr r="F100" s="3"/>
      </tp>
      <tp>
        <v>14333.43</v>
        <stp/>
        <stp>StudyData</stp>
        <stp>HSIC</stp>
        <stp>Bar</stp>
        <stp/>
        <stp>Low</stp>
        <stp>D</stp>
        <stp>-88</stp>
        <stp>All</stp>
        <stp/>
        <stp/>
        <stp>FALSE</stp>
        <stp>T</stp>
        <tr r="F90" s="3"/>
        <tr r="F90" s="3"/>
      </tp>
      <tp>
        <v>14.910000000000309</v>
        <stp/>
        <stp>ContractData</stp>
        <stp>X.US.HSMBI</stp>
        <stp>NetLastTrade</stp>
        <stp/>
        <stp>T</stp>
        <tr r="J14" s="2"/>
      </tp>
      <tp>
        <v>-79.319999999999709</v>
        <stp/>
        <stp>ContractData</stp>
        <stp>X.US.HSMPI</stp>
        <stp>NetLastTrade</stp>
        <stp/>
        <stp>T</stp>
        <tr r="J17" s="2"/>
      </tp>
      <tp>
        <v>13166.92</v>
        <stp/>
        <stp>StudyData</stp>
        <stp>HSIC</stp>
        <stp>Bar</stp>
        <stp/>
        <stp>Low</stp>
        <stp>D</stp>
        <stp>-248</stp>
        <stp>All</stp>
        <stp/>
        <stp/>
        <stp>FALSE</stp>
        <stp>T</stp>
        <tr r="F250" s="3"/>
        <tr r="F250" s="3"/>
      </tp>
      <tp>
        <v>13192.08</v>
        <stp/>
        <stp>StudyData</stp>
        <stp>HSIC</stp>
        <stp>Bar</stp>
        <stp/>
        <stp>Low</stp>
        <stp>D</stp>
        <stp>-258</stp>
        <stp>All</stp>
        <stp/>
        <stp/>
        <stp>FALSE</stp>
        <stp>T</stp>
        <tr r="F260" s="3"/>
        <tr r="F260" s="3"/>
      </tp>
      <tp>
        <v>12425.16</v>
        <stp/>
        <stp>StudyData</stp>
        <stp>HSIC</stp>
        <stp>Bar</stp>
        <stp/>
        <stp>Low</stp>
        <stp>D</stp>
        <stp>-268</stp>
        <stp>All</stp>
        <stp/>
        <stp/>
        <stp>FALSE</stp>
        <stp>T</stp>
        <tr r="F270" s="3"/>
        <tr r="F270" s="3"/>
      </tp>
      <tp>
        <v>12571.13</v>
        <stp/>
        <stp>StudyData</stp>
        <stp>HSIC</stp>
        <stp>Bar</stp>
        <stp/>
        <stp>Low</stp>
        <stp>D</stp>
        <stp>-278</stp>
        <stp>All</stp>
        <stp/>
        <stp/>
        <stp>FALSE</stp>
        <stp>T</stp>
        <tr r="F280" s="3"/>
        <tr r="F280" s="3"/>
      </tp>
      <tp>
        <v>14038.11</v>
        <stp/>
        <stp>StudyData</stp>
        <stp>HSIC</stp>
        <stp>Bar</stp>
        <stp/>
        <stp>Low</stp>
        <stp>D</stp>
        <stp>-208</stp>
        <stp>All</stp>
        <stp/>
        <stp/>
        <stp>FALSE</stp>
        <stp>T</stp>
        <tr r="F210" s="3"/>
        <tr r="F210" s="3"/>
      </tp>
      <tp>
        <v>13842.94</v>
        <stp/>
        <stp>StudyData</stp>
        <stp>HSIC</stp>
        <stp>Bar</stp>
        <stp/>
        <stp>Low</stp>
        <stp>D</stp>
        <stp>-218</stp>
        <stp>All</stp>
        <stp/>
        <stp/>
        <stp>FALSE</stp>
        <stp>T</stp>
        <tr r="F220" s="3"/>
        <tr r="F220" s="3"/>
      </tp>
      <tp>
        <v>13740.49</v>
        <stp/>
        <stp>StudyData</stp>
        <stp>HSIC</stp>
        <stp>Bar</stp>
        <stp/>
        <stp>Low</stp>
        <stp>D</stp>
        <stp>-228</stp>
        <stp>All</stp>
        <stp/>
        <stp/>
        <stp>FALSE</stp>
        <stp>T</stp>
        <tr r="F230" s="3"/>
        <tr r="F230" s="3"/>
      </tp>
      <tp>
        <v>13826.9</v>
        <stp/>
        <stp>StudyData</stp>
        <stp>HSIC</stp>
        <stp>Bar</stp>
        <stp/>
        <stp>Low</stp>
        <stp>D</stp>
        <stp>-238</stp>
        <stp>All</stp>
        <stp/>
        <stp/>
        <stp>FALSE</stp>
        <stp>T</stp>
        <tr r="F240" s="3"/>
        <tr r="F240" s="3"/>
      </tp>
      <tp>
        <v>12861.31</v>
        <stp/>
        <stp>StudyData</stp>
        <stp>HSIC</stp>
        <stp>Bar</stp>
        <stp/>
        <stp>Low</stp>
        <stp>D</stp>
        <stp>-288</stp>
        <stp>All</stp>
        <stp/>
        <stp/>
        <stp>FALSE</stp>
        <stp>T</stp>
        <tr r="F290" s="3"/>
        <tr r="F290" s="3"/>
      </tp>
      <tp>
        <v>12266.78</v>
        <stp/>
        <stp>StudyData</stp>
        <stp>HSIC</stp>
        <stp>Bar</stp>
        <stp/>
        <stp>Low</stp>
        <stp>D</stp>
        <stp>-298</stp>
        <stp>All</stp>
        <stp/>
        <stp/>
        <stp>FALSE</stp>
        <stp>T</stp>
        <tr r="F300" s="3"/>
        <tr r="F300" s="3"/>
      </tp>
      <tp>
        <v>12641.57</v>
        <stp/>
        <stp>StudyData</stp>
        <stp>HSIC</stp>
        <stp>Bar</stp>
        <stp/>
        <stp>Low</stp>
        <stp>D</stp>
        <stp>-148</stp>
        <stp>All</stp>
        <stp/>
        <stp/>
        <stp>FALSE</stp>
        <stp>T</stp>
        <tr r="F150" s="3"/>
        <tr r="F150" s="3"/>
      </tp>
      <tp>
        <v>12910.18</v>
        <stp/>
        <stp>StudyData</stp>
        <stp>HSIC</stp>
        <stp>Bar</stp>
        <stp/>
        <stp>Low</stp>
        <stp>D</stp>
        <stp>-158</stp>
        <stp>All</stp>
        <stp/>
        <stp/>
        <stp>FALSE</stp>
        <stp>T</stp>
        <tr r="F160" s="3"/>
        <tr r="F160" s="3"/>
      </tp>
      <tp>
        <v>13277.48</v>
        <stp/>
        <stp>StudyData</stp>
        <stp>HSIC</stp>
        <stp>Bar</stp>
        <stp/>
        <stp>Low</stp>
        <stp>D</stp>
        <stp>-168</stp>
        <stp>All</stp>
        <stp/>
        <stp/>
        <stp>FALSE</stp>
        <stp>T</stp>
        <tr r="F170" s="3"/>
        <tr r="F170" s="3"/>
      </tp>
      <tp>
        <v>12989.92</v>
        <stp/>
        <stp>StudyData</stp>
        <stp>HSIC</stp>
        <stp>Bar</stp>
        <stp/>
        <stp>Low</stp>
        <stp>D</stp>
        <stp>-178</stp>
        <stp>All</stp>
        <stp/>
        <stp/>
        <stp>FALSE</stp>
        <stp>T</stp>
        <tr r="F180" s="3"/>
        <tr r="F180" s="3"/>
      </tp>
      <tp>
        <v>13701.94</v>
        <stp/>
        <stp>StudyData</stp>
        <stp>HSIC</stp>
        <stp>Bar</stp>
        <stp/>
        <stp>Low</stp>
        <stp>D</stp>
        <stp>-108</stp>
        <stp>All</stp>
        <stp/>
        <stp/>
        <stp>FALSE</stp>
        <stp>T</stp>
        <tr r="F110" s="3"/>
        <tr r="F110" s="3"/>
      </tp>
      <tp>
        <v>13715.88</v>
        <stp/>
        <stp>StudyData</stp>
        <stp>HSIC</stp>
        <stp>Bar</stp>
        <stp/>
        <stp>Low</stp>
        <stp>D</stp>
        <stp>-118</stp>
        <stp>All</stp>
        <stp/>
        <stp/>
        <stp>FALSE</stp>
        <stp>T</stp>
        <tr r="F120" s="3"/>
        <tr r="F120" s="3"/>
      </tp>
      <tp>
        <v>13779.55</v>
        <stp/>
        <stp>StudyData</stp>
        <stp>HSIC</stp>
        <stp>Bar</stp>
        <stp/>
        <stp>Low</stp>
        <stp>D</stp>
        <stp>-128</stp>
        <stp>All</stp>
        <stp/>
        <stp/>
        <stp>FALSE</stp>
        <stp>T</stp>
        <tr r="F130" s="3"/>
        <tr r="F130" s="3"/>
      </tp>
      <tp>
        <v>13444.39</v>
        <stp/>
        <stp>StudyData</stp>
        <stp>HSIC</stp>
        <stp>Bar</stp>
        <stp/>
        <stp>Low</stp>
        <stp>D</stp>
        <stp>-138</stp>
        <stp>All</stp>
        <stp/>
        <stp/>
        <stp>FALSE</stp>
        <stp>T</stp>
        <tr r="F140" s="3"/>
        <tr r="F140" s="3"/>
      </tp>
      <tp>
        <v>13636.3</v>
        <stp/>
        <stp>StudyData</stp>
        <stp>HSIC</stp>
        <stp>Bar</stp>
        <stp/>
        <stp>Low</stp>
        <stp>D</stp>
        <stp>-188</stp>
        <stp>All</stp>
        <stp/>
        <stp/>
        <stp>FALSE</stp>
        <stp>T</stp>
        <tr r="F190" s="3"/>
        <tr r="F190" s="3"/>
      </tp>
      <tp>
        <v>13851.94</v>
        <stp/>
        <stp>StudyData</stp>
        <stp>HSIC</stp>
        <stp>Bar</stp>
        <stp/>
        <stp>Low</stp>
        <stp>D</stp>
        <stp>-198</stp>
        <stp>All</stp>
        <stp/>
        <stp/>
        <stp>FALSE</stp>
        <stp>T</stp>
        <tr r="F200" s="3"/>
        <tr r="F200" s="3"/>
      </tp>
      <tp>
        <v>1.0720075496280297</v>
        <stp/>
        <stp>ContractData</stp>
        <stp>X.US.HSIC</stp>
        <stp>PerCentNetLastTrade</stp>
        <stp/>
        <stp>T</stp>
        <tr r="K4" s="1"/>
        <tr r="C6" s="1"/>
      </tp>
      <tp>
        <v>0.18535069085137415</v>
        <stp/>
        <stp>ContractData</stp>
        <stp>X.US.HSIF</stp>
        <stp>PerCentNetLastTrade</stp>
        <stp/>
        <stp>T</stp>
        <tr r="K11" s="1"/>
        <tr r="C8" s="1"/>
      </tp>
      <tp>
        <v>-9.1984546807231157E-2</v>
        <stp/>
        <stp>ContractData</stp>
        <stp>X.US.HSIP</stp>
        <stp>PerCentNetLastTrade</stp>
        <stp/>
        <stp>T</stp>
        <tr r="K15" s="1"/>
        <tr r="C18" s="1"/>
      </tp>
      <tp>
        <v>0.11904019763934183</v>
        <stp/>
        <stp>ContractData</stp>
        <stp>X.US.HSIU</stp>
        <stp>PerCentNetLastTrade</stp>
        <stp/>
        <stp>T</stp>
        <tr r="K12" s="1"/>
        <tr r="C20" s="1"/>
      </tp>
      <tp>
        <v>0.46323507002947462</v>
        <stp/>
        <stp>ContractData</stp>
        <stp>X.US.HSIX</stp>
        <stp>PerCentNetLastTrade</stp>
        <stp/>
        <stp>T</stp>
        <tr r="K9" s="1"/>
        <tr r="C12" s="1"/>
      </tp>
      <tp>
        <v>13056.77</v>
        <stp/>
        <stp>StudyData</stp>
        <stp>HSIC</stp>
        <stp>Bar</stp>
        <stp/>
        <stp>Low</stp>
        <stp>D</stp>
        <stp>-249</stp>
        <stp>All</stp>
        <stp/>
        <stp/>
        <stp>FALSE</stp>
        <stp>T</stp>
        <tr r="F251" s="3"/>
        <tr r="F251" s="3"/>
      </tp>
      <tp>
        <v>13180.07</v>
        <stp/>
        <stp>StudyData</stp>
        <stp>HSIC</stp>
        <stp>Bar</stp>
        <stp/>
        <stp>Low</stp>
        <stp>D</stp>
        <stp>-259</stp>
        <stp>All</stp>
        <stp/>
        <stp/>
        <stp>FALSE</stp>
        <stp>T</stp>
        <tr r="F261" s="3"/>
        <tr r="F261" s="3"/>
      </tp>
      <tp>
        <v>12441.93</v>
        <stp/>
        <stp>StudyData</stp>
        <stp>HSIC</stp>
        <stp>Bar</stp>
        <stp/>
        <stp>Low</stp>
        <stp>D</stp>
        <stp>-269</stp>
        <stp>All</stp>
        <stp/>
        <stp/>
        <stp>FALSE</stp>
        <stp>T</stp>
        <tr r="F271" s="3"/>
        <tr r="F271" s="3"/>
      </tp>
      <tp>
        <v>12472.16</v>
        <stp/>
        <stp>StudyData</stp>
        <stp>HSIC</stp>
        <stp>Bar</stp>
        <stp/>
        <stp>Low</stp>
        <stp>D</stp>
        <stp>-279</stp>
        <stp>All</stp>
        <stp/>
        <stp/>
        <stp>FALSE</stp>
        <stp>T</stp>
        <tr r="F281" s="3"/>
        <tr r="F281" s="3"/>
      </tp>
      <tp>
        <v>13881.71</v>
        <stp/>
        <stp>StudyData</stp>
        <stp>HSIC</stp>
        <stp>Bar</stp>
        <stp/>
        <stp>Low</stp>
        <stp>D</stp>
        <stp>-209</stp>
        <stp>All</stp>
        <stp/>
        <stp/>
        <stp>FALSE</stp>
        <stp>T</stp>
        <tr r="F211" s="3"/>
        <tr r="F211" s="3"/>
      </tp>
      <tp>
        <v>13787.15</v>
        <stp/>
        <stp>StudyData</stp>
        <stp>HSIC</stp>
        <stp>Bar</stp>
        <stp/>
        <stp>Low</stp>
        <stp>D</stp>
        <stp>-219</stp>
        <stp>All</stp>
        <stp/>
        <stp/>
        <stp>FALSE</stp>
        <stp>T</stp>
        <tr r="F221" s="3"/>
        <tr r="F221" s="3"/>
      </tp>
      <tp>
        <v>13590.37</v>
        <stp/>
        <stp>StudyData</stp>
        <stp>HSIC</stp>
        <stp>Bar</stp>
        <stp/>
        <stp>Low</stp>
        <stp>D</stp>
        <stp>-229</stp>
        <stp>All</stp>
        <stp/>
        <stp/>
        <stp>FALSE</stp>
        <stp>T</stp>
        <tr r="F231" s="3"/>
        <tr r="F231" s="3"/>
      </tp>
      <tp>
        <v>13900.13</v>
        <stp/>
        <stp>StudyData</stp>
        <stp>HSIC</stp>
        <stp>Bar</stp>
        <stp/>
        <stp>Low</stp>
        <stp>D</stp>
        <stp>-239</stp>
        <stp>All</stp>
        <stp/>
        <stp/>
        <stp>FALSE</stp>
        <stp>T</stp>
        <tr r="F241" s="3"/>
        <tr r="F241" s="3"/>
      </tp>
      <tp>
        <v>12776.72</v>
        <stp/>
        <stp>StudyData</stp>
        <stp>HSIC</stp>
        <stp>Bar</stp>
        <stp/>
        <stp>Low</stp>
        <stp>D</stp>
        <stp>-289</stp>
        <stp>All</stp>
        <stp/>
        <stp/>
        <stp>FALSE</stp>
        <stp>T</stp>
        <tr r="F291" s="3"/>
        <tr r="F291" s="3"/>
      </tp>
      <tp>
        <v>11988.01</v>
        <stp/>
        <stp>StudyData</stp>
        <stp>HSIC</stp>
        <stp>Bar</stp>
        <stp/>
        <stp>Low</stp>
        <stp>D</stp>
        <stp>-299</stp>
        <stp>All</stp>
        <stp/>
        <stp/>
        <stp>FALSE</stp>
        <stp>T</stp>
        <tr r="F301" s="3"/>
        <tr r="F301" s="3"/>
      </tp>
      <tp>
        <v>12571.05</v>
        <stp/>
        <stp>StudyData</stp>
        <stp>HSIC</stp>
        <stp>Bar</stp>
        <stp/>
        <stp>Low</stp>
        <stp>D</stp>
        <stp>-149</stp>
        <stp>All</stp>
        <stp/>
        <stp/>
        <stp>FALSE</stp>
        <stp>T</stp>
        <tr r="F151" s="3"/>
        <tr r="F151" s="3"/>
      </tp>
      <tp>
        <v>12923.79</v>
        <stp/>
        <stp>StudyData</stp>
        <stp>HSIC</stp>
        <stp>Bar</stp>
        <stp/>
        <stp>Low</stp>
        <stp>D</stp>
        <stp>-159</stp>
        <stp>All</stp>
        <stp/>
        <stp/>
        <stp>FALSE</stp>
        <stp>T</stp>
        <tr r="F161" s="3"/>
        <tr r="F161" s="3"/>
      </tp>
      <tp>
        <v>13235.71</v>
        <stp/>
        <stp>StudyData</stp>
        <stp>HSIC</stp>
        <stp>Bar</stp>
        <stp/>
        <stp>Low</stp>
        <stp>D</stp>
        <stp>-169</stp>
        <stp>All</stp>
        <stp/>
        <stp/>
        <stp>FALSE</stp>
        <stp>T</stp>
        <tr r="F171" s="3"/>
        <tr r="F171" s="3"/>
      </tp>
      <tp>
        <v>12960.85</v>
        <stp/>
        <stp>StudyData</stp>
        <stp>HSIC</stp>
        <stp>Bar</stp>
        <stp/>
        <stp>Low</stp>
        <stp>D</stp>
        <stp>-179</stp>
        <stp>All</stp>
        <stp/>
        <stp/>
        <stp>FALSE</stp>
        <stp>T</stp>
        <tr r="F181" s="3"/>
        <tr r="F181" s="3"/>
      </tp>
      <tp>
        <v>13827.77</v>
        <stp/>
        <stp>StudyData</stp>
        <stp>HSIC</stp>
        <stp>Bar</stp>
        <stp/>
        <stp>Low</stp>
        <stp>D</stp>
        <stp>-109</stp>
        <stp>All</stp>
        <stp/>
        <stp/>
        <stp>FALSE</stp>
        <stp>T</stp>
        <tr r="F111" s="3"/>
        <tr r="F111" s="3"/>
      </tp>
      <tp>
        <v>13740.68</v>
        <stp/>
        <stp>StudyData</stp>
        <stp>HSIC</stp>
        <stp>Bar</stp>
        <stp/>
        <stp>Low</stp>
        <stp>D</stp>
        <stp>-119</stp>
        <stp>All</stp>
        <stp/>
        <stp/>
        <stp>FALSE</stp>
        <stp>T</stp>
        <tr r="F121" s="3"/>
        <tr r="F121" s="3"/>
      </tp>
      <tp>
        <v>13644.26</v>
        <stp/>
        <stp>StudyData</stp>
        <stp>HSIC</stp>
        <stp>Bar</stp>
        <stp/>
        <stp>Low</stp>
        <stp>D</stp>
        <stp>-129</stp>
        <stp>All</stp>
        <stp/>
        <stp/>
        <stp>FALSE</stp>
        <stp>T</stp>
        <tr r="F131" s="3"/>
        <tr r="F131" s="3"/>
      </tp>
      <tp>
        <v>13354.42</v>
        <stp/>
        <stp>StudyData</stp>
        <stp>HSIC</stp>
        <stp>Bar</stp>
        <stp/>
        <stp>Low</stp>
        <stp>D</stp>
        <stp>-139</stp>
        <stp>All</stp>
        <stp/>
        <stp/>
        <stp>FALSE</stp>
        <stp>T</stp>
        <tr r="F141" s="3"/>
        <tr r="F141" s="3"/>
      </tp>
      <tp>
        <v>13574.53</v>
        <stp/>
        <stp>StudyData</stp>
        <stp>HSIC</stp>
        <stp>Bar</stp>
        <stp/>
        <stp>Low</stp>
        <stp>D</stp>
        <stp>-189</stp>
        <stp>All</stp>
        <stp/>
        <stp/>
        <stp>FALSE</stp>
        <stp>T</stp>
        <tr r="F191" s="3"/>
        <tr r="F191" s="3"/>
      </tp>
      <tp>
        <v>13785.3</v>
        <stp/>
        <stp>StudyData</stp>
        <stp>HSIC</stp>
        <stp>Bar</stp>
        <stp/>
        <stp>Low</stp>
        <stp>D</stp>
        <stp>-199</stp>
        <stp>All</stp>
        <stp/>
        <stp/>
        <stp>FALSE</stp>
        <stp>T</stp>
        <tr r="F201" s="3"/>
        <tr r="F201" s="3"/>
      </tp>
      <tp>
        <v>13.820000000000164</v>
        <stp/>
        <stp>ContractData</stp>
        <stp>X.US.AHXH</stp>
        <stp>NetLastTrade</stp>
        <stp/>
        <stp>T</stp>
        <tr r="J7" s="2"/>
      </tp>
      <tp>
        <v>0</v>
        <stp/>
        <stp>ContractData</stp>
        <stp>X.US.VHSI</stp>
        <stp>NetLastTrade</stp>
        <stp/>
        <stp>T</stp>
        <tr r="J28" s="2"/>
      </tp>
      <tp>
        <v>15898.53</v>
        <stp/>
        <stp>StudyData</stp>
        <stp>HSIC</stp>
        <stp>Bar</stp>
        <stp/>
        <stp>Close</stp>
        <stp>D</stp>
        <stp>-8</stp>
        <stp>All</stp>
        <stp/>
        <stp/>
        <stp>FALSE</stp>
        <stp>T</stp>
        <tr r="G10" s="3"/>
        <tr r="G10" s="3"/>
      </tp>
      <tp>
        <v>2141.5100000000002</v>
        <stp/>
        <stp>ContractData</stp>
        <stp>X.US.AHXH</stp>
        <stp>Low</stp>
        <stp/>
        <stp>T</stp>
        <tr r="O7" s="2"/>
      </tp>
      <tp>
        <v>12672.27</v>
        <stp/>
        <stp>StudyData</stp>
        <stp>HSIC</stp>
        <stp>Bar</stp>
        <stp/>
        <stp>Close</stp>
        <stp>D</stp>
        <stp>-278</stp>
        <stp>All</stp>
        <stp/>
        <stp/>
        <stp>FALSE</stp>
        <stp>T</stp>
        <tr r="G280" s="3"/>
        <tr r="G280" s="3"/>
      </tp>
      <tp>
        <v>12472.95</v>
        <stp/>
        <stp>StudyData</stp>
        <stp>HSIC</stp>
        <stp>Bar</stp>
        <stp/>
        <stp>Close</stp>
        <stp>D</stp>
        <stp>-268</stp>
        <stp>All</stp>
        <stp/>
        <stp/>
        <stp>FALSE</stp>
        <stp>T</stp>
        <tr r="G270" s="3"/>
        <tr r="G270" s="3"/>
      </tp>
      <tp>
        <v>13241.93</v>
        <stp/>
        <stp>StudyData</stp>
        <stp>HSIC</stp>
        <stp>Bar</stp>
        <stp/>
        <stp>Close</stp>
        <stp>D</stp>
        <stp>-258</stp>
        <stp>All</stp>
        <stp/>
        <stp/>
        <stp>FALSE</stp>
        <stp>T</stp>
        <tr r="G260" s="3"/>
        <tr r="G260" s="3"/>
      </tp>
      <tp>
        <v>13255.66</v>
        <stp/>
        <stp>StudyData</stp>
        <stp>HSIC</stp>
        <stp>Bar</stp>
        <stp/>
        <stp>Close</stp>
        <stp>D</stp>
        <stp>-248</stp>
        <stp>All</stp>
        <stp/>
        <stp/>
        <stp>FALSE</stp>
        <stp>T</stp>
        <tr r="G250" s="3"/>
        <tr r="G250" s="3"/>
      </tp>
      <tp>
        <v>13842.67</v>
        <stp/>
        <stp>StudyData</stp>
        <stp>HSIC</stp>
        <stp>Bar</stp>
        <stp/>
        <stp>Close</stp>
        <stp>D</stp>
        <stp>-238</stp>
        <stp>All</stp>
        <stp/>
        <stp/>
        <stp>FALSE</stp>
        <stp>T</stp>
        <tr r="G240" s="3"/>
        <tr r="G240" s="3"/>
      </tp>
      <tp>
        <v>13807.34</v>
        <stp/>
        <stp>StudyData</stp>
        <stp>HSIC</stp>
        <stp>Bar</stp>
        <stp/>
        <stp>Close</stp>
        <stp>D</stp>
        <stp>-228</stp>
        <stp>All</stp>
        <stp/>
        <stp/>
        <stp>FALSE</stp>
        <stp>T</stp>
        <tr r="G230" s="3"/>
        <tr r="G230" s="3"/>
      </tp>
      <tp>
        <v>13889.55</v>
        <stp/>
        <stp>StudyData</stp>
        <stp>HSIC</stp>
        <stp>Bar</stp>
        <stp/>
        <stp>Close</stp>
        <stp>D</stp>
        <stp>-218</stp>
        <stp>All</stp>
        <stp/>
        <stp/>
        <stp>FALSE</stp>
        <stp>T</stp>
        <tr r="G220" s="3"/>
        <tr r="G220" s="3"/>
      </tp>
      <tp>
        <v>14095.71</v>
        <stp/>
        <stp>StudyData</stp>
        <stp>HSIC</stp>
        <stp>Bar</stp>
        <stp/>
        <stp>Close</stp>
        <stp>D</stp>
        <stp>-208</stp>
        <stp>All</stp>
        <stp/>
        <stp/>
        <stp>FALSE</stp>
        <stp>T</stp>
        <tr r="G210" s="3"/>
        <tr r="G210" s="3"/>
      </tp>
      <tp>
        <v>12393.39</v>
        <stp/>
        <stp>StudyData</stp>
        <stp>HSIC</stp>
        <stp>Bar</stp>
        <stp/>
        <stp>Close</stp>
        <stp>D</stp>
        <stp>-298</stp>
        <stp>All</stp>
        <stp/>
        <stp/>
        <stp>FALSE</stp>
        <stp>T</stp>
        <tr r="G300" s="3"/>
        <tr r="G300" s="3"/>
      </tp>
      <tp>
        <v>12937.8</v>
        <stp/>
        <stp>StudyData</stp>
        <stp>HSIC</stp>
        <stp>Bar</stp>
        <stp/>
        <stp>Close</stp>
        <stp>D</stp>
        <stp>-288</stp>
        <stp>All</stp>
        <stp/>
        <stp/>
        <stp>FALSE</stp>
        <stp>T</stp>
        <tr r="G290" s="3"/>
        <tr r="G290" s="3"/>
      </tp>
      <tp>
        <v>13055.97</v>
        <stp/>
        <stp>StudyData</stp>
        <stp>HSIC</stp>
        <stp>Bar</stp>
        <stp/>
        <stp>Close</stp>
        <stp>D</stp>
        <stp>-178</stp>
        <stp>All</stp>
        <stp/>
        <stp/>
        <stp>FALSE</stp>
        <stp>T</stp>
        <tr r="G180" s="3"/>
        <tr r="G180" s="3"/>
      </tp>
      <tp>
        <v>13277.48</v>
        <stp/>
        <stp>StudyData</stp>
        <stp>HSIC</stp>
        <stp>Bar</stp>
        <stp/>
        <stp>Close</stp>
        <stp>D</stp>
        <stp>-168</stp>
        <stp>All</stp>
        <stp/>
        <stp/>
        <stp>FALSE</stp>
        <stp>T</stp>
        <tr r="G170" s="3"/>
        <tr r="G170" s="3"/>
      </tp>
      <tp>
        <v>13019.4</v>
        <stp/>
        <stp>StudyData</stp>
        <stp>HSIC</stp>
        <stp>Bar</stp>
        <stp/>
        <stp>Close</stp>
        <stp>D</stp>
        <stp>-158</stp>
        <stp>All</stp>
        <stp/>
        <stp/>
        <stp>FALSE</stp>
        <stp>T</stp>
        <tr r="G160" s="3"/>
        <tr r="G160" s="3"/>
      </tp>
      <tp>
        <v>12766.78</v>
        <stp/>
        <stp>StudyData</stp>
        <stp>HSIC</stp>
        <stp>Bar</stp>
        <stp/>
        <stp>Close</stp>
        <stp>D</stp>
        <stp>-148</stp>
        <stp>All</stp>
        <stp/>
        <stp/>
        <stp>FALSE</stp>
        <stp>T</stp>
        <tr r="G150" s="3"/>
        <tr r="G150" s="3"/>
      </tp>
      <tp>
        <v>13528.84</v>
        <stp/>
        <stp>StudyData</stp>
        <stp>HSIC</stp>
        <stp>Bar</stp>
        <stp/>
        <stp>Close</stp>
        <stp>D</stp>
        <stp>-138</stp>
        <stp>All</stp>
        <stp/>
        <stp/>
        <stp>FALSE</stp>
        <stp>T</stp>
        <tr r="G140" s="3"/>
        <tr r="G140" s="3"/>
      </tp>
      <tp>
        <v>13793.38</v>
        <stp/>
        <stp>StudyData</stp>
        <stp>HSIC</stp>
        <stp>Bar</stp>
        <stp/>
        <stp>Close</stp>
        <stp>D</stp>
        <stp>-128</stp>
        <stp>All</stp>
        <stp/>
        <stp/>
        <stp>FALSE</stp>
        <stp>T</stp>
        <tr r="G130" s="3"/>
        <tr r="G130" s="3"/>
      </tp>
      <tp>
        <v>13781.88</v>
        <stp/>
        <stp>StudyData</stp>
        <stp>HSIC</stp>
        <stp>Bar</stp>
        <stp/>
        <stp>Close</stp>
        <stp>D</stp>
        <stp>-118</stp>
        <stp>All</stp>
        <stp/>
        <stp/>
        <stp>FALSE</stp>
        <stp>T</stp>
        <tr r="G120" s="3"/>
        <tr r="G120" s="3"/>
      </tp>
      <tp>
        <v>13701.94</v>
        <stp/>
        <stp>StudyData</stp>
        <stp>HSIC</stp>
        <stp>Bar</stp>
        <stp/>
        <stp>Close</stp>
        <stp>D</stp>
        <stp>-108</stp>
        <stp>All</stp>
        <stp/>
        <stp/>
        <stp>FALSE</stp>
        <stp>T</stp>
        <tr r="G110" s="3"/>
        <tr r="G110" s="3"/>
      </tp>
      <tp>
        <v>14018</v>
        <stp/>
        <stp>StudyData</stp>
        <stp>HSIC</stp>
        <stp>Bar</stp>
        <stp/>
        <stp>Close</stp>
        <stp>D</stp>
        <stp>-198</stp>
        <stp>All</stp>
        <stp/>
        <stp/>
        <stp>FALSE</stp>
        <stp>T</stp>
        <tr r="G200" s="3"/>
        <tr r="G200" s="3"/>
      </tp>
      <tp>
        <v>13728.16</v>
        <stp/>
        <stp>StudyData</stp>
        <stp>HSIC</stp>
        <stp>Bar</stp>
        <stp/>
        <stp>Close</stp>
        <stp>D</stp>
        <stp>-188</stp>
        <stp>All</stp>
        <stp/>
        <stp/>
        <stp>FALSE</stp>
        <stp>T</stp>
        <tr r="G190" s="3"/>
        <tr r="G190" s="3"/>
      </tp>
      <tp>
        <v>15906.91</v>
        <stp/>
        <stp>StudyData</stp>
        <stp>HSIC</stp>
        <stp>Bar</stp>
        <stp/>
        <stp>Close</stp>
        <stp>D</stp>
        <stp>-9</stp>
        <stp>All</stp>
        <stp/>
        <stp/>
        <stp>FALSE</stp>
        <stp>T</stp>
        <tr r="G11" s="3"/>
        <tr r="G11" s="3"/>
      </tp>
      <tp>
        <v>12671.44</v>
        <stp/>
        <stp>StudyData</stp>
        <stp>HSIC</stp>
        <stp>Bar</stp>
        <stp/>
        <stp>Close</stp>
        <stp>D</stp>
        <stp>-279</stp>
        <stp>All</stp>
        <stp/>
        <stp/>
        <stp>FALSE</stp>
        <stp>T</stp>
        <tr r="G281" s="3"/>
        <tr r="G281" s="3"/>
      </tp>
      <tp>
        <v>12568</v>
        <stp/>
        <stp>StudyData</stp>
        <stp>HSIC</stp>
        <stp>Bar</stp>
        <stp/>
        <stp>Close</stp>
        <stp>D</stp>
        <stp>-269</stp>
        <stp>All</stp>
        <stp/>
        <stp/>
        <stp>FALSE</stp>
        <stp>T</stp>
        <tr r="G271" s="3"/>
        <tr r="G271" s="3"/>
      </tp>
      <tp>
        <v>13306.44</v>
        <stp/>
        <stp>StudyData</stp>
        <stp>HSIC</stp>
        <stp>Bar</stp>
        <stp/>
        <stp>Close</stp>
        <stp>D</stp>
        <stp>-259</stp>
        <stp>All</stp>
        <stp/>
        <stp/>
        <stp>FALSE</stp>
        <stp>T</stp>
        <tr r="G261" s="3"/>
        <tr r="G261" s="3"/>
      </tp>
      <tp>
        <v>13108.28</v>
        <stp/>
        <stp>StudyData</stp>
        <stp>HSIC</stp>
        <stp>Bar</stp>
        <stp/>
        <stp>Close</stp>
        <stp>D</stp>
        <stp>-249</stp>
        <stp>All</stp>
        <stp/>
        <stp/>
        <stp>FALSE</stp>
        <stp>T</stp>
        <tr r="G251" s="3"/>
        <tr r="G251" s="3"/>
      </tp>
      <tp>
        <v>13928.94</v>
        <stp/>
        <stp>StudyData</stp>
        <stp>HSIC</stp>
        <stp>Bar</stp>
        <stp/>
        <stp>Close</stp>
        <stp>D</stp>
        <stp>-239</stp>
        <stp>All</stp>
        <stp/>
        <stp/>
        <stp>FALSE</stp>
        <stp>T</stp>
        <tr r="G241" s="3"/>
        <tr r="G241" s="3"/>
      </tp>
      <tp>
        <v>13756.3</v>
        <stp/>
        <stp>StudyData</stp>
        <stp>HSIC</stp>
        <stp>Bar</stp>
        <stp/>
        <stp>Close</stp>
        <stp>D</stp>
        <stp>-229</stp>
        <stp>All</stp>
        <stp/>
        <stp/>
        <stp>FALSE</stp>
        <stp>T</stp>
        <tr r="G231" s="3"/>
        <tr r="G231" s="3"/>
      </tp>
      <tp>
        <v>13849.89</v>
        <stp/>
        <stp>StudyData</stp>
        <stp>HSIC</stp>
        <stp>Bar</stp>
        <stp/>
        <stp>Close</stp>
        <stp>D</stp>
        <stp>-219</stp>
        <stp>All</stp>
        <stp/>
        <stp/>
        <stp>FALSE</stp>
        <stp>T</stp>
        <tr r="G221" s="3"/>
        <tr r="G221" s="3"/>
      </tp>
      <tp>
        <v>13881.71</v>
        <stp/>
        <stp>StudyData</stp>
        <stp>HSIC</stp>
        <stp>Bar</stp>
        <stp/>
        <stp>Close</stp>
        <stp>D</stp>
        <stp>-209</stp>
        <stp>All</stp>
        <stp/>
        <stp/>
        <stp>FALSE</stp>
        <stp>T</stp>
        <tr r="G211" s="3"/>
        <tr r="G211" s="3"/>
      </tp>
      <tp>
        <v>12054.12</v>
        <stp/>
        <stp>StudyData</stp>
        <stp>HSIC</stp>
        <stp>Bar</stp>
        <stp/>
        <stp>Close</stp>
        <stp>D</stp>
        <stp>-299</stp>
        <stp>All</stp>
        <stp/>
        <stp/>
        <stp>FALSE</stp>
        <stp>T</stp>
        <tr r="G301" s="3"/>
        <tr r="G301" s="3"/>
      </tp>
      <tp>
        <v>12945.5</v>
        <stp/>
        <stp>StudyData</stp>
        <stp>HSIC</stp>
        <stp>Bar</stp>
        <stp/>
        <stp>Close</stp>
        <stp>D</stp>
        <stp>-289</stp>
        <stp>All</stp>
        <stp/>
        <stp/>
        <stp>FALSE</stp>
        <stp>T</stp>
        <tr r="G291" s="3"/>
        <tr r="G291" s="3"/>
      </tp>
      <tp>
        <v>13021.81</v>
        <stp/>
        <stp>StudyData</stp>
        <stp>HSIC</stp>
        <stp>Bar</stp>
        <stp/>
        <stp>Close</stp>
        <stp>D</stp>
        <stp>-179</stp>
        <stp>All</stp>
        <stp/>
        <stp/>
        <stp>FALSE</stp>
        <stp>T</stp>
        <tr r="G181" s="3"/>
        <tr r="G181" s="3"/>
      </tp>
      <tp>
        <v>13356.53</v>
        <stp/>
        <stp>StudyData</stp>
        <stp>HSIC</stp>
        <stp>Bar</stp>
        <stp/>
        <stp>Close</stp>
        <stp>D</stp>
        <stp>-169</stp>
        <stp>All</stp>
        <stp/>
        <stp/>
        <stp>FALSE</stp>
        <stp>T</stp>
        <tr r="G171" s="3"/>
        <tr r="G171" s="3"/>
      </tp>
      <tp>
        <v>12939.22</v>
        <stp/>
        <stp>StudyData</stp>
        <stp>HSIC</stp>
        <stp>Bar</stp>
        <stp/>
        <stp>Close</stp>
        <stp>D</stp>
        <stp>-159</stp>
        <stp>All</stp>
        <stp/>
        <stp/>
        <stp>FALSE</stp>
        <stp>T</stp>
        <tr r="G161" s="3"/>
        <tr r="G161" s="3"/>
      </tp>
      <tp>
        <v>12699.83</v>
        <stp/>
        <stp>StudyData</stp>
        <stp>HSIC</stp>
        <stp>Bar</stp>
        <stp/>
        <stp>Close</stp>
        <stp>D</stp>
        <stp>-149</stp>
        <stp>All</stp>
        <stp/>
        <stp/>
        <stp>FALSE</stp>
        <stp>T</stp>
        <tr r="G151" s="3"/>
        <tr r="G151" s="3"/>
      </tp>
      <tp>
        <v>13411.78</v>
        <stp/>
        <stp>StudyData</stp>
        <stp>HSIC</stp>
        <stp>Bar</stp>
        <stp/>
        <stp>Close</stp>
        <stp>D</stp>
        <stp>-139</stp>
        <stp>All</stp>
        <stp/>
        <stp/>
        <stp>FALSE</stp>
        <stp>T</stp>
        <tr r="G141" s="3"/>
        <tr r="G141" s="3"/>
      </tp>
      <tp>
        <v>13824.11</v>
        <stp/>
        <stp>StudyData</stp>
        <stp>HSIC</stp>
        <stp>Bar</stp>
        <stp/>
        <stp>Close</stp>
        <stp>D</stp>
        <stp>-129</stp>
        <stp>All</stp>
        <stp/>
        <stp/>
        <stp>FALSE</stp>
        <stp>T</stp>
        <tr r="G131" s="3"/>
        <tr r="G131" s="3"/>
      </tp>
      <tp>
        <v>13791.03</v>
        <stp/>
        <stp>StudyData</stp>
        <stp>HSIC</stp>
        <stp>Bar</stp>
        <stp/>
        <stp>Close</stp>
        <stp>D</stp>
        <stp>-119</stp>
        <stp>All</stp>
        <stp/>
        <stp/>
        <stp>FALSE</stp>
        <stp>T</stp>
        <tr r="G121" s="3"/>
        <tr r="G121" s="3"/>
      </tp>
      <tp>
        <v>13845.66</v>
        <stp/>
        <stp>StudyData</stp>
        <stp>HSIC</stp>
        <stp>Bar</stp>
        <stp/>
        <stp>Close</stp>
        <stp>D</stp>
        <stp>-109</stp>
        <stp>All</stp>
        <stp/>
        <stp/>
        <stp>FALSE</stp>
        <stp>T</stp>
        <tr r="G111" s="3"/>
        <tr r="G111" s="3"/>
      </tp>
      <tp>
        <v>13813.73</v>
        <stp/>
        <stp>StudyData</stp>
        <stp>HSIC</stp>
        <stp>Bar</stp>
        <stp/>
        <stp>Close</stp>
        <stp>D</stp>
        <stp>-199</stp>
        <stp>All</stp>
        <stp/>
        <stp/>
        <stp>FALSE</stp>
        <stp>T</stp>
        <tr r="G201" s="3"/>
        <tr r="G201" s="3"/>
      </tp>
      <tp>
        <v>13590.35</v>
        <stp/>
        <stp>StudyData</stp>
        <stp>HSIC</stp>
        <stp>Bar</stp>
        <stp/>
        <stp>Close</stp>
        <stp>D</stp>
        <stp>-189</stp>
        <stp>All</stp>
        <stp/>
        <stp/>
        <stp>FALSE</stp>
        <stp>T</stp>
        <tr r="G191" s="3"/>
        <tr r="G191" s="3"/>
      </tp>
      <tp>
        <v>13643.11</v>
        <stp/>
        <stp>StudyData</stp>
        <stp>HSIC</stp>
        <stp>Bar</stp>
        <stp/>
        <stp>Open</stp>
        <stp>D</stp>
        <stp>-188</stp>
        <stp>All</stp>
        <stp/>
        <stp/>
        <stp>FALSE</stp>
        <stp>T</stp>
        <tr r="D190" s="3"/>
        <tr r="D190" s="3"/>
      </tp>
      <tp>
        <v>13865.44</v>
        <stp/>
        <stp>StudyData</stp>
        <stp>HSIC</stp>
        <stp>Bar</stp>
        <stp/>
        <stp>Open</stp>
        <stp>D</stp>
        <stp>-198</stp>
        <stp>All</stp>
        <stp/>
        <stp/>
        <stp>FALSE</stp>
        <stp>T</stp>
        <tr r="D200" s="3"/>
        <tr r="D200" s="3"/>
      </tp>
      <tp>
        <v>13866.57</v>
        <stp/>
        <stp>StudyData</stp>
        <stp>HSIC</stp>
        <stp>Bar</stp>
        <stp/>
        <stp>Open</stp>
        <stp>D</stp>
        <stp>-108</stp>
        <stp>All</stp>
        <stp/>
        <stp/>
        <stp>FALSE</stp>
        <stp>T</stp>
        <tr r="D110" s="3"/>
        <tr r="D110" s="3"/>
      </tp>
      <tp>
        <v>13774.55</v>
        <stp/>
        <stp>StudyData</stp>
        <stp>HSIC</stp>
        <stp>Bar</stp>
        <stp/>
        <stp>Open</stp>
        <stp>D</stp>
        <stp>-118</stp>
        <stp>All</stp>
        <stp/>
        <stp/>
        <stp>FALSE</stp>
        <stp>T</stp>
        <tr r="D120" s="3"/>
        <tr r="D120" s="3"/>
      </tp>
      <tp>
        <v>13802.23</v>
        <stp/>
        <stp>StudyData</stp>
        <stp>HSIC</stp>
        <stp>Bar</stp>
        <stp/>
        <stp>Open</stp>
        <stp>D</stp>
        <stp>-128</stp>
        <stp>All</stp>
        <stp/>
        <stp/>
        <stp>FALSE</stp>
        <stp>T</stp>
        <tr r="D130" s="3"/>
        <tr r="D130" s="3"/>
      </tp>
      <tp>
        <v>13451.64</v>
        <stp/>
        <stp>StudyData</stp>
        <stp>HSIC</stp>
        <stp>Bar</stp>
        <stp/>
        <stp>Open</stp>
        <stp>D</stp>
        <stp>-138</stp>
        <stp>All</stp>
        <stp/>
        <stp/>
        <stp>FALSE</stp>
        <stp>T</stp>
        <tr r="D140" s="3"/>
        <tr r="D140" s="3"/>
      </tp>
      <tp>
        <v>12641.57</v>
        <stp/>
        <stp>StudyData</stp>
        <stp>HSIC</stp>
        <stp>Bar</stp>
        <stp/>
        <stp>Open</stp>
        <stp>D</stp>
        <stp>-148</stp>
        <stp>All</stp>
        <stp/>
        <stp/>
        <stp>FALSE</stp>
        <stp>T</stp>
        <tr r="D150" s="3"/>
        <tr r="D150" s="3"/>
      </tp>
      <tp>
        <v>12979.15</v>
        <stp/>
        <stp>StudyData</stp>
        <stp>HSIC</stp>
        <stp>Bar</stp>
        <stp/>
        <stp>Open</stp>
        <stp>D</stp>
        <stp>-158</stp>
        <stp>All</stp>
        <stp/>
        <stp/>
        <stp>FALSE</stp>
        <stp>T</stp>
        <tr r="D160" s="3"/>
        <tr r="D160" s="3"/>
      </tp>
      <tp>
        <v>13338.66</v>
        <stp/>
        <stp>StudyData</stp>
        <stp>HSIC</stp>
        <stp>Bar</stp>
        <stp/>
        <stp>Open</stp>
        <stp>D</stp>
        <stp>-168</stp>
        <stp>All</stp>
        <stp/>
        <stp/>
        <stp>FALSE</stp>
        <stp>T</stp>
        <tr r="D170" s="3"/>
        <tr r="D170" s="3"/>
      </tp>
      <tp>
        <v>13014.06</v>
        <stp/>
        <stp>StudyData</stp>
        <stp>HSIC</stp>
        <stp>Bar</stp>
        <stp/>
        <stp>Open</stp>
        <stp>D</stp>
        <stp>-178</stp>
        <stp>All</stp>
        <stp/>
        <stp/>
        <stp>FALSE</stp>
        <stp>T</stp>
        <tr r="D180" s="3"/>
        <tr r="D180" s="3"/>
      </tp>
      <tp>
        <v>12897.06</v>
        <stp/>
        <stp>StudyData</stp>
        <stp>HSIC</stp>
        <stp>Bar</stp>
        <stp/>
        <stp>Open</stp>
        <stp>D</stp>
        <stp>-288</stp>
        <stp>All</stp>
        <stp/>
        <stp/>
        <stp>FALSE</stp>
        <stp>T</stp>
        <tr r="D290" s="3"/>
        <tr r="D290" s="3"/>
      </tp>
      <tp>
        <v>12270.45</v>
        <stp/>
        <stp>StudyData</stp>
        <stp>HSIC</stp>
        <stp>Bar</stp>
        <stp/>
        <stp>Open</stp>
        <stp>D</stp>
        <stp>-298</stp>
        <stp>All</stp>
        <stp/>
        <stp/>
        <stp>FALSE</stp>
        <stp>T</stp>
        <tr r="D300" s="3"/>
        <tr r="D300" s="3"/>
      </tp>
      <tp>
        <v>14112.42</v>
        <stp/>
        <stp>StudyData</stp>
        <stp>HSIC</stp>
        <stp>Bar</stp>
        <stp/>
        <stp>Open</stp>
        <stp>D</stp>
        <stp>-208</stp>
        <stp>All</stp>
        <stp/>
        <stp/>
        <stp>FALSE</stp>
        <stp>T</stp>
        <tr r="D210" s="3"/>
        <tr r="D210" s="3"/>
      </tp>
      <tp>
        <v>13985.19</v>
        <stp/>
        <stp>StudyData</stp>
        <stp>HSIC</stp>
        <stp>Bar</stp>
        <stp/>
        <stp>Open</stp>
        <stp>D</stp>
        <stp>-218</stp>
        <stp>All</stp>
        <stp/>
        <stp/>
        <stp>FALSE</stp>
        <stp>T</stp>
        <tr r="D220" s="3"/>
        <tr r="D220" s="3"/>
      </tp>
      <tp>
        <v>13755.36</v>
        <stp/>
        <stp>StudyData</stp>
        <stp>HSIC</stp>
        <stp>Bar</stp>
        <stp/>
        <stp>Open</stp>
        <stp>D</stp>
        <stp>-228</stp>
        <stp>All</stp>
        <stp/>
        <stp/>
        <stp>FALSE</stp>
        <stp>T</stp>
        <tr r="D230" s="3"/>
        <tr r="D230" s="3"/>
      </tp>
      <tp>
        <v>13995.97</v>
        <stp/>
        <stp>StudyData</stp>
        <stp>HSIC</stp>
        <stp>Bar</stp>
        <stp/>
        <stp>Open</stp>
        <stp>D</stp>
        <stp>-238</stp>
        <stp>All</stp>
        <stp/>
        <stp/>
        <stp>FALSE</stp>
        <stp>T</stp>
        <tr r="D240" s="3"/>
        <tr r="D240" s="3"/>
      </tp>
      <tp>
        <v>13168.71</v>
        <stp/>
        <stp>StudyData</stp>
        <stp>HSIC</stp>
        <stp>Bar</stp>
        <stp/>
        <stp>Open</stp>
        <stp>D</stp>
        <stp>-248</stp>
        <stp>All</stp>
        <stp/>
        <stp/>
        <stp>FALSE</stp>
        <stp>T</stp>
        <tr r="D250" s="3"/>
        <tr r="D250" s="3"/>
      </tp>
      <tp>
        <v>13274.5</v>
        <stp/>
        <stp>StudyData</stp>
        <stp>HSIC</stp>
        <stp>Bar</stp>
        <stp/>
        <stp>Open</stp>
        <stp>D</stp>
        <stp>-258</stp>
        <stp>All</stp>
        <stp/>
        <stp/>
        <stp>FALSE</stp>
        <stp>T</stp>
        <tr r="D260" s="3"/>
        <tr r="D260" s="3"/>
      </tp>
      <tp>
        <v>12539.12</v>
        <stp/>
        <stp>StudyData</stp>
        <stp>HSIC</stp>
        <stp>Bar</stp>
        <stp/>
        <stp>Open</stp>
        <stp>D</stp>
        <stp>-268</stp>
        <stp>All</stp>
        <stp/>
        <stp/>
        <stp>FALSE</stp>
        <stp>T</stp>
        <tr r="D270" s="3"/>
        <tr r="D270" s="3"/>
      </tp>
      <tp>
        <v>12686.67</v>
        <stp/>
        <stp>StudyData</stp>
        <stp>HSIC</stp>
        <stp>Bar</stp>
        <stp/>
        <stp>Open</stp>
        <stp>D</stp>
        <stp>-278</stp>
        <stp>All</stp>
        <stp/>
        <stp/>
        <stp>FALSE</stp>
        <stp>T</stp>
        <tr r="D280" s="3"/>
        <tr r="D280" s="3"/>
      </tp>
      <tp>
        <v>16108.74</v>
        <stp/>
        <stp>StudyData</stp>
        <stp>HSIC</stp>
        <stp>Bar</stp>
        <stp/>
        <stp>Low</stp>
        <stp>D</stp>
        <stp>-4</stp>
        <stp>All</stp>
        <stp/>
        <stp/>
        <stp>FALSE</stp>
        <stp>T</stp>
        <tr r="F6" s="3"/>
        <tr r="F6" s="3"/>
      </tp>
      <tp t="s">
        <v>Hang Seng China AH (H) Index</v>
        <stp/>
        <stp>ContractData</stp>
        <stp>X.US.AHXH</stp>
        <stp>LOngDescription</stp>
        <stp/>
        <stp>T</stp>
        <tr r="L5" s="1"/>
        <tr r="D7" s="2"/>
      </tp>
      <tp>
        <v>13681.53</v>
        <stp/>
        <stp>StudyData</stp>
        <stp>HSIC</stp>
        <stp>Bar</stp>
        <stp/>
        <stp>Open</stp>
        <stp>D</stp>
        <stp>-189</stp>
        <stp>All</stp>
        <stp/>
        <stp/>
        <stp>FALSE</stp>
        <stp>T</stp>
        <tr r="D191" s="3"/>
        <tr r="D191" s="3"/>
      </tp>
      <tp>
        <v>13919.74</v>
        <stp/>
        <stp>StudyData</stp>
        <stp>HSIC</stp>
        <stp>Bar</stp>
        <stp/>
        <stp>Open</stp>
        <stp>D</stp>
        <stp>-199</stp>
        <stp>All</stp>
        <stp/>
        <stp/>
        <stp>FALSE</stp>
        <stp>T</stp>
        <tr r="D201" s="3"/>
        <tr r="D201" s="3"/>
      </tp>
      <tp>
        <v>13861</v>
        <stp/>
        <stp>StudyData</stp>
        <stp>HSIC</stp>
        <stp>Bar</stp>
        <stp/>
        <stp>Open</stp>
        <stp>D</stp>
        <stp>-109</stp>
        <stp>All</stp>
        <stp/>
        <stp/>
        <stp>FALSE</stp>
        <stp>T</stp>
        <tr r="D111" s="3"/>
        <tr r="D111" s="3"/>
      </tp>
      <tp>
        <v>13772.39</v>
        <stp/>
        <stp>StudyData</stp>
        <stp>HSIC</stp>
        <stp>Bar</stp>
        <stp/>
        <stp>Open</stp>
        <stp>D</stp>
        <stp>-119</stp>
        <stp>All</stp>
        <stp/>
        <stp/>
        <stp>FALSE</stp>
        <stp>T</stp>
        <tr r="D121" s="3"/>
        <tr r="D121" s="3"/>
      </tp>
      <tp>
        <v>13658.07</v>
        <stp/>
        <stp>StudyData</stp>
        <stp>HSIC</stp>
        <stp>Bar</stp>
        <stp/>
        <stp>Open</stp>
        <stp>D</stp>
        <stp>-129</stp>
        <stp>All</stp>
        <stp/>
        <stp/>
        <stp>FALSE</stp>
        <stp>T</stp>
        <tr r="D131" s="3"/>
        <tr r="D131" s="3"/>
      </tp>
      <tp>
        <v>13513.33</v>
        <stp/>
        <stp>StudyData</stp>
        <stp>HSIC</stp>
        <stp>Bar</stp>
        <stp/>
        <stp>Open</stp>
        <stp>D</stp>
        <stp>-139</stp>
        <stp>All</stp>
        <stp/>
        <stp/>
        <stp>FALSE</stp>
        <stp>T</stp>
        <tr r="D141" s="3"/>
        <tr r="D141" s="3"/>
      </tp>
      <tp>
        <v>12591.31</v>
        <stp/>
        <stp>StudyData</stp>
        <stp>HSIC</stp>
        <stp>Bar</stp>
        <stp/>
        <stp>Open</stp>
        <stp>D</stp>
        <stp>-149</stp>
        <stp>All</stp>
        <stp/>
        <stp/>
        <stp>FALSE</stp>
        <stp>T</stp>
        <tr r="D151" s="3"/>
        <tr r="D151" s="3"/>
      </tp>
      <tp>
        <v>13240.54</v>
        <stp/>
        <stp>StudyData</stp>
        <stp>HSIC</stp>
        <stp>Bar</stp>
        <stp/>
        <stp>Open</stp>
        <stp>D</stp>
        <stp>-159</stp>
        <stp>All</stp>
        <stp/>
        <stp/>
        <stp>FALSE</stp>
        <stp>T</stp>
        <tr r="D161" s="3"/>
        <tr r="D161" s="3"/>
      </tp>
      <tp>
        <v>13235.71</v>
        <stp/>
        <stp>StudyData</stp>
        <stp>HSIC</stp>
        <stp>Bar</stp>
        <stp/>
        <stp>Open</stp>
        <stp>D</stp>
        <stp>-169</stp>
        <stp>All</stp>
        <stp/>
        <stp/>
        <stp>FALSE</stp>
        <stp>T</stp>
        <tr r="D171" s="3"/>
        <tr r="D171" s="3"/>
      </tp>
      <tp>
        <v>13100.19</v>
        <stp/>
        <stp>StudyData</stp>
        <stp>HSIC</stp>
        <stp>Bar</stp>
        <stp/>
        <stp>Open</stp>
        <stp>D</stp>
        <stp>-179</stp>
        <stp>All</stp>
        <stp/>
        <stp/>
        <stp>FALSE</stp>
        <stp>T</stp>
        <tr r="D181" s="3"/>
        <tr r="D181" s="3"/>
      </tp>
      <tp>
        <v>12813.76</v>
        <stp/>
        <stp>StudyData</stp>
        <stp>HSIC</stp>
        <stp>Bar</stp>
        <stp/>
        <stp>Open</stp>
        <stp>D</stp>
        <stp>-289</stp>
        <stp>All</stp>
        <stp/>
        <stp/>
        <stp>FALSE</stp>
        <stp>T</stp>
        <tr r="D291" s="3"/>
        <tr r="D291" s="3"/>
      </tp>
      <tp>
        <v>12070.01</v>
        <stp/>
        <stp>StudyData</stp>
        <stp>HSIC</stp>
        <stp>Bar</stp>
        <stp/>
        <stp>Open</stp>
        <stp>D</stp>
        <stp>-299</stp>
        <stp>All</stp>
        <stp/>
        <stp/>
        <stp>FALSE</stp>
        <stp>T</stp>
        <tr r="D301" s="3"/>
        <tr r="D301" s="3"/>
      </tp>
      <tp>
        <v>13980.25</v>
        <stp/>
        <stp>StudyData</stp>
        <stp>HSIC</stp>
        <stp>Bar</stp>
        <stp/>
        <stp>Open</stp>
        <stp>D</stp>
        <stp>-209</stp>
        <stp>All</stp>
        <stp/>
        <stp/>
        <stp>FALSE</stp>
        <stp>T</stp>
        <tr r="D211" s="3"/>
        <tr r="D211" s="3"/>
      </tp>
      <tp>
        <v>13817.08</v>
        <stp/>
        <stp>StudyData</stp>
        <stp>HSIC</stp>
        <stp>Bar</stp>
        <stp/>
        <stp>Open</stp>
        <stp>D</stp>
        <stp>-219</stp>
        <stp>All</stp>
        <stp/>
        <stp/>
        <stp>FALSE</stp>
        <stp>T</stp>
        <tr r="D221" s="3"/>
        <tr r="D221" s="3"/>
      </tp>
      <tp>
        <v>13651.51</v>
        <stp/>
        <stp>StudyData</stp>
        <stp>HSIC</stp>
        <stp>Bar</stp>
        <stp/>
        <stp>Open</stp>
        <stp>D</stp>
        <stp>-229</stp>
        <stp>All</stp>
        <stp/>
        <stp/>
        <stp>FALSE</stp>
        <stp>T</stp>
        <tr r="D231" s="3"/>
        <tr r="D231" s="3"/>
      </tp>
      <tp>
        <v>13988.17</v>
        <stp/>
        <stp>StudyData</stp>
        <stp>HSIC</stp>
        <stp>Bar</stp>
        <stp/>
        <stp>Open</stp>
        <stp>D</stp>
        <stp>-239</stp>
        <stp>All</stp>
        <stp/>
        <stp/>
        <stp>FALSE</stp>
        <stp>T</stp>
        <tr r="D241" s="3"/>
        <tr r="D241" s="3"/>
      </tp>
      <tp>
        <v>13153.56</v>
        <stp/>
        <stp>StudyData</stp>
        <stp>HSIC</stp>
        <stp>Bar</stp>
        <stp/>
        <stp>Open</stp>
        <stp>D</stp>
        <stp>-249</stp>
        <stp>All</stp>
        <stp/>
        <stp/>
        <stp>FALSE</stp>
        <stp>T</stp>
        <tr r="D251" s="3"/>
        <tr r="D251" s="3"/>
      </tp>
      <tp>
        <v>13245.06</v>
        <stp/>
        <stp>StudyData</stp>
        <stp>HSIC</stp>
        <stp>Bar</stp>
        <stp/>
        <stp>Open</stp>
        <stp>D</stp>
        <stp>-259</stp>
        <stp>All</stp>
        <stp/>
        <stp/>
        <stp>FALSE</stp>
        <stp>T</stp>
        <tr r="D261" s="3"/>
        <tr r="D261" s="3"/>
      </tp>
      <tp>
        <v>12462.94</v>
        <stp/>
        <stp>StudyData</stp>
        <stp>HSIC</stp>
        <stp>Bar</stp>
        <stp/>
        <stp>Open</stp>
        <stp>D</stp>
        <stp>-269</stp>
        <stp>All</stp>
        <stp/>
        <stp/>
        <stp>FALSE</stp>
        <stp>T</stp>
        <tr r="D271" s="3"/>
        <tr r="D271" s="3"/>
      </tp>
      <tp>
        <v>12480.45</v>
        <stp/>
        <stp>StudyData</stp>
        <stp>HSIC</stp>
        <stp>Bar</stp>
        <stp/>
        <stp>Open</stp>
        <stp>D</stp>
        <stp>-279</stp>
        <stp>All</stp>
        <stp/>
        <stp/>
        <stp>FALSE</stp>
        <stp>T</stp>
        <tr r="D281" s="3"/>
        <tr r="D281" s="3"/>
      </tp>
      <tp>
        <v>15974.71</v>
        <stp/>
        <stp>StudyData</stp>
        <stp>HSIC</stp>
        <stp>Bar</stp>
        <stp/>
        <stp>Low</stp>
        <stp>D</stp>
        <stp>-5</stp>
        <stp>All</stp>
        <stp/>
        <stp/>
        <stp>FALSE</stp>
        <stp>T</stp>
        <tr r="F7" s="3"/>
        <tr r="F7" s="3"/>
      </tp>
      <tp>
        <v>4156.34</v>
        <stp/>
        <stp>ContractData</stp>
        <stp>X.US.HSMHI</stp>
        <stp>LastPrice</stp>
        <stp/>
        <stp>T</stp>
        <tr r="I15" s="2"/>
      </tp>
      <tp>
        <v>6.7766000000000002</v>
        <stp/>
        <stp>DOMData</stp>
        <stp>F.CUS</stp>
        <stp>Price</stp>
        <stp>-1</stp>
        <stp>T</stp>
        <tr r="H42" s="2"/>
      </tp>
      <tp>
        <v>48.84</v>
        <stp/>
        <stp>DOMData</stp>
        <stp>F.CLE</stp>
        <stp>Price</stp>
        <stp>-1</stp>
        <stp>T</stp>
        <tr r="N42" s="2"/>
      </tp>
      <tp>
        <v>27570</v>
        <stp/>
        <stp>DOMData</stp>
        <stp>F.HSI</stp>
        <stp>Price</stp>
        <stp>-1</stp>
        <stp>T</stp>
        <tr r="B42" s="2"/>
      </tp>
      <tp>
        <v>11024</v>
        <stp/>
        <stp>DOMData</stp>
        <stp>F.HHI</stp>
        <stp>Price</stp>
        <stp>-1</stp>
        <stp>T</stp>
        <tr r="E42" s="2"/>
      </tp>
      <tp>
        <v>2</v>
        <stp/>
        <stp>DOMData</stp>
        <stp>F.HSI</stp>
        <stp>Volume</stp>
        <stp>-4</stp>
        <stp>D</stp>
        <tr r="C45" s="2"/>
      </tp>
      <tp>
        <v>3</v>
        <stp/>
        <stp>DOMData</stp>
        <stp>F.HHI</stp>
        <stp>Volume</stp>
        <stp>-4</stp>
        <stp>D</stp>
        <tr r="F45" s="2"/>
      </tp>
      <tp>
        <v>13985.19</v>
        <stp/>
        <stp>StudyData</stp>
        <stp>HSIC</stp>
        <stp>Bar</stp>
        <stp/>
        <stp>High</stp>
        <stp>D</stp>
        <stp>-218</stp>
        <stp>All</stp>
        <stp/>
        <stp/>
        <stp>FALSE</stp>
        <stp>T</stp>
        <tr r="E220" s="3"/>
        <tr r="E220" s="3"/>
      </tp>
      <tp>
        <v>14169.12</v>
        <stp/>
        <stp>StudyData</stp>
        <stp>HSIC</stp>
        <stp>Bar</stp>
        <stp/>
        <stp>High</stp>
        <stp>D</stp>
        <stp>-208</stp>
        <stp>All</stp>
        <stp/>
        <stp/>
        <stp>FALSE</stp>
        <stp>T</stp>
        <tr r="E210" s="3"/>
        <tr r="E210" s="3"/>
      </tp>
      <tp>
        <v>14004.14</v>
        <stp/>
        <stp>StudyData</stp>
        <stp>HSIC</stp>
        <stp>Bar</stp>
        <stp/>
        <stp>High</stp>
        <stp>D</stp>
        <stp>-238</stp>
        <stp>All</stp>
        <stp/>
        <stp/>
        <stp>FALSE</stp>
        <stp>T</stp>
        <tr r="E240" s="3"/>
        <tr r="E240" s="3"/>
      </tp>
      <tp>
        <v>13880.13</v>
        <stp/>
        <stp>StudyData</stp>
        <stp>HSIC</stp>
        <stp>Bar</stp>
        <stp/>
        <stp>High</stp>
        <stp>D</stp>
        <stp>-228</stp>
        <stp>All</stp>
        <stp/>
        <stp/>
        <stp>FALSE</stp>
        <stp>T</stp>
        <tr r="E230" s="3"/>
        <tr r="E230" s="3"/>
      </tp>
      <tp>
        <v>13274.5</v>
        <stp/>
        <stp>StudyData</stp>
        <stp>HSIC</stp>
        <stp>Bar</stp>
        <stp/>
        <stp>High</stp>
        <stp>D</stp>
        <stp>-258</stp>
        <stp>All</stp>
        <stp/>
        <stp/>
        <stp>FALSE</stp>
        <stp>T</stp>
        <tr r="E260" s="3"/>
        <tr r="E260" s="3"/>
      </tp>
      <tp>
        <v>13290.18</v>
        <stp/>
        <stp>StudyData</stp>
        <stp>HSIC</stp>
        <stp>Bar</stp>
        <stp/>
        <stp>High</stp>
        <stp>D</stp>
        <stp>-248</stp>
        <stp>All</stp>
        <stp/>
        <stp/>
        <stp>FALSE</stp>
        <stp>T</stp>
        <tr r="E250" s="3"/>
        <tr r="E250" s="3"/>
      </tp>
      <tp>
        <v>12687.54</v>
        <stp/>
        <stp>StudyData</stp>
        <stp>HSIC</stp>
        <stp>Bar</stp>
        <stp/>
        <stp>High</stp>
        <stp>D</stp>
        <stp>-278</stp>
        <stp>All</stp>
        <stp/>
        <stp/>
        <stp>FALSE</stp>
        <stp>T</stp>
        <tr r="E280" s="3"/>
        <tr r="E280" s="3"/>
      </tp>
      <tp>
        <v>12545.76</v>
        <stp/>
        <stp>StudyData</stp>
        <stp>HSIC</stp>
        <stp>Bar</stp>
        <stp/>
        <stp>High</stp>
        <stp>D</stp>
        <stp>-268</stp>
        <stp>All</stp>
        <stp/>
        <stp/>
        <stp>FALSE</stp>
        <stp>T</stp>
        <tr r="E270" s="3"/>
        <tr r="E270" s="3"/>
      </tp>
      <tp>
        <v>12419.1</v>
        <stp/>
        <stp>StudyData</stp>
        <stp>HSIC</stp>
        <stp>Bar</stp>
        <stp/>
        <stp>High</stp>
        <stp>D</stp>
        <stp>-298</stp>
        <stp>All</stp>
        <stp/>
        <stp/>
        <stp>FALSE</stp>
        <stp>T</stp>
        <tr r="E300" s="3"/>
        <tr r="E300" s="3"/>
      </tp>
      <tp>
        <v>12950.84</v>
        <stp/>
        <stp>StudyData</stp>
        <stp>HSIC</stp>
        <stp>Bar</stp>
        <stp/>
        <stp>High</stp>
        <stp>D</stp>
        <stp>-288</stp>
        <stp>All</stp>
        <stp/>
        <stp/>
        <stp>FALSE</stp>
        <stp>T</stp>
        <tr r="E290" s="3"/>
        <tr r="E290" s="3"/>
      </tp>
      <tp>
        <v>13791.29</v>
        <stp/>
        <stp>StudyData</stp>
        <stp>HSIC</stp>
        <stp>Bar</stp>
        <stp/>
        <stp>High</stp>
        <stp>D</stp>
        <stp>-118</stp>
        <stp>All</stp>
        <stp/>
        <stp/>
        <stp>FALSE</stp>
        <stp>T</stp>
        <tr r="E120" s="3"/>
        <tr r="E120" s="3"/>
      </tp>
      <tp>
        <v>13892.6</v>
        <stp/>
        <stp>StudyData</stp>
        <stp>HSIC</stp>
        <stp>Bar</stp>
        <stp/>
        <stp>High</stp>
        <stp>D</stp>
        <stp>-108</stp>
        <stp>All</stp>
        <stp/>
        <stp/>
        <stp>FALSE</stp>
        <stp>T</stp>
        <tr r="E110" s="3"/>
        <tr r="E110" s="3"/>
      </tp>
      <tp>
        <v>13530.59</v>
        <stp/>
        <stp>StudyData</stp>
        <stp>HSIC</stp>
        <stp>Bar</stp>
        <stp/>
        <stp>High</stp>
        <stp>D</stp>
        <stp>-138</stp>
        <stp>All</stp>
        <stp/>
        <stp/>
        <stp>FALSE</stp>
        <stp>T</stp>
        <tr r="E140" s="3"/>
        <tr r="E140" s="3"/>
      </tp>
      <tp>
        <v>13846.1</v>
        <stp/>
        <stp>StudyData</stp>
        <stp>HSIC</stp>
        <stp>Bar</stp>
        <stp/>
        <stp>High</stp>
        <stp>D</stp>
        <stp>-128</stp>
        <stp>All</stp>
        <stp/>
        <stp/>
        <stp>FALSE</stp>
        <stp>T</stp>
        <tr r="E130" s="3"/>
        <tr r="E130" s="3"/>
      </tp>
      <tp>
        <v>13019.4</v>
        <stp/>
        <stp>StudyData</stp>
        <stp>HSIC</stp>
        <stp>Bar</stp>
        <stp/>
        <stp>High</stp>
        <stp>D</stp>
        <stp>-158</stp>
        <stp>All</stp>
        <stp/>
        <stp/>
        <stp>FALSE</stp>
        <stp>T</stp>
        <tr r="E160" s="3"/>
        <tr r="E160" s="3"/>
      </tp>
      <tp>
        <v>12812.79</v>
        <stp/>
        <stp>StudyData</stp>
        <stp>HSIC</stp>
        <stp>Bar</stp>
        <stp/>
        <stp>High</stp>
        <stp>D</stp>
        <stp>-148</stp>
        <stp>All</stp>
        <stp/>
        <stp/>
        <stp>FALSE</stp>
        <stp>T</stp>
        <tr r="E150" s="3"/>
        <tr r="E150" s="3"/>
      </tp>
      <tp>
        <v>13098.46</v>
        <stp/>
        <stp>StudyData</stp>
        <stp>HSIC</stp>
        <stp>Bar</stp>
        <stp/>
        <stp>High</stp>
        <stp>D</stp>
        <stp>-178</stp>
        <stp>All</stp>
        <stp/>
        <stp/>
        <stp>FALSE</stp>
        <stp>T</stp>
        <tr r="E180" s="3"/>
        <tr r="E180" s="3"/>
      </tp>
      <tp>
        <v>13417</v>
        <stp/>
        <stp>StudyData</stp>
        <stp>HSIC</stp>
        <stp>Bar</stp>
        <stp/>
        <stp>High</stp>
        <stp>D</stp>
        <stp>-168</stp>
        <stp>All</stp>
        <stp/>
        <stp/>
        <stp>FALSE</stp>
        <stp>T</stp>
        <tr r="E170" s="3"/>
        <tr r="E170" s="3"/>
      </tp>
      <tp>
        <v>14033.5</v>
        <stp/>
        <stp>StudyData</stp>
        <stp>HSIC</stp>
        <stp>Bar</stp>
        <stp/>
        <stp>High</stp>
        <stp>D</stp>
        <stp>-198</stp>
        <stp>All</stp>
        <stp/>
        <stp/>
        <stp>FALSE</stp>
        <stp>T</stp>
        <tr r="E200" s="3"/>
        <tr r="E200" s="3"/>
      </tp>
      <tp>
        <v>13836.05</v>
        <stp/>
        <stp>StudyData</stp>
        <stp>HSIC</stp>
        <stp>Bar</stp>
        <stp/>
        <stp>High</stp>
        <stp>D</stp>
        <stp>-188</stp>
        <stp>All</stp>
        <stp/>
        <stp/>
        <stp>FALSE</stp>
        <stp>T</stp>
        <tr r="E190" s="3"/>
        <tr r="E190" s="3"/>
      </tp>
      <tp>
        <v>15884.87</v>
        <stp/>
        <stp>StudyData</stp>
        <stp>HSIC</stp>
        <stp>Bar</stp>
        <stp/>
        <stp>Low</stp>
        <stp>D</stp>
        <stp>-6</stp>
        <stp>All</stp>
        <stp/>
        <stp/>
        <stp>FALSE</stp>
        <stp>T</stp>
        <tr r="F8" s="3"/>
        <tr r="F8" s="3"/>
      </tp>
      <tp>
        <v>6.7765000000000004</v>
        <stp/>
        <stp>DOMData</stp>
        <stp>F.CUS</stp>
        <stp>Price</stp>
        <stp>-2</stp>
        <stp>T</stp>
        <tr r="H43" s="2"/>
      </tp>
      <tp>
        <v>48.83</v>
        <stp/>
        <stp>DOMData</stp>
        <stp>F.CLE</stp>
        <stp>Price</stp>
        <stp>-2</stp>
        <stp>T</stp>
        <tr r="N43" s="2"/>
      </tp>
      <tp>
        <v>27569</v>
        <stp/>
        <stp>DOMData</stp>
        <stp>F.HSI</stp>
        <stp>Price</stp>
        <stp>-2</stp>
        <stp>T</stp>
        <tr r="B43" s="2"/>
      </tp>
      <tp>
        <v>11023</v>
        <stp/>
        <stp>DOMData</stp>
        <stp>F.HHI</stp>
        <stp>Price</stp>
        <stp>-2</stp>
        <stp>T</stp>
        <tr r="E43" s="2"/>
      </tp>
      <tp>
        <v>2</v>
        <stp/>
        <stp>DOMData</stp>
        <stp>F.HSI</stp>
        <stp>Volume</stp>
        <stp>-5</stp>
        <stp>D</stp>
        <tr r="C46" s="2"/>
      </tp>
      <tp>
        <v>8</v>
        <stp/>
        <stp>DOMData</stp>
        <stp>F.HHI</stp>
        <stp>Volume</stp>
        <stp>-5</stp>
        <stp>D</stp>
        <tr r="F46" s="2"/>
      </tp>
      <tp>
        <v>13936.13</v>
        <stp/>
        <stp>StudyData</stp>
        <stp>HSIC</stp>
        <stp>Bar</stp>
        <stp/>
        <stp>High</stp>
        <stp>D</stp>
        <stp>-219</stp>
        <stp>All</stp>
        <stp/>
        <stp/>
        <stp>FALSE</stp>
        <stp>T</stp>
        <tr r="E221" s="3"/>
        <tr r="E221" s="3"/>
      </tp>
      <tp>
        <v>14033.85</v>
        <stp/>
        <stp>StudyData</stp>
        <stp>HSIC</stp>
        <stp>Bar</stp>
        <stp/>
        <stp>High</stp>
        <stp>D</stp>
        <stp>-209</stp>
        <stp>All</stp>
        <stp/>
        <stp/>
        <stp>FALSE</stp>
        <stp>T</stp>
        <tr r="E211" s="3"/>
        <tr r="E211" s="3"/>
      </tp>
      <tp>
        <v>14048.41</v>
        <stp/>
        <stp>StudyData</stp>
        <stp>HSIC</stp>
        <stp>Bar</stp>
        <stp/>
        <stp>High</stp>
        <stp>D</stp>
        <stp>-239</stp>
        <stp>All</stp>
        <stp/>
        <stp/>
        <stp>FALSE</stp>
        <stp>T</stp>
        <tr r="E241" s="3"/>
        <tr r="E241" s="3"/>
      </tp>
      <tp>
        <v>13772.04</v>
        <stp/>
        <stp>StudyData</stp>
        <stp>HSIC</stp>
        <stp>Bar</stp>
        <stp/>
        <stp>High</stp>
        <stp>D</stp>
        <stp>-229</stp>
        <stp>All</stp>
        <stp/>
        <stp/>
        <stp>FALSE</stp>
        <stp>T</stp>
        <tr r="E231" s="3"/>
        <tr r="E231" s="3"/>
      </tp>
      <tp>
        <v>13385.49</v>
        <stp/>
        <stp>StudyData</stp>
        <stp>HSIC</stp>
        <stp>Bar</stp>
        <stp/>
        <stp>High</stp>
        <stp>D</stp>
        <stp>-259</stp>
        <stp>All</stp>
        <stp/>
        <stp/>
        <stp>FALSE</stp>
        <stp>T</stp>
        <tr r="E261" s="3"/>
        <tr r="E261" s="3"/>
      </tp>
      <tp>
        <v>13153.56</v>
        <stp/>
        <stp>StudyData</stp>
        <stp>HSIC</stp>
        <stp>Bar</stp>
        <stp/>
        <stp>High</stp>
        <stp>D</stp>
        <stp>-249</stp>
        <stp>All</stp>
        <stp/>
        <stp/>
        <stp>FALSE</stp>
        <stp>T</stp>
        <tr r="E251" s="3"/>
        <tr r="E251" s="3"/>
      </tp>
      <tp>
        <v>12677.97</v>
        <stp/>
        <stp>StudyData</stp>
        <stp>HSIC</stp>
        <stp>Bar</stp>
        <stp/>
        <stp>High</stp>
        <stp>D</stp>
        <stp>-279</stp>
        <stp>All</stp>
        <stp/>
        <stp/>
        <stp>FALSE</stp>
        <stp>T</stp>
        <tr r="E281" s="3"/>
        <tr r="E281" s="3"/>
      </tp>
      <tp>
        <v>12601.17</v>
        <stp/>
        <stp>StudyData</stp>
        <stp>HSIC</stp>
        <stp>Bar</stp>
        <stp/>
        <stp>High</stp>
        <stp>D</stp>
        <stp>-269</stp>
        <stp>All</stp>
        <stp/>
        <stp/>
        <stp>FALSE</stp>
        <stp>T</stp>
        <tr r="E271" s="3"/>
        <tr r="E271" s="3"/>
      </tp>
      <tp>
        <v>12087.87</v>
        <stp/>
        <stp>StudyData</stp>
        <stp>HSIC</stp>
        <stp>Bar</stp>
        <stp/>
        <stp>High</stp>
        <stp>D</stp>
        <stp>-299</stp>
        <stp>All</stp>
        <stp/>
        <stp/>
        <stp>FALSE</stp>
        <stp>T</stp>
        <tr r="E301" s="3"/>
        <tr r="E301" s="3"/>
      </tp>
      <tp>
        <v>12952.08</v>
        <stp/>
        <stp>StudyData</stp>
        <stp>HSIC</stp>
        <stp>Bar</stp>
        <stp/>
        <stp>High</stp>
        <stp>D</stp>
        <stp>-289</stp>
        <stp>All</stp>
        <stp/>
        <stp/>
        <stp>FALSE</stp>
        <stp>T</stp>
        <tr r="E291" s="3"/>
        <tr r="E291" s="3"/>
      </tp>
      <tp>
        <v>13819.05</v>
        <stp/>
        <stp>StudyData</stp>
        <stp>HSIC</stp>
        <stp>Bar</stp>
        <stp/>
        <stp>High</stp>
        <stp>D</stp>
        <stp>-119</stp>
        <stp>All</stp>
        <stp/>
        <stp/>
        <stp>FALSE</stp>
        <stp>T</stp>
        <tr r="E121" s="3"/>
        <tr r="E121" s="3"/>
      </tp>
      <tp>
        <v>13955.54</v>
        <stp/>
        <stp>StudyData</stp>
        <stp>HSIC</stp>
        <stp>Bar</stp>
        <stp/>
        <stp>High</stp>
        <stp>D</stp>
        <stp>-109</stp>
        <stp>All</stp>
        <stp/>
        <stp/>
        <stp>FALSE</stp>
        <stp>T</stp>
        <tr r="E111" s="3"/>
        <tr r="E111" s="3"/>
      </tp>
      <tp>
        <v>13525.62</v>
        <stp/>
        <stp>StudyData</stp>
        <stp>HSIC</stp>
        <stp>Bar</stp>
        <stp/>
        <stp>High</stp>
        <stp>D</stp>
        <stp>-139</stp>
        <stp>All</stp>
        <stp/>
        <stp/>
        <stp>FALSE</stp>
        <stp>T</stp>
        <tr r="E141" s="3"/>
        <tr r="E141" s="3"/>
      </tp>
      <tp>
        <v>13825.37</v>
        <stp/>
        <stp>StudyData</stp>
        <stp>HSIC</stp>
        <stp>Bar</stp>
        <stp/>
        <stp>High</stp>
        <stp>D</stp>
        <stp>-129</stp>
        <stp>All</stp>
        <stp/>
        <stp/>
        <stp>FALSE</stp>
        <stp>T</stp>
        <tr r="E131" s="3"/>
        <tr r="E131" s="3"/>
      </tp>
      <tp>
        <v>13240.54</v>
        <stp/>
        <stp>StudyData</stp>
        <stp>HSIC</stp>
        <stp>Bar</stp>
        <stp/>
        <stp>High</stp>
        <stp>D</stp>
        <stp>-159</stp>
        <stp>All</stp>
        <stp/>
        <stp/>
        <stp>FALSE</stp>
        <stp>T</stp>
        <tr r="E161" s="3"/>
        <tr r="E161" s="3"/>
      </tp>
      <tp>
        <v>12751.2</v>
        <stp/>
        <stp>StudyData</stp>
        <stp>HSIC</stp>
        <stp>Bar</stp>
        <stp/>
        <stp>High</stp>
        <stp>D</stp>
        <stp>-149</stp>
        <stp>All</stp>
        <stp/>
        <stp/>
        <stp>FALSE</stp>
        <stp>T</stp>
        <tr r="E151" s="3"/>
        <tr r="E151" s="3"/>
      </tp>
      <tp>
        <v>13100.19</v>
        <stp/>
        <stp>StudyData</stp>
        <stp>HSIC</stp>
        <stp>Bar</stp>
        <stp/>
        <stp>High</stp>
        <stp>D</stp>
        <stp>-179</stp>
        <stp>All</stp>
        <stp/>
        <stp/>
        <stp>FALSE</stp>
        <stp>T</stp>
        <tr r="E181" s="3"/>
        <tr r="E181" s="3"/>
      </tp>
      <tp>
        <v>13428.36</v>
        <stp/>
        <stp>StudyData</stp>
        <stp>HSIC</stp>
        <stp>Bar</stp>
        <stp/>
        <stp>High</stp>
        <stp>D</stp>
        <stp>-169</stp>
        <stp>All</stp>
        <stp/>
        <stp/>
        <stp>FALSE</stp>
        <stp>T</stp>
        <tr r="E171" s="3"/>
        <tr r="E171" s="3"/>
      </tp>
      <tp>
        <v>13922.78</v>
        <stp/>
        <stp>StudyData</stp>
        <stp>HSIC</stp>
        <stp>Bar</stp>
        <stp/>
        <stp>High</stp>
        <stp>D</stp>
        <stp>-199</stp>
        <stp>All</stp>
        <stp/>
        <stp/>
        <stp>FALSE</stp>
        <stp>T</stp>
        <tr r="E201" s="3"/>
        <tr r="E201" s="3"/>
      </tp>
      <tp>
        <v>13709.6</v>
        <stp/>
        <stp>StudyData</stp>
        <stp>HSIC</stp>
        <stp>Bar</stp>
        <stp/>
        <stp>High</stp>
        <stp>D</stp>
        <stp>-189</stp>
        <stp>All</stp>
        <stp/>
        <stp/>
        <stp>FALSE</stp>
        <stp>T</stp>
        <tr r="E191" s="3"/>
        <tr r="E191" s="3"/>
      </tp>
      <tp>
        <v>15930.46</v>
        <stp/>
        <stp>StudyData</stp>
        <stp>HSIC</stp>
        <stp>Bar</stp>
        <stp/>
        <stp>Low</stp>
        <stp>D</stp>
        <stp>-7</stp>
        <stp>All</stp>
        <stp/>
        <stp/>
        <stp>FALSE</stp>
        <stp>T</stp>
        <tr r="F9" s="3"/>
        <tr r="F9" s="3"/>
      </tp>
      <tp>
        <v>6.7763999999999998</v>
        <stp/>
        <stp>DOMData</stp>
        <stp>F.CUS</stp>
        <stp>Price</stp>
        <stp>-3</stp>
        <stp>T</stp>
        <tr r="H44" s="2"/>
      </tp>
      <tp>
        <v>48.82</v>
        <stp/>
        <stp>DOMData</stp>
        <stp>F.CLE</stp>
        <stp>Price</stp>
        <stp>-3</stp>
        <stp>T</stp>
        <tr r="N44" s="2"/>
      </tp>
      <tp>
        <v>27568</v>
        <stp/>
        <stp>DOMData</stp>
        <stp>F.HSI</stp>
        <stp>Price</stp>
        <stp>-3</stp>
        <stp>T</stp>
        <tr r="B44" s="2"/>
      </tp>
      <tp>
        <v>11022</v>
        <stp/>
        <stp>DOMData</stp>
        <stp>F.HHI</stp>
        <stp>Price</stp>
        <stp>-3</stp>
        <stp>T</stp>
        <tr r="E44" s="2"/>
      </tp>
      <tp>
        <v>2</v>
        <stp/>
        <stp>DOMData</stp>
        <stp>F.HSI</stp>
        <stp>Volume</stp>
        <stp>-2</stp>
        <stp>D</stp>
        <tr r="C43" s="2"/>
      </tp>
      <tp>
        <v>5</v>
        <stp/>
        <stp>DOMData</stp>
        <stp>F.HHI</stp>
        <stp>Volume</stp>
        <stp>-2</stp>
        <stp>D</stp>
        <tr r="F43" s="2"/>
      </tp>
      <tp>
        <v>6.7754000000000003</v>
        <stp/>
        <stp>DOMData</stp>
        <stp>F.CUS</stp>
        <stp>Price</stp>
        <stp>-4</stp>
        <stp>T</stp>
        <tr r="H45" s="2"/>
      </tp>
      <tp>
        <v>48.81</v>
        <stp/>
        <stp>DOMData</stp>
        <stp>F.CLE</stp>
        <stp>Price</stp>
        <stp>-4</stp>
        <stp>T</stp>
        <tr r="N45" s="2"/>
      </tp>
      <tp>
        <v>27567</v>
        <stp/>
        <stp>DOMData</stp>
        <stp>F.HSI</stp>
        <stp>Price</stp>
        <stp>-4</stp>
        <stp>T</stp>
        <tr r="B45" s="2"/>
      </tp>
      <tp>
        <v>11021</v>
        <stp/>
        <stp>DOMData</stp>
        <stp>F.HHI</stp>
        <stp>Price</stp>
        <stp>-4</stp>
        <stp>T</stp>
        <tr r="E45" s="2"/>
      </tp>
      <tp>
        <v>6</v>
        <stp/>
        <stp>DOMData</stp>
        <stp>F.HSI</stp>
        <stp>Volume</stp>
        <stp>-3</stp>
        <stp>D</stp>
        <tr r="C44" s="2"/>
      </tp>
      <tp>
        <v>8</v>
        <stp/>
        <stp>DOMData</stp>
        <stp>F.HHI</stp>
        <stp>Volume</stp>
        <stp>-3</stp>
        <stp>D</stp>
        <tr r="F44" s="2"/>
      </tp>
      <tp>
        <v>16083.34</v>
        <stp/>
        <stp>StudyData</stp>
        <stp>HSIC</stp>
        <stp>Bar</stp>
        <stp/>
        <stp>Low</stp>
        <stp>D</stp>
        <stp>-1</stp>
        <stp>All</stp>
        <stp/>
        <stp/>
        <stp>FALSE</stp>
        <stp>T</stp>
        <tr r="F3" s="3"/>
        <tr r="F3" s="3"/>
      </tp>
      <tp>
        <v>6.7744</v>
        <stp/>
        <stp>DOMData</stp>
        <stp>F.CUS</stp>
        <stp>Price</stp>
        <stp>-5</stp>
        <stp>T</stp>
        <tr r="H46" s="2"/>
      </tp>
      <tp>
        <v>48.8</v>
        <stp/>
        <stp>DOMData</stp>
        <stp>F.CLE</stp>
        <stp>Price</stp>
        <stp>-5</stp>
        <stp>T</stp>
        <tr r="N46" s="2"/>
      </tp>
      <tp>
        <v>27566</v>
        <stp/>
        <stp>DOMData</stp>
        <stp>F.HSI</stp>
        <stp>Price</stp>
        <stp>-5</stp>
        <stp>T</stp>
        <tr r="B46" s="2"/>
      </tp>
      <tp>
        <v>11020</v>
        <stp/>
        <stp>DOMData</stp>
        <stp>F.HHI</stp>
        <stp>Price</stp>
        <stp>-5</stp>
        <stp>T</stp>
        <tr r="E46" s="2"/>
      </tp>
      <tp>
        <v>16072.9</v>
        <stp/>
        <stp>StudyData</stp>
        <stp>HSIC</stp>
        <stp>Bar</stp>
        <stp/>
        <stp>Low</stp>
        <stp>D</stp>
        <stp>-2</stp>
        <stp>All</stp>
        <stp/>
        <stp/>
        <stp>FALSE</stp>
        <stp>T</stp>
        <tr r="F4" s="3"/>
        <tr r="F4" s="3"/>
      </tp>
      <tp>
        <v>4</v>
        <stp/>
        <stp>DOMData</stp>
        <stp>F.HSI</stp>
        <stp>Volume</stp>
        <stp>-1</stp>
        <stp>D</stp>
        <tr r="C42" s="2"/>
      </tp>
      <tp>
        <v>1</v>
        <stp/>
        <stp>DOMData</stp>
        <stp>F.HHI</stp>
        <stp>Volume</stp>
        <stp>-1</stp>
        <stp>D</stp>
        <tr r="F42" s="2"/>
      </tp>
      <tp>
        <v>16152.76</v>
        <stp/>
        <stp>StudyData</stp>
        <stp>HSIC</stp>
        <stp>Bar</stp>
        <stp/>
        <stp>Low</stp>
        <stp>D</stp>
        <stp>-3</stp>
        <stp>All</stp>
        <stp/>
        <stp/>
        <stp>FALSE</stp>
        <stp>T</stp>
        <tr r="F5" s="3"/>
        <tr r="F5" s="3"/>
      </tp>
      <tp>
        <v>5</v>
        <stp/>
        <stp>DOMData</stp>
        <stp>F.CUS</stp>
        <stp>Volume</stp>
        <stp>-5</stp>
        <stp>D</stp>
        <tr r="I46" s="2"/>
      </tp>
      <tp>
        <v>135</v>
        <stp/>
        <stp>DOMData</stp>
        <stp>F.CLE</stp>
        <stp>Volume</stp>
        <stp>-5</stp>
        <stp>D</stp>
        <tr r="O46" s="2"/>
      </tp>
      <tp>
        <v>2.7999618187024723E-2</v>
        <stp/>
        <stp>ContractData</stp>
        <stp>X.US.HSMOGI</stp>
        <stp>PercentNetLastTrade</stp>
        <stp/>
        <stp>T</stp>
        <tr r="K16" s="2"/>
      </tp>
      <tp>
        <v>13993</v>
        <stp/>
        <stp>StudyData</stp>
        <stp>HSIC</stp>
        <stp>Bar</stp>
        <stp/>
        <stp>High</stp>
        <stp>D</stp>
        <stp>-212</stp>
        <stp>All</stp>
        <stp/>
        <stp/>
        <stp>FALSE</stp>
        <stp>T</stp>
        <tr r="E214" s="3"/>
        <tr r="E214" s="3"/>
      </tp>
      <tp>
        <v>14103.15</v>
        <stp/>
        <stp>StudyData</stp>
        <stp>HSIC</stp>
        <stp>Bar</stp>
        <stp/>
        <stp>High</stp>
        <stp>D</stp>
        <stp>-202</stp>
        <stp>All</stp>
        <stp/>
        <stp/>
        <stp>FALSE</stp>
        <stp>T</stp>
        <tr r="E204" s="3"/>
        <tr r="E204" s="3"/>
      </tp>
      <tp>
        <v>13798.64</v>
        <stp/>
        <stp>StudyData</stp>
        <stp>HSIC</stp>
        <stp>Bar</stp>
        <stp/>
        <stp>High</stp>
        <stp>D</stp>
        <stp>-232</stp>
        <stp>All</stp>
        <stp/>
        <stp/>
        <stp>FALSE</stp>
        <stp>T</stp>
        <tr r="E234" s="3"/>
        <tr r="E234" s="3"/>
      </tp>
      <tp>
        <v>13979.07</v>
        <stp/>
        <stp>StudyData</stp>
        <stp>HSIC</stp>
        <stp>Bar</stp>
        <stp/>
        <stp>High</stp>
        <stp>D</stp>
        <stp>-222</stp>
        <stp>All</stp>
        <stp/>
        <stp/>
        <stp>FALSE</stp>
        <stp>T</stp>
        <tr r="E224" s="3"/>
        <tr r="E224" s="3"/>
      </tp>
      <tp>
        <v>13442.13</v>
        <stp/>
        <stp>StudyData</stp>
        <stp>HSIC</stp>
        <stp>Bar</stp>
        <stp/>
        <stp>High</stp>
        <stp>D</stp>
        <stp>-252</stp>
        <stp>All</stp>
        <stp/>
        <stp/>
        <stp>FALSE</stp>
        <stp>T</stp>
        <tr r="E254" s="3"/>
        <tr r="E254" s="3"/>
      </tp>
      <tp>
        <v>13757.61</v>
        <stp/>
        <stp>StudyData</stp>
        <stp>HSIC</stp>
        <stp>Bar</stp>
        <stp/>
        <stp>High</stp>
        <stp>D</stp>
        <stp>-242</stp>
        <stp>All</stp>
        <stp/>
        <stp/>
        <stp>FALSE</stp>
        <stp>T</stp>
        <tr r="E244" s="3"/>
        <tr r="E244" s="3"/>
      </tp>
      <tp>
        <v>12843.3</v>
        <stp/>
        <stp>StudyData</stp>
        <stp>HSIC</stp>
        <stp>Bar</stp>
        <stp/>
        <stp>High</stp>
        <stp>D</stp>
        <stp>-272</stp>
        <stp>All</stp>
        <stp/>
        <stp/>
        <stp>FALSE</stp>
        <stp>T</stp>
        <tr r="E274" s="3"/>
        <tr r="E274" s="3"/>
      </tp>
      <tp>
        <v>13223.76</v>
        <stp/>
        <stp>StudyData</stp>
        <stp>HSIC</stp>
        <stp>Bar</stp>
        <stp/>
        <stp>High</stp>
        <stp>D</stp>
        <stp>-262</stp>
        <stp>All</stp>
        <stp/>
        <stp/>
        <stp>FALSE</stp>
        <stp>T</stp>
        <tr r="E264" s="3"/>
        <tr r="E264" s="3"/>
      </tp>
      <tp>
        <v>12639.44</v>
        <stp/>
        <stp>StudyData</stp>
        <stp>HSIC</stp>
        <stp>Bar</stp>
        <stp/>
        <stp>High</stp>
        <stp>D</stp>
        <stp>-292</stp>
        <stp>All</stp>
        <stp/>
        <stp/>
        <stp>FALSE</stp>
        <stp>T</stp>
        <tr r="E294" s="3"/>
        <tr r="E294" s="3"/>
      </tp>
      <tp>
        <v>12326.9</v>
        <stp/>
        <stp>StudyData</stp>
        <stp>HSIC</stp>
        <stp>Bar</stp>
        <stp/>
        <stp>High</stp>
        <stp>D</stp>
        <stp>-282</stp>
        <stp>All</stp>
        <stp/>
        <stp/>
        <stp>FALSE</stp>
        <stp>T</stp>
        <tr r="E284" s="3"/>
        <tr r="E284" s="3"/>
      </tp>
      <tp>
        <v>13998.98</v>
        <stp/>
        <stp>StudyData</stp>
        <stp>HSIC</stp>
        <stp>Bar</stp>
        <stp/>
        <stp>High</stp>
        <stp>D</stp>
        <stp>-112</stp>
        <stp>All</stp>
        <stp/>
        <stp/>
        <stp>FALSE</stp>
        <stp>T</stp>
        <tr r="E114" s="3"/>
        <tr r="E114" s="3"/>
      </tp>
      <tp>
        <v>13887.57</v>
        <stp/>
        <stp>StudyData</stp>
        <stp>HSIC</stp>
        <stp>Bar</stp>
        <stp/>
        <stp>High</stp>
        <stp>D</stp>
        <stp>-102</stp>
        <stp>All</stp>
        <stp/>
        <stp/>
        <stp>FALSE</stp>
        <stp>T</stp>
        <tr r="E104" s="3"/>
        <tr r="E104" s="3"/>
      </tp>
      <tp>
        <v>13565.06</v>
        <stp/>
        <stp>StudyData</stp>
        <stp>HSIC</stp>
        <stp>Bar</stp>
        <stp/>
        <stp>High</stp>
        <stp>D</stp>
        <stp>-132</stp>
        <stp>All</stp>
        <stp/>
        <stp/>
        <stp>FALSE</stp>
        <stp>T</stp>
        <tr r="E134" s="3"/>
        <tr r="E134" s="3"/>
      </tp>
      <tp>
        <v>13713.46</v>
        <stp/>
        <stp>StudyData</stp>
        <stp>HSIC</stp>
        <stp>Bar</stp>
        <stp/>
        <stp>High</stp>
        <stp>D</stp>
        <stp>-122</stp>
        <stp>All</stp>
        <stp/>
        <stp/>
        <stp>FALSE</stp>
        <stp>T</stp>
        <tr r="E124" s="3"/>
        <tr r="E124" s="3"/>
      </tp>
      <tp>
        <v>12833.04</v>
        <stp/>
        <stp>StudyData</stp>
        <stp>HSIC</stp>
        <stp>Bar</stp>
        <stp/>
        <stp>High</stp>
        <stp>D</stp>
        <stp>-152</stp>
        <stp>All</stp>
        <stp/>
        <stp/>
        <stp>FALSE</stp>
        <stp>T</stp>
        <tr r="E154" s="3"/>
        <tr r="E154" s="3"/>
      </tp>
      <tp>
        <v>13350.51</v>
        <stp/>
        <stp>StudyData</stp>
        <stp>HSIC</stp>
        <stp>Bar</stp>
        <stp/>
        <stp>High</stp>
        <stp>D</stp>
        <stp>-142</stp>
        <stp>All</stp>
        <stp/>
        <stp/>
        <stp>FALSE</stp>
        <stp>T</stp>
        <tr r="E144" s="3"/>
        <tr r="E144" s="3"/>
      </tp>
      <tp>
        <v>13401.87</v>
        <stp/>
        <stp>StudyData</stp>
        <stp>HSIC</stp>
        <stp>Bar</stp>
        <stp/>
        <stp>High</stp>
        <stp>D</stp>
        <stp>-172</stp>
        <stp>All</stp>
        <stp/>
        <stp/>
        <stp>FALSE</stp>
        <stp>T</stp>
        <tr r="E174" s="3"/>
        <tr r="E174" s="3"/>
      </tp>
      <tp>
        <v>13277.06</v>
        <stp/>
        <stp>StudyData</stp>
        <stp>HSIC</stp>
        <stp>Bar</stp>
        <stp/>
        <stp>High</stp>
        <stp>D</stp>
        <stp>-162</stp>
        <stp>All</stp>
        <stp/>
        <stp/>
        <stp>FALSE</stp>
        <stp>T</stp>
        <tr r="E164" s="3"/>
        <tr r="E164" s="3"/>
      </tp>
      <tp>
        <v>14010.13</v>
        <stp/>
        <stp>StudyData</stp>
        <stp>HSIC</stp>
        <stp>Bar</stp>
        <stp/>
        <stp>High</stp>
        <stp>D</stp>
        <stp>-192</stp>
        <stp>All</stp>
        <stp/>
        <stp/>
        <stp>FALSE</stp>
        <stp>T</stp>
        <tr r="E194" s="3"/>
        <tr r="E194" s="3"/>
      </tp>
      <tp>
        <v>13709.73</v>
        <stp/>
        <stp>StudyData</stp>
        <stp>HSIC</stp>
        <stp>Bar</stp>
        <stp/>
        <stp>High</stp>
        <stp>D</stp>
        <stp>-182</stp>
        <stp>All</stp>
        <stp/>
        <stp/>
        <stp>FALSE</stp>
        <stp>T</stp>
        <tr r="E184" s="3"/>
        <tr r="E184" s="3"/>
      </tp>
      <tp>
        <v>13338.8</v>
        <stp/>
        <stp>StudyData</stp>
        <stp>HSIC</stp>
        <stp>Bar</stp>
        <stp/>
        <stp>Open</stp>
        <stp>D</stp>
        <stp>-180</stp>
        <stp>All</stp>
        <stp/>
        <stp/>
        <stp>FALSE</stp>
        <stp>T</stp>
        <tr r="D182" s="3"/>
        <tr r="D182" s="3"/>
      </tp>
      <tp>
        <v>13703.8</v>
        <stp/>
        <stp>StudyData</stp>
        <stp>HSIC</stp>
        <stp>Bar</stp>
        <stp/>
        <stp>Open</stp>
        <stp>D</stp>
        <stp>-190</stp>
        <stp>All</stp>
        <stp/>
        <stp/>
        <stp>FALSE</stp>
        <stp>T</stp>
        <tr r="D192" s="3"/>
        <tr r="D192" s="3"/>
      </tp>
      <tp>
        <v>13686.08</v>
        <stp/>
        <stp>StudyData</stp>
        <stp>HSIC</stp>
        <stp>Bar</stp>
        <stp/>
        <stp>Open</stp>
        <stp>D</stp>
        <stp>-100</stp>
        <stp>All</stp>
        <stp/>
        <stp/>
        <stp>FALSE</stp>
        <stp>T</stp>
        <tr r="D102" s="3"/>
        <tr r="D102" s="3"/>
      </tp>
      <tp>
        <v>13941.4</v>
        <stp/>
        <stp>StudyData</stp>
        <stp>HSIC</stp>
        <stp>Bar</stp>
        <stp/>
        <stp>Open</stp>
        <stp>D</stp>
        <stp>-110</stp>
        <stp>All</stp>
        <stp/>
        <stp/>
        <stp>FALSE</stp>
        <stp>T</stp>
        <tr r="D112" s="3"/>
        <tr r="D112" s="3"/>
      </tp>
      <tp>
        <v>13768.08</v>
        <stp/>
        <stp>StudyData</stp>
        <stp>HSIC</stp>
        <stp>Bar</stp>
        <stp/>
        <stp>Open</stp>
        <stp>D</stp>
        <stp>-120</stp>
        <stp>All</stp>
        <stp/>
        <stp/>
        <stp>FALSE</stp>
        <stp>T</stp>
        <tr r="D122" s="3"/>
        <tr r="D122" s="3"/>
      </tp>
      <tp>
        <v>13570.9</v>
        <stp/>
        <stp>StudyData</stp>
        <stp>HSIC</stp>
        <stp>Bar</stp>
        <stp/>
        <stp>Open</stp>
        <stp>D</stp>
        <stp>-130</stp>
        <stp>All</stp>
        <stp/>
        <stp/>
        <stp>FALSE</stp>
        <stp>T</stp>
        <tr r="D132" s="3"/>
        <tr r="D132" s="3"/>
      </tp>
      <tp>
        <v>13429.99</v>
        <stp/>
        <stp>StudyData</stp>
        <stp>HSIC</stp>
        <stp>Bar</stp>
        <stp/>
        <stp>Open</stp>
        <stp>D</stp>
        <stp>-140</stp>
        <stp>All</stp>
        <stp/>
        <stp/>
        <stp>FALSE</stp>
        <stp>T</stp>
        <tr r="D142" s="3"/>
        <tr r="D142" s="3"/>
      </tp>
      <tp>
        <v>12637.96</v>
        <stp/>
        <stp>StudyData</stp>
        <stp>HSIC</stp>
        <stp>Bar</stp>
        <stp/>
        <stp>Open</stp>
        <stp>D</stp>
        <stp>-150</stp>
        <stp>All</stp>
        <stp/>
        <stp/>
        <stp>FALSE</stp>
        <stp>T</stp>
        <tr r="D152" s="3"/>
        <tr r="D152" s="3"/>
      </tp>
      <tp>
        <v>13188.73</v>
        <stp/>
        <stp>StudyData</stp>
        <stp>HSIC</stp>
        <stp>Bar</stp>
        <stp/>
        <stp>Open</stp>
        <stp>D</stp>
        <stp>-160</stp>
        <stp>All</stp>
        <stp/>
        <stp/>
        <stp>FALSE</stp>
        <stp>T</stp>
        <tr r="D162" s="3"/>
        <tr r="D162" s="3"/>
      </tp>
      <tp>
        <v>13243.7</v>
        <stp/>
        <stp>StudyData</stp>
        <stp>HSIC</stp>
        <stp>Bar</stp>
        <stp/>
        <stp>Open</stp>
        <stp>D</stp>
        <stp>-170</stp>
        <stp>All</stp>
        <stp/>
        <stp/>
        <stp>FALSE</stp>
        <stp>T</stp>
        <tr r="D172" s="3"/>
        <tr r="D172" s="3"/>
      </tp>
      <tp>
        <v>12419.71</v>
        <stp/>
        <stp>StudyData</stp>
        <stp>HSIC</stp>
        <stp>Bar</stp>
        <stp/>
        <stp>Open</stp>
        <stp>D</stp>
        <stp>-280</stp>
        <stp>All</stp>
        <stp/>
        <stp/>
        <stp>FALSE</stp>
        <stp>T</stp>
        <tr r="D282" s="3"/>
        <tr r="D282" s="3"/>
      </tp>
      <tp>
        <v>12662.74</v>
        <stp/>
        <stp>StudyData</stp>
        <stp>HSIC</stp>
        <stp>Bar</stp>
        <stp/>
        <stp>Open</stp>
        <stp>D</stp>
        <stp>-290</stp>
        <stp>All</stp>
        <stp/>
        <stp/>
        <stp>FALSE</stp>
        <stp>T</stp>
        <tr r="D292" s="3"/>
        <tr r="D292" s="3"/>
      </tp>
      <tp>
        <v>13873.82</v>
        <stp/>
        <stp>StudyData</stp>
        <stp>HSIC</stp>
        <stp>Bar</stp>
        <stp/>
        <stp>Open</stp>
        <stp>D</stp>
        <stp>-200</stp>
        <stp>All</stp>
        <stp/>
        <stp/>
        <stp>FALSE</stp>
        <stp>T</stp>
        <tr r="D202" s="3"/>
        <tr r="D202" s="3"/>
      </tp>
      <tp>
        <v>14155.63</v>
        <stp/>
        <stp>StudyData</stp>
        <stp>HSIC</stp>
        <stp>Bar</stp>
        <stp/>
        <stp>Open</stp>
        <stp>D</stp>
        <stp>-210</stp>
        <stp>All</stp>
        <stp/>
        <stp/>
        <stp>FALSE</stp>
        <stp>T</stp>
        <tr r="D212" s="3"/>
        <tr r="D212" s="3"/>
      </tp>
      <tp>
        <v>13817.83</v>
        <stp/>
        <stp>StudyData</stp>
        <stp>HSIC</stp>
        <stp>Bar</stp>
        <stp/>
        <stp>Open</stp>
        <stp>D</stp>
        <stp>-220</stp>
        <stp>All</stp>
        <stp/>
        <stp/>
        <stp>FALSE</stp>
        <stp>T</stp>
        <tr r="D222" s="3"/>
        <tr r="D222" s="3"/>
      </tp>
      <tp>
        <v>13848.84</v>
        <stp/>
        <stp>StudyData</stp>
        <stp>HSIC</stp>
        <stp>Bar</stp>
        <stp/>
        <stp>Open</stp>
        <stp>D</stp>
        <stp>-230</stp>
        <stp>All</stp>
        <stp/>
        <stp/>
        <stp>FALSE</stp>
        <stp>T</stp>
        <tr r="D232" s="3"/>
        <tr r="D232" s="3"/>
      </tp>
      <tp>
        <v>13858.11</v>
        <stp/>
        <stp>StudyData</stp>
        <stp>HSIC</stp>
        <stp>Bar</stp>
        <stp/>
        <stp>Open</stp>
        <stp>D</stp>
        <stp>-240</stp>
        <stp>All</stp>
        <stp/>
        <stp/>
        <stp>FALSE</stp>
        <stp>T</stp>
        <tr r="D242" s="3"/>
        <tr r="D242" s="3"/>
      </tp>
      <tp>
        <v>13111.49</v>
        <stp/>
        <stp>StudyData</stp>
        <stp>HSIC</stp>
        <stp>Bar</stp>
        <stp/>
        <stp>Open</stp>
        <stp>D</stp>
        <stp>-250</stp>
        <stp>All</stp>
        <stp/>
        <stp/>
        <stp>FALSE</stp>
        <stp>T</stp>
        <tr r="D252" s="3"/>
        <tr r="D252" s="3"/>
      </tp>
      <tp>
        <v>13071.82</v>
        <stp/>
        <stp>StudyData</stp>
        <stp>HSIC</stp>
        <stp>Bar</stp>
        <stp/>
        <stp>Open</stp>
        <stp>D</stp>
        <stp>-260</stp>
        <stp>All</stp>
        <stp/>
        <stp/>
        <stp>FALSE</stp>
        <stp>T</stp>
        <tr r="D262" s="3"/>
        <tr r="D262" s="3"/>
      </tp>
      <tp>
        <v>12410.01</v>
        <stp/>
        <stp>StudyData</stp>
        <stp>HSIC</stp>
        <stp>Bar</stp>
        <stp/>
        <stp>Open</stp>
        <stp>D</stp>
        <stp>-270</stp>
        <stp>All</stp>
        <stp/>
        <stp/>
        <stp>FALSE</stp>
        <stp>T</stp>
        <tr r="D272" s="3"/>
        <tr r="D272" s="3"/>
      </tp>
      <tp>
        <v>5</v>
        <stp/>
        <stp>DOMData</stp>
        <stp>F.CUS</stp>
        <stp>Volume</stp>
        <stp>-4</stp>
        <stp>D</stp>
        <tr r="I45" s="2"/>
      </tp>
      <tp>
        <v>89</v>
        <stp/>
        <stp>DOMData</stp>
        <stp>F.CLE</stp>
        <stp>Volume</stp>
        <stp>-4</stp>
        <stp>D</stp>
        <tr r="O45" s="2"/>
      </tp>
      <tp>
        <v>14012.82</v>
        <stp/>
        <stp>StudyData</stp>
        <stp>HSIC</stp>
        <stp>Bar</stp>
        <stp/>
        <stp>High</stp>
        <stp>D</stp>
        <stp>-213</stp>
        <stp>All</stp>
        <stp/>
        <stp/>
        <stp>FALSE</stp>
        <stp>T</stp>
        <tr r="E215" s="3"/>
        <tr r="E215" s="3"/>
      </tp>
      <tp>
        <v>14440.24</v>
        <stp/>
        <stp>StudyData</stp>
        <stp>HSIC</stp>
        <stp>Bar</stp>
        <stp/>
        <stp>High</stp>
        <stp>D</stp>
        <stp>-203</stp>
        <stp>All</stp>
        <stp/>
        <stp/>
        <stp>FALSE</stp>
        <stp>T</stp>
        <tr r="E205" s="3"/>
        <tr r="E205" s="3"/>
      </tp>
      <tp>
        <v>13840.78</v>
        <stp/>
        <stp>StudyData</stp>
        <stp>HSIC</stp>
        <stp>Bar</stp>
        <stp/>
        <stp>High</stp>
        <stp>D</stp>
        <stp>-233</stp>
        <stp>All</stp>
        <stp/>
        <stp/>
        <stp>FALSE</stp>
        <stp>T</stp>
        <tr r="E235" s="3"/>
        <tr r="E235" s="3"/>
      </tp>
      <tp>
        <v>14427.55</v>
        <stp/>
        <stp>StudyData</stp>
        <stp>HSIC</stp>
        <stp>Bar</stp>
        <stp/>
        <stp>High</stp>
        <stp>D</stp>
        <stp>-223</stp>
        <stp>All</stp>
        <stp/>
        <stp/>
        <stp>FALSE</stp>
        <stp>T</stp>
        <tr r="E225" s="3"/>
        <tr r="E225" s="3"/>
      </tp>
      <tp>
        <v>13438.82</v>
        <stp/>
        <stp>StudyData</stp>
        <stp>HSIC</stp>
        <stp>Bar</stp>
        <stp/>
        <stp>High</stp>
        <stp>D</stp>
        <stp>-253</stp>
        <stp>All</stp>
        <stp/>
        <stp/>
        <stp>FALSE</stp>
        <stp>T</stp>
        <tr r="E255" s="3"/>
        <tr r="E255" s="3"/>
      </tp>
      <tp>
        <v>13670.29</v>
        <stp/>
        <stp>StudyData</stp>
        <stp>HSIC</stp>
        <stp>Bar</stp>
        <stp/>
        <stp>High</stp>
        <stp>D</stp>
        <stp>-243</stp>
        <stp>All</stp>
        <stp/>
        <stp/>
        <stp>FALSE</stp>
        <stp>T</stp>
        <tr r="E245" s="3"/>
        <tr r="E245" s="3"/>
      </tp>
      <tp>
        <v>12651.81</v>
        <stp/>
        <stp>StudyData</stp>
        <stp>HSIC</stp>
        <stp>Bar</stp>
        <stp/>
        <stp>High</stp>
        <stp>D</stp>
        <stp>-273</stp>
        <stp>All</stp>
        <stp/>
        <stp/>
        <stp>FALSE</stp>
        <stp>T</stp>
        <tr r="E275" s="3"/>
        <tr r="E275" s="3"/>
      </tp>
      <tp>
        <v>13163.44</v>
        <stp/>
        <stp>StudyData</stp>
        <stp>HSIC</stp>
        <stp>Bar</stp>
        <stp/>
        <stp>High</stp>
        <stp>D</stp>
        <stp>-263</stp>
        <stp>All</stp>
        <stp/>
        <stp/>
        <stp>FALSE</stp>
        <stp>T</stp>
        <tr r="E265" s="3"/>
        <tr r="E265" s="3"/>
      </tp>
      <tp>
        <v>12715.7</v>
        <stp/>
        <stp>StudyData</stp>
        <stp>HSIC</stp>
        <stp>Bar</stp>
        <stp/>
        <stp>High</stp>
        <stp>D</stp>
        <stp>-293</stp>
        <stp>All</stp>
        <stp/>
        <stp/>
        <stp>FALSE</stp>
        <stp>T</stp>
        <tr r="E295" s="3"/>
        <tr r="E295" s="3"/>
      </tp>
      <tp>
        <v>12390.12</v>
        <stp/>
        <stp>StudyData</stp>
        <stp>HSIC</stp>
        <stp>Bar</stp>
        <stp/>
        <stp>High</stp>
        <stp>D</stp>
        <stp>-283</stp>
        <stp>All</stp>
        <stp/>
        <stp/>
        <stp>FALSE</stp>
        <stp>T</stp>
        <tr r="E285" s="3"/>
        <tr r="E285" s="3"/>
      </tp>
      <tp>
        <v>14003.42</v>
        <stp/>
        <stp>StudyData</stp>
        <stp>HSIC</stp>
        <stp>Bar</stp>
        <stp/>
        <stp>High</stp>
        <stp>D</stp>
        <stp>-113</stp>
        <stp>All</stp>
        <stp/>
        <stp/>
        <stp>FALSE</stp>
        <stp>T</stp>
        <tr r="E115" s="3"/>
        <tr r="E115" s="3"/>
      </tp>
      <tp>
        <v>13830.25</v>
        <stp/>
        <stp>StudyData</stp>
        <stp>HSIC</stp>
        <stp>Bar</stp>
        <stp/>
        <stp>High</stp>
        <stp>D</stp>
        <stp>-103</stp>
        <stp>All</stp>
        <stp/>
        <stp/>
        <stp>FALSE</stp>
        <stp>T</stp>
        <tr r="E105" s="3"/>
        <tr r="E105" s="3"/>
      </tp>
      <tp>
        <v>13515.45</v>
        <stp/>
        <stp>StudyData</stp>
        <stp>HSIC</stp>
        <stp>Bar</stp>
        <stp/>
        <stp>High</stp>
        <stp>D</stp>
        <stp>-133</stp>
        <stp>All</stp>
        <stp/>
        <stp/>
        <stp>FALSE</stp>
        <stp>T</stp>
        <tr r="E135" s="3"/>
        <tr r="E135" s="3"/>
      </tp>
      <tp>
        <v>13770.6</v>
        <stp/>
        <stp>StudyData</stp>
        <stp>HSIC</stp>
        <stp>Bar</stp>
        <stp/>
        <stp>High</stp>
        <stp>D</stp>
        <stp>-123</stp>
        <stp>All</stp>
        <stp/>
        <stp/>
        <stp>FALSE</stp>
        <stp>T</stp>
        <tr r="E125" s="3"/>
        <tr r="E125" s="3"/>
      </tp>
      <tp>
        <v>12827.47</v>
        <stp/>
        <stp>StudyData</stp>
        <stp>HSIC</stp>
        <stp>Bar</stp>
        <stp/>
        <stp>High</stp>
        <stp>D</stp>
        <stp>-153</stp>
        <stp>All</stp>
        <stp/>
        <stp/>
        <stp>FALSE</stp>
        <stp>T</stp>
        <tr r="E155" s="3"/>
        <tr r="E155" s="3"/>
      </tp>
      <tp>
        <v>13327.61</v>
        <stp/>
        <stp>StudyData</stp>
        <stp>HSIC</stp>
        <stp>Bar</stp>
        <stp/>
        <stp>High</stp>
        <stp>D</stp>
        <stp>-143</stp>
        <stp>All</stp>
        <stp/>
        <stp/>
        <stp>FALSE</stp>
        <stp>T</stp>
        <tr r="E145" s="3"/>
        <tr r="E145" s="3"/>
      </tp>
      <tp>
        <v>13373.56</v>
        <stp/>
        <stp>StudyData</stp>
        <stp>HSIC</stp>
        <stp>Bar</stp>
        <stp/>
        <stp>High</stp>
        <stp>D</stp>
        <stp>-173</stp>
        <stp>All</stp>
        <stp/>
        <stp/>
        <stp>FALSE</stp>
        <stp>T</stp>
        <tr r="E175" s="3"/>
        <tr r="E175" s="3"/>
      </tp>
      <tp>
        <v>13298.27</v>
        <stp/>
        <stp>StudyData</stp>
        <stp>HSIC</stp>
        <stp>Bar</stp>
        <stp/>
        <stp>High</stp>
        <stp>D</stp>
        <stp>-163</stp>
        <stp>All</stp>
        <stp/>
        <stp/>
        <stp>FALSE</stp>
        <stp>T</stp>
        <tr r="E165" s="3"/>
        <tr r="E165" s="3"/>
      </tp>
      <tp>
        <v>14142.32</v>
        <stp/>
        <stp>StudyData</stp>
        <stp>HSIC</stp>
        <stp>Bar</stp>
        <stp/>
        <stp>High</stp>
        <stp>D</stp>
        <stp>-193</stp>
        <stp>All</stp>
        <stp/>
        <stp/>
        <stp>FALSE</stp>
        <stp>T</stp>
        <tr r="E195" s="3"/>
        <tr r="E195" s="3"/>
      </tp>
      <tp>
        <v>13698.23</v>
        <stp/>
        <stp>StudyData</stp>
        <stp>HSIC</stp>
        <stp>Bar</stp>
        <stp/>
        <stp>High</stp>
        <stp>D</stp>
        <stp>-183</stp>
        <stp>All</stp>
        <stp/>
        <stp/>
        <stp>FALSE</stp>
        <stp>T</stp>
        <tr r="E185" s="3"/>
        <tr r="E185" s="3"/>
      </tp>
      <tp>
        <v>13604.23</v>
        <stp/>
        <stp>StudyData</stp>
        <stp>HSIC</stp>
        <stp>Bar</stp>
        <stp/>
        <stp>Open</stp>
        <stp>D</stp>
        <stp>-181</stp>
        <stp>All</stp>
        <stp/>
        <stp/>
        <stp>FALSE</stp>
        <stp>T</stp>
        <tr r="D183" s="3"/>
        <tr r="D183" s="3"/>
      </tp>
      <tp>
        <v>13908.71</v>
        <stp/>
        <stp>StudyData</stp>
        <stp>HSIC</stp>
        <stp>Bar</stp>
        <stp/>
        <stp>Open</stp>
        <stp>D</stp>
        <stp>-191</stp>
        <stp>All</stp>
        <stp/>
        <stp/>
        <stp>FALSE</stp>
        <stp>T</stp>
        <tr r="D193" s="3"/>
        <tr r="D193" s="3"/>
      </tp>
      <tp>
        <v>13802.27</v>
        <stp/>
        <stp>StudyData</stp>
        <stp>HSIC</stp>
        <stp>Bar</stp>
        <stp/>
        <stp>Open</stp>
        <stp>D</stp>
        <stp>-101</stp>
        <stp>All</stp>
        <stp/>
        <stp/>
        <stp>FALSE</stp>
        <stp>T</stp>
        <tr r="D103" s="3"/>
        <tr r="D103" s="3"/>
      </tp>
      <tp>
        <v>13970.37</v>
        <stp/>
        <stp>StudyData</stp>
        <stp>HSIC</stp>
        <stp>Bar</stp>
        <stp/>
        <stp>Open</stp>
        <stp>D</stp>
        <stp>-111</stp>
        <stp>All</stp>
        <stp/>
        <stp/>
        <stp>FALSE</stp>
        <stp>T</stp>
        <tr r="D113" s="3"/>
        <tr r="D113" s="3"/>
      </tp>
      <tp>
        <v>13699.37</v>
        <stp/>
        <stp>StudyData</stp>
        <stp>HSIC</stp>
        <stp>Bar</stp>
        <stp/>
        <stp>Open</stp>
        <stp>D</stp>
        <stp>-121</stp>
        <stp>All</stp>
        <stp/>
        <stp/>
        <stp>FALSE</stp>
        <stp>T</stp>
        <tr r="D123" s="3"/>
        <tr r="D123" s="3"/>
      </tp>
      <tp>
        <v>13504.68</v>
        <stp/>
        <stp>StudyData</stp>
        <stp>HSIC</stp>
        <stp>Bar</stp>
        <stp/>
        <stp>Open</stp>
        <stp>D</stp>
        <stp>-131</stp>
        <stp>All</stp>
        <stp/>
        <stp/>
        <stp>FALSE</stp>
        <stp>T</stp>
        <tr r="D133" s="3"/>
        <tr r="D133" s="3"/>
      </tp>
      <tp>
        <v>13284.1</v>
        <stp/>
        <stp>StudyData</stp>
        <stp>HSIC</stp>
        <stp>Bar</stp>
        <stp/>
        <stp>Open</stp>
        <stp>D</stp>
        <stp>-141</stp>
        <stp>All</stp>
        <stp/>
        <stp/>
        <stp>FALSE</stp>
        <stp>T</stp>
        <tr r="D143" s="3"/>
        <tr r="D143" s="3"/>
      </tp>
      <tp>
        <v>12769.03</v>
        <stp/>
        <stp>StudyData</stp>
        <stp>HSIC</stp>
        <stp>Bar</stp>
        <stp/>
        <stp>Open</stp>
        <stp>D</stp>
        <stp>-151</stp>
        <stp>All</stp>
        <stp/>
        <stp/>
        <stp>FALSE</stp>
        <stp>T</stp>
        <tr r="D153" s="3"/>
        <tr r="D153" s="3"/>
      </tp>
      <tp>
        <v>13368.79</v>
        <stp/>
        <stp>StudyData</stp>
        <stp>HSIC</stp>
        <stp>Bar</stp>
        <stp/>
        <stp>Open</stp>
        <stp>D</stp>
        <stp>-161</stp>
        <stp>All</stp>
        <stp/>
        <stp/>
        <stp>FALSE</stp>
        <stp>T</stp>
        <tr r="D163" s="3"/>
        <tr r="D163" s="3"/>
      </tp>
      <tp>
        <v>13250.04</v>
        <stp/>
        <stp>StudyData</stp>
        <stp>HSIC</stp>
        <stp>Bar</stp>
        <stp/>
        <stp>Open</stp>
        <stp>D</stp>
        <stp>-171</stp>
        <stp>All</stp>
        <stp/>
        <stp/>
        <stp>FALSE</stp>
        <stp>T</stp>
        <tr r="D173" s="3"/>
        <tr r="D173" s="3"/>
      </tp>
      <tp>
        <v>12366.78</v>
        <stp/>
        <stp>StudyData</stp>
        <stp>HSIC</stp>
        <stp>Bar</stp>
        <stp/>
        <stp>Open</stp>
        <stp>D</stp>
        <stp>-281</stp>
        <stp>All</stp>
        <stp/>
        <stp/>
        <stp>FALSE</stp>
        <stp>T</stp>
        <tr r="D283" s="3"/>
        <tr r="D283" s="3"/>
      </tp>
      <tp>
        <v>12681</v>
        <stp/>
        <stp>StudyData</stp>
        <stp>HSIC</stp>
        <stp>Bar</stp>
        <stp/>
        <stp>Open</stp>
        <stp>D</stp>
        <stp>-291</stp>
        <stp>All</stp>
        <stp/>
        <stp/>
        <stp>FALSE</stp>
        <stp>T</stp>
        <tr r="D293" s="3"/>
        <tr r="D293" s="3"/>
      </tp>
      <tp>
        <v>14019.03</v>
        <stp/>
        <stp>StudyData</stp>
        <stp>HSIC</stp>
        <stp>Bar</stp>
        <stp/>
        <stp>Open</stp>
        <stp>D</stp>
        <stp>-201</stp>
        <stp>All</stp>
        <stp/>
        <stp/>
        <stp>FALSE</stp>
        <stp>T</stp>
        <tr r="D203" s="3"/>
        <tr r="D203" s="3"/>
      </tp>
      <tp>
        <v>13842.96</v>
        <stp/>
        <stp>StudyData</stp>
        <stp>HSIC</stp>
        <stp>Bar</stp>
        <stp/>
        <stp>Open</stp>
        <stp>D</stp>
        <stp>-211</stp>
        <stp>All</stp>
        <stp/>
        <stp/>
        <stp>FALSE</stp>
        <stp>T</stp>
        <tr r="D213" s="3"/>
        <tr r="D213" s="3"/>
      </tp>
      <tp>
        <v>13948.76</v>
        <stp/>
        <stp>StudyData</stp>
        <stp>HSIC</stp>
        <stp>Bar</stp>
        <stp/>
        <stp>Open</stp>
        <stp>D</stp>
        <stp>-221</stp>
        <stp>All</stp>
        <stp/>
        <stp/>
        <stp>FALSE</stp>
        <stp>T</stp>
        <tr r="D223" s="3"/>
        <tr r="D223" s="3"/>
      </tp>
      <tp>
        <v>13837.97</v>
        <stp/>
        <stp>StudyData</stp>
        <stp>HSIC</stp>
        <stp>Bar</stp>
        <stp/>
        <stp>Open</stp>
        <stp>D</stp>
        <stp>-231</stp>
        <stp>All</stp>
        <stp/>
        <stp/>
        <stp>FALSE</stp>
        <stp>T</stp>
        <tr r="D233" s="3"/>
        <tr r="D233" s="3"/>
      </tp>
      <tp>
        <v>13818.93</v>
        <stp/>
        <stp>StudyData</stp>
        <stp>HSIC</stp>
        <stp>Bar</stp>
        <stp/>
        <stp>Open</stp>
        <stp>D</stp>
        <stp>-241</stp>
        <stp>All</stp>
        <stp/>
        <stp/>
        <stp>FALSE</stp>
        <stp>T</stp>
        <tr r="D243" s="3"/>
        <tr r="D243" s="3"/>
      </tp>
      <tp t="s">
        <v/>
        <stp/>
        <stp>StudyData</stp>
        <stp>HSIC</stp>
        <stp>Bar</stp>
        <stp/>
        <stp>Open</stp>
        <stp>D</stp>
        <stp>-251</stp>
        <stp>All</stp>
        <stp/>
        <stp/>
        <stp>FALSE</stp>
        <stp>T</stp>
        <tr r="D253" s="3"/>
      </tp>
      <tp>
        <v>13146.26</v>
        <stp/>
        <stp>StudyData</stp>
        <stp>HSIC</stp>
        <stp>Bar</stp>
        <stp/>
        <stp>Open</stp>
        <stp>D</stp>
        <stp>-261</stp>
        <stp>All</stp>
        <stp/>
        <stp/>
        <stp>FALSE</stp>
        <stp>T</stp>
        <tr r="D263" s="3"/>
        <tr r="D263" s="3"/>
      </tp>
      <tp>
        <v>12744.38</v>
        <stp/>
        <stp>StudyData</stp>
        <stp>HSIC</stp>
        <stp>Bar</stp>
        <stp/>
        <stp>Open</stp>
        <stp>D</stp>
        <stp>-271</stp>
        <stp>All</stp>
        <stp/>
        <stp/>
        <stp>FALSE</stp>
        <stp>T</stp>
        <tr r="D273" s="3"/>
        <tr r="D273" s="3"/>
      </tp>
      <tp t="s">
        <v>Hang Seng Index</v>
        <stp/>
        <stp>ContractData</stp>
        <stp>X.US.HSIX</stp>
        <stp>LOngDescription</stp>
        <stp/>
        <stp>T</stp>
        <tr r="L9" s="1"/>
        <tr r="D12" s="2"/>
      </tp>
      <tp t="s">
        <v>Hang Seng properties Index</v>
        <stp/>
        <stp>ContractData</stp>
        <stp>X.US.HSIP</stp>
        <stp>LOngDescription</stp>
        <stp/>
        <stp>T</stp>
        <tr r="L15" s="1"/>
        <tr r="D18" s="2"/>
      </tp>
      <tp t="s">
        <v>Hang Seng Utilities Index</v>
        <stp/>
        <stp>ContractData</stp>
        <stp>X.US.HSIU</stp>
        <stp>LOngDescription</stp>
        <stp/>
        <stp>T</stp>
        <tr r="L12" s="1"/>
        <tr r="D20" s="2"/>
      </tp>
      <tp t="s">
        <v>Hang Seng Commerce &amp; Industry Index</v>
        <stp/>
        <stp>ContractData</stp>
        <stp>X.US.HSIC</stp>
        <stp>LOngDescription</stp>
        <stp/>
        <stp>T</stp>
        <tr r="L4" s="1"/>
        <tr r="D10" s="2"/>
      </tp>
      <tp t="s">
        <v>Hang Seng Finance Index</v>
        <stp/>
        <stp>ContractData</stp>
        <stp>X.US.HSIF</stp>
        <stp>LOngDescription</stp>
        <stp/>
        <stp>T</stp>
        <tr r="L11" s="1"/>
        <tr r="D11" s="2"/>
      </tp>
      <tp>
        <v>14171.28</v>
        <stp/>
        <stp>StudyData</stp>
        <stp>HSIC</stp>
        <stp>Bar</stp>
        <stp/>
        <stp>High</stp>
        <stp>D</stp>
        <stp>-210</stp>
        <stp>All</stp>
        <stp/>
        <stp/>
        <stp>FALSE</stp>
        <stp>T</stp>
        <tr r="E212" s="3"/>
        <tr r="E212" s="3"/>
      </tp>
      <tp>
        <v>14030.01</v>
        <stp/>
        <stp>StudyData</stp>
        <stp>HSIC</stp>
        <stp>Bar</stp>
        <stp/>
        <stp>High</stp>
        <stp>D</stp>
        <stp>-200</stp>
        <stp>All</stp>
        <stp/>
        <stp/>
        <stp>FALSE</stp>
        <stp>T</stp>
        <tr r="E202" s="3"/>
        <tr r="E202" s="3"/>
      </tp>
      <tp>
        <v>13848.84</v>
        <stp/>
        <stp>StudyData</stp>
        <stp>HSIC</stp>
        <stp>Bar</stp>
        <stp/>
        <stp>High</stp>
        <stp>D</stp>
        <stp>-230</stp>
        <stp>All</stp>
        <stp/>
        <stp/>
        <stp>FALSE</stp>
        <stp>T</stp>
        <tr r="E232" s="3"/>
        <tr r="E232" s="3"/>
      </tp>
      <tp>
        <v>13919.97</v>
        <stp/>
        <stp>StudyData</stp>
        <stp>HSIC</stp>
        <stp>Bar</stp>
        <stp/>
        <stp>High</stp>
        <stp>D</stp>
        <stp>-220</stp>
        <stp>All</stp>
        <stp/>
        <stp/>
        <stp>FALSE</stp>
        <stp>T</stp>
        <tr r="E222" s="3"/>
        <tr r="E222" s="3"/>
      </tp>
      <tp>
        <v>13148.02</v>
        <stp/>
        <stp>StudyData</stp>
        <stp>HSIC</stp>
        <stp>Bar</stp>
        <stp/>
        <stp>High</stp>
        <stp>D</stp>
        <stp>-250</stp>
        <stp>All</stp>
        <stp/>
        <stp/>
        <stp>FALSE</stp>
        <stp>T</stp>
        <tr r="E252" s="3"/>
        <tr r="E252" s="3"/>
      </tp>
      <tp>
        <v>13914.19</v>
        <stp/>
        <stp>StudyData</stp>
        <stp>HSIC</stp>
        <stp>Bar</stp>
        <stp/>
        <stp>High</stp>
        <stp>D</stp>
        <stp>-240</stp>
        <stp>All</stp>
        <stp/>
        <stp/>
        <stp>FALSE</stp>
        <stp>T</stp>
        <tr r="E242" s="3"/>
        <tr r="E242" s="3"/>
      </tp>
      <tp>
        <v>12433.13</v>
        <stp/>
        <stp>StudyData</stp>
        <stp>HSIC</stp>
        <stp>Bar</stp>
        <stp/>
        <stp>High</stp>
        <stp>D</stp>
        <stp>-270</stp>
        <stp>All</stp>
        <stp/>
        <stp/>
        <stp>FALSE</stp>
        <stp>T</stp>
        <tr r="E272" s="3"/>
        <tr r="E272" s="3"/>
      </tp>
      <tp>
        <v>13216.24</v>
        <stp/>
        <stp>StudyData</stp>
        <stp>HSIC</stp>
        <stp>Bar</stp>
        <stp/>
        <stp>High</stp>
        <stp>D</stp>
        <stp>-260</stp>
        <stp>All</stp>
        <stp/>
        <stp/>
        <stp>FALSE</stp>
        <stp>T</stp>
        <tr r="E262" s="3"/>
        <tr r="E262" s="3"/>
      </tp>
      <tp>
        <v>12718.69</v>
        <stp/>
        <stp>StudyData</stp>
        <stp>HSIC</stp>
        <stp>Bar</stp>
        <stp/>
        <stp>High</stp>
        <stp>D</stp>
        <stp>-290</stp>
        <stp>All</stp>
        <stp/>
        <stp/>
        <stp>FALSE</stp>
        <stp>T</stp>
        <tr r="E292" s="3"/>
        <tr r="E292" s="3"/>
      </tp>
      <tp>
        <v>12534.86</v>
        <stp/>
        <stp>StudyData</stp>
        <stp>HSIC</stp>
        <stp>Bar</stp>
        <stp/>
        <stp>High</stp>
        <stp>D</stp>
        <stp>-280</stp>
        <stp>All</stp>
        <stp/>
        <stp/>
        <stp>FALSE</stp>
        <stp>T</stp>
        <tr r="E282" s="3"/>
        <tr r="E282" s="3"/>
      </tp>
      <tp>
        <v>13942.55</v>
        <stp/>
        <stp>StudyData</stp>
        <stp>HSIC</stp>
        <stp>Bar</stp>
        <stp/>
        <stp>High</stp>
        <stp>D</stp>
        <stp>-110</stp>
        <stp>All</stp>
        <stp/>
        <stp/>
        <stp>FALSE</stp>
        <stp>T</stp>
        <tr r="E112" s="3"/>
        <tr r="E112" s="3"/>
      </tp>
      <tp>
        <v>13732.72</v>
        <stp/>
        <stp>StudyData</stp>
        <stp>HSIC</stp>
        <stp>Bar</stp>
        <stp/>
        <stp>High</stp>
        <stp>D</stp>
        <stp>-100</stp>
        <stp>All</stp>
        <stp/>
        <stp/>
        <stp>FALSE</stp>
        <stp>T</stp>
        <tr r="E102" s="3"/>
        <tr r="E102" s="3"/>
      </tp>
      <tp>
        <v>13622.87</v>
        <stp/>
        <stp>StudyData</stp>
        <stp>HSIC</stp>
        <stp>Bar</stp>
        <stp/>
        <stp>High</stp>
        <stp>D</stp>
        <stp>-130</stp>
        <stp>All</stp>
        <stp/>
        <stp/>
        <stp>FALSE</stp>
        <stp>T</stp>
        <tr r="E132" s="3"/>
        <tr r="E132" s="3"/>
      </tp>
      <tp>
        <v>13825.5</v>
        <stp/>
        <stp>StudyData</stp>
        <stp>HSIC</stp>
        <stp>Bar</stp>
        <stp/>
        <stp>High</stp>
        <stp>D</stp>
        <stp>-120</stp>
        <stp>All</stp>
        <stp/>
        <stp/>
        <stp>FALSE</stp>
        <stp>T</stp>
        <tr r="E122" s="3"/>
        <tr r="E122" s="3"/>
      </tp>
      <tp>
        <v>12643.02</v>
        <stp/>
        <stp>StudyData</stp>
        <stp>HSIC</stp>
        <stp>Bar</stp>
        <stp/>
        <stp>High</stp>
        <stp>D</stp>
        <stp>-150</stp>
        <stp>All</stp>
        <stp/>
        <stp/>
        <stp>FALSE</stp>
        <stp>T</stp>
        <tr r="E152" s="3"/>
        <tr r="E152" s="3"/>
      </tp>
      <tp>
        <v>13502.31</v>
        <stp/>
        <stp>StudyData</stp>
        <stp>HSIC</stp>
        <stp>Bar</stp>
        <stp/>
        <stp>High</stp>
        <stp>D</stp>
        <stp>-140</stp>
        <stp>All</stp>
        <stp/>
        <stp/>
        <stp>FALSE</stp>
        <stp>T</stp>
        <tr r="E142" s="3"/>
        <tr r="E142" s="3"/>
      </tp>
      <tp>
        <v>13299.43</v>
        <stp/>
        <stp>StudyData</stp>
        <stp>HSIC</stp>
        <stp>Bar</stp>
        <stp/>
        <stp>High</stp>
        <stp>D</stp>
        <stp>-170</stp>
        <stp>All</stp>
        <stp/>
        <stp/>
        <stp>FALSE</stp>
        <stp>T</stp>
        <tr r="E172" s="3"/>
        <tr r="E172" s="3"/>
      </tp>
      <tp>
        <v>13208.9</v>
        <stp/>
        <stp>StudyData</stp>
        <stp>HSIC</stp>
        <stp>Bar</stp>
        <stp/>
        <stp>High</stp>
        <stp>D</stp>
        <stp>-160</stp>
        <stp>All</stp>
        <stp/>
        <stp/>
        <stp>FALSE</stp>
        <stp>T</stp>
        <tr r="E162" s="3"/>
        <tr r="E162" s="3"/>
      </tp>
      <tp>
        <v>13756.69</v>
        <stp/>
        <stp>StudyData</stp>
        <stp>HSIC</stp>
        <stp>Bar</stp>
        <stp/>
        <stp>High</stp>
        <stp>D</stp>
        <stp>-190</stp>
        <stp>All</stp>
        <stp/>
        <stp/>
        <stp>FALSE</stp>
        <stp>T</stp>
        <tr r="E192" s="3"/>
        <tr r="E192" s="3"/>
      </tp>
      <tp>
        <v>13380.69</v>
        <stp/>
        <stp>StudyData</stp>
        <stp>HSIC</stp>
        <stp>Bar</stp>
        <stp/>
        <stp>High</stp>
        <stp>D</stp>
        <stp>-180</stp>
        <stp>All</stp>
        <stp/>
        <stp/>
        <stp>FALSE</stp>
        <stp>T</stp>
        <tr r="E182" s="3"/>
        <tr r="E182" s="3"/>
      </tp>
      <tp>
        <v>13709.73</v>
        <stp/>
        <stp>StudyData</stp>
        <stp>HSIC</stp>
        <stp>Bar</stp>
        <stp/>
        <stp>Open</stp>
        <stp>D</stp>
        <stp>-182</stp>
        <stp>All</stp>
        <stp/>
        <stp/>
        <stp>FALSE</stp>
        <stp>T</stp>
        <tr r="D184" s="3"/>
        <tr r="D184" s="3"/>
      </tp>
      <tp>
        <v>13941.99</v>
        <stp/>
        <stp>StudyData</stp>
        <stp>HSIC</stp>
        <stp>Bar</stp>
        <stp/>
        <stp>Open</stp>
        <stp>D</stp>
        <stp>-192</stp>
        <stp>All</stp>
        <stp/>
        <stp/>
        <stp>FALSE</stp>
        <stp>T</stp>
        <tr r="D194" s="3"/>
        <tr r="D194" s="3"/>
      </tp>
      <tp>
        <v>13776.04</v>
        <stp/>
        <stp>StudyData</stp>
        <stp>HSIC</stp>
        <stp>Bar</stp>
        <stp/>
        <stp>Open</stp>
        <stp>D</stp>
        <stp>-102</stp>
        <stp>All</stp>
        <stp/>
        <stp/>
        <stp>FALSE</stp>
        <stp>T</stp>
        <tr r="D104" s="3"/>
        <tr r="D104" s="3"/>
      </tp>
      <tp>
        <v>13957.9</v>
        <stp/>
        <stp>StudyData</stp>
        <stp>HSIC</stp>
        <stp>Bar</stp>
        <stp/>
        <stp>Open</stp>
        <stp>D</stp>
        <stp>-112</stp>
        <stp>All</stp>
        <stp/>
        <stp/>
        <stp>FALSE</stp>
        <stp>T</stp>
        <tr r="D114" s="3"/>
        <tr r="D114" s="3"/>
      </tp>
      <tp>
        <v>13624.68</v>
        <stp/>
        <stp>StudyData</stp>
        <stp>HSIC</stp>
        <stp>Bar</stp>
        <stp/>
        <stp>Open</stp>
        <stp>D</stp>
        <stp>-122</stp>
        <stp>All</stp>
        <stp/>
        <stp/>
        <stp>FALSE</stp>
        <stp>T</stp>
        <tr r="D124" s="3"/>
        <tr r="D124" s="3"/>
      </tp>
      <tp>
        <v>13454.76</v>
        <stp/>
        <stp>StudyData</stp>
        <stp>HSIC</stp>
        <stp>Bar</stp>
        <stp/>
        <stp>Open</stp>
        <stp>D</stp>
        <stp>-132</stp>
        <stp>All</stp>
        <stp/>
        <stp/>
        <stp>FALSE</stp>
        <stp>T</stp>
        <tr r="D134" s="3"/>
        <tr r="D134" s="3"/>
      </tp>
      <tp>
        <v>13322.66</v>
        <stp/>
        <stp>StudyData</stp>
        <stp>HSIC</stp>
        <stp>Bar</stp>
        <stp/>
        <stp>Open</stp>
        <stp>D</stp>
        <stp>-142</stp>
        <stp>All</stp>
        <stp/>
        <stp/>
        <stp>FALSE</stp>
        <stp>T</stp>
        <tr r="D144" s="3"/>
        <tr r="D144" s="3"/>
      </tp>
      <tp>
        <v>12741.61</v>
        <stp/>
        <stp>StudyData</stp>
        <stp>HSIC</stp>
        <stp>Bar</stp>
        <stp/>
        <stp>Open</stp>
        <stp>D</stp>
        <stp>-152</stp>
        <stp>All</stp>
        <stp/>
        <stp/>
        <stp>FALSE</stp>
        <stp>T</stp>
        <tr r="D154" s="3"/>
        <tr r="D154" s="3"/>
      </tp>
      <tp>
        <v>13261.01</v>
        <stp/>
        <stp>StudyData</stp>
        <stp>HSIC</stp>
        <stp>Bar</stp>
        <stp/>
        <stp>Open</stp>
        <stp>D</stp>
        <stp>-162</stp>
        <stp>All</stp>
        <stp/>
        <stp/>
        <stp>FALSE</stp>
        <stp>T</stp>
        <tr r="D164" s="3"/>
        <tr r="D164" s="3"/>
      </tp>
      <tp>
        <v>13357.22</v>
        <stp/>
        <stp>StudyData</stp>
        <stp>HSIC</stp>
        <stp>Bar</stp>
        <stp/>
        <stp>Open</stp>
        <stp>D</stp>
        <stp>-172</stp>
        <stp>All</stp>
        <stp/>
        <stp/>
        <stp>FALSE</stp>
        <stp>T</stp>
        <tr r="D174" s="3"/>
        <tr r="D174" s="3"/>
      </tp>
      <tp>
        <v>12318.06</v>
        <stp/>
        <stp>StudyData</stp>
        <stp>HSIC</stp>
        <stp>Bar</stp>
        <stp/>
        <stp>Open</stp>
        <stp>D</stp>
        <stp>-282</stp>
        <stp>All</stp>
        <stp/>
        <stp/>
        <stp>FALSE</stp>
        <stp>T</stp>
        <tr r="D284" s="3"/>
        <tr r="D284" s="3"/>
      </tp>
      <tp>
        <v>12593.08</v>
        <stp/>
        <stp>StudyData</stp>
        <stp>HSIC</stp>
        <stp>Bar</stp>
        <stp/>
        <stp>Open</stp>
        <stp>D</stp>
        <stp>-292</stp>
        <stp>All</stp>
        <stp/>
        <stp/>
        <stp>FALSE</stp>
        <stp>T</stp>
        <tr r="D294" s="3"/>
        <tr r="D294" s="3"/>
      </tp>
      <tp>
        <v>14071.7</v>
        <stp/>
        <stp>StudyData</stp>
        <stp>HSIC</stp>
        <stp>Bar</stp>
        <stp/>
        <stp>Open</stp>
        <stp>D</stp>
        <stp>-202</stp>
        <stp>All</stp>
        <stp/>
        <stp/>
        <stp>FALSE</stp>
        <stp>T</stp>
        <tr r="D204" s="3"/>
        <tr r="D204" s="3"/>
      </tp>
      <tp>
        <v>13824.15</v>
        <stp/>
        <stp>StudyData</stp>
        <stp>HSIC</stp>
        <stp>Bar</stp>
        <stp/>
        <stp>Open</stp>
        <stp>D</stp>
        <stp>-212</stp>
        <stp>All</stp>
        <stp/>
        <stp/>
        <stp>FALSE</stp>
        <stp>T</stp>
        <tr r="D214" s="3"/>
        <tr r="D214" s="3"/>
      </tp>
      <tp>
        <v>13954.26</v>
        <stp/>
        <stp>StudyData</stp>
        <stp>HSIC</stp>
        <stp>Bar</stp>
        <stp/>
        <stp>Open</stp>
        <stp>D</stp>
        <stp>-222</stp>
        <stp>All</stp>
        <stp/>
        <stp/>
        <stp>FALSE</stp>
        <stp>T</stp>
        <tr r="D224" s="3"/>
        <tr r="D224" s="3"/>
      </tp>
      <tp>
        <v>13778.16</v>
        <stp/>
        <stp>StudyData</stp>
        <stp>HSIC</stp>
        <stp>Bar</stp>
        <stp/>
        <stp>Open</stp>
        <stp>D</stp>
        <stp>-232</stp>
        <stp>All</stp>
        <stp/>
        <stp/>
        <stp>FALSE</stp>
        <stp>T</stp>
        <tr r="D234" s="3"/>
        <tr r="D234" s="3"/>
      </tp>
      <tp>
        <v>13650.96</v>
        <stp/>
        <stp>StudyData</stp>
        <stp>HSIC</stp>
        <stp>Bar</stp>
        <stp/>
        <stp>Open</stp>
        <stp>D</stp>
        <stp>-242</stp>
        <stp>All</stp>
        <stp/>
        <stp/>
        <stp>FALSE</stp>
        <stp>T</stp>
        <tr r="D244" s="3"/>
        <tr r="D244" s="3"/>
      </tp>
      <tp>
        <v>13316.71</v>
        <stp/>
        <stp>StudyData</stp>
        <stp>HSIC</stp>
        <stp>Bar</stp>
        <stp/>
        <stp>Open</stp>
        <stp>D</stp>
        <stp>-252</stp>
        <stp>All</stp>
        <stp/>
        <stp/>
        <stp>FALSE</stp>
        <stp>T</stp>
        <tr r="D254" s="3"/>
        <tr r="D254" s="3"/>
      </tp>
      <tp>
        <v>13109.79</v>
        <stp/>
        <stp>StudyData</stp>
        <stp>HSIC</stp>
        <stp>Bar</stp>
        <stp/>
        <stp>Open</stp>
        <stp>D</stp>
        <stp>-262</stp>
        <stp>All</stp>
        <stp/>
        <stp/>
        <stp>FALSE</stp>
        <stp>T</stp>
        <tr r="D264" s="3"/>
        <tr r="D264" s="3"/>
      </tp>
      <tp>
        <v>12734.3</v>
        <stp/>
        <stp>StudyData</stp>
        <stp>HSIC</stp>
        <stp>Bar</stp>
        <stp/>
        <stp>Open</stp>
        <stp>D</stp>
        <stp>-272</stp>
        <stp>All</stp>
        <stp/>
        <stp/>
        <stp>FALSE</stp>
        <stp>T</stp>
        <tr r="D274" s="3"/>
        <tr r="D274" s="3"/>
      </tp>
      <tp>
        <v>16322.26</v>
        <stp/>
        <stp>ContractData</stp>
        <stp>HSIC</stp>
        <stp>LastTradeToday</stp>
        <stp/>
        <stp>T</stp>
        <tr r="H48" s="2"/>
        <tr r="H49" s="2"/>
      </tp>
      <tp>
        <v>4313.8100000000004</v>
        <stp/>
        <stp>ContractData</stp>
        <stp>X.US.HSCCI</stp>
        <stp>LastTrade</stp>
        <stp/>
        <stp>T</stp>
        <tr r="I6" s="2"/>
      </tp>
      <tp>
        <v>13985.18</v>
        <stp/>
        <stp>StudyData</stp>
        <stp>HSIC</stp>
        <stp>Bar</stp>
        <stp/>
        <stp>High</stp>
        <stp>D</stp>
        <stp>-211</stp>
        <stp>All</stp>
        <stp/>
        <stp/>
        <stp>FALSE</stp>
        <stp>T</stp>
        <tr r="E213" s="3"/>
        <tr r="E213" s="3"/>
      </tp>
      <tp>
        <v>14052.95</v>
        <stp/>
        <stp>StudyData</stp>
        <stp>HSIC</stp>
        <stp>Bar</stp>
        <stp/>
        <stp>High</stp>
        <stp>D</stp>
        <stp>-201</stp>
        <stp>All</stp>
        <stp/>
        <stp/>
        <stp>FALSE</stp>
        <stp>T</stp>
        <tr r="E203" s="3"/>
        <tr r="E203" s="3"/>
      </tp>
      <tp>
        <v>13877.41</v>
        <stp/>
        <stp>StudyData</stp>
        <stp>HSIC</stp>
        <stp>Bar</stp>
        <stp/>
        <stp>High</stp>
        <stp>D</stp>
        <stp>-231</stp>
        <stp>All</stp>
        <stp/>
        <stp/>
        <stp>FALSE</stp>
        <stp>T</stp>
        <tr r="E233" s="3"/>
        <tr r="E233" s="3"/>
      </tp>
      <tp>
        <v>14025.95</v>
        <stp/>
        <stp>StudyData</stp>
        <stp>HSIC</stp>
        <stp>Bar</stp>
        <stp/>
        <stp>High</stp>
        <stp>D</stp>
        <stp>-221</stp>
        <stp>All</stp>
        <stp/>
        <stp/>
        <stp>FALSE</stp>
        <stp>T</stp>
        <tr r="E223" s="3"/>
        <tr r="E223" s="3"/>
      </tp>
      <tp t="s">
        <v/>
        <stp/>
        <stp>StudyData</stp>
        <stp>HSIC</stp>
        <stp>Bar</stp>
        <stp/>
        <stp>High</stp>
        <stp>D</stp>
        <stp>-251</stp>
        <stp>All</stp>
        <stp/>
        <stp/>
        <stp>FALSE</stp>
        <stp>T</stp>
        <tr r="E253" s="3"/>
      </tp>
      <tp>
        <v>13879.03</v>
        <stp/>
        <stp>StudyData</stp>
        <stp>HSIC</stp>
        <stp>Bar</stp>
        <stp/>
        <stp>High</stp>
        <stp>D</stp>
        <stp>-241</stp>
        <stp>All</stp>
        <stp/>
        <stp/>
        <stp>FALSE</stp>
        <stp>T</stp>
        <tr r="E243" s="3"/>
        <tr r="E243" s="3"/>
      </tp>
      <tp>
        <v>12744.38</v>
        <stp/>
        <stp>StudyData</stp>
        <stp>HSIC</stp>
        <stp>Bar</stp>
        <stp/>
        <stp>High</stp>
        <stp>D</stp>
        <stp>-271</stp>
        <stp>All</stp>
        <stp/>
        <stp/>
        <stp>FALSE</stp>
        <stp>T</stp>
        <tr r="E273" s="3"/>
        <tr r="E273" s="3"/>
      </tp>
      <tp>
        <v>13162.54</v>
        <stp/>
        <stp>StudyData</stp>
        <stp>HSIC</stp>
        <stp>Bar</stp>
        <stp/>
        <stp>High</stp>
        <stp>D</stp>
        <stp>-261</stp>
        <stp>All</stp>
        <stp/>
        <stp/>
        <stp>FALSE</stp>
        <stp>T</stp>
        <tr r="E263" s="3"/>
        <tr r="E263" s="3"/>
      </tp>
      <tp>
        <v>12727.64</v>
        <stp/>
        <stp>StudyData</stp>
        <stp>HSIC</stp>
        <stp>Bar</stp>
        <stp/>
        <stp>High</stp>
        <stp>D</stp>
        <stp>-291</stp>
        <stp>All</stp>
        <stp/>
        <stp/>
        <stp>FALSE</stp>
        <stp>T</stp>
        <tr r="E293" s="3"/>
        <tr r="E293" s="3"/>
      </tp>
      <tp>
        <v>12420.02</v>
        <stp/>
        <stp>StudyData</stp>
        <stp>HSIC</stp>
        <stp>Bar</stp>
        <stp/>
        <stp>High</stp>
        <stp>D</stp>
        <stp>-281</stp>
        <stp>All</stp>
        <stp/>
        <stp/>
        <stp>FALSE</stp>
        <stp>T</stp>
        <tr r="E283" s="3"/>
        <tr r="E283" s="3"/>
      </tp>
      <tp>
        <v>14013.37</v>
        <stp/>
        <stp>StudyData</stp>
        <stp>HSIC</stp>
        <stp>Bar</stp>
        <stp/>
        <stp>High</stp>
        <stp>D</stp>
        <stp>-111</stp>
        <stp>All</stp>
        <stp/>
        <stp/>
        <stp>FALSE</stp>
        <stp>T</stp>
        <tr r="E113" s="3"/>
        <tr r="E113" s="3"/>
      </tp>
      <tp>
        <v>13802.27</v>
        <stp/>
        <stp>StudyData</stp>
        <stp>HSIC</stp>
        <stp>Bar</stp>
        <stp/>
        <stp>High</stp>
        <stp>D</stp>
        <stp>-101</stp>
        <stp>All</stp>
        <stp/>
        <stp/>
        <stp>FALSE</stp>
        <stp>T</stp>
        <tr r="E103" s="3"/>
        <tr r="E103" s="3"/>
      </tp>
      <tp>
        <v>13535.37</v>
        <stp/>
        <stp>StudyData</stp>
        <stp>HSIC</stp>
        <stp>Bar</stp>
        <stp/>
        <stp>High</stp>
        <stp>D</stp>
        <stp>-131</stp>
        <stp>All</stp>
        <stp/>
        <stp/>
        <stp>FALSE</stp>
        <stp>T</stp>
        <tr r="E133" s="3"/>
        <tr r="E133" s="3"/>
      </tp>
      <tp>
        <v>13788.83</v>
        <stp/>
        <stp>StudyData</stp>
        <stp>HSIC</stp>
        <stp>Bar</stp>
        <stp/>
        <stp>High</stp>
        <stp>D</stp>
        <stp>-121</stp>
        <stp>All</stp>
        <stp/>
        <stp/>
        <stp>FALSE</stp>
        <stp>T</stp>
        <tr r="E123" s="3"/>
        <tr r="E123" s="3"/>
      </tp>
      <tp>
        <v>12800.15</v>
        <stp/>
        <stp>StudyData</stp>
        <stp>HSIC</stp>
        <stp>Bar</stp>
        <stp/>
        <stp>High</stp>
        <stp>D</stp>
        <stp>-151</stp>
        <stp>All</stp>
        <stp/>
        <stp/>
        <stp>FALSE</stp>
        <stp>T</stp>
        <tr r="E153" s="3"/>
        <tr r="E153" s="3"/>
      </tp>
      <tp>
        <v>13379.13</v>
        <stp/>
        <stp>StudyData</stp>
        <stp>HSIC</stp>
        <stp>Bar</stp>
        <stp/>
        <stp>High</stp>
        <stp>D</stp>
        <stp>-141</stp>
        <stp>All</stp>
        <stp/>
        <stp/>
        <stp>FALSE</stp>
        <stp>T</stp>
        <tr r="E143" s="3"/>
        <tr r="E143" s="3"/>
      </tp>
      <tp>
        <v>13276.37</v>
        <stp/>
        <stp>StudyData</stp>
        <stp>HSIC</stp>
        <stp>Bar</stp>
        <stp/>
        <stp>High</stp>
        <stp>D</stp>
        <stp>-171</stp>
        <stp>All</stp>
        <stp/>
        <stp/>
        <stp>FALSE</stp>
        <stp>T</stp>
        <tr r="E173" s="3"/>
        <tr r="E173" s="3"/>
      </tp>
      <tp>
        <v>13384.65</v>
        <stp/>
        <stp>StudyData</stp>
        <stp>HSIC</stp>
        <stp>Bar</stp>
        <stp/>
        <stp>High</stp>
        <stp>D</stp>
        <stp>-161</stp>
        <stp>All</stp>
        <stp/>
        <stp/>
        <stp>FALSE</stp>
        <stp>T</stp>
        <tr r="E163" s="3"/>
        <tr r="E163" s="3"/>
      </tp>
      <tp>
        <v>13908.71</v>
        <stp/>
        <stp>StudyData</stp>
        <stp>HSIC</stp>
        <stp>Bar</stp>
        <stp/>
        <stp>High</stp>
        <stp>D</stp>
        <stp>-191</stp>
        <stp>All</stp>
        <stp/>
        <stp/>
        <stp>FALSE</stp>
        <stp>T</stp>
        <tr r="E193" s="3"/>
        <tr r="E193" s="3"/>
      </tp>
      <tp>
        <v>13660.68</v>
        <stp/>
        <stp>StudyData</stp>
        <stp>HSIC</stp>
        <stp>Bar</stp>
        <stp/>
        <stp>High</stp>
        <stp>D</stp>
        <stp>-181</stp>
        <stp>All</stp>
        <stp/>
        <stp/>
        <stp>FALSE</stp>
        <stp>T</stp>
        <tr r="E183" s="3"/>
        <tr r="E183" s="3"/>
      </tp>
      <tp>
        <v>13672.34</v>
        <stp/>
        <stp>StudyData</stp>
        <stp>HSIC</stp>
        <stp>Bar</stp>
        <stp/>
        <stp>Open</stp>
        <stp>D</stp>
        <stp>-183</stp>
        <stp>All</stp>
        <stp/>
        <stp/>
        <stp>FALSE</stp>
        <stp>T</stp>
        <tr r="D185" s="3"/>
        <tr r="D185" s="3"/>
      </tp>
      <tp>
        <v>14142.32</v>
        <stp/>
        <stp>StudyData</stp>
        <stp>HSIC</stp>
        <stp>Bar</stp>
        <stp/>
        <stp>Open</stp>
        <stp>D</stp>
        <stp>-193</stp>
        <stp>All</stp>
        <stp/>
        <stp/>
        <stp>FALSE</stp>
        <stp>T</stp>
        <tr r="D195" s="3"/>
        <tr r="D195" s="3"/>
      </tp>
      <tp>
        <v>13716.66</v>
        <stp/>
        <stp>StudyData</stp>
        <stp>HSIC</stp>
        <stp>Bar</stp>
        <stp/>
        <stp>Open</stp>
        <stp>D</stp>
        <stp>-103</stp>
        <stp>All</stp>
        <stp/>
        <stp/>
        <stp>FALSE</stp>
        <stp>T</stp>
        <tr r="D105" s="3"/>
        <tr r="D105" s="3"/>
      </tp>
      <tp>
        <v>13949.92</v>
        <stp/>
        <stp>StudyData</stp>
        <stp>HSIC</stp>
        <stp>Bar</stp>
        <stp/>
        <stp>Open</stp>
        <stp>D</stp>
        <stp>-113</stp>
        <stp>All</stp>
        <stp/>
        <stp/>
        <stp>FALSE</stp>
        <stp>T</stp>
        <tr r="D115" s="3"/>
        <tr r="D115" s="3"/>
      </tp>
      <tp>
        <v>13689.05</v>
        <stp/>
        <stp>StudyData</stp>
        <stp>HSIC</stp>
        <stp>Bar</stp>
        <stp/>
        <stp>Open</stp>
        <stp>D</stp>
        <stp>-123</stp>
        <stp>All</stp>
        <stp/>
        <stp/>
        <stp>FALSE</stp>
        <stp>T</stp>
        <tr r="D125" s="3"/>
        <tr r="D125" s="3"/>
      </tp>
      <tp>
        <v>13515.45</v>
        <stp/>
        <stp>StudyData</stp>
        <stp>HSIC</stp>
        <stp>Bar</stp>
        <stp/>
        <stp>Open</stp>
        <stp>D</stp>
        <stp>-133</stp>
        <stp>All</stp>
        <stp/>
        <stp/>
        <stp>FALSE</stp>
        <stp>T</stp>
        <tr r="D135" s="3"/>
        <tr r="D135" s="3"/>
      </tp>
      <tp>
        <v>13323.34</v>
        <stp/>
        <stp>StudyData</stp>
        <stp>HSIC</stp>
        <stp>Bar</stp>
        <stp/>
        <stp>Open</stp>
        <stp>D</stp>
        <stp>-143</stp>
        <stp>All</stp>
        <stp/>
        <stp/>
        <stp>FALSE</stp>
        <stp>T</stp>
        <tr r="D145" s="3"/>
        <tr r="D145" s="3"/>
      </tp>
      <tp>
        <v>12757.62</v>
        <stp/>
        <stp>StudyData</stp>
        <stp>HSIC</stp>
        <stp>Bar</stp>
        <stp/>
        <stp>Open</stp>
        <stp>D</stp>
        <stp>-153</stp>
        <stp>All</stp>
        <stp/>
        <stp/>
        <stp>FALSE</stp>
        <stp>T</stp>
        <tr r="D155" s="3"/>
        <tr r="D155" s="3"/>
      </tp>
      <tp>
        <v>13260.56</v>
        <stp/>
        <stp>StudyData</stp>
        <stp>HSIC</stp>
        <stp>Bar</stp>
        <stp/>
        <stp>Open</stp>
        <stp>D</stp>
        <stp>-163</stp>
        <stp>All</stp>
        <stp/>
        <stp/>
        <stp>FALSE</stp>
        <stp>T</stp>
        <tr r="D165" s="3"/>
        <tr r="D165" s="3"/>
      </tp>
      <tp>
        <v>13278.81</v>
        <stp/>
        <stp>StudyData</stp>
        <stp>HSIC</stp>
        <stp>Bar</stp>
        <stp/>
        <stp>Open</stp>
        <stp>D</stp>
        <stp>-173</stp>
        <stp>All</stp>
        <stp/>
        <stp/>
        <stp>FALSE</stp>
        <stp>T</stp>
        <tr r="D175" s="3"/>
        <tr r="D175" s="3"/>
      </tp>
      <tp>
        <v>12361.01</v>
        <stp/>
        <stp>StudyData</stp>
        <stp>HSIC</stp>
        <stp>Bar</stp>
        <stp/>
        <stp>Open</stp>
        <stp>D</stp>
        <stp>-283</stp>
        <stp>All</stp>
        <stp/>
        <stp/>
        <stp>FALSE</stp>
        <stp>T</stp>
        <tr r="D285" s="3"/>
        <tr r="D285" s="3"/>
      </tp>
      <tp>
        <v>12605.13</v>
        <stp/>
        <stp>StudyData</stp>
        <stp>HSIC</stp>
        <stp>Bar</stp>
        <stp/>
        <stp>Open</stp>
        <stp>D</stp>
        <stp>-293</stp>
        <stp>All</stp>
        <stp/>
        <stp/>
        <stp>FALSE</stp>
        <stp>T</stp>
        <tr r="D295" s="3"/>
        <tr r="D295" s="3"/>
      </tp>
      <tp>
        <v>14394.99</v>
        <stp/>
        <stp>StudyData</stp>
        <stp>HSIC</stp>
        <stp>Bar</stp>
        <stp/>
        <stp>Open</stp>
        <stp>D</stp>
        <stp>-203</stp>
        <stp>All</stp>
        <stp/>
        <stp/>
        <stp>FALSE</stp>
        <stp>T</stp>
        <tr r="D205" s="3"/>
        <tr r="D205" s="3"/>
      </tp>
      <tp>
        <v>14012.82</v>
        <stp/>
        <stp>StudyData</stp>
        <stp>HSIC</stp>
        <stp>Bar</stp>
        <stp/>
        <stp>Open</stp>
        <stp>D</stp>
        <stp>-213</stp>
        <stp>All</stp>
        <stp/>
        <stp/>
        <stp>FALSE</stp>
        <stp>T</stp>
        <tr r="D215" s="3"/>
        <tr r="D215" s="3"/>
      </tp>
      <tp>
        <v>14234.2</v>
        <stp/>
        <stp>StudyData</stp>
        <stp>HSIC</stp>
        <stp>Bar</stp>
        <stp/>
        <stp>Open</stp>
        <stp>D</stp>
        <stp>-223</stp>
        <stp>All</stp>
        <stp/>
        <stp/>
        <stp>FALSE</stp>
        <stp>T</stp>
        <tr r="D225" s="3"/>
        <tr r="D225" s="3"/>
      </tp>
      <tp>
        <v>13711.15</v>
        <stp/>
        <stp>StudyData</stp>
        <stp>HSIC</stp>
        <stp>Bar</stp>
        <stp/>
        <stp>Open</stp>
        <stp>D</stp>
        <stp>-233</stp>
        <stp>All</stp>
        <stp/>
        <stp/>
        <stp>FALSE</stp>
        <stp>T</stp>
        <tr r="D235" s="3"/>
        <tr r="D235" s="3"/>
      </tp>
      <tp>
        <v>13599.45</v>
        <stp/>
        <stp>StudyData</stp>
        <stp>HSIC</stp>
        <stp>Bar</stp>
        <stp/>
        <stp>Open</stp>
        <stp>D</stp>
        <stp>-243</stp>
        <stp>All</stp>
        <stp/>
        <stp/>
        <stp>FALSE</stp>
        <stp>T</stp>
        <tr r="D245" s="3"/>
        <tr r="D245" s="3"/>
      </tp>
      <tp>
        <v>13372.29</v>
        <stp/>
        <stp>StudyData</stp>
        <stp>HSIC</stp>
        <stp>Bar</stp>
        <stp/>
        <stp>Open</stp>
        <stp>D</stp>
        <stp>-253</stp>
        <stp>All</stp>
        <stp/>
        <stp/>
        <stp>FALSE</stp>
        <stp>T</stp>
        <tr r="D255" s="3"/>
        <tr r="D255" s="3"/>
      </tp>
      <tp>
        <v>13094.17</v>
        <stp/>
        <stp>StudyData</stp>
        <stp>HSIC</stp>
        <stp>Bar</stp>
        <stp/>
        <stp>Open</stp>
        <stp>D</stp>
        <stp>-263</stp>
        <stp>All</stp>
        <stp/>
        <stp/>
        <stp>FALSE</stp>
        <stp>T</stp>
        <tr r="D265" s="3"/>
        <tr r="D265" s="3"/>
      </tp>
      <tp>
        <v>12595.51</v>
        <stp/>
        <stp>StudyData</stp>
        <stp>HSIC</stp>
        <stp>Bar</stp>
        <stp/>
        <stp>Open</stp>
        <stp>D</stp>
        <stp>-273</stp>
        <stp>All</stp>
        <stp/>
        <stp/>
        <stp>FALSE</stp>
        <stp>T</stp>
        <tr r="D275" s="3"/>
        <tr r="D275" s="3"/>
      </tp>
      <tp>
        <v>728.23</v>
        <stp/>
        <stp>ContractData</stp>
        <stp>X.US.HFIN2SI</stp>
        <stp>Open</stp>
        <stp/>
        <stp>T</stp>
        <tr r="M24" s="2"/>
      </tp>
      <tp>
        <v>3009.2000000000003</v>
        <stp/>
        <stp>ContractData</stp>
        <stp>X.US.HSMBI</stp>
        <stp>LastPrice</stp>
        <stp/>
        <stp>T</stp>
        <tr r="I14" s="2"/>
      </tp>
      <tp>
        <v>5</v>
        <stp/>
        <stp>DOMData</stp>
        <stp>F.CUS</stp>
        <stp>Volume</stp>
        <stp>-1</stp>
        <stp>D</stp>
        <tr r="I42" s="2"/>
      </tp>
      <tp>
        <v>1.620699063942578</v>
        <stp/>
        <stp>ContractData</stp>
        <stp>X.US.HSITHI</stp>
        <stp>PercentNetLastTrade</stp>
        <stp/>
        <stp>T</stp>
        <tr r="K13" s="2"/>
      </tp>
      <tp>
        <v>82</v>
        <stp/>
        <stp>DOMData</stp>
        <stp>F.CLE</stp>
        <stp>Volume</stp>
        <stp>-1</stp>
        <stp>D</stp>
        <tr r="O42" s="2"/>
      </tp>
      <tp>
        <v>0.96016147880590674</v>
        <stp/>
        <stp>ContractData</stp>
        <stp>X.US.HFINLI</stp>
        <stp>PercentNetLastTrade</stp>
        <stp/>
        <stp>T</stp>
        <tr r="K25" s="2"/>
      </tp>
      <tp>
        <v>-0.48130763182348879</v>
        <stp/>
        <stp>ContractData</stp>
        <stp>X.US.HFINSI</stp>
        <stp>PercentNetLastTrade</stp>
        <stp/>
        <stp>T</stp>
        <tr r="K23" s="2"/>
      </tp>
      <tp>
        <v>13942.63</v>
        <stp/>
        <stp>StudyData</stp>
        <stp>HSIC</stp>
        <stp>Bar</stp>
        <stp/>
        <stp>High</stp>
        <stp>D</stp>
        <stp>-216</stp>
        <stp>All</stp>
        <stp/>
        <stp/>
        <stp>FALSE</stp>
        <stp>T</stp>
        <tr r="E218" s="3"/>
        <tr r="E218" s="3"/>
      </tp>
      <tp>
        <v>14256.25</v>
        <stp/>
        <stp>StudyData</stp>
        <stp>HSIC</stp>
        <stp>Bar</stp>
        <stp/>
        <stp>High</stp>
        <stp>D</stp>
        <stp>-206</stp>
        <stp>All</stp>
        <stp/>
        <stp/>
        <stp>FALSE</stp>
        <stp>T</stp>
        <tr r="E208" s="3"/>
        <tr r="E208" s="3"/>
      </tp>
      <tp>
        <v>13847.43</v>
        <stp/>
        <stp>StudyData</stp>
        <stp>HSIC</stp>
        <stp>Bar</stp>
        <stp/>
        <stp>High</stp>
        <stp>D</stp>
        <stp>-236</stp>
        <stp>All</stp>
        <stp/>
        <stp/>
        <stp>FALSE</stp>
        <stp>T</stp>
        <tr r="E238" s="3"/>
        <tr r="E238" s="3"/>
      </tp>
      <tp>
        <v>14196.57</v>
        <stp/>
        <stp>StudyData</stp>
        <stp>HSIC</stp>
        <stp>Bar</stp>
        <stp/>
        <stp>High</stp>
        <stp>D</stp>
        <stp>-226</stp>
        <stp>All</stp>
        <stp/>
        <stp/>
        <stp>FALSE</stp>
        <stp>T</stp>
        <tr r="E228" s="3"/>
        <tr r="E228" s="3"/>
      </tp>
      <tp>
        <v>13498.66</v>
        <stp/>
        <stp>StudyData</stp>
        <stp>HSIC</stp>
        <stp>Bar</stp>
        <stp/>
        <stp>High</stp>
        <stp>D</stp>
        <stp>-256</stp>
        <stp>All</stp>
        <stp/>
        <stp/>
        <stp>FALSE</stp>
        <stp>T</stp>
        <tr r="E258" s="3"/>
        <tr r="E258" s="3"/>
      </tp>
      <tp>
        <v>13477.47</v>
        <stp/>
        <stp>StudyData</stp>
        <stp>HSIC</stp>
        <stp>Bar</stp>
        <stp/>
        <stp>High</stp>
        <stp>D</stp>
        <stp>-246</stp>
        <stp>All</stp>
        <stp/>
        <stp/>
        <stp>FALSE</stp>
        <stp>T</stp>
        <tr r="E248" s="3"/>
        <tr r="E248" s="3"/>
      </tp>
      <tp>
        <v>12294.95</v>
        <stp/>
        <stp>StudyData</stp>
        <stp>HSIC</stp>
        <stp>Bar</stp>
        <stp/>
        <stp>High</stp>
        <stp>D</stp>
        <stp>-276</stp>
        <stp>All</stp>
        <stp/>
        <stp/>
        <stp>FALSE</stp>
        <stp>T</stp>
        <tr r="E278" s="3"/>
        <tr r="E278" s="3"/>
      </tp>
      <tp>
        <v>12896.88</v>
        <stp/>
        <stp>StudyData</stp>
        <stp>HSIC</stp>
        <stp>Bar</stp>
        <stp/>
        <stp>High</stp>
        <stp>D</stp>
        <stp>-266</stp>
        <stp>All</stp>
        <stp/>
        <stp/>
        <stp>FALSE</stp>
        <stp>T</stp>
        <tr r="E268" s="3"/>
        <tr r="E268" s="3"/>
      </tp>
      <tp>
        <v>12573.61</v>
        <stp/>
        <stp>StudyData</stp>
        <stp>HSIC</stp>
        <stp>Bar</stp>
        <stp/>
        <stp>High</stp>
        <stp>D</stp>
        <stp>-296</stp>
        <stp>All</stp>
        <stp/>
        <stp/>
        <stp>FALSE</stp>
        <stp>T</stp>
        <tr r="E298" s="3"/>
        <tr r="E298" s="3"/>
      </tp>
      <tp>
        <v>12580.38</v>
        <stp/>
        <stp>StudyData</stp>
        <stp>HSIC</stp>
        <stp>Bar</stp>
        <stp/>
        <stp>High</stp>
        <stp>D</stp>
        <stp>-286</stp>
        <stp>All</stp>
        <stp/>
        <stp/>
        <stp>FALSE</stp>
        <stp>T</stp>
        <tr r="E288" s="3"/>
        <tr r="E288" s="3"/>
      </tp>
      <tp>
        <v>13942.71</v>
        <stp/>
        <stp>StudyData</stp>
        <stp>HSIC</stp>
        <stp>Bar</stp>
        <stp/>
        <stp>High</stp>
        <stp>D</stp>
        <stp>-116</stp>
        <stp>All</stp>
        <stp/>
        <stp/>
        <stp>FALSE</stp>
        <stp>T</stp>
        <tr r="E118" s="3"/>
        <tr r="E118" s="3"/>
      </tp>
      <tp>
        <v>13909.88</v>
        <stp/>
        <stp>StudyData</stp>
        <stp>HSIC</stp>
        <stp>Bar</stp>
        <stp/>
        <stp>High</stp>
        <stp>D</stp>
        <stp>-106</stp>
        <stp>All</stp>
        <stp/>
        <stp/>
        <stp>FALSE</stp>
        <stp>T</stp>
        <tr r="E108" s="3"/>
        <tr r="E108" s="3"/>
      </tp>
      <tp>
        <v>13461.09</v>
        <stp/>
        <stp>StudyData</stp>
        <stp>HSIC</stp>
        <stp>Bar</stp>
        <stp/>
        <stp>High</stp>
        <stp>D</stp>
        <stp>-136</stp>
        <stp>All</stp>
        <stp/>
        <stp/>
        <stp>FALSE</stp>
        <stp>T</stp>
        <tr r="E138" s="3"/>
        <tr r="E138" s="3"/>
      </tp>
      <tp>
        <v>13865.87</v>
        <stp/>
        <stp>StudyData</stp>
        <stp>HSIC</stp>
        <stp>Bar</stp>
        <stp/>
        <stp>High</stp>
        <stp>D</stp>
        <stp>-126</stp>
        <stp>All</stp>
        <stp/>
        <stp/>
        <stp>FALSE</stp>
        <stp>T</stp>
        <tr r="E128" s="3"/>
        <tr r="E128" s="3"/>
      </tp>
      <tp>
        <v>13007.3</v>
        <stp/>
        <stp>StudyData</stp>
        <stp>HSIC</stp>
        <stp>Bar</stp>
        <stp/>
        <stp>High</stp>
        <stp>D</stp>
        <stp>-156</stp>
        <stp>All</stp>
        <stp/>
        <stp/>
        <stp>FALSE</stp>
        <stp>T</stp>
        <tr r="E158" s="3"/>
        <tr r="E158" s="3"/>
      </tp>
      <tp>
        <v>12952.28</v>
        <stp/>
        <stp>StudyData</stp>
        <stp>HSIC</stp>
        <stp>Bar</stp>
        <stp/>
        <stp>High</stp>
        <stp>D</stp>
        <stp>-146</stp>
        <stp>All</stp>
        <stp/>
        <stp/>
        <stp>FALSE</stp>
        <stp>T</stp>
        <tr r="E148" s="3"/>
        <tr r="E148" s="3"/>
      </tp>
      <tp>
        <v>13198.91</v>
        <stp/>
        <stp>StudyData</stp>
        <stp>HSIC</stp>
        <stp>Bar</stp>
        <stp/>
        <stp>High</stp>
        <stp>D</stp>
        <stp>-176</stp>
        <stp>All</stp>
        <stp/>
        <stp/>
        <stp>FALSE</stp>
        <stp>T</stp>
        <tr r="E178" s="3"/>
        <tr r="E178" s="3"/>
      </tp>
      <tp>
        <v>13515.87</v>
        <stp/>
        <stp>StudyData</stp>
        <stp>HSIC</stp>
        <stp>Bar</stp>
        <stp/>
        <stp>High</stp>
        <stp>D</stp>
        <stp>-166</stp>
        <stp>All</stp>
        <stp/>
        <stp/>
        <stp>FALSE</stp>
        <stp>T</stp>
        <tr r="E168" s="3"/>
        <tr r="E168" s="3"/>
      </tp>
      <tp>
        <v>14172.87</v>
        <stp/>
        <stp>StudyData</stp>
        <stp>HSIC</stp>
        <stp>Bar</stp>
        <stp/>
        <stp>High</stp>
        <stp>D</stp>
        <stp>-196</stp>
        <stp>All</stp>
        <stp/>
        <stp/>
        <stp>FALSE</stp>
        <stp>T</stp>
        <tr r="E198" s="3"/>
        <tr r="E198" s="3"/>
      </tp>
      <tp>
        <v>13535.25</v>
        <stp/>
        <stp>StudyData</stp>
        <stp>HSIC</stp>
        <stp>Bar</stp>
        <stp/>
        <stp>High</stp>
        <stp>D</stp>
        <stp>-186</stp>
        <stp>All</stp>
        <stp/>
        <stp/>
        <stp>FALSE</stp>
        <stp>T</stp>
        <tr r="E188" s="3"/>
        <tr r="E188" s="3"/>
      </tp>
      <tp>
        <v>13457.19</v>
        <stp/>
        <stp>StudyData</stp>
        <stp>HSIC</stp>
        <stp>Bar</stp>
        <stp/>
        <stp>Open</stp>
        <stp>D</stp>
        <stp>-184</stp>
        <stp>All</stp>
        <stp/>
        <stp/>
        <stp>FALSE</stp>
        <stp>T</stp>
        <tr r="D186" s="3"/>
        <tr r="D186" s="3"/>
      </tp>
      <tp>
        <v>14007.44</v>
        <stp/>
        <stp>StudyData</stp>
        <stp>HSIC</stp>
        <stp>Bar</stp>
        <stp/>
        <stp>Open</stp>
        <stp>D</stp>
        <stp>-194</stp>
        <stp>All</stp>
        <stp/>
        <stp/>
        <stp>FALSE</stp>
        <stp>T</stp>
        <tr r="D196" s="3"/>
        <tr r="D196" s="3"/>
      </tp>
      <tp>
        <v>13702.6</v>
        <stp/>
        <stp>StudyData</stp>
        <stp>HSIC</stp>
        <stp>Bar</stp>
        <stp/>
        <stp>Open</stp>
        <stp>D</stp>
        <stp>-104</stp>
        <stp>All</stp>
        <stp/>
        <stp/>
        <stp>FALSE</stp>
        <stp>T</stp>
        <tr r="D106" s="3"/>
        <tr r="D106" s="3"/>
      </tp>
      <tp>
        <v>13887.95</v>
        <stp/>
        <stp>StudyData</stp>
        <stp>HSIC</stp>
        <stp>Bar</stp>
        <stp/>
        <stp>Open</stp>
        <stp>D</stp>
        <stp>-114</stp>
        <stp>All</stp>
        <stp/>
        <stp/>
        <stp>FALSE</stp>
        <stp>T</stp>
        <tr r="D116" s="3"/>
        <tr r="D116" s="3"/>
      </tp>
      <tp>
        <v>13710.31</v>
        <stp/>
        <stp>StudyData</stp>
        <stp>HSIC</stp>
        <stp>Bar</stp>
        <stp/>
        <stp>Open</stp>
        <stp>D</stp>
        <stp>-124</stp>
        <stp>All</stp>
        <stp/>
        <stp/>
        <stp>FALSE</stp>
        <stp>T</stp>
        <tr r="D126" s="3"/>
        <tr r="D126" s="3"/>
      </tp>
      <tp>
        <v>13613.03</v>
        <stp/>
        <stp>StudyData</stp>
        <stp>HSIC</stp>
        <stp>Bar</stp>
        <stp/>
        <stp>Open</stp>
        <stp>D</stp>
        <stp>-134</stp>
        <stp>All</stp>
        <stp/>
        <stp/>
        <stp>FALSE</stp>
        <stp>T</stp>
        <tr r="D136" s="3"/>
        <tr r="D136" s="3"/>
      </tp>
      <tp>
        <v>13069.14</v>
        <stp/>
        <stp>StudyData</stp>
        <stp>HSIC</stp>
        <stp>Bar</stp>
        <stp/>
        <stp>Open</stp>
        <stp>D</stp>
        <stp>-144</stp>
        <stp>All</stp>
        <stp/>
        <stp/>
        <stp>FALSE</stp>
        <stp>T</stp>
        <tr r="D146" s="3"/>
        <tr r="D146" s="3"/>
      </tp>
      <tp>
        <v>12796.83</v>
        <stp/>
        <stp>StudyData</stp>
        <stp>HSIC</stp>
        <stp>Bar</stp>
        <stp/>
        <stp>Open</stp>
        <stp>D</stp>
        <stp>-154</stp>
        <stp>All</stp>
        <stp/>
        <stp/>
        <stp>FALSE</stp>
        <stp>T</stp>
        <tr r="D156" s="3"/>
        <tr r="D156" s="3"/>
      </tp>
      <tp>
        <v>13246.49</v>
        <stp/>
        <stp>StudyData</stp>
        <stp>HSIC</stp>
        <stp>Bar</stp>
        <stp/>
        <stp>Open</stp>
        <stp>D</stp>
        <stp>-164</stp>
        <stp>All</stp>
        <stp/>
        <stp/>
        <stp>FALSE</stp>
        <stp>T</stp>
        <tr r="D166" s="3"/>
        <tr r="D166" s="3"/>
      </tp>
      <tp>
        <v>13202.78</v>
        <stp/>
        <stp>StudyData</stp>
        <stp>HSIC</stp>
        <stp>Bar</stp>
        <stp/>
        <stp>Open</stp>
        <stp>D</stp>
        <stp>-174</stp>
        <stp>All</stp>
        <stp/>
        <stp/>
        <stp>FALSE</stp>
        <stp>T</stp>
        <tr r="D176" s="3"/>
        <tr r="D176" s="3"/>
      </tp>
      <tp>
        <v>12234.37</v>
        <stp/>
        <stp>StudyData</stp>
        <stp>HSIC</stp>
        <stp>Bar</stp>
        <stp/>
        <stp>Open</stp>
        <stp>D</stp>
        <stp>-284</stp>
        <stp>All</stp>
        <stp/>
        <stp/>
        <stp>FALSE</stp>
        <stp>T</stp>
        <tr r="D286" s="3"/>
        <tr r="D286" s="3"/>
      </tp>
      <tp>
        <v>12557.74</v>
        <stp/>
        <stp>StudyData</stp>
        <stp>HSIC</stp>
        <stp>Bar</stp>
        <stp/>
        <stp>Open</stp>
        <stp>D</stp>
        <stp>-294</stp>
        <stp>All</stp>
        <stp/>
        <stp/>
        <stp>FALSE</stp>
        <stp>T</stp>
        <tr r="D296" s="3"/>
        <tr r="D296" s="3"/>
      </tp>
      <tp>
        <v>14342.21</v>
        <stp/>
        <stp>StudyData</stp>
        <stp>HSIC</stp>
        <stp>Bar</stp>
        <stp/>
        <stp>Open</stp>
        <stp>D</stp>
        <stp>-204</stp>
        <stp>All</stp>
        <stp/>
        <stp/>
        <stp>FALSE</stp>
        <stp>T</stp>
        <tr r="D206" s="3"/>
        <tr r="D206" s="3"/>
      </tp>
      <tp>
        <v>14067.69</v>
        <stp/>
        <stp>StudyData</stp>
        <stp>HSIC</stp>
        <stp>Bar</stp>
        <stp/>
        <stp>Open</stp>
        <stp>D</stp>
        <stp>-214</stp>
        <stp>All</stp>
        <stp/>
        <stp/>
        <stp>FALSE</stp>
        <stp>T</stp>
        <tr r="D216" s="3"/>
        <tr r="D216" s="3"/>
      </tp>
      <tp>
        <v>14044.72</v>
        <stp/>
        <stp>StudyData</stp>
        <stp>HSIC</stp>
        <stp>Bar</stp>
        <stp/>
        <stp>Open</stp>
        <stp>D</stp>
        <stp>-224</stp>
        <stp>All</stp>
        <stp/>
        <stp/>
        <stp>FALSE</stp>
        <stp>T</stp>
        <tr r="D226" s="3"/>
        <tr r="D226" s="3"/>
      </tp>
      <tp>
        <v>13742.55</v>
        <stp/>
        <stp>StudyData</stp>
        <stp>HSIC</stp>
        <stp>Bar</stp>
        <stp/>
        <stp>Open</stp>
        <stp>D</stp>
        <stp>-234</stp>
        <stp>All</stp>
        <stp/>
        <stp/>
        <stp>FALSE</stp>
        <stp>T</stp>
        <tr r="D236" s="3"/>
        <tr r="D236" s="3"/>
      </tp>
      <tp>
        <v>13407.52</v>
        <stp/>
        <stp>StudyData</stp>
        <stp>HSIC</stp>
        <stp>Bar</stp>
        <stp/>
        <stp>Open</stp>
        <stp>D</stp>
        <stp>-244</stp>
        <stp>All</stp>
        <stp/>
        <stp/>
        <stp>FALSE</stp>
        <stp>T</stp>
        <tr r="D246" s="3"/>
        <tr r="D246" s="3"/>
      </tp>
      <tp>
        <v>13399.37</v>
        <stp/>
        <stp>StudyData</stp>
        <stp>HSIC</stp>
        <stp>Bar</stp>
        <stp/>
        <stp>Open</stp>
        <stp>D</stp>
        <stp>-254</stp>
        <stp>All</stp>
        <stp/>
        <stp/>
        <stp>FALSE</stp>
        <stp>T</stp>
        <tr r="D256" s="3"/>
        <tr r="D256" s="3"/>
      </tp>
      <tp>
        <v>12927.48</v>
        <stp/>
        <stp>StudyData</stp>
        <stp>HSIC</stp>
        <stp>Bar</stp>
        <stp/>
        <stp>Open</stp>
        <stp>D</stp>
        <stp>-264</stp>
        <stp>All</stp>
        <stp/>
        <stp/>
        <stp>FALSE</stp>
        <stp>T</stp>
        <tr r="D266" s="3"/>
        <tr r="D266" s="3"/>
      </tp>
      <tp>
        <v>12277.31</v>
        <stp/>
        <stp>StudyData</stp>
        <stp>HSIC</stp>
        <stp>Bar</stp>
        <stp/>
        <stp>Open</stp>
        <stp>D</stp>
        <stp>-274</stp>
        <stp>All</stp>
        <stp/>
        <stp/>
        <stp>FALSE</stp>
        <stp>T</stp>
        <tr r="D276" s="3"/>
        <tr r="D276" s="3"/>
      </tp>
      <tp>
        <v>15839.45</v>
        <stp/>
        <stp>StudyData</stp>
        <stp>HSIC</stp>
        <stp>Bar</stp>
        <stp/>
        <stp>Low</stp>
        <stp>D</stp>
        <stp>-8</stp>
        <stp>All</stp>
        <stp/>
        <stp/>
        <stp>FALSE</stp>
        <stp>T</stp>
        <tr r="F10" s="3"/>
        <tr r="F10" s="3"/>
      </tp>
      <tp>
        <v>731.4</v>
        <stp/>
        <stp>ContractData</stp>
        <stp>X.US.HFIN2SI</stp>
        <stp>High</stp>
        <stp/>
        <stp>T</stp>
        <tr r="N24" s="2"/>
      </tp>
      <tp>
        <v>11054.41</v>
        <stp/>
        <stp>ContractData</stp>
        <stp>X.US.HSCEI</stp>
        <stp>LastPrice</stp>
        <stp/>
        <stp>T</stp>
        <tr r="I9" s="2"/>
      </tp>
      <tp>
        <v>13870.94</v>
        <stp/>
        <stp>StudyData</stp>
        <stp>HSIC</stp>
        <stp>Bar</stp>
        <stp/>
        <stp>High</stp>
        <stp>D</stp>
        <stp>-217</stp>
        <stp>All</stp>
        <stp/>
        <stp/>
        <stp>FALSE</stp>
        <stp>T</stp>
        <tr r="E219" s="3"/>
        <tr r="E219" s="3"/>
      </tp>
      <tp>
        <v>14153.21</v>
        <stp/>
        <stp>StudyData</stp>
        <stp>HSIC</stp>
        <stp>Bar</stp>
        <stp/>
        <stp>High</stp>
        <stp>D</stp>
        <stp>-207</stp>
        <stp>All</stp>
        <stp/>
        <stp/>
        <stp>FALSE</stp>
        <stp>T</stp>
        <tr r="E209" s="3"/>
        <tr r="E209" s="3"/>
      </tp>
      <tp>
        <v>13898.34</v>
        <stp/>
        <stp>StudyData</stp>
        <stp>HSIC</stp>
        <stp>Bar</stp>
        <stp/>
        <stp>High</stp>
        <stp>D</stp>
        <stp>-237</stp>
        <stp>All</stp>
        <stp/>
        <stp/>
        <stp>FALSE</stp>
        <stp>T</stp>
        <tr r="E239" s="3"/>
        <tr r="E239" s="3"/>
      </tp>
      <tp>
        <v>14088.14</v>
        <stp/>
        <stp>StudyData</stp>
        <stp>HSIC</stp>
        <stp>Bar</stp>
        <stp/>
        <stp>High</stp>
        <stp>D</stp>
        <stp>-227</stp>
        <stp>All</stp>
        <stp/>
        <stp/>
        <stp>FALSE</stp>
        <stp>T</stp>
        <tr r="E229" s="3"/>
        <tr r="E229" s="3"/>
      </tp>
      <tp>
        <v>13345.43</v>
        <stp/>
        <stp>StudyData</stp>
        <stp>HSIC</stp>
        <stp>Bar</stp>
        <stp/>
        <stp>High</stp>
        <stp>D</stp>
        <stp>-257</stp>
        <stp>All</stp>
        <stp/>
        <stp/>
        <stp>FALSE</stp>
        <stp>T</stp>
        <tr r="E259" s="3"/>
        <tr r="E259" s="3"/>
      </tp>
      <tp>
        <v>13473.79</v>
        <stp/>
        <stp>StudyData</stp>
        <stp>HSIC</stp>
        <stp>Bar</stp>
        <stp/>
        <stp>High</stp>
        <stp>D</stp>
        <stp>-247</stp>
        <stp>All</stp>
        <stp/>
        <stp/>
        <stp>FALSE</stp>
        <stp>T</stp>
        <tr r="E249" s="3"/>
        <tr r="E249" s="3"/>
      </tp>
      <tp>
        <v>12784.26</v>
        <stp/>
        <stp>StudyData</stp>
        <stp>HSIC</stp>
        <stp>Bar</stp>
        <stp/>
        <stp>High</stp>
        <stp>D</stp>
        <stp>-277</stp>
        <stp>All</stp>
        <stp/>
        <stp/>
        <stp>FALSE</stp>
        <stp>T</stp>
        <tr r="E279" s="3"/>
        <tr r="E279" s="3"/>
      </tp>
      <tp>
        <v>12720.58</v>
        <stp/>
        <stp>StudyData</stp>
        <stp>HSIC</stp>
        <stp>Bar</stp>
        <stp/>
        <stp>High</stp>
        <stp>D</stp>
        <stp>-267</stp>
        <stp>All</stp>
        <stp/>
        <stp/>
        <stp>FALSE</stp>
        <stp>T</stp>
        <tr r="E269" s="3"/>
        <tr r="E269" s="3"/>
      </tp>
      <tp>
        <v>12413.31</v>
        <stp/>
        <stp>StudyData</stp>
        <stp>HSIC</stp>
        <stp>Bar</stp>
        <stp/>
        <stp>High</stp>
        <stp>D</stp>
        <stp>-297</stp>
        <stp>All</stp>
        <stp/>
        <stp/>
        <stp>FALSE</stp>
        <stp>T</stp>
        <tr r="E299" s="3"/>
        <tr r="E299" s="3"/>
      </tp>
      <tp>
        <v>12952.86</v>
        <stp/>
        <stp>StudyData</stp>
        <stp>HSIC</stp>
        <stp>Bar</stp>
        <stp/>
        <stp>High</stp>
        <stp>D</stp>
        <stp>-287</stp>
        <stp>All</stp>
        <stp/>
        <stp/>
        <stp>FALSE</stp>
        <stp>T</stp>
        <tr r="E289" s="3"/>
        <tr r="E289" s="3"/>
      </tp>
      <tp>
        <v>13928.38</v>
        <stp/>
        <stp>StudyData</stp>
        <stp>HSIC</stp>
        <stp>Bar</stp>
        <stp/>
        <stp>High</stp>
        <stp>D</stp>
        <stp>-117</stp>
        <stp>All</stp>
        <stp/>
        <stp/>
        <stp>FALSE</stp>
        <stp>T</stp>
        <tr r="E119" s="3"/>
        <tr r="E119" s="3"/>
      </tp>
      <tp>
        <v>13758.22</v>
        <stp/>
        <stp>StudyData</stp>
        <stp>HSIC</stp>
        <stp>Bar</stp>
        <stp/>
        <stp>High</stp>
        <stp>D</stp>
        <stp>-107</stp>
        <stp>All</stp>
        <stp/>
        <stp/>
        <stp>FALSE</stp>
        <stp>T</stp>
        <tr r="E109" s="3"/>
        <tr r="E109" s="3"/>
      </tp>
      <tp>
        <v>13503.8</v>
        <stp/>
        <stp>StudyData</stp>
        <stp>HSIC</stp>
        <stp>Bar</stp>
        <stp/>
        <stp>High</stp>
        <stp>D</stp>
        <stp>-137</stp>
        <stp>All</stp>
        <stp/>
        <stp/>
        <stp>FALSE</stp>
        <stp>T</stp>
        <tr r="E139" s="3"/>
        <tr r="E139" s="3"/>
      </tp>
      <tp>
        <v>13774.64</v>
        <stp/>
        <stp>StudyData</stp>
        <stp>HSIC</stp>
        <stp>Bar</stp>
        <stp/>
        <stp>High</stp>
        <stp>D</stp>
        <stp>-127</stp>
        <stp>All</stp>
        <stp/>
        <stp/>
        <stp>FALSE</stp>
        <stp>T</stp>
        <tr r="E129" s="3"/>
        <tr r="E129" s="3"/>
      </tp>
      <tp>
        <v>13222.67</v>
        <stp/>
        <stp>StudyData</stp>
        <stp>HSIC</stp>
        <stp>Bar</stp>
        <stp/>
        <stp>High</stp>
        <stp>D</stp>
        <stp>-157</stp>
        <stp>All</stp>
        <stp/>
        <stp/>
        <stp>FALSE</stp>
        <stp>T</stp>
        <tr r="E159" s="3"/>
        <tr r="E159" s="3"/>
      </tp>
      <tp>
        <v>12930.36</v>
        <stp/>
        <stp>StudyData</stp>
        <stp>HSIC</stp>
        <stp>Bar</stp>
        <stp/>
        <stp>High</stp>
        <stp>D</stp>
        <stp>-147</stp>
        <stp>All</stp>
        <stp/>
        <stp/>
        <stp>FALSE</stp>
        <stp>T</stp>
        <tr r="E149" s="3"/>
        <tr r="E149" s="3"/>
      </tp>
      <tp>
        <v>13265.77</v>
        <stp/>
        <stp>StudyData</stp>
        <stp>HSIC</stp>
        <stp>Bar</stp>
        <stp/>
        <stp>High</stp>
        <stp>D</stp>
        <stp>-177</stp>
        <stp>All</stp>
        <stp/>
        <stp/>
        <stp>FALSE</stp>
        <stp>T</stp>
        <tr r="E179" s="3"/>
        <tr r="E179" s="3"/>
      </tp>
      <tp>
        <v>13347.91</v>
        <stp/>
        <stp>StudyData</stp>
        <stp>HSIC</stp>
        <stp>Bar</stp>
        <stp/>
        <stp>High</stp>
        <stp>D</stp>
        <stp>-167</stp>
        <stp>All</stp>
        <stp/>
        <stp/>
        <stp>FALSE</stp>
        <stp>T</stp>
        <tr r="E169" s="3"/>
        <tr r="E169" s="3"/>
      </tp>
      <tp>
        <v>14081.72</v>
        <stp/>
        <stp>StudyData</stp>
        <stp>HSIC</stp>
        <stp>Bar</stp>
        <stp/>
        <stp>High</stp>
        <stp>D</stp>
        <stp>-197</stp>
        <stp>All</stp>
        <stp/>
        <stp/>
        <stp>FALSE</stp>
        <stp>T</stp>
        <tr r="E199" s="3"/>
        <tr r="E199" s="3"/>
      </tp>
      <tp>
        <v>13635.56</v>
        <stp/>
        <stp>StudyData</stp>
        <stp>HSIC</stp>
        <stp>Bar</stp>
        <stp/>
        <stp>High</stp>
        <stp>D</stp>
        <stp>-187</stp>
        <stp>All</stp>
        <stp/>
        <stp/>
        <stp>FALSE</stp>
        <stp>T</stp>
        <tr r="E189" s="3"/>
        <tr r="E189" s="3"/>
      </tp>
      <tp>
        <v>13368.76</v>
        <stp/>
        <stp>StudyData</stp>
        <stp>HSIC</stp>
        <stp>Bar</stp>
        <stp/>
        <stp>Open</stp>
        <stp>D</stp>
        <stp>-185</stp>
        <stp>All</stp>
        <stp/>
        <stp/>
        <stp>FALSE</stp>
        <stp>T</stp>
        <tr r="D187" s="3"/>
        <tr r="D187" s="3"/>
      </tp>
      <tp t="s">
        <v/>
        <stp/>
        <stp>StudyData</stp>
        <stp>HSIC</stp>
        <stp>Bar</stp>
        <stp/>
        <stp>Open</stp>
        <stp>D</stp>
        <stp>-195</stp>
        <stp>All</stp>
        <stp/>
        <stp/>
        <stp>FALSE</stp>
        <stp>T</stp>
        <tr r="D197" s="3"/>
      </tp>
      <tp>
        <v>13644.48</v>
        <stp/>
        <stp>StudyData</stp>
        <stp>HSIC</stp>
        <stp>Bar</stp>
        <stp/>
        <stp>Open</stp>
        <stp>D</stp>
        <stp>-105</stp>
        <stp>All</stp>
        <stp/>
        <stp/>
        <stp>FALSE</stp>
        <stp>T</stp>
        <tr r="D107" s="3"/>
        <tr r="D107" s="3"/>
      </tp>
      <tp>
        <v>13929.71</v>
        <stp/>
        <stp>StudyData</stp>
        <stp>HSIC</stp>
        <stp>Bar</stp>
        <stp/>
        <stp>Open</stp>
        <stp>D</stp>
        <stp>-115</stp>
        <stp>All</stp>
        <stp/>
        <stp/>
        <stp>FALSE</stp>
        <stp>T</stp>
        <tr r="D117" s="3"/>
        <tr r="D117" s="3"/>
      </tp>
      <tp>
        <v>13731.21</v>
        <stp/>
        <stp>StudyData</stp>
        <stp>HSIC</stp>
        <stp>Bar</stp>
        <stp/>
        <stp>Open</stp>
        <stp>D</stp>
        <stp>-125</stp>
        <stp>All</stp>
        <stp/>
        <stp/>
        <stp>FALSE</stp>
        <stp>T</stp>
        <tr r="D127" s="3"/>
        <tr r="D127" s="3"/>
      </tp>
      <tp>
        <v>13488.57</v>
        <stp/>
        <stp>StudyData</stp>
        <stp>HSIC</stp>
        <stp>Bar</stp>
        <stp/>
        <stp>Open</stp>
        <stp>D</stp>
        <stp>-135</stp>
        <stp>All</stp>
        <stp/>
        <stp/>
        <stp>FALSE</stp>
        <stp>T</stp>
        <tr r="D137" s="3"/>
        <tr r="D137" s="3"/>
      </tp>
      <tp>
        <v>13004.76</v>
        <stp/>
        <stp>StudyData</stp>
        <stp>HSIC</stp>
        <stp>Bar</stp>
        <stp/>
        <stp>Open</stp>
        <stp>D</stp>
        <stp>-145</stp>
        <stp>All</stp>
        <stp/>
        <stp/>
        <stp>FALSE</stp>
        <stp>T</stp>
        <tr r="D147" s="3"/>
        <tr r="D147" s="3"/>
      </tp>
      <tp>
        <v>12835.82</v>
        <stp/>
        <stp>StudyData</stp>
        <stp>HSIC</stp>
        <stp>Bar</stp>
        <stp/>
        <stp>Open</stp>
        <stp>D</stp>
        <stp>-155</stp>
        <stp>All</stp>
        <stp/>
        <stp/>
        <stp>FALSE</stp>
        <stp>T</stp>
        <tr r="D157" s="3"/>
        <tr r="D157" s="3"/>
      </tp>
      <tp>
        <v>13318.39</v>
        <stp/>
        <stp>StudyData</stp>
        <stp>HSIC</stp>
        <stp>Bar</stp>
        <stp/>
        <stp>Open</stp>
        <stp>D</stp>
        <stp>-165</stp>
        <stp>All</stp>
        <stp/>
        <stp/>
        <stp>FALSE</stp>
        <stp>T</stp>
        <tr r="D167" s="3"/>
        <tr r="D167" s="3"/>
      </tp>
      <tp>
        <v>13136.37</v>
        <stp/>
        <stp>StudyData</stp>
        <stp>HSIC</stp>
        <stp>Bar</stp>
        <stp/>
        <stp>Open</stp>
        <stp>D</stp>
        <stp>-175</stp>
        <stp>All</stp>
        <stp/>
        <stp/>
        <stp>FALSE</stp>
        <stp>T</stp>
        <tr r="D177" s="3"/>
        <tr r="D177" s="3"/>
      </tp>
      <tp>
        <v>12433.88</v>
        <stp/>
        <stp>StudyData</stp>
        <stp>HSIC</stp>
        <stp>Bar</stp>
        <stp/>
        <stp>Open</stp>
        <stp>D</stp>
        <stp>-285</stp>
        <stp>All</stp>
        <stp/>
        <stp/>
        <stp>FALSE</stp>
        <stp>T</stp>
        <tr r="D287" s="3"/>
        <tr r="D287" s="3"/>
      </tp>
      <tp>
        <v>12521.87</v>
        <stp/>
        <stp>StudyData</stp>
        <stp>HSIC</stp>
        <stp>Bar</stp>
        <stp/>
        <stp>Open</stp>
        <stp>D</stp>
        <stp>-295</stp>
        <stp>All</stp>
        <stp/>
        <stp/>
        <stp>FALSE</stp>
        <stp>T</stp>
        <tr r="D297" s="3"/>
        <tr r="D297" s="3"/>
      </tp>
      <tp>
        <v>14289.4</v>
        <stp/>
        <stp>StudyData</stp>
        <stp>HSIC</stp>
        <stp>Bar</stp>
        <stp/>
        <stp>Open</stp>
        <stp>D</stp>
        <stp>-205</stp>
        <stp>All</stp>
        <stp/>
        <stp/>
        <stp>FALSE</stp>
        <stp>T</stp>
        <tr r="D207" s="3"/>
        <tr r="D207" s="3"/>
      </tp>
      <tp>
        <v>14064.98</v>
        <stp/>
        <stp>StudyData</stp>
        <stp>HSIC</stp>
        <stp>Bar</stp>
        <stp/>
        <stp>Open</stp>
        <stp>D</stp>
        <stp>-215</stp>
        <stp>All</stp>
        <stp/>
        <stp/>
        <stp>FALSE</stp>
        <stp>T</stp>
        <tr r="D217" s="3"/>
        <tr r="D217" s="3"/>
      </tp>
      <tp>
        <v>14175.13</v>
        <stp/>
        <stp>StudyData</stp>
        <stp>HSIC</stp>
        <stp>Bar</stp>
        <stp/>
        <stp>Open</stp>
        <stp>D</stp>
        <stp>-225</stp>
        <stp>All</stp>
        <stp/>
        <stp/>
        <stp>FALSE</stp>
        <stp>T</stp>
        <tr r="D227" s="3"/>
        <tr r="D227" s="3"/>
      </tp>
      <tp>
        <v>13870.56</v>
        <stp/>
        <stp>StudyData</stp>
        <stp>HSIC</stp>
        <stp>Bar</stp>
        <stp/>
        <stp>Open</stp>
        <stp>D</stp>
        <stp>-235</stp>
        <stp>All</stp>
        <stp/>
        <stp/>
        <stp>FALSE</stp>
        <stp>T</stp>
        <tr r="D237" s="3"/>
        <tr r="D237" s="3"/>
      </tp>
      <tp>
        <v>13453.64</v>
        <stp/>
        <stp>StudyData</stp>
        <stp>HSIC</stp>
        <stp>Bar</stp>
        <stp/>
        <stp>Open</stp>
        <stp>D</stp>
        <stp>-245</stp>
        <stp>All</stp>
        <stp/>
        <stp/>
        <stp>FALSE</stp>
        <stp>T</stp>
        <tr r="D247" s="3"/>
        <tr r="D247" s="3"/>
      </tp>
      <tp>
        <v>13400.65</v>
        <stp/>
        <stp>StudyData</stp>
        <stp>HSIC</stp>
        <stp>Bar</stp>
        <stp/>
        <stp>Open</stp>
        <stp>D</stp>
        <stp>-255</stp>
        <stp>All</stp>
        <stp/>
        <stp/>
        <stp>FALSE</stp>
        <stp>T</stp>
        <tr r="D257" s="3"/>
        <tr r="D257" s="3"/>
      </tp>
      <tp>
        <v>12943.71</v>
        <stp/>
        <stp>StudyData</stp>
        <stp>HSIC</stp>
        <stp>Bar</stp>
        <stp/>
        <stp>Open</stp>
        <stp>D</stp>
        <stp>-265</stp>
        <stp>All</stp>
        <stp/>
        <stp/>
        <stp>FALSE</stp>
        <stp>T</stp>
        <tr r="D267" s="3"/>
        <tr r="D267" s="3"/>
      </tp>
      <tp>
        <v>12027.62</v>
        <stp/>
        <stp>StudyData</stp>
        <stp>HSIC</stp>
        <stp>Bar</stp>
        <stp/>
        <stp>Open</stp>
        <stp>D</stp>
        <stp>-275</stp>
        <stp>All</stp>
        <stp/>
        <stp/>
        <stp>FALSE</stp>
        <stp>T</stp>
        <tr r="D277" s="3"/>
        <tr r="D277" s="3"/>
      </tp>
      <tp>
        <v>15905.95</v>
        <stp/>
        <stp>StudyData</stp>
        <stp>HSIC</stp>
        <stp>Bar</stp>
        <stp/>
        <stp>Low</stp>
        <stp>D</stp>
        <stp>-9</stp>
        <stp>All</stp>
        <stp/>
        <stp/>
        <stp>FALSE</stp>
        <stp>T</stp>
        <tr r="F11" s="3"/>
        <tr r="F11" s="3"/>
      </tp>
      <tp>
        <v>6</v>
        <stp/>
        <stp>DOMData</stp>
        <stp>F.CUS</stp>
        <stp>Volume</stp>
        <stp>-3</stp>
        <stp>D</stp>
        <tr r="I44" s="2"/>
      </tp>
      <tp>
        <v>96</v>
        <stp/>
        <stp>DOMData</stp>
        <stp>F.CLE</stp>
        <stp>Volume</stp>
        <stp>-3</stp>
        <stp>D</stp>
        <tr r="O44" s="2"/>
      </tp>
      <tp>
        <v>14176.24</v>
        <stp/>
        <stp>StudyData</stp>
        <stp>HSIC</stp>
        <stp>Bar</stp>
        <stp/>
        <stp>High</stp>
        <stp>D</stp>
        <stp>-214</stp>
        <stp>All</stp>
        <stp/>
        <stp/>
        <stp>FALSE</stp>
        <stp>T</stp>
        <tr r="E216" s="3"/>
        <tr r="E216" s="3"/>
      </tp>
      <tp>
        <v>14343.78</v>
        <stp/>
        <stp>StudyData</stp>
        <stp>HSIC</stp>
        <stp>Bar</stp>
        <stp/>
        <stp>High</stp>
        <stp>D</stp>
        <stp>-204</stp>
        <stp>All</stp>
        <stp/>
        <stp/>
        <stp>FALSE</stp>
        <stp>T</stp>
        <tr r="E206" s="3"/>
        <tr r="E206" s="3"/>
      </tp>
      <tp>
        <v>13742.55</v>
        <stp/>
        <stp>StudyData</stp>
        <stp>HSIC</stp>
        <stp>Bar</stp>
        <stp/>
        <stp>High</stp>
        <stp>D</stp>
        <stp>-234</stp>
        <stp>All</stp>
        <stp/>
        <stp/>
        <stp>FALSE</stp>
        <stp>T</stp>
        <tr r="E236" s="3"/>
        <tr r="E236" s="3"/>
      </tp>
      <tp>
        <v>14252.35</v>
        <stp/>
        <stp>StudyData</stp>
        <stp>HSIC</stp>
        <stp>Bar</stp>
        <stp/>
        <stp>High</stp>
        <stp>D</stp>
        <stp>-224</stp>
        <stp>All</stp>
        <stp/>
        <stp/>
        <stp>FALSE</stp>
        <stp>T</stp>
        <tr r="E226" s="3"/>
        <tr r="E226" s="3"/>
      </tp>
      <tp>
        <v>13469.82</v>
        <stp/>
        <stp>StudyData</stp>
        <stp>HSIC</stp>
        <stp>Bar</stp>
        <stp/>
        <stp>High</stp>
        <stp>D</stp>
        <stp>-254</stp>
        <stp>All</stp>
        <stp/>
        <stp/>
        <stp>FALSE</stp>
        <stp>T</stp>
        <tr r="E256" s="3"/>
        <tr r="E256" s="3"/>
      </tp>
      <tp>
        <v>13530.9</v>
        <stp/>
        <stp>StudyData</stp>
        <stp>HSIC</stp>
        <stp>Bar</stp>
        <stp/>
        <stp>High</stp>
        <stp>D</stp>
        <stp>-244</stp>
        <stp>All</stp>
        <stp/>
        <stp/>
        <stp>FALSE</stp>
        <stp>T</stp>
        <tr r="E246" s="3"/>
        <tr r="E246" s="3"/>
      </tp>
      <tp>
        <v>12419.97</v>
        <stp/>
        <stp>StudyData</stp>
        <stp>HSIC</stp>
        <stp>Bar</stp>
        <stp/>
        <stp>High</stp>
        <stp>D</stp>
        <stp>-274</stp>
        <stp>All</stp>
        <stp/>
        <stp/>
        <stp>FALSE</stp>
        <stp>T</stp>
        <tr r="E276" s="3"/>
        <tr r="E276" s="3"/>
      </tp>
      <tp>
        <v>13087.73</v>
        <stp/>
        <stp>StudyData</stp>
        <stp>HSIC</stp>
        <stp>Bar</stp>
        <stp/>
        <stp>High</stp>
        <stp>D</stp>
        <stp>-264</stp>
        <stp>All</stp>
        <stp/>
        <stp/>
        <stp>FALSE</stp>
        <stp>T</stp>
        <tr r="E266" s="3"/>
        <tr r="E266" s="3"/>
      </tp>
      <tp>
        <v>12745</v>
        <stp/>
        <stp>StudyData</stp>
        <stp>HSIC</stp>
        <stp>Bar</stp>
        <stp/>
        <stp>High</stp>
        <stp>D</stp>
        <stp>-294</stp>
        <stp>All</stp>
        <stp/>
        <stp/>
        <stp>FALSE</stp>
        <stp>T</stp>
        <tr r="E296" s="3"/>
        <tr r="E296" s="3"/>
      </tp>
      <tp>
        <v>12515.11</v>
        <stp/>
        <stp>StudyData</stp>
        <stp>HSIC</stp>
        <stp>Bar</stp>
        <stp/>
        <stp>High</stp>
        <stp>D</stp>
        <stp>-284</stp>
        <stp>All</stp>
        <stp/>
        <stp/>
        <stp>FALSE</stp>
        <stp>T</stp>
        <tr r="E286" s="3"/>
        <tr r="E286" s="3"/>
      </tp>
      <tp>
        <v>13978.28</v>
        <stp/>
        <stp>StudyData</stp>
        <stp>HSIC</stp>
        <stp>Bar</stp>
        <stp/>
        <stp>High</stp>
        <stp>D</stp>
        <stp>-114</stp>
        <stp>All</stp>
        <stp/>
        <stp/>
        <stp>FALSE</stp>
        <stp>T</stp>
        <tr r="E116" s="3"/>
        <tr r="E116" s="3"/>
      </tp>
      <tp>
        <v>13755.19</v>
        <stp/>
        <stp>StudyData</stp>
        <stp>HSIC</stp>
        <stp>Bar</stp>
        <stp/>
        <stp>High</stp>
        <stp>D</stp>
        <stp>-104</stp>
        <stp>All</stp>
        <stp/>
        <stp/>
        <stp>FALSE</stp>
        <stp>T</stp>
        <tr r="E106" s="3"/>
        <tr r="E106" s="3"/>
      </tp>
      <tp>
        <v>13613.03</v>
        <stp/>
        <stp>StudyData</stp>
        <stp>HSIC</stp>
        <stp>Bar</stp>
        <stp/>
        <stp>High</stp>
        <stp>D</stp>
        <stp>-134</stp>
        <stp>All</stp>
        <stp/>
        <stp/>
        <stp>FALSE</stp>
        <stp>T</stp>
        <tr r="E136" s="3"/>
        <tr r="E136" s="3"/>
      </tp>
      <tp>
        <v>13769.92</v>
        <stp/>
        <stp>StudyData</stp>
        <stp>HSIC</stp>
        <stp>Bar</stp>
        <stp/>
        <stp>High</stp>
        <stp>D</stp>
        <stp>-124</stp>
        <stp>All</stp>
        <stp/>
        <stp/>
        <stp>FALSE</stp>
        <stp>T</stp>
        <tr r="E126" s="3"/>
        <tr r="E126" s="3"/>
      </tp>
      <tp>
        <v>12808.63</v>
        <stp/>
        <stp>StudyData</stp>
        <stp>HSIC</stp>
        <stp>Bar</stp>
        <stp/>
        <stp>High</stp>
        <stp>D</stp>
        <stp>-154</stp>
        <stp>All</stp>
        <stp/>
        <stp/>
        <stp>FALSE</stp>
        <stp>T</stp>
        <tr r="E156" s="3"/>
        <tr r="E156" s="3"/>
      </tp>
      <tp>
        <v>13227.54</v>
        <stp/>
        <stp>StudyData</stp>
        <stp>HSIC</stp>
        <stp>Bar</stp>
        <stp/>
        <stp>High</stp>
        <stp>D</stp>
        <stp>-144</stp>
        <stp>All</stp>
        <stp/>
        <stp/>
        <stp>FALSE</stp>
        <stp>T</stp>
        <tr r="E146" s="3"/>
        <tr r="E146" s="3"/>
      </tp>
      <tp>
        <v>13243.59</v>
        <stp/>
        <stp>StudyData</stp>
        <stp>HSIC</stp>
        <stp>Bar</stp>
        <stp/>
        <stp>High</stp>
        <stp>D</stp>
        <stp>-174</stp>
        <stp>All</stp>
        <stp/>
        <stp/>
        <stp>FALSE</stp>
        <stp>T</stp>
        <tr r="E176" s="3"/>
        <tr r="E176" s="3"/>
      </tp>
      <tp>
        <v>13274.26</v>
        <stp/>
        <stp>StudyData</stp>
        <stp>HSIC</stp>
        <stp>Bar</stp>
        <stp/>
        <stp>High</stp>
        <stp>D</stp>
        <stp>-164</stp>
        <stp>All</stp>
        <stp/>
        <stp/>
        <stp>FALSE</stp>
        <stp>T</stp>
        <tr r="E166" s="3"/>
        <tr r="E166" s="3"/>
      </tp>
      <tp>
        <v>14135.86</v>
        <stp/>
        <stp>StudyData</stp>
        <stp>HSIC</stp>
        <stp>Bar</stp>
        <stp/>
        <stp>High</stp>
        <stp>D</stp>
        <stp>-194</stp>
        <stp>All</stp>
        <stp/>
        <stp/>
        <stp>FALSE</stp>
        <stp>T</stp>
        <tr r="E196" s="3"/>
        <tr r="E196" s="3"/>
      </tp>
      <tp>
        <v>13641.06</v>
        <stp/>
        <stp>StudyData</stp>
        <stp>HSIC</stp>
        <stp>Bar</stp>
        <stp/>
        <stp>High</stp>
        <stp>D</stp>
        <stp>-184</stp>
        <stp>All</stp>
        <stp/>
        <stp/>
        <stp>FALSE</stp>
        <stp>T</stp>
        <tr r="E186" s="3"/>
        <tr r="E186" s="3"/>
      </tp>
      <tp>
        <v>13458.65</v>
        <stp/>
        <stp>StudyData</stp>
        <stp>HSIC</stp>
        <stp>Bar</stp>
        <stp/>
        <stp>Open</stp>
        <stp>D</stp>
        <stp>-186</stp>
        <stp>All</stp>
        <stp/>
        <stp/>
        <stp>FALSE</stp>
        <stp>T</stp>
        <tr r="D188" s="3"/>
        <tr r="D188" s="3"/>
      </tp>
      <tp>
        <v>14103.69</v>
        <stp/>
        <stp>StudyData</stp>
        <stp>HSIC</stp>
        <stp>Bar</stp>
        <stp/>
        <stp>Open</stp>
        <stp>D</stp>
        <stp>-196</stp>
        <stp>All</stp>
        <stp/>
        <stp/>
        <stp>FALSE</stp>
        <stp>T</stp>
        <tr r="D198" s="3"/>
        <tr r="D198" s="3"/>
      </tp>
      <tp>
        <v>13901.15</v>
        <stp/>
        <stp>StudyData</stp>
        <stp>HSIC</stp>
        <stp>Bar</stp>
        <stp/>
        <stp>Open</stp>
        <stp>D</stp>
        <stp>-106</stp>
        <stp>All</stp>
        <stp/>
        <stp/>
        <stp>FALSE</stp>
        <stp>T</stp>
        <tr r="D108" s="3"/>
        <tr r="D108" s="3"/>
      </tp>
      <tp>
        <v>13904.88</v>
        <stp/>
        <stp>StudyData</stp>
        <stp>HSIC</stp>
        <stp>Bar</stp>
        <stp/>
        <stp>Open</stp>
        <stp>D</stp>
        <stp>-116</stp>
        <stp>All</stp>
        <stp/>
        <stp/>
        <stp>FALSE</stp>
        <stp>T</stp>
        <tr r="D118" s="3"/>
        <tr r="D118" s="3"/>
      </tp>
      <tp>
        <v>13802.16</v>
        <stp/>
        <stp>StudyData</stp>
        <stp>HSIC</stp>
        <stp>Bar</stp>
        <stp/>
        <stp>Open</stp>
        <stp>D</stp>
        <stp>-126</stp>
        <stp>All</stp>
        <stp/>
        <stp/>
        <stp>FALSE</stp>
        <stp>T</stp>
        <tr r="D128" s="3"/>
        <tr r="D128" s="3"/>
      </tp>
      <tp>
        <v>13439.31</v>
        <stp/>
        <stp>StudyData</stp>
        <stp>HSIC</stp>
        <stp>Bar</stp>
        <stp/>
        <stp>Open</stp>
        <stp>D</stp>
        <stp>-136</stp>
        <stp>All</stp>
        <stp/>
        <stp/>
        <stp>FALSE</stp>
        <stp>T</stp>
        <tr r="D138" s="3"/>
        <tr r="D138" s="3"/>
      </tp>
      <tp>
        <v>12836.87</v>
        <stp/>
        <stp>StudyData</stp>
        <stp>HSIC</stp>
        <stp>Bar</stp>
        <stp/>
        <stp>Open</stp>
        <stp>D</stp>
        <stp>-146</stp>
        <stp>All</stp>
        <stp/>
        <stp/>
        <stp>FALSE</stp>
        <stp>T</stp>
        <tr r="D148" s="3"/>
        <tr r="D148" s="3"/>
      </tp>
      <tp>
        <v>12941.85</v>
        <stp/>
        <stp>StudyData</stp>
        <stp>HSIC</stp>
        <stp>Bar</stp>
        <stp/>
        <stp>Open</stp>
        <stp>D</stp>
        <stp>-156</stp>
        <stp>All</stp>
        <stp/>
        <stp/>
        <stp>FALSE</stp>
        <stp>T</stp>
        <tr r="D158" s="3"/>
        <tr r="D158" s="3"/>
      </tp>
      <tp>
        <v>13453.4</v>
        <stp/>
        <stp>StudyData</stp>
        <stp>HSIC</stp>
        <stp>Bar</stp>
        <stp/>
        <stp>Open</stp>
        <stp>D</stp>
        <stp>-166</stp>
        <stp>All</stp>
        <stp/>
        <stp/>
        <stp>FALSE</stp>
        <stp>T</stp>
        <tr r="D168" s="3"/>
        <tr r="D168" s="3"/>
      </tp>
      <tp>
        <v>13057.24</v>
        <stp/>
        <stp>StudyData</stp>
        <stp>HSIC</stp>
        <stp>Bar</stp>
        <stp/>
        <stp>Open</stp>
        <stp>D</stp>
        <stp>-176</stp>
        <stp>All</stp>
        <stp/>
        <stp/>
        <stp>FALSE</stp>
        <stp>T</stp>
        <tr r="D178" s="3"/>
        <tr r="D178" s="3"/>
      </tp>
      <tp>
        <v>12532.47</v>
        <stp/>
        <stp>StudyData</stp>
        <stp>HSIC</stp>
        <stp>Bar</stp>
        <stp/>
        <stp>Open</stp>
        <stp>D</stp>
        <stp>-286</stp>
        <stp>All</stp>
        <stp/>
        <stp/>
        <stp>FALSE</stp>
        <stp>T</stp>
        <tr r="D288" s="3"/>
        <tr r="D288" s="3"/>
      </tp>
      <tp>
        <v>12422.74</v>
        <stp/>
        <stp>StudyData</stp>
        <stp>HSIC</stp>
        <stp>Bar</stp>
        <stp/>
        <stp>Open</stp>
        <stp>D</stp>
        <stp>-296</stp>
        <stp>All</stp>
        <stp/>
        <stp/>
        <stp>FALSE</stp>
        <stp>T</stp>
        <tr r="D298" s="3"/>
        <tr r="D298" s="3"/>
      </tp>
      <tp>
        <v>14106.17</v>
        <stp/>
        <stp>StudyData</stp>
        <stp>HSIC</stp>
        <stp>Bar</stp>
        <stp/>
        <stp>Open</stp>
        <stp>D</stp>
        <stp>-206</stp>
        <stp>All</stp>
        <stp/>
        <stp/>
        <stp>FALSE</stp>
        <stp>T</stp>
        <tr r="D208" s="3"/>
        <tr r="D208" s="3"/>
      </tp>
      <tp>
        <v>13817.62</v>
        <stp/>
        <stp>StudyData</stp>
        <stp>HSIC</stp>
        <stp>Bar</stp>
        <stp/>
        <stp>Open</stp>
        <stp>D</stp>
        <stp>-216</stp>
        <stp>All</stp>
        <stp/>
        <stp/>
        <stp>FALSE</stp>
        <stp>T</stp>
        <tr r="D218" s="3"/>
        <tr r="D218" s="3"/>
      </tp>
      <tp>
        <v>14103.56</v>
        <stp/>
        <stp>StudyData</stp>
        <stp>HSIC</stp>
        <stp>Bar</stp>
        <stp/>
        <stp>Open</stp>
        <stp>D</stp>
        <stp>-226</stp>
        <stp>All</stp>
        <stp/>
        <stp/>
        <stp>FALSE</stp>
        <stp>T</stp>
        <tr r="D228" s="3"/>
        <tr r="D228" s="3"/>
      </tp>
      <tp>
        <v>13808.21</v>
        <stp/>
        <stp>StudyData</stp>
        <stp>HSIC</stp>
        <stp>Bar</stp>
        <stp/>
        <stp>Open</stp>
        <stp>D</stp>
        <stp>-236</stp>
        <stp>All</stp>
        <stp/>
        <stp/>
        <stp>FALSE</stp>
        <stp>T</stp>
        <tr r="D238" s="3"/>
        <tr r="D238" s="3"/>
      </tp>
      <tp>
        <v>13427.37</v>
        <stp/>
        <stp>StudyData</stp>
        <stp>HSIC</stp>
        <stp>Bar</stp>
        <stp/>
        <stp>Open</stp>
        <stp>D</stp>
        <stp>-246</stp>
        <stp>All</stp>
        <stp/>
        <stp/>
        <stp>FALSE</stp>
        <stp>T</stp>
        <tr r="D248" s="3"/>
        <tr r="D248" s="3"/>
      </tp>
      <tp>
        <v>13266.67</v>
        <stp/>
        <stp>StudyData</stp>
        <stp>HSIC</stp>
        <stp>Bar</stp>
        <stp/>
        <stp>Open</stp>
        <stp>D</stp>
        <stp>-256</stp>
        <stp>All</stp>
        <stp/>
        <stp/>
        <stp>FALSE</stp>
        <stp>T</stp>
        <tr r="D258" s="3"/>
        <tr r="D258" s="3"/>
      </tp>
      <tp>
        <v>12783.44</v>
        <stp/>
        <stp>StudyData</stp>
        <stp>HSIC</stp>
        <stp>Bar</stp>
        <stp/>
        <stp>Open</stp>
        <stp>D</stp>
        <stp>-266</stp>
        <stp>All</stp>
        <stp/>
        <stp/>
        <stp>FALSE</stp>
        <stp>T</stp>
        <tr r="D268" s="3"/>
        <tr r="D268" s="3"/>
      </tp>
      <tp>
        <v>12177.48</v>
        <stp/>
        <stp>StudyData</stp>
        <stp>HSIC</stp>
        <stp>Bar</stp>
        <stp/>
        <stp>Open</stp>
        <stp>D</stp>
        <stp>-276</stp>
        <stp>All</stp>
        <stp/>
        <stp/>
        <stp>FALSE</stp>
        <stp>T</stp>
        <tr r="D278" s="3"/>
        <tr r="D278" s="3"/>
      </tp>
      <tp>
        <v>6</v>
        <stp/>
        <stp>DOMData</stp>
        <stp>F.CUS</stp>
        <stp>Volume</stp>
        <stp>-2</stp>
        <stp>D</stp>
        <tr r="I43" s="2"/>
      </tp>
      <tp>
        <v>143</v>
        <stp/>
        <stp>DOMData</stp>
        <stp>F.CLE</stp>
        <stp>Volume</stp>
        <stp>-2</stp>
        <stp>D</stp>
        <tr r="O43" s="2"/>
      </tp>
      <tp>
        <v>14184.58</v>
        <stp/>
        <stp>StudyData</stp>
        <stp>HSIC</stp>
        <stp>Bar</stp>
        <stp/>
        <stp>High</stp>
        <stp>D</stp>
        <stp>-215</stp>
        <stp>All</stp>
        <stp/>
        <stp/>
        <stp>FALSE</stp>
        <stp>T</stp>
        <tr r="E217" s="3"/>
        <tr r="E217" s="3"/>
      </tp>
      <tp>
        <v>14378.47</v>
        <stp/>
        <stp>StudyData</stp>
        <stp>HSIC</stp>
        <stp>Bar</stp>
        <stp/>
        <stp>High</stp>
        <stp>D</stp>
        <stp>-205</stp>
        <stp>All</stp>
        <stp/>
        <stp/>
        <stp>FALSE</stp>
        <stp>T</stp>
        <tr r="E207" s="3"/>
        <tr r="E207" s="3"/>
      </tp>
      <tp>
        <v>13890.4</v>
        <stp/>
        <stp>StudyData</stp>
        <stp>HSIC</stp>
        <stp>Bar</stp>
        <stp/>
        <stp>High</stp>
        <stp>D</stp>
        <stp>-235</stp>
        <stp>All</stp>
        <stp/>
        <stp/>
        <stp>FALSE</stp>
        <stp>T</stp>
        <tr r="E237" s="3"/>
        <tr r="E237" s="3"/>
      </tp>
      <tp>
        <v>14186.09</v>
        <stp/>
        <stp>StudyData</stp>
        <stp>HSIC</stp>
        <stp>Bar</stp>
        <stp/>
        <stp>High</stp>
        <stp>D</stp>
        <stp>-225</stp>
        <stp>All</stp>
        <stp/>
        <stp/>
        <stp>FALSE</stp>
        <stp>T</stp>
        <tr r="E227" s="3"/>
        <tr r="E227" s="3"/>
      </tp>
      <tp>
        <v>13489.84</v>
        <stp/>
        <stp>StudyData</stp>
        <stp>HSIC</stp>
        <stp>Bar</stp>
        <stp/>
        <stp>High</stp>
        <stp>D</stp>
        <stp>-255</stp>
        <stp>All</stp>
        <stp/>
        <stp/>
        <stp>FALSE</stp>
        <stp>T</stp>
        <tr r="E257" s="3"/>
        <tr r="E257" s="3"/>
      </tp>
      <tp>
        <v>13532.5</v>
        <stp/>
        <stp>StudyData</stp>
        <stp>HSIC</stp>
        <stp>Bar</stp>
        <stp/>
        <stp>High</stp>
        <stp>D</stp>
        <stp>-245</stp>
        <stp>All</stp>
        <stp/>
        <stp/>
        <stp>FALSE</stp>
        <stp>T</stp>
        <tr r="E247" s="3"/>
        <tr r="E247" s="3"/>
      </tp>
      <tp>
        <v>12225</v>
        <stp/>
        <stp>StudyData</stp>
        <stp>HSIC</stp>
        <stp>Bar</stp>
        <stp/>
        <stp>High</stp>
        <stp>D</stp>
        <stp>-275</stp>
        <stp>All</stp>
        <stp/>
        <stp/>
        <stp>FALSE</stp>
        <stp>T</stp>
        <tr r="E277" s="3"/>
        <tr r="E277" s="3"/>
      </tp>
      <tp>
        <v>13014.96</v>
        <stp/>
        <stp>StudyData</stp>
        <stp>HSIC</stp>
        <stp>Bar</stp>
        <stp/>
        <stp>High</stp>
        <stp>D</stp>
        <stp>-265</stp>
        <stp>All</stp>
        <stp/>
        <stp/>
        <stp>FALSE</stp>
        <stp>T</stp>
        <tr r="E267" s="3"/>
        <tr r="E267" s="3"/>
      </tp>
      <tp>
        <v>12655.14</v>
        <stp/>
        <stp>StudyData</stp>
        <stp>HSIC</stp>
        <stp>Bar</stp>
        <stp/>
        <stp>High</stp>
        <stp>D</stp>
        <stp>-295</stp>
        <stp>All</stp>
        <stp/>
        <stp/>
        <stp>FALSE</stp>
        <stp>T</stp>
        <tr r="E297" s="3"/>
        <tr r="E297" s="3"/>
      </tp>
      <tp>
        <v>12466.81</v>
        <stp/>
        <stp>StudyData</stp>
        <stp>HSIC</stp>
        <stp>Bar</stp>
        <stp/>
        <stp>High</stp>
        <stp>D</stp>
        <stp>-285</stp>
        <stp>All</stp>
        <stp/>
        <stp/>
        <stp>FALSE</stp>
        <stp>T</stp>
        <tr r="E287" s="3"/>
        <tr r="E287" s="3"/>
      </tp>
      <tp>
        <v>13955.03</v>
        <stp/>
        <stp>StudyData</stp>
        <stp>HSIC</stp>
        <stp>Bar</stp>
        <stp/>
        <stp>High</stp>
        <stp>D</stp>
        <stp>-115</stp>
        <stp>All</stp>
        <stp/>
        <stp/>
        <stp>FALSE</stp>
        <stp>T</stp>
        <tr r="E117" s="3"/>
        <tr r="E117" s="3"/>
      </tp>
      <tp>
        <v>13714.04</v>
        <stp/>
        <stp>StudyData</stp>
        <stp>HSIC</stp>
        <stp>Bar</stp>
        <stp/>
        <stp>High</stp>
        <stp>D</stp>
        <stp>-105</stp>
        <stp>All</stp>
        <stp/>
        <stp/>
        <stp>FALSE</stp>
        <stp>T</stp>
        <tr r="E107" s="3"/>
        <tr r="E107" s="3"/>
      </tp>
      <tp>
        <v>13619.63</v>
        <stp/>
        <stp>StudyData</stp>
        <stp>HSIC</stp>
        <stp>Bar</stp>
        <stp/>
        <stp>High</stp>
        <stp>D</stp>
        <stp>-135</stp>
        <stp>All</stp>
        <stp/>
        <stp/>
        <stp>FALSE</stp>
        <stp>T</stp>
        <tr r="E137" s="3"/>
        <tr r="E137" s="3"/>
      </tp>
      <tp>
        <v>13751.87</v>
        <stp/>
        <stp>StudyData</stp>
        <stp>HSIC</stp>
        <stp>Bar</stp>
        <stp/>
        <stp>High</stp>
        <stp>D</stp>
        <stp>-125</stp>
        <stp>All</stp>
        <stp/>
        <stp/>
        <stp>FALSE</stp>
        <stp>T</stp>
        <tr r="E127" s="3"/>
        <tr r="E127" s="3"/>
      </tp>
      <tp>
        <v>12900.5</v>
        <stp/>
        <stp>StudyData</stp>
        <stp>HSIC</stp>
        <stp>Bar</stp>
        <stp/>
        <stp>High</stp>
        <stp>D</stp>
        <stp>-155</stp>
        <stp>All</stp>
        <stp/>
        <stp/>
        <stp>FALSE</stp>
        <stp>T</stp>
        <tr r="E157" s="3"/>
        <tr r="E157" s="3"/>
      </tp>
      <tp>
        <v>13022.95</v>
        <stp/>
        <stp>StudyData</stp>
        <stp>HSIC</stp>
        <stp>Bar</stp>
        <stp/>
        <stp>High</stp>
        <stp>D</stp>
        <stp>-145</stp>
        <stp>All</stp>
        <stp/>
        <stp/>
        <stp>FALSE</stp>
        <stp>T</stp>
        <tr r="E147" s="3"/>
        <tr r="E147" s="3"/>
      </tp>
      <tp>
        <v>13245.63</v>
        <stp/>
        <stp>StudyData</stp>
        <stp>HSIC</stp>
        <stp>Bar</stp>
        <stp/>
        <stp>High</stp>
        <stp>D</stp>
        <stp>-175</stp>
        <stp>All</stp>
        <stp/>
        <stp/>
        <stp>FALSE</stp>
        <stp>T</stp>
        <tr r="E177" s="3"/>
        <tr r="E177" s="3"/>
      </tp>
      <tp>
        <v>13351.05</v>
        <stp/>
        <stp>StudyData</stp>
        <stp>HSIC</stp>
        <stp>Bar</stp>
        <stp/>
        <stp>High</stp>
        <stp>D</stp>
        <stp>-165</stp>
        <stp>All</stp>
        <stp/>
        <stp/>
        <stp>FALSE</stp>
        <stp>T</stp>
        <tr r="E167" s="3"/>
        <tr r="E167" s="3"/>
      </tp>
      <tp t="s">
        <v/>
        <stp/>
        <stp>StudyData</stp>
        <stp>HSIC</stp>
        <stp>Bar</stp>
        <stp/>
        <stp>High</stp>
        <stp>D</stp>
        <stp>-195</stp>
        <stp>All</stp>
        <stp/>
        <stp/>
        <stp>FALSE</stp>
        <stp>T</stp>
        <tr r="E197" s="3"/>
      </tp>
      <tp>
        <v>13495.35</v>
        <stp/>
        <stp>StudyData</stp>
        <stp>HSIC</stp>
        <stp>Bar</stp>
        <stp/>
        <stp>High</stp>
        <stp>D</stp>
        <stp>-185</stp>
        <stp>All</stp>
        <stp/>
        <stp/>
        <stp>FALSE</stp>
        <stp>T</stp>
        <tr r="E187" s="3"/>
        <tr r="E187" s="3"/>
      </tp>
      <tp>
        <v>13591.91</v>
        <stp/>
        <stp>StudyData</stp>
        <stp>HSIC</stp>
        <stp>Bar</stp>
        <stp/>
        <stp>Open</stp>
        <stp>D</stp>
        <stp>-187</stp>
        <stp>All</stp>
        <stp/>
        <stp/>
        <stp>FALSE</stp>
        <stp>T</stp>
        <tr r="D189" s="3"/>
        <tr r="D189" s="3"/>
      </tp>
      <tp>
        <v>13995.22</v>
        <stp/>
        <stp>StudyData</stp>
        <stp>HSIC</stp>
        <stp>Bar</stp>
        <stp/>
        <stp>Open</stp>
        <stp>D</stp>
        <stp>-197</stp>
        <stp>All</stp>
        <stp/>
        <stp/>
        <stp>FALSE</stp>
        <stp>T</stp>
        <tr r="D199" s="3"/>
        <tr r="D199" s="3"/>
      </tp>
      <tp>
        <v>13758.22</v>
        <stp/>
        <stp>StudyData</stp>
        <stp>HSIC</stp>
        <stp>Bar</stp>
        <stp/>
        <stp>Open</stp>
        <stp>D</stp>
        <stp>-107</stp>
        <stp>All</stp>
        <stp/>
        <stp/>
        <stp>FALSE</stp>
        <stp>T</stp>
        <tr r="D109" s="3"/>
        <tr r="D109" s="3"/>
      </tp>
      <tp>
        <v>13801.2</v>
        <stp/>
        <stp>StudyData</stp>
        <stp>HSIC</stp>
        <stp>Bar</stp>
        <stp/>
        <stp>Open</stp>
        <stp>D</stp>
        <stp>-117</stp>
        <stp>All</stp>
        <stp/>
        <stp/>
        <stp>FALSE</stp>
        <stp>T</stp>
        <tr r="D119" s="3"/>
        <tr r="D119" s="3"/>
      </tp>
      <tp>
        <v>13662.24</v>
        <stp/>
        <stp>StudyData</stp>
        <stp>HSIC</stp>
        <stp>Bar</stp>
        <stp/>
        <stp>Open</stp>
        <stp>D</stp>
        <stp>-127</stp>
        <stp>All</stp>
        <stp/>
        <stp/>
        <stp>FALSE</stp>
        <stp>T</stp>
        <tr r="D129" s="3"/>
        <tr r="D129" s="3"/>
      </tp>
      <tp>
        <v>13494.2</v>
        <stp/>
        <stp>StudyData</stp>
        <stp>HSIC</stp>
        <stp>Bar</stp>
        <stp/>
        <stp>Open</stp>
        <stp>D</stp>
        <stp>-137</stp>
        <stp>All</stp>
        <stp/>
        <stp/>
        <stp>FALSE</stp>
        <stp>T</stp>
        <tr r="D139" s="3"/>
        <tr r="D139" s="3"/>
      </tp>
      <tp>
        <v>12826.24</v>
        <stp/>
        <stp>StudyData</stp>
        <stp>HSIC</stp>
        <stp>Bar</stp>
        <stp/>
        <stp>Open</stp>
        <stp>D</stp>
        <stp>-147</stp>
        <stp>All</stp>
        <stp/>
        <stp/>
        <stp>FALSE</stp>
        <stp>T</stp>
        <tr r="D149" s="3"/>
        <tr r="D149" s="3"/>
      </tp>
      <tp>
        <v>13132.97</v>
        <stp/>
        <stp>StudyData</stp>
        <stp>HSIC</stp>
        <stp>Bar</stp>
        <stp/>
        <stp>Open</stp>
        <stp>D</stp>
        <stp>-157</stp>
        <stp>All</stp>
        <stp/>
        <stp/>
        <stp>FALSE</stp>
        <stp>T</stp>
        <tr r="D159" s="3"/>
        <tr r="D159" s="3"/>
      </tp>
      <tp>
        <v>13321.32</v>
        <stp/>
        <stp>StudyData</stp>
        <stp>HSIC</stp>
        <stp>Bar</stp>
        <stp/>
        <stp>Open</stp>
        <stp>D</stp>
        <stp>-167</stp>
        <stp>All</stp>
        <stp/>
        <stp/>
        <stp>FALSE</stp>
        <stp>T</stp>
        <tr r="D169" s="3"/>
        <tr r="D169" s="3"/>
      </tp>
      <tp>
        <v>13179.62</v>
        <stp/>
        <stp>StudyData</stp>
        <stp>HSIC</stp>
        <stp>Bar</stp>
        <stp/>
        <stp>Open</stp>
        <stp>D</stp>
        <stp>-177</stp>
        <stp>All</stp>
        <stp/>
        <stp/>
        <stp>FALSE</stp>
        <stp>T</stp>
        <tr r="D179" s="3"/>
        <tr r="D179" s="3"/>
      </tp>
      <tp>
        <v>12939.63</v>
        <stp/>
        <stp>StudyData</stp>
        <stp>HSIC</stp>
        <stp>Bar</stp>
        <stp/>
        <stp>Open</stp>
        <stp>D</stp>
        <stp>-287</stp>
        <stp>All</stp>
        <stp/>
        <stp/>
        <stp>FALSE</stp>
        <stp>T</stp>
        <tr r="D289" s="3"/>
        <tr r="D289" s="3"/>
      </tp>
      <tp>
        <v>12395.72</v>
        <stp/>
        <stp>StudyData</stp>
        <stp>HSIC</stp>
        <stp>Bar</stp>
        <stp/>
        <stp>Open</stp>
        <stp>D</stp>
        <stp>-297</stp>
        <stp>All</stp>
        <stp/>
        <stp/>
        <stp>FALSE</stp>
        <stp>T</stp>
        <tr r="D299" s="3"/>
        <tr r="D299" s="3"/>
      </tp>
      <tp>
        <v>14151.84</v>
        <stp/>
        <stp>StudyData</stp>
        <stp>HSIC</stp>
        <stp>Bar</stp>
        <stp/>
        <stp>Open</stp>
        <stp>D</stp>
        <stp>-207</stp>
        <stp>All</stp>
        <stp/>
        <stp/>
        <stp>FALSE</stp>
        <stp>T</stp>
        <tr r="D209" s="3"/>
        <tr r="D209" s="3"/>
      </tp>
      <tp>
        <v>13861.21</v>
        <stp/>
        <stp>StudyData</stp>
        <stp>HSIC</stp>
        <stp>Bar</stp>
        <stp/>
        <stp>Open</stp>
        <stp>D</stp>
        <stp>-217</stp>
        <stp>All</stp>
        <stp/>
        <stp/>
        <stp>FALSE</stp>
        <stp>T</stp>
        <tr r="D219" s="3"/>
        <tr r="D219" s="3"/>
      </tp>
      <tp>
        <v>13994.77</v>
        <stp/>
        <stp>StudyData</stp>
        <stp>HSIC</stp>
        <stp>Bar</stp>
        <stp/>
        <stp>Open</stp>
        <stp>D</stp>
        <stp>-227</stp>
        <stp>All</stp>
        <stp/>
        <stp/>
        <stp>FALSE</stp>
        <stp>T</stp>
        <tr r="D229" s="3"/>
        <tr r="D229" s="3"/>
      </tp>
      <tp>
        <v>13847.37</v>
        <stp/>
        <stp>StudyData</stp>
        <stp>HSIC</stp>
        <stp>Bar</stp>
        <stp/>
        <stp>Open</stp>
        <stp>D</stp>
        <stp>-237</stp>
        <stp>All</stp>
        <stp/>
        <stp/>
        <stp>FALSE</stp>
        <stp>T</stp>
        <tr r="D239" s="3"/>
        <tr r="D239" s="3"/>
      </tp>
      <tp>
        <v>13362.28</v>
        <stp/>
        <stp>StudyData</stp>
        <stp>HSIC</stp>
        <stp>Bar</stp>
        <stp/>
        <stp>Open</stp>
        <stp>D</stp>
        <stp>-247</stp>
        <stp>All</stp>
        <stp/>
        <stp/>
        <stp>FALSE</stp>
        <stp>T</stp>
        <tr r="D249" s="3"/>
        <tr r="D249" s="3"/>
      </tp>
      <tp>
        <v>13345.43</v>
        <stp/>
        <stp>StudyData</stp>
        <stp>HSIC</stp>
        <stp>Bar</stp>
        <stp/>
        <stp>Open</stp>
        <stp>D</stp>
        <stp>-257</stp>
        <stp>All</stp>
        <stp/>
        <stp/>
        <stp>FALSE</stp>
        <stp>T</stp>
        <tr r="D259" s="3"/>
        <tr r="D259" s="3"/>
      </tp>
      <tp>
        <v>12712.08</v>
        <stp/>
        <stp>StudyData</stp>
        <stp>HSIC</stp>
        <stp>Bar</stp>
        <stp/>
        <stp>Open</stp>
        <stp>D</stp>
        <stp>-267</stp>
        <stp>All</stp>
        <stp/>
        <stp/>
        <stp>FALSE</stp>
        <stp>T</stp>
        <tr r="D269" s="3"/>
        <tr r="D269" s="3"/>
      </tp>
      <tp>
        <v>12473.81</v>
        <stp/>
        <stp>StudyData</stp>
        <stp>HSIC</stp>
        <stp>Bar</stp>
        <stp/>
        <stp>Open</stp>
        <stp>D</stp>
        <stp>-277</stp>
        <stp>All</stp>
        <stp/>
        <stp/>
        <stp>FALSE</stp>
        <stp>T</stp>
        <tr r="D279" s="3"/>
        <tr r="D279" s="3"/>
      </tp>
      <tp>
        <v>1</v>
        <stp/>
        <stp>DOMData</stp>
        <stp>F.HSI</stp>
        <stp>Volume</stp>
        <stp>5</stp>
        <stp>D</stp>
        <tr r="C37" s="2"/>
      </tp>
      <tp>
        <v>7</v>
        <stp/>
        <stp>DOMData</stp>
        <stp>F.HHI</stp>
        <stp>Volume</stp>
        <stp>5</stp>
        <stp>D</stp>
        <tr r="F37" s="2"/>
      </tp>
      <tp>
        <v>1</v>
        <stp/>
        <stp>DOMData</stp>
        <stp>F.CUS</stp>
        <stp>Volume</stp>
        <stp>5</stp>
        <stp>D</stp>
        <tr r="I37" s="2"/>
      </tp>
      <tp>
        <v>79</v>
        <stp/>
        <stp>DOMData</stp>
        <stp>F.CLE</stp>
        <stp>Volume</stp>
        <stp>5</stp>
        <stp>D</stp>
        <tr r="O37" s="2"/>
      </tp>
      <tp>
        <v>2</v>
        <stp/>
        <stp>DOMData</stp>
        <stp>F.HSI</stp>
        <stp>Volume</stp>
        <stp>4</stp>
        <stp>D</stp>
        <tr r="C38" s="2"/>
      </tp>
      <tp>
        <v>6</v>
        <stp/>
        <stp>DOMData</stp>
        <stp>F.HHI</stp>
        <stp>Volume</stp>
        <stp>4</stp>
        <stp>D</stp>
        <tr r="F38" s="2"/>
      </tp>
      <tp>
        <v>1</v>
        <stp/>
        <stp>DOMData</stp>
        <stp>F.CUS</stp>
        <stp>Volume</stp>
        <stp>4</stp>
        <stp>D</stp>
        <tr r="I38" s="2"/>
      </tp>
      <tp>
        <v>123</v>
        <stp/>
        <stp>DOMData</stp>
        <stp>F.CLE</stp>
        <stp>Volume</stp>
        <stp>4</stp>
        <stp>D</stp>
        <tr r="O38" s="2"/>
      </tp>
      <tp>
        <v>0.64667463598372199</v>
        <stp/>
        <stp>ContractData</stp>
        <stp>X.US.HSAHHHTR</stp>
        <stp>PercentNetLastTrade</stp>
        <stp/>
        <stp>T</stp>
        <tr r="K8" s="2"/>
      </tp>
      <tp>
        <v>-0.13588187335809404</v>
        <stp/>
        <stp>ContractData</stp>
        <stp>F.HHI</stp>
        <stp>PercentNetLastTrade</stp>
        <stp/>
        <stp>T</stp>
        <tr r="K32" s="2"/>
      </tp>
      <tp>
        <v>-0.15572375330460289</v>
        <stp/>
        <stp>ContractData</stp>
        <stp>F.HSI</stp>
        <stp>PercentNetLastTrade</stp>
        <stp/>
        <stp>T</stp>
        <tr r="K31" s="2"/>
      </tp>
      <tp>
        <v>-1.4925373134328359</v>
        <stp/>
        <stp>ContractData</stp>
        <stp>F.CLE</stp>
        <stp>PercentNetLastTrade</stp>
        <stp/>
        <stp>T</stp>
        <tr r="K35" s="2"/>
      </tp>
      <tp>
        <v>8.4145261293179799E-2</v>
        <stp/>
        <stp>ContractData</stp>
        <stp>F.CUS</stp>
        <stp>PercentNetLastTrade</stp>
        <stp/>
        <stp>T</stp>
        <tr r="K33" s="2"/>
      </tp>
      <tp>
        <v>3</v>
        <stp/>
        <stp>DOMData</stp>
        <stp>F.HSI</stp>
        <stp>Volume</stp>
        <stp>1</stp>
        <stp>D</stp>
        <tr r="C41" s="2"/>
      </tp>
      <tp>
        <v>3</v>
        <stp/>
        <stp>DOMData</stp>
        <stp>F.HHI</stp>
        <stp>Volume</stp>
        <stp>1</stp>
        <stp>D</stp>
        <tr r="F41" s="2"/>
      </tp>
      <tp>
        <v>1</v>
        <stp/>
        <stp>DOMData</stp>
        <stp>F.CUS</stp>
        <stp>Volume</stp>
        <stp>1</stp>
        <stp>D</stp>
        <tr r="I41" s="2"/>
      </tp>
      <tp>
        <v>66</v>
        <stp/>
        <stp>DOMData</stp>
        <stp>F.CLE</stp>
        <stp>Volume</stp>
        <stp>1</stp>
        <stp>D</stp>
        <tr r="O41" s="2"/>
      </tp>
      <tp t="s">
        <v>E-Mini S&amp;P 500, Sep 17</v>
        <stp/>
        <stp>ContractData</stp>
        <stp>F.EP</stp>
        <stp>LOngDescription</stp>
        <stp/>
        <stp>T</stp>
        <tr r="D34" s="2"/>
      </tp>
      <tp t="s">
        <v>E-Mini S&amp;P 500, Sep 17</v>
        <stp/>
        <stp>ContractData</stp>
        <stp>F.EP</stp>
        <stp>LongDescription</stp>
        <stp/>
        <stp>T</stp>
        <tr r="H36" s="2"/>
      </tp>
      <tp>
        <v>42954.456701388888</v>
        <stp/>
        <stp>SystemInfo</stp>
        <stp>Linetime</stp>
        <tr r="Y2" s="2"/>
      </tp>
      <tp>
        <v>1</v>
        <stp/>
        <stp>DOMData</stp>
        <stp>F.HSI</stp>
        <stp>Volume</stp>
        <stp>3</stp>
        <stp>D</stp>
        <tr r="C39" s="2"/>
      </tp>
      <tp>
        <v>4</v>
        <stp/>
        <stp>DOMData</stp>
        <stp>F.HHI</stp>
        <stp>Volume</stp>
        <stp>3</stp>
        <stp>D</stp>
        <tr r="F39" s="2"/>
      </tp>
      <tp>
        <v>2</v>
        <stp/>
        <stp>DOMData</stp>
        <stp>F.CUS</stp>
        <stp>Volume</stp>
        <stp>3</stp>
        <stp>D</stp>
        <tr r="I39" s="2"/>
      </tp>
      <tp>
        <v>187</v>
        <stp/>
        <stp>DOMData</stp>
        <stp>F.CLE</stp>
        <stp>Volume</stp>
        <stp>3</stp>
        <stp>D</stp>
        <tr r="O39" s="2"/>
      </tp>
      <tp>
        <v>0.49794776057095336</v>
        <stp/>
        <stp>ContractData</stp>
        <stp>X.US.HSMBI</stp>
        <stp>PercentNetLastTrade</stp>
        <stp/>
        <stp>T</stp>
        <tr r="K14" s="2"/>
      </tp>
      <tp>
        <v>-8.4858421056427241E-2</v>
        <stp/>
        <stp>ContractData</stp>
        <stp>X.US.HSMHI</stp>
        <stp>PercentNetLastTrade</stp>
        <stp/>
        <stp>T</stp>
        <tr r="K15" s="2"/>
      </tp>
      <tp>
        <v>-1.5019911039407383</v>
        <stp/>
        <stp>ContractData</stp>
        <stp>X.US.HSMPI</stp>
        <stp>PercentNetLastTrade</stp>
        <stp/>
        <stp>T</stp>
        <tr r="K17" s="2"/>
      </tp>
      <tp>
        <v>0.44941099217372876</v>
        <stp/>
        <stp>ContractData</stp>
        <stp>X.US.HSCCI</stp>
        <stp>PercentNetLastTrade</stp>
        <stp/>
        <stp>T</stp>
        <tr r="K6" s="2"/>
      </tp>
      <tp>
        <v>0.46650574202859563</v>
        <stp/>
        <stp>ContractData</stp>
        <stp>X.US.HSCEI</stp>
        <stp>PercentNetLastTrade</stp>
        <stp/>
        <stp>T</stp>
        <tr r="K9" s="2"/>
      </tp>
      <tp>
        <v>1.9621571137016154</v>
        <stp/>
        <stp>ContractData</stp>
        <stp>X.US.HSSSI</stp>
        <stp>PercentNetLastTrade</stp>
        <stp/>
        <stp>T</stp>
        <tr r="K19" s="2"/>
      </tp>
      <tp>
        <v>721.52</v>
        <stp/>
        <stp>ContractData</stp>
        <stp>X.US.HFIN2SI</stp>
        <stp>Low</stp>
        <stp/>
        <stp>T</stp>
        <tr r="O24" s="2"/>
      </tp>
      <tp t="s">
        <v>HSI Volatility Index</v>
        <stp/>
        <stp>ContractData</stp>
        <stp>X.US.VHSI</stp>
        <stp>LOngDescription</stp>
        <stp/>
        <stp>T</stp>
        <tr r="D28" s="2"/>
      </tp>
      <tp>
        <v>1</v>
        <stp/>
        <stp>DOMData</stp>
        <stp>F.HSI</stp>
        <stp>Volume</stp>
        <stp>2</stp>
        <stp>D</stp>
        <tr r="C40" s="2"/>
      </tp>
      <tp>
        <v>5</v>
        <stp/>
        <stp>DOMData</stp>
        <stp>F.HHI</stp>
        <stp>Volume</stp>
        <stp>2</stp>
        <stp>D</stp>
        <tr r="F40" s="2"/>
      </tp>
      <tp>
        <v>2</v>
        <stp/>
        <stp>DOMData</stp>
        <stp>F.CUS</stp>
        <stp>Volume</stp>
        <stp>2</stp>
        <stp>D</stp>
        <tr r="I40" s="2"/>
      </tp>
      <tp>
        <v>135</v>
        <stp/>
        <stp>DOMData</stp>
        <stp>F.CLE</stp>
        <stp>Volume</stp>
        <stp>2</stp>
        <stp>D</stp>
        <tr r="O40" s="2"/>
      </tp>
      <tp>
        <v>-0.962952873876328</v>
        <stp/>
        <stp>ContractData</stp>
        <stp>X.US.HFIN2SI</stp>
        <stp>PerCentNetLastTrade</stp>
        <stp/>
        <stp>T</stp>
        <tr r="C9" s="1"/>
      </tp>
      <tp>
        <v>-7.07000000000005</v>
        <stp/>
        <stp>ContractData</stp>
        <stp>X.US.HFIN2SI</stp>
        <stp>NetLastTrade</stp>
        <stp/>
        <stp>T</stp>
        <tr r="J24" s="2"/>
      </tp>
      <tp>
        <v>5201.67</v>
        <stp/>
        <stp>ContractData</stp>
        <stp>X.US.HSMPI</stp>
        <stp>LastPrice</stp>
        <stp/>
        <stp>T</stp>
        <tr r="I17" s="2"/>
      </tp>
      <tp>
        <v>2476.75</v>
        <stp/>
        <stp>DOMData</stp>
        <stp>F.EP</stp>
        <stp>Price</stp>
        <stp>5</stp>
        <stp>T</stp>
        <tr r="K37" s="2"/>
      </tp>
      <tp>
        <v>7369.06</v>
        <stp/>
        <stp>ContractData</stp>
        <stp>X.US.HSSSI</stp>
        <stp>LastPrice</stp>
        <stp/>
        <stp>T</stp>
        <tr r="I19" s="2"/>
      </tp>
      <tp>
        <v>2476.5</v>
        <stp/>
        <stp>DOMData</stp>
        <stp>F.EP</stp>
        <stp>Price</stp>
        <stp>4</stp>
        <stp>T</stp>
        <tr r="K38" s="2"/>
      </tp>
      <tp t="s">
        <v>Hang Seng Commerce &amp; Industry Index</v>
        <stp/>
        <stp>ContractData</stp>
        <stp>HSIC</stp>
        <stp>LongDescription</stp>
        <stp/>
        <stp>T</stp>
        <tr r="H48" s="2"/>
        <tr r="H49" s="2"/>
      </tp>
      <tp>
        <v>2476.25</v>
        <stp/>
        <stp>DOMData</stp>
        <stp>F.EP</stp>
        <stp>Price</stp>
        <stp>3</stp>
        <stp>T</stp>
        <tr r="K39" s="2"/>
      </tp>
      <tp>
        <v>2476</v>
        <stp/>
        <stp>DOMData</stp>
        <stp>F.EP</stp>
        <stp>Price</stp>
        <stp>2</stp>
        <stp>T</stp>
        <tr r="K40" s="2"/>
      </tp>
      <tp>
        <v>2475.75</v>
        <stp/>
        <stp>DOMData</stp>
        <stp>F.EP</stp>
        <stp>Price</stp>
        <stp>1</stp>
        <stp>T</stp>
        <tr r="K41" s="2"/>
      </tp>
      <tp>
        <v>16223.73</v>
        <stp/>
        <stp>StudyData</stp>
        <stp>HSIC</stp>
        <stp>Bar</stp>
        <stp/>
        <stp>Low</stp>
        <stp>D</stp>
        <stp>0</stp>
        <stp>All</stp>
        <stp/>
        <stp/>
        <stp>FALSE</stp>
        <stp>T</stp>
        <tr r="F2" s="3"/>
        <tr r="F2" s="3"/>
      </tp>
      <tp>
        <v>2150.5</v>
        <stp/>
        <stp>ContractData</stp>
        <stp>X.US.AHXH</stp>
        <stp>LastPrice</stp>
        <stp/>
        <stp>T</stp>
        <tr r="I7" s="2"/>
      </tp>
      <tp>
        <v>3603.71</v>
        <stp/>
        <stp>ContractData</stp>
        <stp>X.US.HSITHI</stp>
        <stp>Low</stp>
        <stp/>
        <stp>T</stp>
        <tr r="O13" s="2"/>
      </tp>
      <tp>
        <v>14173.4</v>
        <stp/>
        <stp>ContractData</stp>
        <stp>X.US.HFINLI</stp>
        <stp>Low</stp>
        <stp/>
        <stp>T</stp>
        <tr r="O25" s="2"/>
      </tp>
      <tp>
        <v>416.07</v>
        <stp/>
        <stp>ContractData</stp>
        <stp>X.US.HFINSI</stp>
        <stp>Low</stp>
        <stp/>
        <stp>T</stp>
        <tr r="O23" s="2"/>
      </tp>
      <tp>
        <v>1571.89</v>
        <stp/>
        <stp>ContractData</stp>
        <stp>X.US.HSMOGI</stp>
        <stp>LastPrice</stp>
        <stp/>
        <stp>T</stp>
        <tr r="I16" s="2"/>
      </tp>
      <tp>
        <v>-0.73999999999999488</v>
        <stp/>
        <stp>ContractData</stp>
        <stp>F.CLE</stp>
        <stp>NetLastTrade</stp>
        <stp/>
        <stp>T</stp>
        <tr r="J35" s="2"/>
      </tp>
      <tp>
        <v>5.7000000000000384E-3</v>
        <stp/>
        <stp>ContractData</stp>
        <stp>F.CUS</stp>
        <stp>NetLastTrade</stp>
        <stp/>
        <stp>T</stp>
        <tr r="J33" s="2"/>
      </tp>
      <tp>
        <v>15465.3</v>
        <stp/>
        <stp>StudyData</stp>
        <stp>HSIC</stp>
        <stp>Bar</stp>
        <stp/>
        <stp>Open</stp>
        <stp>D</stp>
        <stp>-29</stp>
        <stp>All</stp>
        <stp/>
        <stp/>
        <stp>FALSE</stp>
        <stp>T</stp>
        <tr r="D31" s="3"/>
        <tr r="D31" s="3"/>
      </tp>
      <tp>
        <v>15354.04</v>
        <stp/>
        <stp>StudyData</stp>
        <stp>HSIC</stp>
        <stp>Bar</stp>
        <stp/>
        <stp>Open</stp>
        <stp>D</stp>
        <stp>-39</stp>
        <stp>All</stp>
        <stp/>
        <stp/>
        <stp>FALSE</stp>
        <stp>T</stp>
        <tr r="D41" s="3"/>
        <tr r="D41" s="3"/>
      </tp>
      <tp>
        <v>15057.6</v>
        <stp/>
        <stp>StudyData</stp>
        <stp>HSIC</stp>
        <stp>Bar</stp>
        <stp/>
        <stp>Open</stp>
        <stp>D</stp>
        <stp>-19</stp>
        <stp>All</stp>
        <stp/>
        <stp/>
        <stp>FALSE</stp>
        <stp>T</stp>
        <tr r="D21" s="3"/>
        <tr r="D21" s="3"/>
      </tp>
      <tp>
        <v>14585.63</v>
        <stp/>
        <stp>StudyData</stp>
        <stp>HSIC</stp>
        <stp>Bar</stp>
        <stp/>
        <stp>Open</stp>
        <stp>D</stp>
        <stp>-69</stp>
        <stp>All</stp>
        <stp/>
        <stp/>
        <stp>FALSE</stp>
        <stp>T</stp>
        <tr r="D71" s="3"/>
        <tr r="D71" s="3"/>
      </tp>
      <tp>
        <v>14418.02</v>
        <stp/>
        <stp>StudyData</stp>
        <stp>HSIC</stp>
        <stp>Bar</stp>
        <stp/>
        <stp>Open</stp>
        <stp>D</stp>
        <stp>-79</stp>
        <stp>All</stp>
        <stp/>
        <stp/>
        <stp>FALSE</stp>
        <stp>T</stp>
        <tr r="D81" s="3"/>
        <tr r="D81" s="3"/>
      </tp>
      <tp>
        <v>15361.49</v>
        <stp/>
        <stp>StudyData</stp>
        <stp>HSIC</stp>
        <stp>Bar</stp>
        <stp/>
        <stp>Open</stp>
        <stp>D</stp>
        <stp>-49</stp>
        <stp>All</stp>
        <stp/>
        <stp/>
        <stp>FALSE</stp>
        <stp>T</stp>
        <tr r="D51" s="3"/>
        <tr r="D51" s="3"/>
      </tp>
      <tp>
        <v>14940.2</v>
        <stp/>
        <stp>StudyData</stp>
        <stp>HSIC</stp>
        <stp>Bar</stp>
        <stp/>
        <stp>Open</stp>
        <stp>D</stp>
        <stp>-59</stp>
        <stp>All</stp>
        <stp/>
        <stp/>
        <stp>FALSE</stp>
        <stp>T</stp>
        <tr r="D61" s="3"/>
        <tr r="D61" s="3"/>
      </tp>
      <tp>
        <v>14321.31</v>
        <stp/>
        <stp>StudyData</stp>
        <stp>HSIC</stp>
        <stp>Bar</stp>
        <stp/>
        <stp>Open</stp>
        <stp>D</stp>
        <stp>-89</stp>
        <stp>All</stp>
        <stp/>
        <stp/>
        <stp>FALSE</stp>
        <stp>T</stp>
        <tr r="D91" s="3"/>
        <tr r="D91" s="3"/>
      </tp>
      <tp>
        <v>13772.03</v>
        <stp/>
        <stp>StudyData</stp>
        <stp>HSIC</stp>
        <stp>Bar</stp>
        <stp/>
        <stp>Open</stp>
        <stp>D</stp>
        <stp>-99</stp>
        <stp>All</stp>
        <stp/>
        <stp/>
        <stp>FALSE</stp>
        <stp>T</stp>
        <tr r="D101" s="3"/>
        <tr r="D101" s="3"/>
      </tp>
      <tp>
        <v>15423.76</v>
        <stp/>
        <stp>StudyData</stp>
        <stp>HSIC</stp>
        <stp>Bar</stp>
        <stp/>
        <stp>Open</stp>
        <stp>D</stp>
        <stp>-28</stp>
        <stp>All</stp>
        <stp/>
        <stp/>
        <stp>FALSE</stp>
        <stp>T</stp>
        <tr r="D30" s="3"/>
        <tr r="D30" s="3"/>
      </tp>
      <tp>
        <v>15404.58</v>
        <stp/>
        <stp>StudyData</stp>
        <stp>HSIC</stp>
        <stp>Bar</stp>
        <stp/>
        <stp>Open</stp>
        <stp>D</stp>
        <stp>-38</stp>
        <stp>All</stp>
        <stp/>
        <stp/>
        <stp>FALSE</stp>
        <stp>T</stp>
        <tr r="D40" s="3"/>
        <tr r="D40" s="3"/>
      </tp>
      <tp>
        <v>15270.98</v>
        <stp/>
        <stp>StudyData</stp>
        <stp>HSIC</stp>
        <stp>Bar</stp>
        <stp/>
        <stp>Open</stp>
        <stp>D</stp>
        <stp>-18</stp>
        <stp>All</stp>
        <stp/>
        <stp/>
        <stp>FALSE</stp>
        <stp>T</stp>
        <tr r="D20" s="3"/>
        <tr r="D20" s="3"/>
      </tp>
      <tp>
        <v>14606.57</v>
        <stp/>
        <stp>StudyData</stp>
        <stp>HSIC</stp>
        <stp>Bar</stp>
        <stp/>
        <stp>Open</stp>
        <stp>D</stp>
        <stp>-68</stp>
        <stp>All</stp>
        <stp/>
        <stp/>
        <stp>FALSE</stp>
        <stp>T</stp>
        <tr r="D70" s="3"/>
        <tr r="D70" s="3"/>
      </tp>
      <tp>
        <v>14271</v>
        <stp/>
        <stp>StudyData</stp>
        <stp>HSIC</stp>
        <stp>Bar</stp>
        <stp/>
        <stp>Open</stp>
        <stp>D</stp>
        <stp>-78</stp>
        <stp>All</stp>
        <stp/>
        <stp/>
        <stp>FALSE</stp>
        <stp>T</stp>
        <tr r="D80" s="3"/>
        <tr r="D80" s="3"/>
      </tp>
      <tp>
        <v>15371.58</v>
        <stp/>
        <stp>StudyData</stp>
        <stp>HSIC</stp>
        <stp>Bar</stp>
        <stp/>
        <stp>Open</stp>
        <stp>D</stp>
        <stp>-48</stp>
        <stp>All</stp>
        <stp/>
        <stp/>
        <stp>FALSE</stp>
        <stp>T</stp>
        <tr r="D50" s="3"/>
        <tr r="D50" s="3"/>
      </tp>
      <tp>
        <v>15040.8</v>
        <stp/>
        <stp>StudyData</stp>
        <stp>HSIC</stp>
        <stp>Bar</stp>
        <stp/>
        <stp>Open</stp>
        <stp>D</stp>
        <stp>-58</stp>
        <stp>All</stp>
        <stp/>
        <stp/>
        <stp>FALSE</stp>
        <stp>T</stp>
        <tr r="D60" s="3"/>
        <tr r="D60" s="3"/>
      </tp>
      <tp>
        <v>14392.24</v>
        <stp/>
        <stp>StudyData</stp>
        <stp>HSIC</stp>
        <stp>Bar</stp>
        <stp/>
        <stp>Open</stp>
        <stp>D</stp>
        <stp>-88</stp>
        <stp>All</stp>
        <stp/>
        <stp/>
        <stp>FALSE</stp>
        <stp>T</stp>
        <tr r="D90" s="3"/>
        <tr r="D90" s="3"/>
      </tp>
      <tp>
        <v>13861.39</v>
        <stp/>
        <stp>StudyData</stp>
        <stp>HSIC</stp>
        <stp>Bar</stp>
        <stp/>
        <stp>Open</stp>
        <stp>D</stp>
        <stp>-98</stp>
        <stp>All</stp>
        <stp/>
        <stp/>
        <stp>FALSE</stp>
        <stp>T</stp>
        <tr r="D100" s="3"/>
        <tr r="D100" s="3"/>
      </tp>
      <tp>
        <v>1569.1000000000001</v>
        <stp/>
        <stp>ContractData</stp>
        <stp>X.US.HSMOGI</stp>
        <stp>Low</stp>
        <stp/>
        <stp>T</stp>
        <tr r="O16" s="2"/>
      </tp>
      <tp>
        <v>2.7999618187024723E-2</v>
        <stp/>
        <stp>ContractData</stp>
        <stp>X.US.HSMOGI</stp>
        <stp>PerCentNetLastTrade</stp>
        <stp/>
        <stp>T</stp>
        <tr r="K13" s="1"/>
        <tr r="C16" s="1"/>
      </tp>
      <tp>
        <v>15235.09</v>
        <stp/>
        <stp>StudyData</stp>
        <stp>HSIC</stp>
        <stp>Bar</stp>
        <stp/>
        <stp>Open</stp>
        <stp>D</stp>
        <stp>-25</stp>
        <stp>All</stp>
        <stp/>
        <stp/>
        <stp>FALSE</stp>
        <stp>T</stp>
        <tr r="D27" s="3"/>
        <tr r="D27" s="3"/>
      </tp>
      <tp>
        <v>15314.51</v>
        <stp/>
        <stp>StudyData</stp>
        <stp>HSIC</stp>
        <stp>Bar</stp>
        <stp/>
        <stp>Open</stp>
        <stp>D</stp>
        <stp>-35</stp>
        <stp>All</stp>
        <stp/>
        <stp/>
        <stp>FALSE</stp>
        <stp>T</stp>
        <tr r="D37" s="3"/>
        <tr r="D37" s="3"/>
      </tp>
      <tp>
        <v>15625.84</v>
        <stp/>
        <stp>StudyData</stp>
        <stp>HSIC</stp>
        <stp>Bar</stp>
        <stp/>
        <stp>Open</stp>
        <stp>D</stp>
        <stp>-15</stp>
        <stp>All</stp>
        <stp/>
        <stp/>
        <stp>FALSE</stp>
        <stp>T</stp>
        <tr r="D17" s="3"/>
        <tr r="D17" s="3"/>
      </tp>
      <tp>
        <v>14504.99</v>
        <stp/>
        <stp>StudyData</stp>
        <stp>HSIC</stp>
        <stp>Bar</stp>
        <stp/>
        <stp>Open</stp>
        <stp>D</stp>
        <stp>-65</stp>
        <stp>All</stp>
        <stp/>
        <stp/>
        <stp>FALSE</stp>
        <stp>T</stp>
        <tr r="D67" s="3"/>
        <tr r="D67" s="3"/>
      </tp>
      <tp>
        <v>14218.61</v>
        <stp/>
        <stp>StudyData</stp>
        <stp>HSIC</stp>
        <stp>Bar</stp>
        <stp/>
        <stp>Open</stp>
        <stp>D</stp>
        <stp>-75</stp>
        <stp>All</stp>
        <stp/>
        <stp/>
        <stp>FALSE</stp>
        <stp>T</stp>
        <tr r="D77" s="3"/>
        <tr r="D77" s="3"/>
      </tp>
      <tp>
        <v>15309.53</v>
        <stp/>
        <stp>StudyData</stp>
        <stp>HSIC</stp>
        <stp>Bar</stp>
        <stp/>
        <stp>Open</stp>
        <stp>D</stp>
        <stp>-45</stp>
        <stp>All</stp>
        <stp/>
        <stp/>
        <stp>FALSE</stp>
        <stp>T</stp>
        <tr r="D47" s="3"/>
        <tr r="D47" s="3"/>
      </tp>
      <tp>
        <v>14989.01</v>
        <stp/>
        <stp>StudyData</stp>
        <stp>HSIC</stp>
        <stp>Bar</stp>
        <stp/>
        <stp>Open</stp>
        <stp>D</stp>
        <stp>-55</stp>
        <stp>All</stp>
        <stp/>
        <stp/>
        <stp>FALSE</stp>
        <stp>T</stp>
        <tr r="D57" s="3"/>
        <tr r="D57" s="3"/>
      </tp>
      <tp>
        <v>14385.12</v>
        <stp/>
        <stp>StudyData</stp>
        <stp>HSIC</stp>
        <stp>Bar</stp>
        <stp/>
        <stp>Open</stp>
        <stp>D</stp>
        <stp>-85</stp>
        <stp>All</stp>
        <stp/>
        <stp/>
        <stp>FALSE</stp>
        <stp>T</stp>
        <tr r="D87" s="3"/>
        <tr r="D87" s="3"/>
      </tp>
      <tp>
        <v>14197.13</v>
        <stp/>
        <stp>StudyData</stp>
        <stp>HSIC</stp>
        <stp>Bar</stp>
        <stp/>
        <stp>Open</stp>
        <stp>D</stp>
        <stp>-95</stp>
        <stp>All</stp>
        <stp/>
        <stp/>
        <stp>FALSE</stp>
        <stp>T</stp>
        <tr r="D97" s="3"/>
        <tr r="D97" s="3"/>
      </tp>
      <tp>
        <v>6.7809999999999997</v>
        <stp/>
        <stp>DOMData</stp>
        <stp>F.CUS</stp>
        <stp>Price</stp>
        <stp>4</stp>
        <stp>T</stp>
        <tr r="H38" s="2"/>
      </tp>
      <tp>
        <v>14255.07</v>
        <stp/>
        <stp>ContractData</stp>
        <stp>X.US.HFINLI</stp>
        <stp>LastPrice</stp>
        <stp/>
        <stp>T</stp>
        <tr r="I25" s="2"/>
      </tp>
      <tp>
        <v>-15</v>
        <stp/>
        <stp>ContractData</stp>
        <stp>F.HHI</stp>
        <stp>NetLastTrade</stp>
        <stp/>
        <stp>T</stp>
        <tr r="J32" s="2"/>
      </tp>
      <tp>
        <v>-43</v>
        <stp/>
        <stp>ContractData</stp>
        <stp>F.HSI</stp>
        <stp>NetLastTrade</stp>
        <stp/>
        <stp>T</stp>
        <tr r="J31" s="2"/>
      </tp>
      <tp>
        <v>15278.73</v>
        <stp/>
        <stp>StudyData</stp>
        <stp>HSIC</stp>
        <stp>Bar</stp>
        <stp/>
        <stp>Open</stp>
        <stp>D</stp>
        <stp>-24</stp>
        <stp>All</stp>
        <stp/>
        <stp/>
        <stp>FALSE</stp>
        <stp>T</stp>
        <tr r="D26" s="3"/>
        <tr r="D26" s="3"/>
      </tp>
      <tp>
        <v>15505.92</v>
        <stp/>
        <stp>StudyData</stp>
        <stp>HSIC</stp>
        <stp>Bar</stp>
        <stp/>
        <stp>Open</stp>
        <stp>D</stp>
        <stp>-34</stp>
        <stp>All</stp>
        <stp/>
        <stp/>
        <stp>FALSE</stp>
        <stp>T</stp>
        <tr r="D36" s="3"/>
        <tr r="D36" s="3"/>
      </tp>
      <tp>
        <v>15540.78</v>
        <stp/>
        <stp>StudyData</stp>
        <stp>HSIC</stp>
        <stp>Bar</stp>
        <stp/>
        <stp>Open</stp>
        <stp>D</stp>
        <stp>-14</stp>
        <stp>All</stp>
        <stp/>
        <stp/>
        <stp>FALSE</stp>
        <stp>T</stp>
        <tr r="D16" s="3"/>
        <tr r="D16" s="3"/>
      </tp>
      <tp>
        <v>14571.55</v>
        <stp/>
        <stp>StudyData</stp>
        <stp>HSIC</stp>
        <stp>Bar</stp>
        <stp/>
        <stp>Open</stp>
        <stp>D</stp>
        <stp>-64</stp>
        <stp>All</stp>
        <stp/>
        <stp/>
        <stp>FALSE</stp>
        <stp>T</stp>
        <tr r="D66" s="3"/>
        <tr r="D66" s="3"/>
      </tp>
      <tp>
        <v>14252.9</v>
        <stp/>
        <stp>StudyData</stp>
        <stp>HSIC</stp>
        <stp>Bar</stp>
        <stp/>
        <stp>Open</stp>
        <stp>D</stp>
        <stp>-74</stp>
        <stp>All</stp>
        <stp/>
        <stp/>
        <stp>FALSE</stp>
        <stp>T</stp>
        <tr r="D76" s="3"/>
        <tr r="D76" s="3"/>
      </tp>
      <tp>
        <v>15284.55</v>
        <stp/>
        <stp>StudyData</stp>
        <stp>HSIC</stp>
        <stp>Bar</stp>
        <stp/>
        <stp>Open</stp>
        <stp>D</stp>
        <stp>-44</stp>
        <stp>All</stp>
        <stp/>
        <stp/>
        <stp>FALSE</stp>
        <stp>T</stp>
        <tr r="D46" s="3"/>
        <tr r="D46" s="3"/>
      </tp>
      <tp>
        <v>15133.38</v>
        <stp/>
        <stp>StudyData</stp>
        <stp>HSIC</stp>
        <stp>Bar</stp>
        <stp/>
        <stp>Open</stp>
        <stp>D</stp>
        <stp>-54</stp>
        <stp>All</stp>
        <stp/>
        <stp/>
        <stp>FALSE</stp>
        <stp>T</stp>
        <tr r="D56" s="3"/>
        <tr r="D56" s="3"/>
      </tp>
      <tp>
        <v>14360.78</v>
        <stp/>
        <stp>StudyData</stp>
        <stp>HSIC</stp>
        <stp>Bar</stp>
        <stp/>
        <stp>Open</stp>
        <stp>D</stp>
        <stp>-84</stp>
        <stp>All</stp>
        <stp/>
        <stp/>
        <stp>FALSE</stp>
        <stp>T</stp>
        <tr r="D86" s="3"/>
        <tr r="D86" s="3"/>
      </tp>
      <tp>
        <v>14264.88</v>
        <stp/>
        <stp>StudyData</stp>
        <stp>HSIC</stp>
        <stp>Bar</stp>
        <stp/>
        <stp>Open</stp>
        <stp>D</stp>
        <stp>-94</stp>
        <stp>All</stp>
        <stp/>
        <stp/>
        <stp>FALSE</stp>
        <stp>T</stp>
        <tr r="D96" s="3"/>
        <tr r="D96" s="3"/>
      </tp>
      <tp>
        <v>6.7820999999999998</v>
        <stp/>
        <stp>DOMData</stp>
        <stp>F.CUS</stp>
        <stp>Price</stp>
        <stp>5</stp>
        <stp>T</stp>
        <tr r="H37" s="2"/>
      </tp>
      <tp>
        <v>14.02</v>
        <stp/>
        <stp>ContractData</stp>
        <stp>X.US.VHSI</stp>
        <stp>LastPrice</stp>
        <stp/>
        <stp>T</stp>
        <tr r="I28" s="2"/>
      </tp>
      <tp>
        <v>15445.18</v>
        <stp/>
        <stp>StudyData</stp>
        <stp>HSIC</stp>
        <stp>Bar</stp>
        <stp/>
        <stp>Open</stp>
        <stp>D</stp>
        <stp>-27</stp>
        <stp>All</stp>
        <stp/>
        <stp/>
        <stp>FALSE</stp>
        <stp>T</stp>
        <tr r="D29" s="3"/>
        <tr r="D29" s="3"/>
      </tp>
      <tp>
        <v>15369.45</v>
        <stp/>
        <stp>StudyData</stp>
        <stp>HSIC</stp>
        <stp>Bar</stp>
        <stp/>
        <stp>Open</stp>
        <stp>D</stp>
        <stp>-37</stp>
        <stp>All</stp>
        <stp/>
        <stp/>
        <stp>FALSE</stp>
        <stp>T</stp>
        <tr r="D39" s="3"/>
        <tr r="D39" s="3"/>
      </tp>
      <tp>
        <v>15460.6</v>
        <stp/>
        <stp>StudyData</stp>
        <stp>HSIC</stp>
        <stp>Bar</stp>
        <stp/>
        <stp>Open</stp>
        <stp>D</stp>
        <stp>-17</stp>
        <stp>All</stp>
        <stp/>
        <stp/>
        <stp>FALSE</stp>
        <stp>T</stp>
        <tr r="D19" s="3"/>
        <tr r="D19" s="3"/>
      </tp>
      <tp>
        <v>14655.37</v>
        <stp/>
        <stp>StudyData</stp>
        <stp>HSIC</stp>
        <stp>Bar</stp>
        <stp/>
        <stp>Open</stp>
        <stp>D</stp>
        <stp>-67</stp>
        <stp>All</stp>
        <stp/>
        <stp/>
        <stp>FALSE</stp>
        <stp>T</stp>
        <tr r="D69" s="3"/>
        <tr r="D69" s="3"/>
      </tp>
      <tp>
        <v>14352.72</v>
        <stp/>
        <stp>StudyData</stp>
        <stp>HSIC</stp>
        <stp>Bar</stp>
        <stp/>
        <stp>Open</stp>
        <stp>D</stp>
        <stp>-77</stp>
        <stp>All</stp>
        <stp/>
        <stp/>
        <stp>FALSE</stp>
        <stp>T</stp>
        <tr r="D79" s="3"/>
        <tr r="D79" s="3"/>
      </tp>
      <tp>
        <v>15250.51</v>
        <stp/>
        <stp>StudyData</stp>
        <stp>HSIC</stp>
        <stp>Bar</stp>
        <stp/>
        <stp>Open</stp>
        <stp>D</stp>
        <stp>-47</stp>
        <stp>All</stp>
        <stp/>
        <stp/>
        <stp>FALSE</stp>
        <stp>T</stp>
        <tr r="D49" s="3"/>
        <tr r="D49" s="3"/>
      </tp>
      <tp>
        <v>14992.45</v>
        <stp/>
        <stp>StudyData</stp>
        <stp>HSIC</stp>
        <stp>Bar</stp>
        <stp/>
        <stp>Open</stp>
        <stp>D</stp>
        <stp>-57</stp>
        <stp>All</stp>
        <stp/>
        <stp/>
        <stp>FALSE</stp>
        <stp>T</stp>
        <tr r="D59" s="3"/>
        <tr r="D59" s="3"/>
      </tp>
      <tp>
        <v>14501.64</v>
        <stp/>
        <stp>StudyData</stp>
        <stp>HSIC</stp>
        <stp>Bar</stp>
        <stp/>
        <stp>Open</stp>
        <stp>D</stp>
        <stp>-87</stp>
        <stp>All</stp>
        <stp/>
        <stp/>
        <stp>FALSE</stp>
        <stp>T</stp>
        <tr r="D89" s="3"/>
        <tr r="D89" s="3"/>
      </tp>
      <tp>
        <v>13748.59</v>
        <stp/>
        <stp>StudyData</stp>
        <stp>HSIC</stp>
        <stp>Bar</stp>
        <stp/>
        <stp>Open</stp>
        <stp>D</stp>
        <stp>-97</stp>
        <stp>All</stp>
        <stp/>
        <stp/>
        <stp>FALSE</stp>
        <stp>T</stp>
        <tr r="D99" s="3"/>
        <tr r="D99" s="3"/>
      </tp>
      <tp>
        <v>15243.12</v>
        <stp/>
        <stp>StudyData</stp>
        <stp>HSIC</stp>
        <stp>Bar</stp>
        <stp/>
        <stp>Open</stp>
        <stp>D</stp>
        <stp>-26</stp>
        <stp>All</stp>
        <stp/>
        <stp/>
        <stp>FALSE</stp>
        <stp>T</stp>
        <tr r="D28" s="3"/>
        <tr r="D28" s="3"/>
      </tp>
      <tp>
        <v>15255.26</v>
        <stp/>
        <stp>StudyData</stp>
        <stp>HSIC</stp>
        <stp>Bar</stp>
        <stp/>
        <stp>Open</stp>
        <stp>D</stp>
        <stp>-36</stp>
        <stp>All</stp>
        <stp/>
        <stp/>
        <stp>FALSE</stp>
        <stp>T</stp>
        <tr r="D38" s="3"/>
        <tr r="D38" s="3"/>
      </tp>
      <tp>
        <v>15529.5</v>
        <stp/>
        <stp>StudyData</stp>
        <stp>HSIC</stp>
        <stp>Bar</stp>
        <stp/>
        <stp>Open</stp>
        <stp>D</stp>
        <stp>-16</stp>
        <stp>All</stp>
        <stp/>
        <stp/>
        <stp>FALSE</stp>
        <stp>T</stp>
        <tr r="D18" s="3"/>
        <tr r="D18" s="3"/>
      </tp>
      <tp>
        <v>14643.45</v>
        <stp/>
        <stp>StudyData</stp>
        <stp>HSIC</stp>
        <stp>Bar</stp>
        <stp/>
        <stp>Open</stp>
        <stp>D</stp>
        <stp>-66</stp>
        <stp>All</stp>
        <stp/>
        <stp/>
        <stp>FALSE</stp>
        <stp>T</stp>
        <tr r="D68" s="3"/>
        <tr r="D68" s="3"/>
      </tp>
      <tp>
        <v>14391.51</v>
        <stp/>
        <stp>StudyData</stp>
        <stp>HSIC</stp>
        <stp>Bar</stp>
        <stp/>
        <stp>Open</stp>
        <stp>D</stp>
        <stp>-76</stp>
        <stp>All</stp>
        <stp/>
        <stp/>
        <stp>FALSE</stp>
        <stp>T</stp>
        <tr r="D78" s="3"/>
        <tr r="D78" s="3"/>
      </tp>
      <tp>
        <v>15382.88</v>
        <stp/>
        <stp>StudyData</stp>
        <stp>HSIC</stp>
        <stp>Bar</stp>
        <stp/>
        <stp>Open</stp>
        <stp>D</stp>
        <stp>-46</stp>
        <stp>All</stp>
        <stp/>
        <stp/>
        <stp>FALSE</stp>
        <stp>T</stp>
        <tr r="D48" s="3"/>
        <tr r="D48" s="3"/>
      </tp>
      <tp>
        <v>14870.23</v>
        <stp/>
        <stp>StudyData</stp>
        <stp>HSIC</stp>
        <stp>Bar</stp>
        <stp/>
        <stp>Open</stp>
        <stp>D</stp>
        <stp>-56</stp>
        <stp>All</stp>
        <stp/>
        <stp/>
        <stp>FALSE</stp>
        <stp>T</stp>
        <tr r="D58" s="3"/>
        <tr r="D58" s="3"/>
      </tp>
      <tp>
        <v>14428.16</v>
        <stp/>
        <stp>StudyData</stp>
        <stp>HSIC</stp>
        <stp>Bar</stp>
        <stp/>
        <stp>Open</stp>
        <stp>D</stp>
        <stp>-86</stp>
        <stp>All</stp>
        <stp/>
        <stp/>
        <stp>FALSE</stp>
        <stp>T</stp>
        <tr r="D88" s="3"/>
        <tr r="D88" s="3"/>
      </tp>
      <tp>
        <v>13978.17</v>
        <stp/>
        <stp>StudyData</stp>
        <stp>HSIC</stp>
        <stp>Bar</stp>
        <stp/>
        <stp>Open</stp>
        <stp>D</stp>
        <stp>-96</stp>
        <stp>All</stp>
        <stp/>
        <stp/>
        <stp>FALSE</stp>
        <stp>T</stp>
        <tr r="D98" s="3"/>
        <tr r="D98" s="3"/>
      </tp>
      <tp>
        <v>1.620699063942578</v>
        <stp/>
        <stp>ContractData</stp>
        <stp>X.US.HSITHI</stp>
        <stp>PerCentNetLastTrade</stp>
        <stp/>
        <stp>T</stp>
        <tr r="K3" s="1"/>
        <tr r="C13" s="1"/>
      </tp>
      <tp>
        <v>0.96016147880590674</v>
        <stp/>
        <stp>ContractData</stp>
        <stp>X.US.HFINLI</stp>
        <stp>PerCentNetLastTrade</stp>
        <stp/>
        <stp>T</stp>
        <tr r="C10" s="1"/>
      </tp>
      <tp>
        <v>-0.48130763182348879</v>
        <stp/>
        <stp>ContractData</stp>
        <stp>X.US.HFINSI</stp>
        <stp>PerCentNetLastTrade</stp>
        <stp/>
        <stp>T</stp>
        <tr r="C11" s="1"/>
      </tp>
      <tp>
        <v>14956.99</v>
        <stp/>
        <stp>StudyData</stp>
        <stp>HSIC</stp>
        <stp>Bar</stp>
        <stp/>
        <stp>Open</stp>
        <stp>D</stp>
        <stp>-21</stp>
        <stp>All</stp>
        <stp/>
        <stp/>
        <stp>FALSE</stp>
        <stp>T</stp>
        <tr r="D23" s="3"/>
        <tr r="D23" s="3"/>
      </tp>
      <tp>
        <v>15423.14</v>
        <stp/>
        <stp>StudyData</stp>
        <stp>HSIC</stp>
        <stp>Bar</stp>
        <stp/>
        <stp>Open</stp>
        <stp>D</stp>
        <stp>-31</stp>
        <stp>All</stp>
        <stp/>
        <stp/>
        <stp>FALSE</stp>
        <stp>T</stp>
        <tr r="D33" s="3"/>
        <tr r="D33" s="3"/>
      </tp>
      <tp>
        <v>15843</v>
        <stp/>
        <stp>StudyData</stp>
        <stp>HSIC</stp>
        <stp>Bar</stp>
        <stp/>
        <stp>Open</stp>
        <stp>D</stp>
        <stp>-11</stp>
        <stp>All</stp>
        <stp/>
        <stp/>
        <stp>FALSE</stp>
        <stp>T</stp>
        <tr r="D13" s="3"/>
        <tr r="D13" s="3"/>
      </tp>
      <tp>
        <v>14780.43</v>
        <stp/>
        <stp>StudyData</stp>
        <stp>HSIC</stp>
        <stp>Bar</stp>
        <stp/>
        <stp>Open</stp>
        <stp>D</stp>
        <stp>-61</stp>
        <stp>All</stp>
        <stp/>
        <stp/>
        <stp>FALSE</stp>
        <stp>T</stp>
        <tr r="D63" s="3"/>
        <tr r="D63" s="3"/>
      </tp>
      <tp>
        <v>14443.95</v>
        <stp/>
        <stp>StudyData</stp>
        <stp>HSIC</stp>
        <stp>Bar</stp>
        <stp/>
        <stp>Open</stp>
        <stp>D</stp>
        <stp>-71</stp>
        <stp>All</stp>
        <stp/>
        <stp/>
        <stp>FALSE</stp>
        <stp>T</stp>
        <tr r="D73" s="3"/>
        <tr r="D73" s="3"/>
      </tp>
      <tp>
        <v>15518.12</v>
        <stp/>
        <stp>StudyData</stp>
        <stp>HSIC</stp>
        <stp>Bar</stp>
        <stp/>
        <stp>Open</stp>
        <stp>D</stp>
        <stp>-41</stp>
        <stp>All</stp>
        <stp/>
        <stp/>
        <stp>FALSE</stp>
        <stp>T</stp>
        <tr r="D43" s="3"/>
        <tr r="D43" s="3"/>
      </tp>
      <tp>
        <v>15303.65</v>
        <stp/>
        <stp>StudyData</stp>
        <stp>HSIC</stp>
        <stp>Bar</stp>
        <stp/>
        <stp>Open</stp>
        <stp>D</stp>
        <stp>-51</stp>
        <stp>All</stp>
        <stp/>
        <stp/>
        <stp>FALSE</stp>
        <stp>T</stp>
        <tr r="D53" s="3"/>
        <tr r="D53" s="3"/>
      </tp>
      <tp>
        <v>14419.31</v>
        <stp/>
        <stp>StudyData</stp>
        <stp>HSIC</stp>
        <stp>Bar</stp>
        <stp/>
        <stp>Open</stp>
        <stp>D</stp>
        <stp>-81</stp>
        <stp>All</stp>
        <stp/>
        <stp/>
        <stp>FALSE</stp>
        <stp>T</stp>
        <tr r="D83" s="3"/>
        <tr r="D83" s="3"/>
      </tp>
      <tp>
        <v>14320.95</v>
        <stp/>
        <stp>StudyData</stp>
        <stp>HSIC</stp>
        <stp>Bar</stp>
        <stp/>
        <stp>Open</stp>
        <stp>D</stp>
        <stp>-91</stp>
        <stp>All</stp>
        <stp/>
        <stp/>
        <stp>FALSE</stp>
        <stp>T</stp>
        <tr r="D93" s="3"/>
        <tr r="D93" s="3"/>
      </tp>
      <tp>
        <v>3649.87</v>
        <stp/>
        <stp>ContractData</stp>
        <stp>X.US.HSITHI</stp>
        <stp>LastPrice</stp>
        <stp/>
        <stp>T</stp>
        <tr r="I13" s="2"/>
      </tp>
      <tp>
        <v>14973.92</v>
        <stp/>
        <stp>StudyData</stp>
        <stp>HSIC</stp>
        <stp>Bar</stp>
        <stp/>
        <stp>Open</stp>
        <stp>D</stp>
        <stp>-20</stp>
        <stp>All</stp>
        <stp/>
        <stp/>
        <stp>FALSE</stp>
        <stp>T</stp>
        <tr r="D22" s="3"/>
        <tr r="D22" s="3"/>
      </tp>
      <tp>
        <v>15389.18</v>
        <stp/>
        <stp>StudyData</stp>
        <stp>HSIC</stp>
        <stp>Bar</stp>
        <stp/>
        <stp>Open</stp>
        <stp>D</stp>
        <stp>-30</stp>
        <stp>All</stp>
        <stp/>
        <stp/>
        <stp>FALSE</stp>
        <stp>T</stp>
        <tr r="D32" s="3"/>
        <tr r="D32" s="3"/>
      </tp>
      <tp>
        <v>15869.84</v>
        <stp/>
        <stp>StudyData</stp>
        <stp>HSIC</stp>
        <stp>Bar</stp>
        <stp/>
        <stp>Open</stp>
        <stp>D</stp>
        <stp>-10</stp>
        <stp>All</stp>
        <stp/>
        <stp/>
        <stp>FALSE</stp>
        <stp>T</stp>
        <tr r="D12" s="3"/>
        <tr r="D12" s="3"/>
      </tp>
      <tp>
        <v>14860.2</v>
        <stp/>
        <stp>StudyData</stp>
        <stp>HSIC</stp>
        <stp>Bar</stp>
        <stp/>
        <stp>Open</stp>
        <stp>D</stp>
        <stp>-60</stp>
        <stp>All</stp>
        <stp/>
        <stp/>
        <stp>FALSE</stp>
        <stp>T</stp>
        <tr r="D62" s="3"/>
        <tr r="D62" s="3"/>
      </tp>
      <tp>
        <v>14618.84</v>
        <stp/>
        <stp>StudyData</stp>
        <stp>HSIC</stp>
        <stp>Bar</stp>
        <stp/>
        <stp>Open</stp>
        <stp>D</stp>
        <stp>-70</stp>
        <stp>All</stp>
        <stp/>
        <stp/>
        <stp>FALSE</stp>
        <stp>T</stp>
        <tr r="D72" s="3"/>
        <tr r="D72" s="3"/>
      </tp>
      <tp>
        <v>15335.87</v>
        <stp/>
        <stp>StudyData</stp>
        <stp>HSIC</stp>
        <stp>Bar</stp>
        <stp/>
        <stp>Open</stp>
        <stp>D</stp>
        <stp>-40</stp>
        <stp>All</stp>
        <stp/>
        <stp/>
        <stp>FALSE</stp>
        <stp>T</stp>
        <tr r="D42" s="3"/>
        <tr r="D42" s="3"/>
      </tp>
      <tp>
        <v>15345.48</v>
        <stp/>
        <stp>StudyData</stp>
        <stp>HSIC</stp>
        <stp>Bar</stp>
        <stp/>
        <stp>Open</stp>
        <stp>D</stp>
        <stp>-50</stp>
        <stp>All</stp>
        <stp/>
        <stp/>
        <stp>FALSE</stp>
        <stp>T</stp>
        <tr r="D52" s="3"/>
        <tr r="D52" s="3"/>
      </tp>
      <tp>
        <v>14477.42</v>
        <stp/>
        <stp>StudyData</stp>
        <stp>HSIC</stp>
        <stp>Bar</stp>
        <stp/>
        <stp>Open</stp>
        <stp>D</stp>
        <stp>-80</stp>
        <stp>All</stp>
        <stp/>
        <stp/>
        <stp>FALSE</stp>
        <stp>T</stp>
        <tr r="D82" s="3"/>
        <tr r="D82" s="3"/>
      </tp>
      <tp>
        <v>14339.46</v>
        <stp/>
        <stp>StudyData</stp>
        <stp>HSIC</stp>
        <stp>Bar</stp>
        <stp/>
        <stp>Open</stp>
        <stp>D</stp>
        <stp>-90</stp>
        <stp>All</stp>
        <stp/>
        <stp/>
        <stp>FALSE</stp>
        <stp>T</stp>
        <tr r="D92" s="3"/>
        <tr r="D92" s="3"/>
      </tp>
      <tp>
        <v>6.7793999999999999</v>
        <stp/>
        <stp>DOMData</stp>
        <stp>F.CUS</stp>
        <stp>Price</stp>
        <stp>1</stp>
        <stp>T</stp>
        <tr r="H41" s="2"/>
      </tp>
      <tp>
        <v>14959.6</v>
        <stp/>
        <stp>StudyData</stp>
        <stp>HSIC</stp>
        <stp>Bar</stp>
        <stp/>
        <stp>Open</stp>
        <stp>D</stp>
        <stp>-23</stp>
        <stp>All</stp>
        <stp/>
        <stp/>
        <stp>FALSE</stp>
        <stp>T</stp>
        <tr r="D25" s="3"/>
        <tr r="D25" s="3"/>
      </tp>
      <tp>
        <v>15370.69</v>
        <stp/>
        <stp>StudyData</stp>
        <stp>HSIC</stp>
        <stp>Bar</stp>
        <stp/>
        <stp>Open</stp>
        <stp>D</stp>
        <stp>-33</stp>
        <stp>All</stp>
        <stp/>
        <stp/>
        <stp>FALSE</stp>
        <stp>T</stp>
        <tr r="D35" s="3"/>
        <tr r="D35" s="3"/>
      </tp>
      <tp>
        <v>15640.78</v>
        <stp/>
        <stp>StudyData</stp>
        <stp>HSIC</stp>
        <stp>Bar</stp>
        <stp/>
        <stp>Open</stp>
        <stp>D</stp>
        <stp>-13</stp>
        <stp>All</stp>
        <stp/>
        <stp/>
        <stp>FALSE</stp>
        <stp>T</stp>
        <tr r="D15" s="3"/>
        <tr r="D15" s="3"/>
      </tp>
      <tp>
        <v>14599.44</v>
        <stp/>
        <stp>StudyData</stp>
        <stp>HSIC</stp>
        <stp>Bar</stp>
        <stp/>
        <stp>Open</stp>
        <stp>D</stp>
        <stp>-63</stp>
        <stp>All</stp>
        <stp/>
        <stp/>
        <stp>FALSE</stp>
        <stp>T</stp>
        <tr r="D65" s="3"/>
        <tr r="D65" s="3"/>
      </tp>
      <tp>
        <v>14458.38</v>
        <stp/>
        <stp>StudyData</stp>
        <stp>HSIC</stp>
        <stp>Bar</stp>
        <stp/>
        <stp>Open</stp>
        <stp>D</stp>
        <stp>-73</stp>
        <stp>All</stp>
        <stp/>
        <stp/>
        <stp>FALSE</stp>
        <stp>T</stp>
        <tr r="D75" s="3"/>
        <tr r="D75" s="3"/>
      </tp>
      <tp>
        <v>15335.41</v>
        <stp/>
        <stp>StudyData</stp>
        <stp>HSIC</stp>
        <stp>Bar</stp>
        <stp/>
        <stp>Open</stp>
        <stp>D</stp>
        <stp>-43</stp>
        <stp>All</stp>
        <stp/>
        <stp/>
        <stp>FALSE</stp>
        <stp>T</stp>
        <tr r="D45" s="3"/>
        <tr r="D45" s="3"/>
      </tp>
      <tp>
        <v>15297.02</v>
        <stp/>
        <stp>StudyData</stp>
        <stp>HSIC</stp>
        <stp>Bar</stp>
        <stp/>
        <stp>Open</stp>
        <stp>D</stp>
        <stp>-53</stp>
        <stp>All</stp>
        <stp/>
        <stp/>
        <stp>FALSE</stp>
        <stp>T</stp>
        <tr r="D55" s="3"/>
        <tr r="D55" s="3"/>
      </tp>
      <tp>
        <v>14449.65</v>
        <stp/>
        <stp>StudyData</stp>
        <stp>HSIC</stp>
        <stp>Bar</stp>
        <stp/>
        <stp>Open</stp>
        <stp>D</stp>
        <stp>-83</stp>
        <stp>All</stp>
        <stp/>
        <stp/>
        <stp>FALSE</stp>
        <stp>T</stp>
        <tr r="D85" s="3"/>
        <tr r="D85" s="3"/>
      </tp>
      <tp>
        <v>14459.75</v>
        <stp/>
        <stp>StudyData</stp>
        <stp>HSIC</stp>
        <stp>Bar</stp>
        <stp/>
        <stp>Open</stp>
        <stp>D</stp>
        <stp>-93</stp>
        <stp>All</stp>
        <stp/>
        <stp/>
        <stp>FALSE</stp>
        <stp>T</stp>
        <tr r="D95" s="3"/>
        <tr r="D95" s="3"/>
      </tp>
      <tp>
        <v>6.7798999999999996</v>
        <stp/>
        <stp>DOMData</stp>
        <stp>F.CUS</stp>
        <stp>Price</stp>
        <stp>2</stp>
        <stp>T</stp>
        <tr r="H40" s="2"/>
      </tp>
      <tp>
        <v>20.069999999999709</v>
        <stp/>
        <stp>ContractData</stp>
        <stp>X.US.HSAHHHTR</stp>
        <stp>NetLastTrade</stp>
        <stp/>
        <stp>T</stp>
        <tr r="J8" s="2"/>
      </tp>
      <tp>
        <v>15103.06</v>
        <stp/>
        <stp>StudyData</stp>
        <stp>HSIC</stp>
        <stp>Bar</stp>
        <stp/>
        <stp>Open</stp>
        <stp>D</stp>
        <stp>-22</stp>
        <stp>All</stp>
        <stp/>
        <stp/>
        <stp>FALSE</stp>
        <stp>T</stp>
        <tr r="D24" s="3"/>
        <tr r="D24" s="3"/>
      </tp>
      <tp>
        <v>15363.69</v>
        <stp/>
        <stp>StudyData</stp>
        <stp>HSIC</stp>
        <stp>Bar</stp>
        <stp/>
        <stp>Open</stp>
        <stp>D</stp>
        <stp>-32</stp>
        <stp>All</stp>
        <stp/>
        <stp/>
        <stp>FALSE</stp>
        <stp>T</stp>
        <tr r="D34" s="3"/>
        <tr r="D34" s="3"/>
      </tp>
      <tp>
        <v>15894.38</v>
        <stp/>
        <stp>StudyData</stp>
        <stp>HSIC</stp>
        <stp>Bar</stp>
        <stp/>
        <stp>Open</stp>
        <stp>D</stp>
        <stp>-12</stp>
        <stp>All</stp>
        <stp/>
        <stp/>
        <stp>FALSE</stp>
        <stp>T</stp>
        <tr r="D14" s="3"/>
        <tr r="D14" s="3"/>
      </tp>
      <tp>
        <v>14757.04</v>
        <stp/>
        <stp>StudyData</stp>
        <stp>HSIC</stp>
        <stp>Bar</stp>
        <stp/>
        <stp>Open</stp>
        <stp>D</stp>
        <stp>-62</stp>
        <stp>All</stp>
        <stp/>
        <stp/>
        <stp>FALSE</stp>
        <stp>T</stp>
        <tr r="D64" s="3"/>
        <tr r="D64" s="3"/>
      </tp>
      <tp>
        <v>14520.02</v>
        <stp/>
        <stp>StudyData</stp>
        <stp>HSIC</stp>
        <stp>Bar</stp>
        <stp/>
        <stp>Open</stp>
        <stp>D</stp>
        <stp>-72</stp>
        <stp>All</stp>
        <stp/>
        <stp/>
        <stp>FALSE</stp>
        <stp>T</stp>
        <tr r="D74" s="3"/>
        <tr r="D74" s="3"/>
      </tp>
      <tp>
        <v>15351.18</v>
        <stp/>
        <stp>StudyData</stp>
        <stp>HSIC</stp>
        <stp>Bar</stp>
        <stp/>
        <stp>Open</stp>
        <stp>D</stp>
        <stp>-42</stp>
        <stp>All</stp>
        <stp/>
        <stp/>
        <stp>FALSE</stp>
        <stp>T</stp>
        <tr r="D44" s="3"/>
        <tr r="D44" s="3"/>
      </tp>
      <tp>
        <v>15273.69</v>
        <stp/>
        <stp>StudyData</stp>
        <stp>HSIC</stp>
        <stp>Bar</stp>
        <stp/>
        <stp>Open</stp>
        <stp>D</stp>
        <stp>-52</stp>
        <stp>All</stp>
        <stp/>
        <stp/>
        <stp>FALSE</stp>
        <stp>T</stp>
        <tr r="D54" s="3"/>
        <tr r="D54" s="3"/>
      </tp>
      <tp>
        <v>14465.55</v>
        <stp/>
        <stp>StudyData</stp>
        <stp>HSIC</stp>
        <stp>Bar</stp>
        <stp/>
        <stp>Open</stp>
        <stp>D</stp>
        <stp>-82</stp>
        <stp>All</stp>
        <stp/>
        <stp/>
        <stp>FALSE</stp>
        <stp>T</stp>
        <tr r="D84" s="3"/>
        <tr r="D84" s="3"/>
      </tp>
      <tp>
        <v>14269.61</v>
        <stp/>
        <stp>StudyData</stp>
        <stp>HSIC</stp>
        <stp>Bar</stp>
        <stp/>
        <stp>Open</stp>
        <stp>D</stp>
        <stp>-92</stp>
        <stp>All</stp>
        <stp/>
        <stp/>
        <stp>FALSE</stp>
        <stp>T</stp>
        <tr r="D94" s="3"/>
        <tr r="D94" s="3"/>
      </tp>
      <tp>
        <v>6.7804000000000002</v>
        <stp/>
        <stp>DOMData</stp>
        <stp>F.CUS</stp>
        <stp>Price</stp>
        <stp>3</stp>
        <stp>T</stp>
        <tr r="H39" s="2"/>
      </tp>
      <tp>
        <v>16322.26</v>
        <stp/>
        <stp>ContractData</stp>
        <stp>X.US.HSIC</stp>
        <stp>LastPrice</stp>
        <stp/>
        <stp>T</stp>
        <tr r="I10" s="2"/>
      </tp>
      <tp>
        <v>37922.730000000003</v>
        <stp/>
        <stp>ContractData</stp>
        <stp>X.US.HSIF</stp>
        <stp>LastPrice</stp>
        <stp/>
        <stp>T</stp>
        <tr r="I11" s="2"/>
      </tp>
      <tp>
        <v>49.59</v>
        <stp/>
        <stp>ContractData</stp>
        <stp>F.CLE</stp>
        <stp>Open</stp>
        <stp/>
        <stp>T</stp>
        <tr r="M35" s="2"/>
      </tp>
      <tp>
        <v>15271.42</v>
        <stp/>
        <stp>StudyData</stp>
        <stp>HSIC</stp>
        <stp>Bar</stp>
        <stp/>
        <stp>High</stp>
        <stp>D</stp>
        <stp>-54</stp>
        <stp>All</stp>
        <stp/>
        <stp/>
        <stp>FALSE</stp>
        <stp>T</stp>
        <tr r="E56" s="3"/>
        <tr r="E56" s="3"/>
      </tp>
      <tp>
        <v>15343.45</v>
        <stp/>
        <stp>StudyData</stp>
        <stp>HSIC</stp>
        <stp>Bar</stp>
        <stp/>
        <stp>High</stp>
        <stp>D</stp>
        <stp>-44</stp>
        <stp>All</stp>
        <stp/>
        <stp/>
        <stp>FALSE</stp>
        <stp>T</stp>
        <tr r="E46" s="3"/>
        <tr r="E46" s="3"/>
      </tp>
      <tp>
        <v>14407.56</v>
        <stp/>
        <stp>StudyData</stp>
        <stp>HSIC</stp>
        <stp>Bar</stp>
        <stp/>
        <stp>High</stp>
        <stp>D</stp>
        <stp>-74</stp>
        <stp>All</stp>
        <stp/>
        <stp/>
        <stp>FALSE</stp>
        <stp>T</stp>
        <tr r="E76" s="3"/>
        <tr r="E76" s="3"/>
      </tp>
      <tp>
        <v>14572.63</v>
        <stp/>
        <stp>StudyData</stp>
        <stp>HSIC</stp>
        <stp>Bar</stp>
        <stp/>
        <stp>High</stp>
        <stp>D</stp>
        <stp>-64</stp>
        <stp>All</stp>
        <stp/>
        <stp/>
        <stp>FALSE</stp>
        <stp>T</stp>
        <tr r="E66" s="3"/>
        <tr r="E66" s="3"/>
      </tp>
      <tp>
        <v>15574.45</v>
        <stp/>
        <stp>StudyData</stp>
        <stp>HSIC</stp>
        <stp>Bar</stp>
        <stp/>
        <stp>High</stp>
        <stp>D</stp>
        <stp>-14</stp>
        <stp>All</stp>
        <stp/>
        <stp/>
        <stp>FALSE</stp>
        <stp>T</stp>
        <tr r="E16" s="3"/>
        <tr r="E16" s="3"/>
      </tp>
      <tp>
        <v>15505.92</v>
        <stp/>
        <stp>StudyData</stp>
        <stp>HSIC</stp>
        <stp>Bar</stp>
        <stp/>
        <stp>High</stp>
        <stp>D</stp>
        <stp>-34</stp>
        <stp>All</stp>
        <stp/>
        <stp/>
        <stp>FALSE</stp>
        <stp>T</stp>
        <tr r="E36" s="3"/>
        <tr r="E36" s="3"/>
      </tp>
      <tp>
        <v>15331.34</v>
        <stp/>
        <stp>StudyData</stp>
        <stp>HSIC</stp>
        <stp>Bar</stp>
        <stp/>
        <stp>High</stp>
        <stp>D</stp>
        <stp>-24</stp>
        <stp>All</stp>
        <stp/>
        <stp/>
        <stp>FALSE</stp>
        <stp>T</stp>
        <tr r="E26" s="3"/>
        <tr r="E26" s="3"/>
      </tp>
      <tp>
        <v>14452.62</v>
        <stp/>
        <stp>StudyData</stp>
        <stp>HSIC</stp>
        <stp>Bar</stp>
        <stp/>
        <stp>High</stp>
        <stp>D</stp>
        <stp>-94</stp>
        <stp>All</stp>
        <stp/>
        <stp/>
        <stp>FALSE</stp>
        <stp>T</stp>
        <tr r="E96" s="3"/>
        <tr r="E96" s="3"/>
      </tp>
      <tp>
        <v>14360.78</v>
        <stp/>
        <stp>StudyData</stp>
        <stp>HSIC</stp>
        <stp>Bar</stp>
        <stp/>
        <stp>High</stp>
        <stp>D</stp>
        <stp>-84</stp>
        <stp>All</stp>
        <stp/>
        <stp/>
        <stp>FALSE</stp>
        <stp>T</stp>
        <tr r="E86" s="3"/>
        <tr r="E86" s="3"/>
      </tp>
      <tp>
        <v>6.7783000000000007</v>
        <stp/>
        <stp>ContractData</stp>
        <stp>F.CUS</stp>
        <stp>Open</stp>
        <stp/>
        <stp>T</stp>
        <tr r="M33" s="2"/>
      </tp>
      <tp>
        <v>37862.81</v>
        <stp/>
        <stp>ContractData</stp>
        <stp>X.US.HSIP</stp>
        <stp>LastPrice</stp>
        <stp/>
        <stp>T</stp>
        <tr r="I18" s="2"/>
      </tp>
      <tp>
        <v>58940.950000000004</v>
        <stp/>
        <stp>ContractData</stp>
        <stp>X.US.HSIU</stp>
        <stp>LastPrice</stp>
        <stp/>
        <stp>T</stp>
        <tr r="I20" s="2"/>
      </tp>
      <tp>
        <v>27690.36</v>
        <stp/>
        <stp>ContractData</stp>
        <stp>X.US.HSIX</stp>
        <stp>LastPrice</stp>
        <stp/>
        <stp>T</stp>
        <tr r="I12" s="2"/>
      </tp>
      <tp>
        <v>15951.45</v>
        <stp/>
        <stp>StudyData</stp>
        <stp>HSIC</stp>
        <stp>Bar</stp>
        <stp/>
        <stp>Open</stp>
        <stp>D</stp>
        <stp>-7</stp>
        <stp>All</stp>
        <stp/>
        <stp/>
        <stp>FALSE</stp>
        <stp>T</stp>
        <tr r="D9" s="3"/>
        <tr r="D9" s="3"/>
      </tp>
      <tp>
        <v>0.15169902912621358</v>
        <stp/>
        <stp>ContractData</stp>
        <stp>EP</stp>
        <stp>PerCentNetLastTrade</stp>
        <stp/>
        <stp>T</stp>
        <tr r="C27" s="1"/>
      </tp>
      <tp>
        <v>15059.75</v>
        <stp/>
        <stp>StudyData</stp>
        <stp>HSIC</stp>
        <stp>Bar</stp>
        <stp/>
        <stp>High</stp>
        <stp>D</stp>
        <stp>-55</stp>
        <stp>All</stp>
        <stp/>
        <stp/>
        <stp>FALSE</stp>
        <stp>T</stp>
        <tr r="E57" s="3"/>
        <tr r="E57" s="3"/>
      </tp>
      <tp>
        <v>15355.23</v>
        <stp/>
        <stp>StudyData</stp>
        <stp>HSIC</stp>
        <stp>Bar</stp>
        <stp/>
        <stp>High</stp>
        <stp>D</stp>
        <stp>-45</stp>
        <stp>All</stp>
        <stp/>
        <stp/>
        <stp>FALSE</stp>
        <stp>T</stp>
        <tr r="E47" s="3"/>
        <tr r="E47" s="3"/>
      </tp>
      <tp>
        <v>14253.43</v>
        <stp/>
        <stp>StudyData</stp>
        <stp>HSIC</stp>
        <stp>Bar</stp>
        <stp/>
        <stp>High</stp>
        <stp>D</stp>
        <stp>-75</stp>
        <stp>All</stp>
        <stp/>
        <stp/>
        <stp>FALSE</stp>
        <stp>T</stp>
        <tr r="E77" s="3"/>
        <tr r="E77" s="3"/>
      </tp>
      <tp>
        <v>14510.14</v>
        <stp/>
        <stp>StudyData</stp>
        <stp>HSIC</stp>
        <stp>Bar</stp>
        <stp/>
        <stp>High</stp>
        <stp>D</stp>
        <stp>-65</stp>
        <stp>All</stp>
        <stp/>
        <stp/>
        <stp>FALSE</stp>
        <stp>T</stp>
        <tr r="E67" s="3"/>
        <tr r="E67" s="3"/>
      </tp>
      <tp>
        <v>15641.17</v>
        <stp/>
        <stp>StudyData</stp>
        <stp>HSIC</stp>
        <stp>Bar</stp>
        <stp/>
        <stp>High</stp>
        <stp>D</stp>
        <stp>-15</stp>
        <stp>All</stp>
        <stp/>
        <stp/>
        <stp>FALSE</stp>
        <stp>T</stp>
        <tr r="E17" s="3"/>
        <tr r="E17" s="3"/>
      </tp>
      <tp>
        <v>15408.47</v>
        <stp/>
        <stp>StudyData</stp>
        <stp>HSIC</stp>
        <stp>Bar</stp>
        <stp/>
        <stp>High</stp>
        <stp>D</stp>
        <stp>-35</stp>
        <stp>All</stp>
        <stp/>
        <stp/>
        <stp>FALSE</stp>
        <stp>T</stp>
        <tr r="E37" s="3"/>
        <tr r="E37" s="3"/>
      </tp>
      <tp>
        <v>15309.7</v>
        <stp/>
        <stp>StudyData</stp>
        <stp>HSIC</stp>
        <stp>Bar</stp>
        <stp/>
        <stp>High</stp>
        <stp>D</stp>
        <stp>-25</stp>
        <stp>All</stp>
        <stp/>
        <stp/>
        <stp>FALSE</stp>
        <stp>T</stp>
        <tr r="E27" s="3"/>
        <tr r="E27" s="3"/>
      </tp>
      <tp>
        <v>14219.69</v>
        <stp/>
        <stp>StudyData</stp>
        <stp>HSIC</stp>
        <stp>Bar</stp>
        <stp/>
        <stp>High</stp>
        <stp>D</stp>
        <stp>-95</stp>
        <stp>All</stp>
        <stp/>
        <stp/>
        <stp>FALSE</stp>
        <stp>T</stp>
        <tr r="E97" s="3"/>
        <tr r="E97" s="3"/>
      </tp>
      <tp>
        <v>14392.15</v>
        <stp/>
        <stp>StudyData</stp>
        <stp>HSIC</stp>
        <stp>Bar</stp>
        <stp/>
        <stp>High</stp>
        <stp>D</stp>
        <stp>-85</stp>
        <stp>All</stp>
        <stp/>
        <stp/>
        <stp>FALSE</stp>
        <stp>T</stp>
        <tr r="E87" s="3"/>
        <tr r="E87" s="3"/>
      </tp>
      <tp>
        <v>16178.14</v>
        <stp/>
        <stp>StudyData</stp>
        <stp>HSIC</stp>
        <stp>Bar</stp>
        <stp/>
        <stp>High</stp>
        <stp>D</stp>
        <stp>-1</stp>
        <stp>All</stp>
        <stp/>
        <stp/>
        <stp>FALSE</stp>
        <stp>T</stp>
        <tr r="E3" s="3"/>
        <tr r="E3" s="3"/>
      </tp>
      <tp>
        <v>15934.38</v>
        <stp/>
        <stp>StudyData</stp>
        <stp>HSIC</stp>
        <stp>Bar</stp>
        <stp/>
        <stp>Open</stp>
        <stp>D</stp>
        <stp>-6</stp>
        <stp>All</stp>
        <stp/>
        <stp/>
        <stp>FALSE</stp>
        <stp>T</stp>
        <tr r="D8" s="3"/>
        <tr r="D8" s="3"/>
      </tp>
      <tp>
        <v>15139.18</v>
        <stp/>
        <stp>StudyData</stp>
        <stp>HSIC</stp>
        <stp>Bar</stp>
        <stp/>
        <stp>High</stp>
        <stp>D</stp>
        <stp>-56</stp>
        <stp>All</stp>
        <stp/>
        <stp/>
        <stp>FALSE</stp>
        <stp>T</stp>
        <tr r="E58" s="3"/>
        <tr r="E58" s="3"/>
      </tp>
      <tp>
        <v>15385.71</v>
        <stp/>
        <stp>StudyData</stp>
        <stp>HSIC</stp>
        <stp>Bar</stp>
        <stp/>
        <stp>High</stp>
        <stp>D</stp>
        <stp>-46</stp>
        <stp>All</stp>
        <stp/>
        <stp/>
        <stp>FALSE</stp>
        <stp>T</stp>
        <tr r="E48" s="3"/>
        <tr r="E48" s="3"/>
      </tp>
      <tp>
        <v>14402.75</v>
        <stp/>
        <stp>StudyData</stp>
        <stp>HSIC</stp>
        <stp>Bar</stp>
        <stp/>
        <stp>High</stp>
        <stp>D</stp>
        <stp>-76</stp>
        <stp>All</stp>
        <stp/>
        <stp/>
        <stp>FALSE</stp>
        <stp>T</stp>
        <tr r="E78" s="3"/>
        <tr r="E78" s="3"/>
      </tp>
      <tp>
        <v>14643.45</v>
        <stp/>
        <stp>StudyData</stp>
        <stp>HSIC</stp>
        <stp>Bar</stp>
        <stp/>
        <stp>High</stp>
        <stp>D</stp>
        <stp>-66</stp>
        <stp>All</stp>
        <stp/>
        <stp/>
        <stp>FALSE</stp>
        <stp>T</stp>
        <tr r="E68" s="3"/>
        <tr r="E68" s="3"/>
      </tp>
      <tp>
        <v>15530.11</v>
        <stp/>
        <stp>StudyData</stp>
        <stp>HSIC</stp>
        <stp>Bar</stp>
        <stp/>
        <stp>High</stp>
        <stp>D</stp>
        <stp>-16</stp>
        <stp>All</stp>
        <stp/>
        <stp/>
        <stp>FALSE</stp>
        <stp>T</stp>
        <tr r="E18" s="3"/>
        <tr r="E18" s="3"/>
      </tp>
      <tp>
        <v>15313.34</v>
        <stp/>
        <stp>StudyData</stp>
        <stp>HSIC</stp>
        <stp>Bar</stp>
        <stp/>
        <stp>High</stp>
        <stp>D</stp>
        <stp>-36</stp>
        <stp>All</stp>
        <stp/>
        <stp/>
        <stp>FALSE</stp>
        <stp>T</stp>
        <tr r="E38" s="3"/>
        <tr r="E38" s="3"/>
      </tp>
      <tp>
        <v>15314.22</v>
        <stp/>
        <stp>StudyData</stp>
        <stp>HSIC</stp>
        <stp>Bar</stp>
        <stp/>
        <stp>High</stp>
        <stp>D</stp>
        <stp>-26</stp>
        <stp>All</stp>
        <stp/>
        <stp/>
        <stp>FALSE</stp>
        <stp>T</stp>
        <tr r="E28" s="3"/>
        <tr r="E28" s="3"/>
      </tp>
      <tp>
        <v>14128.61</v>
        <stp/>
        <stp>StudyData</stp>
        <stp>HSIC</stp>
        <stp>Bar</stp>
        <stp/>
        <stp>High</stp>
        <stp>D</stp>
        <stp>-96</stp>
        <stp>All</stp>
        <stp/>
        <stp/>
        <stp>FALSE</stp>
        <stp>T</stp>
        <tr r="E98" s="3"/>
        <tr r="E98" s="3"/>
      </tp>
      <tp>
        <v>14431.18</v>
        <stp/>
        <stp>StudyData</stp>
        <stp>HSIC</stp>
        <stp>Bar</stp>
        <stp/>
        <stp>High</stp>
        <stp>D</stp>
        <stp>-86</stp>
        <stp>All</stp>
        <stp/>
        <stp/>
        <stp>FALSE</stp>
        <stp>T</stp>
        <tr r="E88" s="3"/>
        <tr r="E88" s="3"/>
      </tp>
      <tp>
        <v>16217.63</v>
        <stp/>
        <stp>StudyData</stp>
        <stp>HSIC</stp>
        <stp>Bar</stp>
        <stp/>
        <stp>High</stp>
        <stp>D</stp>
        <stp>-2</stp>
        <stp>All</stp>
        <stp/>
        <stp/>
        <stp>FALSE</stp>
        <stp>T</stp>
        <tr r="E4" s="3"/>
        <tr r="E4" s="3"/>
      </tp>
      <tp>
        <v>11031</v>
        <stp/>
        <stp>DOMData</stp>
        <stp>F.HHI</stp>
        <stp>Price</stp>
        <stp>4</stp>
        <stp>T</stp>
        <tr r="E38" s="2"/>
      </tp>
      <tp>
        <v>27580</v>
        <stp/>
        <stp>DOMData</stp>
        <stp>F.HSI</stp>
        <stp>Price</stp>
        <stp>4</stp>
        <stp>T</stp>
        <tr r="B38" s="2"/>
      </tp>
      <tp>
        <v>15974.71</v>
        <stp/>
        <stp>StudyData</stp>
        <stp>HSIC</stp>
        <stp>Bar</stp>
        <stp/>
        <stp>Open</stp>
        <stp>D</stp>
        <stp>-5</stp>
        <stp>All</stp>
        <stp/>
        <stp/>
        <stp>FALSE</stp>
        <stp>T</stp>
        <tr r="D7" s="3"/>
        <tr r="D7" s="3"/>
      </tp>
      <tp>
        <v>0.01</v>
        <stp/>
        <stp>ContractData</stp>
        <stp>Tsize(F.CLE)</stp>
        <stp>LastQuoteToday</stp>
        <stp/>
        <stp>T</stp>
        <tr r="P35" s="2"/>
      </tp>
      <tp>
        <v>15016.31</v>
        <stp/>
        <stp>StudyData</stp>
        <stp>HSIC</stp>
        <stp>Bar</stp>
        <stp/>
        <stp>High</stp>
        <stp>D</stp>
        <stp>-57</stp>
        <stp>All</stp>
        <stp/>
        <stp/>
        <stp>FALSE</stp>
        <stp>T</stp>
        <tr r="E59" s="3"/>
        <tr r="E59" s="3"/>
      </tp>
      <tp>
        <v>15321.66</v>
        <stp/>
        <stp>StudyData</stp>
        <stp>HSIC</stp>
        <stp>Bar</stp>
        <stp/>
        <stp>High</stp>
        <stp>D</stp>
        <stp>-47</stp>
        <stp>All</stp>
        <stp/>
        <stp/>
        <stp>FALSE</stp>
        <stp>T</stp>
        <tr r="E49" s="3"/>
        <tr r="E49" s="3"/>
      </tp>
      <tp>
        <v>14473.08</v>
        <stp/>
        <stp>StudyData</stp>
        <stp>HSIC</stp>
        <stp>Bar</stp>
        <stp/>
        <stp>High</stp>
        <stp>D</stp>
        <stp>-77</stp>
        <stp>All</stp>
        <stp/>
        <stp/>
        <stp>FALSE</stp>
        <stp>T</stp>
        <tr r="E79" s="3"/>
        <tr r="E79" s="3"/>
      </tp>
      <tp>
        <v>14691.26</v>
        <stp/>
        <stp>StudyData</stp>
        <stp>HSIC</stp>
        <stp>Bar</stp>
        <stp/>
        <stp>High</stp>
        <stp>D</stp>
        <stp>-67</stp>
        <stp>All</stp>
        <stp/>
        <stp/>
        <stp>FALSE</stp>
        <stp>T</stp>
        <tr r="E69" s="3"/>
        <tr r="E69" s="3"/>
      </tp>
      <tp>
        <v>15511.78</v>
        <stp/>
        <stp>StudyData</stp>
        <stp>HSIC</stp>
        <stp>Bar</stp>
        <stp/>
        <stp>High</stp>
        <stp>D</stp>
        <stp>-17</stp>
        <stp>All</stp>
        <stp/>
        <stp/>
        <stp>FALSE</stp>
        <stp>T</stp>
        <tr r="E19" s="3"/>
        <tr r="E19" s="3"/>
      </tp>
      <tp>
        <v>15369.45</v>
        <stp/>
        <stp>StudyData</stp>
        <stp>HSIC</stp>
        <stp>Bar</stp>
        <stp/>
        <stp>High</stp>
        <stp>D</stp>
        <stp>-37</stp>
        <stp>All</stp>
        <stp/>
        <stp/>
        <stp>FALSE</stp>
        <stp>T</stp>
        <tr r="E39" s="3"/>
        <tr r="E39" s="3"/>
      </tp>
      <tp>
        <v>15457.34</v>
        <stp/>
        <stp>StudyData</stp>
        <stp>HSIC</stp>
        <stp>Bar</stp>
        <stp/>
        <stp>High</stp>
        <stp>D</stp>
        <stp>-27</stp>
        <stp>All</stp>
        <stp/>
        <stp/>
        <stp>FALSE</stp>
        <stp>T</stp>
        <tr r="E29" s="3"/>
        <tr r="E29" s="3"/>
      </tp>
      <tp>
        <v>13848.17</v>
        <stp/>
        <stp>StudyData</stp>
        <stp>HSIC</stp>
        <stp>Bar</stp>
        <stp/>
        <stp>High</stp>
        <stp>D</stp>
        <stp>-97</stp>
        <stp>All</stp>
        <stp/>
        <stp/>
        <stp>FALSE</stp>
        <stp>T</stp>
        <tr r="E99" s="3"/>
        <tr r="E99" s="3"/>
      </tp>
      <tp>
        <v>14501.64</v>
        <stp/>
        <stp>StudyData</stp>
        <stp>HSIC</stp>
        <stp>Bar</stp>
        <stp/>
        <stp>High</stp>
        <stp>D</stp>
        <stp>-87</stp>
        <stp>All</stp>
        <stp/>
        <stp/>
        <stp>FALSE</stp>
        <stp>T</stp>
        <tr r="E89" s="3"/>
        <tr r="E89" s="3"/>
      </tp>
      <tp>
        <v>16269.72</v>
        <stp/>
        <stp>StudyData</stp>
        <stp>HSIC</stp>
        <stp>Bar</stp>
        <stp/>
        <stp>High</stp>
        <stp>D</stp>
        <stp>-3</stp>
        <stp>All</stp>
        <stp/>
        <stp/>
        <stp>FALSE</stp>
        <stp>T</stp>
        <tr r="E5" s="3"/>
        <tr r="E5" s="3"/>
      </tp>
      <tp>
        <v>0.64667463598372199</v>
        <stp/>
        <stp>ContractData</stp>
        <stp>X.US.HSAHHHTR</stp>
        <stp>PerCentNetLastTrade</stp>
        <stp/>
        <stp>T</stp>
        <tr r="K6" s="1"/>
        <tr r="C4" s="1"/>
      </tp>
      <tp>
        <v>11032</v>
        <stp/>
        <stp>DOMData</stp>
        <stp>F.HHI</stp>
        <stp>Price</stp>
        <stp>5</stp>
        <stp>T</stp>
        <tr r="E37" s="2"/>
      </tp>
      <tp>
        <v>27581</v>
        <stp/>
        <stp>DOMData</stp>
        <stp>F.HSI</stp>
        <stp>Price</stp>
        <stp>5</stp>
        <stp>T</stp>
        <tr r="B37" s="2"/>
      </tp>
      <tp>
        <v>16108.74</v>
        <stp/>
        <stp>StudyData</stp>
        <stp>HSIC</stp>
        <stp>Bar</stp>
        <stp/>
        <stp>Open</stp>
        <stp>D</stp>
        <stp>-4</stp>
        <stp>All</stp>
        <stp/>
        <stp/>
        <stp>FALSE</stp>
        <stp>T</stp>
        <tr r="D6" s="3"/>
        <tr r="D6" s="3"/>
      </tp>
      <tp>
        <v>15404.09</v>
        <stp/>
        <stp>StudyData</stp>
        <stp>HSIC</stp>
        <stp>Bar</stp>
        <stp/>
        <stp>High</stp>
        <stp>D</stp>
        <stp>-50</stp>
        <stp>All</stp>
        <stp/>
        <stp/>
        <stp>FALSE</stp>
        <stp>T</stp>
        <tr r="E52" s="3"/>
        <tr r="E52" s="3"/>
      </tp>
      <tp>
        <v>15391.37</v>
        <stp/>
        <stp>StudyData</stp>
        <stp>HSIC</stp>
        <stp>Bar</stp>
        <stp/>
        <stp>High</stp>
        <stp>D</stp>
        <stp>-40</stp>
        <stp>All</stp>
        <stp/>
        <stp/>
        <stp>FALSE</stp>
        <stp>T</stp>
        <tr r="E42" s="3"/>
        <tr r="E42" s="3"/>
      </tp>
      <tp>
        <v>14665.31</v>
        <stp/>
        <stp>StudyData</stp>
        <stp>HSIC</stp>
        <stp>Bar</stp>
        <stp/>
        <stp>High</stp>
        <stp>D</stp>
        <stp>-70</stp>
        <stp>All</stp>
        <stp/>
        <stp/>
        <stp>FALSE</stp>
        <stp>T</stp>
        <tr r="E72" s="3"/>
        <tr r="E72" s="3"/>
      </tp>
      <tp>
        <v>14933.36</v>
        <stp/>
        <stp>StudyData</stp>
        <stp>HSIC</stp>
        <stp>Bar</stp>
        <stp/>
        <stp>High</stp>
        <stp>D</stp>
        <stp>-60</stp>
        <stp>All</stp>
        <stp/>
        <stp/>
        <stp>FALSE</stp>
        <stp>T</stp>
        <tr r="E62" s="3"/>
        <tr r="E62" s="3"/>
      </tp>
      <tp>
        <v>15968.07</v>
        <stp/>
        <stp>StudyData</stp>
        <stp>HSIC</stp>
        <stp>Bar</stp>
        <stp/>
        <stp>High</stp>
        <stp>D</stp>
        <stp>-10</stp>
        <stp>All</stp>
        <stp/>
        <stp/>
        <stp>FALSE</stp>
        <stp>T</stp>
        <tr r="E12" s="3"/>
        <tr r="E12" s="3"/>
      </tp>
      <tp>
        <v>15470.29</v>
        <stp/>
        <stp>StudyData</stp>
        <stp>HSIC</stp>
        <stp>Bar</stp>
        <stp/>
        <stp>High</stp>
        <stp>D</stp>
        <stp>-30</stp>
        <stp>All</stp>
        <stp/>
        <stp/>
        <stp>FALSE</stp>
        <stp>T</stp>
        <tr r="E32" s="3"/>
        <tr r="E32" s="3"/>
      </tp>
      <tp>
        <v>15062.91</v>
        <stp/>
        <stp>StudyData</stp>
        <stp>HSIC</stp>
        <stp>Bar</stp>
        <stp/>
        <stp>High</stp>
        <stp>D</stp>
        <stp>-20</stp>
        <stp>All</stp>
        <stp/>
        <stp/>
        <stp>FALSE</stp>
        <stp>T</stp>
        <tr r="E22" s="3"/>
        <tr r="E22" s="3"/>
      </tp>
      <tp>
        <v>14364.84</v>
        <stp/>
        <stp>StudyData</stp>
        <stp>HSIC</stp>
        <stp>Bar</stp>
        <stp/>
        <stp>High</stp>
        <stp>D</stp>
        <stp>-90</stp>
        <stp>All</stp>
        <stp/>
        <stp/>
        <stp>FALSE</stp>
        <stp>T</stp>
        <tr r="E92" s="3"/>
        <tr r="E92" s="3"/>
      </tp>
      <tp>
        <v>14483.1</v>
        <stp/>
        <stp>StudyData</stp>
        <stp>HSIC</stp>
        <stp>Bar</stp>
        <stp/>
        <stp>High</stp>
        <stp>D</stp>
        <stp>-80</stp>
        <stp>All</stp>
        <stp/>
        <stp/>
        <stp>FALSE</stp>
        <stp>T</stp>
        <tr r="E82" s="3"/>
        <tr r="E82" s="3"/>
      </tp>
      <tp>
        <v>16210.73</v>
        <stp/>
        <stp>StudyData</stp>
        <stp>HSIC</stp>
        <stp>Bar</stp>
        <stp/>
        <stp>High</stp>
        <stp>D</stp>
        <stp>-4</stp>
        <stp>All</stp>
        <stp/>
        <stp/>
        <stp>FALSE</stp>
        <stp>T</stp>
        <tr r="E6" s="3"/>
        <tr r="E6" s="3"/>
      </tp>
      <tp>
        <v>11027</v>
        <stp/>
        <stp>DOMData</stp>
        <stp>F.HHI</stp>
        <stp>Price</stp>
        <stp>2</stp>
        <stp>T</stp>
        <tr r="E40" s="2"/>
      </tp>
      <tp>
        <v>27576</v>
        <stp/>
        <stp>DOMData</stp>
        <stp>F.HSI</stp>
        <stp>Price</stp>
        <stp>2</stp>
        <stp>T</stp>
        <tr r="B40" s="2"/>
      </tp>
      <tp>
        <v>16206.23</v>
        <stp/>
        <stp>StudyData</stp>
        <stp>HSIC</stp>
        <stp>Bar</stp>
        <stp/>
        <stp>Open</stp>
        <stp>D</stp>
        <stp>-3</stp>
        <stp>All</stp>
        <stp/>
        <stp/>
        <stp>FALSE</stp>
        <stp>T</stp>
        <tr r="D5" s="3"/>
        <tr r="D5" s="3"/>
      </tp>
      <tp>
        <v>15388.07</v>
        <stp/>
        <stp>StudyData</stp>
        <stp>HSIC</stp>
        <stp>Bar</stp>
        <stp/>
        <stp>High</stp>
        <stp>D</stp>
        <stp>-51</stp>
        <stp>All</stp>
        <stp/>
        <stp/>
        <stp>FALSE</stp>
        <stp>T</stp>
        <tr r="E53" s="3"/>
        <tr r="E53" s="3"/>
      </tp>
      <tp>
        <v>15568.6</v>
        <stp/>
        <stp>StudyData</stp>
        <stp>HSIC</stp>
        <stp>Bar</stp>
        <stp/>
        <stp>High</stp>
        <stp>D</stp>
        <stp>-41</stp>
        <stp>All</stp>
        <stp/>
        <stp/>
        <stp>FALSE</stp>
        <stp>T</stp>
        <tr r="E43" s="3"/>
        <tr r="E43" s="3"/>
      </tp>
      <tp>
        <v>14581.17</v>
        <stp/>
        <stp>StudyData</stp>
        <stp>HSIC</stp>
        <stp>Bar</stp>
        <stp/>
        <stp>High</stp>
        <stp>D</stp>
        <stp>-71</stp>
        <stp>All</stp>
        <stp/>
        <stp/>
        <stp>FALSE</stp>
        <stp>T</stp>
        <tr r="E73" s="3"/>
        <tr r="E73" s="3"/>
      </tp>
      <tp>
        <v>14906.7</v>
        <stp/>
        <stp>StudyData</stp>
        <stp>HSIC</stp>
        <stp>Bar</stp>
        <stp/>
        <stp>High</stp>
        <stp>D</stp>
        <stp>-61</stp>
        <stp>All</stp>
        <stp/>
        <stp/>
        <stp>FALSE</stp>
        <stp>T</stp>
        <tr r="E63" s="3"/>
        <tr r="E63" s="3"/>
      </tp>
      <tp>
        <v>15898.41</v>
        <stp/>
        <stp>StudyData</stp>
        <stp>HSIC</stp>
        <stp>Bar</stp>
        <stp/>
        <stp>High</stp>
        <stp>D</stp>
        <stp>-11</stp>
        <stp>All</stp>
        <stp/>
        <stp/>
        <stp>FALSE</stp>
        <stp>T</stp>
        <tr r="E13" s="3"/>
        <tr r="E13" s="3"/>
      </tp>
      <tp>
        <v>15429.03</v>
        <stp/>
        <stp>StudyData</stp>
        <stp>HSIC</stp>
        <stp>Bar</stp>
        <stp/>
        <stp>High</stp>
        <stp>D</stp>
        <stp>-31</stp>
        <stp>All</stp>
        <stp/>
        <stp/>
        <stp>FALSE</stp>
        <stp>T</stp>
        <tr r="E33" s="3"/>
        <tr r="E33" s="3"/>
      </tp>
      <tp>
        <v>15026.04</v>
        <stp/>
        <stp>StudyData</stp>
        <stp>HSIC</stp>
        <stp>Bar</stp>
        <stp/>
        <stp>High</stp>
        <stp>D</stp>
        <stp>-21</stp>
        <stp>All</stp>
        <stp/>
        <stp/>
        <stp>FALSE</stp>
        <stp>T</stp>
        <tr r="E23" s="3"/>
        <tr r="E23" s="3"/>
      </tp>
      <tp>
        <v>14396.5</v>
        <stp/>
        <stp>StudyData</stp>
        <stp>HSIC</stp>
        <stp>Bar</stp>
        <stp/>
        <stp>High</stp>
        <stp>D</stp>
        <stp>-91</stp>
        <stp>All</stp>
        <stp/>
        <stp/>
        <stp>FALSE</stp>
        <stp>T</stp>
        <tr r="E93" s="3"/>
        <tr r="E93" s="3"/>
      </tp>
      <tp>
        <v>14451.12</v>
        <stp/>
        <stp>StudyData</stp>
        <stp>HSIC</stp>
        <stp>Bar</stp>
        <stp/>
        <stp>High</stp>
        <stp>D</stp>
        <stp>-81</stp>
        <stp>All</stp>
        <stp/>
        <stp/>
        <stp>FALSE</stp>
        <stp>T</stp>
        <tr r="E83" s="3"/>
        <tr r="E83" s="3"/>
      </tp>
      <tp>
        <v>16133.72</v>
        <stp/>
        <stp>StudyData</stp>
        <stp>HSIC</stp>
        <stp>Bar</stp>
        <stp/>
        <stp>High</stp>
        <stp>D</stp>
        <stp>-5</stp>
        <stp>All</stp>
        <stp/>
        <stp/>
        <stp>FALSE</stp>
        <stp>T</stp>
        <tr r="E7" s="3"/>
        <tr r="E7" s="3"/>
      </tp>
      <tp>
        <v>11028</v>
        <stp/>
        <stp>DOMData</stp>
        <stp>F.HHI</stp>
        <stp>Price</stp>
        <stp>3</stp>
        <stp>T</stp>
        <tr r="E39" s="2"/>
      </tp>
      <tp>
        <v>27577</v>
        <stp/>
        <stp>DOMData</stp>
        <stp>F.HSI</stp>
        <stp>Price</stp>
        <stp>3</stp>
        <stp>T</stp>
        <tr r="B39" s="2"/>
      </tp>
      <tp>
        <v>16150.27</v>
        <stp/>
        <stp>StudyData</stp>
        <stp>HSIC</stp>
        <stp>Bar</stp>
        <stp/>
        <stp>Open</stp>
        <stp>D</stp>
        <stp>-2</stp>
        <stp>All</stp>
        <stp/>
        <stp/>
        <stp>FALSE</stp>
        <stp>T</stp>
        <tr r="D4" s="3"/>
        <tr r="D4" s="3"/>
      </tp>
      <tp>
        <v>417.67</v>
        <stp/>
        <stp>ContractData</stp>
        <stp>X.US.HFINSI</stp>
        <stp>LastPrice</stp>
        <stp/>
        <stp>T</stp>
        <tr r="I23" s="2"/>
      </tp>
      <tp>
        <v>15277.73</v>
        <stp/>
        <stp>StudyData</stp>
        <stp>HSIC</stp>
        <stp>Bar</stp>
        <stp/>
        <stp>High</stp>
        <stp>D</stp>
        <stp>-52</stp>
        <stp>All</stp>
        <stp/>
        <stp/>
        <stp>FALSE</stp>
        <stp>T</stp>
        <tr r="E54" s="3"/>
        <tr r="E54" s="3"/>
      </tp>
      <tp>
        <v>15444.91</v>
        <stp/>
        <stp>StudyData</stp>
        <stp>HSIC</stp>
        <stp>Bar</stp>
        <stp/>
        <stp>High</stp>
        <stp>D</stp>
        <stp>-42</stp>
        <stp>All</stp>
        <stp/>
        <stp/>
        <stp>FALSE</stp>
        <stp>T</stp>
        <tr r="E44" s="3"/>
        <tr r="E44" s="3"/>
      </tp>
      <tp>
        <v>14520.02</v>
        <stp/>
        <stp>StudyData</stp>
        <stp>HSIC</stp>
        <stp>Bar</stp>
        <stp/>
        <stp>High</stp>
        <stp>D</stp>
        <stp>-72</stp>
        <stp>All</stp>
        <stp/>
        <stp/>
        <stp>FALSE</stp>
        <stp>T</stp>
        <tr r="E74" s="3"/>
        <tr r="E74" s="3"/>
      </tp>
      <tp>
        <v>14868.94</v>
        <stp/>
        <stp>StudyData</stp>
        <stp>HSIC</stp>
        <stp>Bar</stp>
        <stp/>
        <stp>High</stp>
        <stp>D</stp>
        <stp>-62</stp>
        <stp>All</stp>
        <stp/>
        <stp/>
        <stp>FALSE</stp>
        <stp>T</stp>
        <tr r="E64" s="3"/>
        <tr r="E64" s="3"/>
      </tp>
      <tp>
        <v>15910.79</v>
        <stp/>
        <stp>StudyData</stp>
        <stp>HSIC</stp>
        <stp>Bar</stp>
        <stp/>
        <stp>High</stp>
        <stp>D</stp>
        <stp>-12</stp>
        <stp>All</stp>
        <stp/>
        <stp/>
        <stp>FALSE</stp>
        <stp>T</stp>
        <tr r="E14" s="3"/>
        <tr r="E14" s="3"/>
      </tp>
      <tp>
        <v>15446.39</v>
        <stp/>
        <stp>StudyData</stp>
        <stp>HSIC</stp>
        <stp>Bar</stp>
        <stp/>
        <stp>High</stp>
        <stp>D</stp>
        <stp>-32</stp>
        <stp>All</stp>
        <stp/>
        <stp/>
        <stp>FALSE</stp>
        <stp>T</stp>
        <tr r="E34" s="3"/>
        <tr r="E34" s="3"/>
      </tp>
      <tp>
        <v>15121.28</v>
        <stp/>
        <stp>StudyData</stp>
        <stp>HSIC</stp>
        <stp>Bar</stp>
        <stp/>
        <stp>High</stp>
        <stp>D</stp>
        <stp>-22</stp>
        <stp>All</stp>
        <stp/>
        <stp/>
        <stp>FALSE</stp>
        <stp>T</stp>
        <tr r="E24" s="3"/>
        <tr r="E24" s="3"/>
      </tp>
      <tp>
        <v>14371.47</v>
        <stp/>
        <stp>StudyData</stp>
        <stp>HSIC</stp>
        <stp>Bar</stp>
        <stp/>
        <stp>High</stp>
        <stp>D</stp>
        <stp>-92</stp>
        <stp>All</stp>
        <stp/>
        <stp/>
        <stp>FALSE</stp>
        <stp>T</stp>
        <tr r="E94" s="3"/>
        <tr r="E94" s="3"/>
      </tp>
      <tp>
        <v>14473.27</v>
        <stp/>
        <stp>StudyData</stp>
        <stp>HSIC</stp>
        <stp>Bar</stp>
        <stp/>
        <stp>High</stp>
        <stp>D</stp>
        <stp>-82</stp>
        <stp>All</stp>
        <stp/>
        <stp/>
        <stp>FALSE</stp>
        <stp>T</stp>
        <tr r="E84" s="3"/>
        <tr r="E84" s="3"/>
      </tp>
      <tp>
        <v>16008.87</v>
        <stp/>
        <stp>StudyData</stp>
        <stp>HSIC</stp>
        <stp>Bar</stp>
        <stp/>
        <stp>High</stp>
        <stp>D</stp>
        <stp>-6</stp>
        <stp>All</stp>
        <stp/>
        <stp/>
        <stp>FALSE</stp>
        <stp>T</stp>
        <tr r="E8" s="3"/>
        <tr r="E8" s="3"/>
      </tp>
      <tp>
        <v>16123.46</v>
        <stp/>
        <stp>StudyData</stp>
        <stp>HSIC</stp>
        <stp>Bar</stp>
        <stp/>
        <stp>Open</stp>
        <stp>D</stp>
        <stp>-1</stp>
        <stp>All</stp>
        <stp/>
        <stp/>
        <stp>FALSE</stp>
        <stp>T</stp>
        <tr r="D3" s="3"/>
        <tr r="D3" s="3"/>
      </tp>
      <tp>
        <v>0.49794776057095336</v>
        <stp/>
        <stp>ContractData</stp>
        <stp>X.US.HSMBI</stp>
        <stp>PerCentNetLastTrade</stp>
        <stp/>
        <stp>T</stp>
        <tr r="K7" s="1"/>
        <tr r="C14" s="1"/>
      </tp>
      <tp>
        <v>-8.4858421056427241E-2</v>
        <stp/>
        <stp>ContractData</stp>
        <stp>X.US.HSMHI</stp>
        <stp>PerCentNetLastTrade</stp>
        <stp/>
        <stp>T</stp>
        <tr r="K14" s="1"/>
        <tr r="C15" s="1"/>
      </tp>
      <tp>
        <v>-1.5019911039407383</v>
        <stp/>
        <stp>ContractData</stp>
        <stp>X.US.HSMPI</stp>
        <stp>PerCentNetLastTrade</stp>
        <stp/>
        <stp>T</stp>
        <tr r="K16" s="1"/>
        <tr r="C17" s="1"/>
      </tp>
      <tp>
        <v>0.44941099217372876</v>
        <stp/>
        <stp>ContractData</stp>
        <stp>X.US.HSCCI</stp>
        <stp>PerCentNetLastTrade</stp>
        <stp/>
        <stp>T</stp>
        <tr r="K10" s="1"/>
        <tr r="C2" s="1"/>
      </tp>
      <tp>
        <v>0.46650574202859563</v>
        <stp/>
        <stp>ContractData</stp>
        <stp>X.US.HSCEI</stp>
        <stp>PerCentNetLastTrade</stp>
        <stp/>
        <stp>T</stp>
        <tr r="K8" s="1"/>
        <tr r="C5" s="1"/>
      </tp>
      <tp>
        <v>1.9621571137016154</v>
        <stp/>
        <stp>ContractData</stp>
        <stp>X.US.HSSSI</stp>
        <stp>PerCentNetLastTrade</stp>
        <stp/>
        <stp>T</stp>
        <tr r="K2" s="1"/>
        <tr r="C19" s="1"/>
      </tp>
      <tp>
        <v>6.7808999999999999</v>
        <stp/>
        <stp>ContractData</stp>
        <stp>F.CUS</stp>
        <stp>High</stp>
        <stp/>
        <stp>T</stp>
        <tr r="N33" s="2"/>
      </tp>
      <tp>
        <v>15336.72</v>
        <stp/>
        <stp>StudyData</stp>
        <stp>HSIC</stp>
        <stp>Bar</stp>
        <stp/>
        <stp>High</stp>
        <stp>D</stp>
        <stp>-53</stp>
        <stp>All</stp>
        <stp/>
        <stp/>
        <stp>FALSE</stp>
        <stp>T</stp>
        <tr r="E55" s="3"/>
        <tr r="E55" s="3"/>
      </tp>
      <tp>
        <v>15403.71</v>
        <stp/>
        <stp>StudyData</stp>
        <stp>HSIC</stp>
        <stp>Bar</stp>
        <stp/>
        <stp>High</stp>
        <stp>D</stp>
        <stp>-43</stp>
        <stp>All</stp>
        <stp/>
        <stp/>
        <stp>FALSE</stp>
        <stp>T</stp>
        <tr r="E45" s="3"/>
        <tr r="E45" s="3"/>
      </tp>
      <tp>
        <v>14508.13</v>
        <stp/>
        <stp>StudyData</stp>
        <stp>HSIC</stp>
        <stp>Bar</stp>
        <stp/>
        <stp>High</stp>
        <stp>D</stp>
        <stp>-73</stp>
        <stp>All</stp>
        <stp/>
        <stp/>
        <stp>FALSE</stp>
        <stp>T</stp>
        <tr r="E75" s="3"/>
        <tr r="E75" s="3"/>
      </tp>
      <tp>
        <v>14717.04</v>
        <stp/>
        <stp>StudyData</stp>
        <stp>HSIC</stp>
        <stp>Bar</stp>
        <stp/>
        <stp>High</stp>
        <stp>D</stp>
        <stp>-63</stp>
        <stp>All</stp>
        <stp/>
        <stp/>
        <stp>FALSE</stp>
        <stp>T</stp>
        <tr r="E65" s="3"/>
        <tr r="E65" s="3"/>
      </tp>
      <tp>
        <v>15838.81</v>
        <stp/>
        <stp>StudyData</stp>
        <stp>HSIC</stp>
        <stp>Bar</stp>
        <stp/>
        <stp>High</stp>
        <stp>D</stp>
        <stp>-13</stp>
        <stp>All</stp>
        <stp/>
        <stp/>
        <stp>FALSE</stp>
        <stp>T</stp>
        <tr r="E15" s="3"/>
        <tr r="E15" s="3"/>
      </tp>
      <tp>
        <v>15405.38</v>
        <stp/>
        <stp>StudyData</stp>
        <stp>HSIC</stp>
        <stp>Bar</stp>
        <stp/>
        <stp>High</stp>
        <stp>D</stp>
        <stp>-33</stp>
        <stp>All</stp>
        <stp/>
        <stp/>
        <stp>FALSE</stp>
        <stp>T</stp>
        <tr r="E35" s="3"/>
        <tr r="E35" s="3"/>
      </tp>
      <tp>
        <v>15097.18</v>
        <stp/>
        <stp>StudyData</stp>
        <stp>HSIC</stp>
        <stp>Bar</stp>
        <stp/>
        <stp>High</stp>
        <stp>D</stp>
        <stp>-23</stp>
        <stp>All</stp>
        <stp/>
        <stp/>
        <stp>FALSE</stp>
        <stp>T</stp>
        <tr r="E25" s="3"/>
        <tr r="E25" s="3"/>
      </tp>
      <tp>
        <v>14485.11</v>
        <stp/>
        <stp>StudyData</stp>
        <stp>HSIC</stp>
        <stp>Bar</stp>
        <stp/>
        <stp>High</stp>
        <stp>D</stp>
        <stp>-93</stp>
        <stp>All</stp>
        <stp/>
        <stp/>
        <stp>FALSE</stp>
        <stp>T</stp>
        <tr r="E95" s="3"/>
        <tr r="E95" s="3"/>
      </tp>
      <tp>
        <v>14507.76</v>
        <stp/>
        <stp>StudyData</stp>
        <stp>HSIC</stp>
        <stp>Bar</stp>
        <stp/>
        <stp>High</stp>
        <stp>D</stp>
        <stp>-83</stp>
        <stp>All</stp>
        <stp/>
        <stp/>
        <stp>FALSE</stp>
        <stp>T</stp>
        <tr r="E85" s="3"/>
        <tr r="E85" s="3"/>
      </tp>
      <tp>
        <v>49.730000000000004</v>
        <stp/>
        <stp>ContractData</stp>
        <stp>F.CLE</stp>
        <stp>High</stp>
        <stp/>
        <stp>T</stp>
        <tr r="N35" s="2"/>
      </tp>
      <tp>
        <v>16026.01</v>
        <stp/>
        <stp>StudyData</stp>
        <stp>HSIC</stp>
        <stp>Bar</stp>
        <stp/>
        <stp>High</stp>
        <stp>D</stp>
        <stp>-7</stp>
        <stp>All</stp>
        <stp/>
        <stp/>
        <stp>FALSE</stp>
        <stp>T</stp>
        <tr r="E9" s="3"/>
        <tr r="E9" s="3"/>
      </tp>
      <tp>
        <v>11026</v>
        <stp/>
        <stp>DOMData</stp>
        <stp>F.HHI</stp>
        <stp>Price</stp>
        <stp>1</stp>
        <stp>T</stp>
        <tr r="E41" s="2"/>
      </tp>
      <tp>
        <v>27575</v>
        <stp/>
        <stp>DOMData</stp>
        <stp>F.HSI</stp>
        <stp>Price</stp>
        <stp>1</stp>
        <stp>T</stp>
        <tr r="B41" s="2"/>
      </tp>
      <tp>
        <v>42814</v>
        <stp/>
        <stp>StudyData</stp>
        <stp>HSIC</stp>
        <stp>Bar</stp>
        <stp/>
        <stp>Time</stp>
        <stp>D</stp>
        <stp>-94</stp>
        <stp>All</stp>
        <stp/>
        <stp/>
        <stp>False</stp>
        <tr r="C96" s="3"/>
        <tr r="B96" s="3"/>
      </tp>
      <tp>
        <v>42811</v>
        <stp/>
        <stp>StudyData</stp>
        <stp>HSIC</stp>
        <stp>Bar</stp>
        <stp/>
        <stp>Time</stp>
        <stp>D</stp>
        <stp>-95</stp>
        <stp>All</stp>
        <stp/>
        <stp/>
        <stp>False</stp>
        <tr r="C97" s="3"/>
        <tr r="B97" s="3"/>
      </tp>
      <tp>
        <v>42810</v>
        <stp/>
        <stp>StudyData</stp>
        <stp>HSIC</stp>
        <stp>Bar</stp>
        <stp/>
        <stp>Time</stp>
        <stp>D</stp>
        <stp>-96</stp>
        <stp>All</stp>
        <stp/>
        <stp/>
        <stp>False</stp>
        <tr r="B98" s="3"/>
        <tr r="C98" s="3"/>
      </tp>
      <tp>
        <v>42809</v>
        <stp/>
        <stp>StudyData</stp>
        <stp>HSIC</stp>
        <stp>Bar</stp>
        <stp/>
        <stp>Time</stp>
        <stp>D</stp>
        <stp>-97</stp>
        <stp>All</stp>
        <stp/>
        <stp/>
        <stp>False</stp>
        <tr r="B99" s="3"/>
        <tr r="C99" s="3"/>
      </tp>
      <tp>
        <v>42818</v>
        <stp/>
        <stp>StudyData</stp>
        <stp>HSIC</stp>
        <stp>Bar</stp>
        <stp/>
        <stp>Time</stp>
        <stp>D</stp>
        <stp>-90</stp>
        <stp>All</stp>
        <stp/>
        <stp/>
        <stp>False</stp>
        <tr r="C92" s="3"/>
        <tr r="B92" s="3"/>
      </tp>
      <tp>
        <v>42817</v>
        <stp/>
        <stp>StudyData</stp>
        <stp>HSIC</stp>
        <stp>Bar</stp>
        <stp/>
        <stp>Time</stp>
        <stp>D</stp>
        <stp>-91</stp>
        <stp>All</stp>
        <stp/>
        <stp/>
        <stp>False</stp>
        <tr r="B93" s="3"/>
        <tr r="C93" s="3"/>
      </tp>
      <tp>
        <v>42816</v>
        <stp/>
        <stp>StudyData</stp>
        <stp>HSIC</stp>
        <stp>Bar</stp>
        <stp/>
        <stp>Time</stp>
        <stp>D</stp>
        <stp>-92</stp>
        <stp>All</stp>
        <stp/>
        <stp/>
        <stp>False</stp>
        <tr r="C94" s="3"/>
        <tr r="B94" s="3"/>
      </tp>
      <tp>
        <v>42815</v>
        <stp/>
        <stp>StudyData</stp>
        <stp>HSIC</stp>
        <stp>Bar</stp>
        <stp/>
        <stp>Time</stp>
        <stp>D</stp>
        <stp>-93</stp>
        <stp>All</stp>
        <stp/>
        <stp/>
        <stp>False</stp>
        <tr r="B95" s="3"/>
        <tr r="C95" s="3"/>
      </tp>
      <tp>
        <v>42808</v>
        <stp/>
        <stp>StudyData</stp>
        <stp>HSIC</stp>
        <stp>Bar</stp>
        <stp/>
        <stp>Time</stp>
        <stp>D</stp>
        <stp>-98</stp>
        <stp>All</stp>
        <stp/>
        <stp/>
        <stp>False</stp>
        <tr r="C100" s="3"/>
        <tr r="B100" s="3"/>
      </tp>
      <tp>
        <v>42807</v>
        <stp/>
        <stp>StudyData</stp>
        <stp>HSIC</stp>
        <stp>Bar</stp>
        <stp/>
        <stp>Time</stp>
        <stp>D</stp>
        <stp>-99</stp>
        <stp>All</stp>
        <stp/>
        <stp/>
        <stp>False</stp>
        <tr r="B101" s="3"/>
        <tr r="C101" s="3"/>
      </tp>
      <tp>
        <v>42828</v>
        <stp/>
        <stp>StudyData</stp>
        <stp>HSIC</stp>
        <stp>Bar</stp>
        <stp/>
        <stp>Time</stp>
        <stp>D</stp>
        <stp>-84</stp>
        <stp>All</stp>
        <stp/>
        <stp/>
        <stp>False</stp>
        <tr r="B86" s="3"/>
        <tr r="C86" s="3"/>
      </tp>
      <tp>
        <v>42825</v>
        <stp/>
        <stp>StudyData</stp>
        <stp>HSIC</stp>
        <stp>Bar</stp>
        <stp/>
        <stp>Time</stp>
        <stp>D</stp>
        <stp>-85</stp>
        <stp>All</stp>
        <stp/>
        <stp/>
        <stp>False</stp>
        <tr r="C87" s="3"/>
        <tr r="B87" s="3"/>
      </tp>
      <tp>
        <v>42824</v>
        <stp/>
        <stp>StudyData</stp>
        <stp>HSIC</stp>
        <stp>Bar</stp>
        <stp/>
        <stp>Time</stp>
        <stp>D</stp>
        <stp>-86</stp>
        <stp>All</stp>
        <stp/>
        <stp/>
        <stp>False</stp>
        <tr r="C88" s="3"/>
        <tr r="B88" s="3"/>
      </tp>
      <tp>
        <v>42823</v>
        <stp/>
        <stp>StudyData</stp>
        <stp>HSIC</stp>
        <stp>Bar</stp>
        <stp/>
        <stp>Time</stp>
        <stp>D</stp>
        <stp>-87</stp>
        <stp>All</stp>
        <stp/>
        <stp/>
        <stp>False</stp>
        <tr r="B89" s="3"/>
        <tr r="C89" s="3"/>
      </tp>
      <tp>
        <v>42835</v>
        <stp/>
        <stp>StudyData</stp>
        <stp>HSIC</stp>
        <stp>Bar</stp>
        <stp/>
        <stp>Time</stp>
        <stp>D</stp>
        <stp>-80</stp>
        <stp>All</stp>
        <stp/>
        <stp/>
        <stp>False</stp>
        <tr r="C82" s="3"/>
        <tr r="B82" s="3"/>
      </tp>
      <tp>
        <v>42832</v>
        <stp/>
        <stp>StudyData</stp>
        <stp>HSIC</stp>
        <stp>Bar</stp>
        <stp/>
        <stp>Time</stp>
        <stp>D</stp>
        <stp>-81</stp>
        <stp>All</stp>
        <stp/>
        <stp/>
        <stp>False</stp>
        <tr r="C83" s="3"/>
        <tr r="B83" s="3"/>
      </tp>
      <tp>
        <v>42831</v>
        <stp/>
        <stp>StudyData</stp>
        <stp>HSIC</stp>
        <stp>Bar</stp>
        <stp/>
        <stp>Time</stp>
        <stp>D</stp>
        <stp>-82</stp>
        <stp>All</stp>
        <stp/>
        <stp/>
        <stp>False</stp>
        <tr r="C84" s="3"/>
        <tr r="B84" s="3"/>
      </tp>
      <tp>
        <v>42830</v>
        <stp/>
        <stp>StudyData</stp>
        <stp>HSIC</stp>
        <stp>Bar</stp>
        <stp/>
        <stp>Time</stp>
        <stp>D</stp>
        <stp>-83</stp>
        <stp>All</stp>
        <stp/>
        <stp/>
        <stp>False</stp>
        <tr r="C85" s="3"/>
        <tr r="B85" s="3"/>
      </tp>
      <tp>
        <v>42822</v>
        <stp/>
        <stp>StudyData</stp>
        <stp>HSIC</stp>
        <stp>Bar</stp>
        <stp/>
        <stp>Time</stp>
        <stp>D</stp>
        <stp>-88</stp>
        <stp>All</stp>
        <stp/>
        <stp/>
        <stp>False</stp>
        <tr r="B90" s="3"/>
        <tr r="C90" s="3"/>
      </tp>
      <tp>
        <v>42821</v>
        <stp/>
        <stp>StudyData</stp>
        <stp>HSIC</stp>
        <stp>Bar</stp>
        <stp/>
        <stp>Time</stp>
        <stp>D</stp>
        <stp>-89</stp>
        <stp>All</stp>
        <stp/>
        <stp/>
        <stp>False</stp>
        <tr r="B91" s="3"/>
        <tr r="C91" s="3"/>
      </tp>
      <tp>
        <v>42934</v>
        <stp/>
        <stp>StudyData</stp>
        <stp>HSIC</stp>
        <stp>Bar</stp>
        <stp/>
        <stp>Time</stp>
        <stp>D</stp>
        <stp>-14</stp>
        <stp>All</stp>
        <stp/>
        <stp/>
        <stp>False</stp>
        <tr r="B16" s="3"/>
        <tr r="C16" s="3"/>
      </tp>
      <tp>
        <v>42933</v>
        <stp/>
        <stp>StudyData</stp>
        <stp>HSIC</stp>
        <stp>Bar</stp>
        <stp/>
        <stp>Time</stp>
        <stp>D</stp>
        <stp>-15</stp>
        <stp>All</stp>
        <stp/>
        <stp/>
        <stp>False</stp>
        <tr r="B17" s="3"/>
        <tr r="C17" s="3"/>
      </tp>
      <tp>
        <v>42930</v>
        <stp/>
        <stp>StudyData</stp>
        <stp>HSIC</stp>
        <stp>Bar</stp>
        <stp/>
        <stp>Time</stp>
        <stp>D</stp>
        <stp>-16</stp>
        <stp>All</stp>
        <stp/>
        <stp/>
        <stp>False</stp>
        <tr r="C18" s="3"/>
        <tr r="B18" s="3"/>
      </tp>
      <tp>
        <v>42929</v>
        <stp/>
        <stp>StudyData</stp>
        <stp>HSIC</stp>
        <stp>Bar</stp>
        <stp/>
        <stp>Time</stp>
        <stp>D</stp>
        <stp>-17</stp>
        <stp>All</stp>
        <stp/>
        <stp/>
        <stp>False</stp>
        <tr r="C19" s="3"/>
        <tr r="B19" s="3"/>
      </tp>
      <tp>
        <v>42940</v>
        <stp/>
        <stp>StudyData</stp>
        <stp>HSIC</stp>
        <stp>Bar</stp>
        <stp/>
        <stp>Time</stp>
        <stp>D</stp>
        <stp>-10</stp>
        <stp>All</stp>
        <stp/>
        <stp/>
        <stp>False</stp>
        <tr r="C12" s="3"/>
        <tr r="B12" s="3"/>
      </tp>
      <tp>
        <v>42937</v>
        <stp/>
        <stp>StudyData</stp>
        <stp>HSIC</stp>
        <stp>Bar</stp>
        <stp/>
        <stp>Time</stp>
        <stp>D</stp>
        <stp>-11</stp>
        <stp>All</stp>
        <stp/>
        <stp/>
        <stp>False</stp>
        <tr r="B13" s="3"/>
        <tr r="C13" s="3"/>
      </tp>
      <tp>
        <v>42936</v>
        <stp/>
        <stp>StudyData</stp>
        <stp>HSIC</stp>
        <stp>Bar</stp>
        <stp/>
        <stp>Time</stp>
        <stp>D</stp>
        <stp>-12</stp>
        <stp>All</stp>
        <stp/>
        <stp/>
        <stp>False</stp>
        <tr r="B14" s="3"/>
        <tr r="C14" s="3"/>
      </tp>
      <tp>
        <v>42935</v>
        <stp/>
        <stp>StudyData</stp>
        <stp>HSIC</stp>
        <stp>Bar</stp>
        <stp/>
        <stp>Time</stp>
        <stp>D</stp>
        <stp>-13</stp>
        <stp>All</stp>
        <stp/>
        <stp/>
        <stp>False</stp>
        <tr r="C15" s="3"/>
        <tr r="B15" s="3"/>
      </tp>
      <tp>
        <v>42928</v>
        <stp/>
        <stp>StudyData</stp>
        <stp>HSIC</stp>
        <stp>Bar</stp>
        <stp/>
        <stp>Time</stp>
        <stp>D</stp>
        <stp>-18</stp>
        <stp>All</stp>
        <stp/>
        <stp/>
        <stp>False</stp>
        <tr r="C20" s="3"/>
        <tr r="B20" s="3"/>
      </tp>
      <tp>
        <v>42927</v>
        <stp/>
        <stp>StudyData</stp>
        <stp>HSIC</stp>
        <stp>Bar</stp>
        <stp/>
        <stp>Time</stp>
        <stp>D</stp>
        <stp>-19</stp>
        <stp>All</stp>
        <stp/>
        <stp/>
        <stp>False</stp>
        <tr r="C21" s="3"/>
        <tr r="B21" s="3"/>
      </tp>
      <tp>
        <v>42906</v>
        <stp/>
        <stp>StudyData</stp>
        <stp>HSIC</stp>
        <stp>Bar</stp>
        <stp/>
        <stp>Time</stp>
        <stp>D</stp>
        <stp>-34</stp>
        <stp>All</stp>
        <stp/>
        <stp/>
        <stp>False</stp>
        <tr r="C36" s="3"/>
        <tr r="B36" s="3"/>
      </tp>
      <tp>
        <v>42905</v>
        <stp/>
        <stp>StudyData</stp>
        <stp>HSIC</stp>
        <stp>Bar</stp>
        <stp/>
        <stp>Time</stp>
        <stp>D</stp>
        <stp>-35</stp>
        <stp>All</stp>
        <stp/>
        <stp/>
        <stp>False</stp>
        <tr r="C37" s="3"/>
        <tr r="B37" s="3"/>
      </tp>
      <tp>
        <v>42902</v>
        <stp/>
        <stp>StudyData</stp>
        <stp>HSIC</stp>
        <stp>Bar</stp>
        <stp/>
        <stp>Time</stp>
        <stp>D</stp>
        <stp>-36</stp>
        <stp>All</stp>
        <stp/>
        <stp/>
        <stp>False</stp>
        <tr r="C38" s="3"/>
        <tr r="B38" s="3"/>
      </tp>
      <tp>
        <v>42901</v>
        <stp/>
        <stp>StudyData</stp>
        <stp>HSIC</stp>
        <stp>Bar</stp>
        <stp/>
        <stp>Time</stp>
        <stp>D</stp>
        <stp>-37</stp>
        <stp>All</stp>
        <stp/>
        <stp/>
        <stp>False</stp>
        <tr r="B39" s="3"/>
        <tr r="C39" s="3"/>
      </tp>
      <tp>
        <v>42912</v>
        <stp/>
        <stp>StudyData</stp>
        <stp>HSIC</stp>
        <stp>Bar</stp>
        <stp/>
        <stp>Time</stp>
        <stp>D</stp>
        <stp>-30</stp>
        <stp>All</stp>
        <stp/>
        <stp/>
        <stp>False</stp>
        <tr r="C32" s="3"/>
        <tr r="B32" s="3"/>
      </tp>
      <tp>
        <v>42909</v>
        <stp/>
        <stp>StudyData</stp>
        <stp>HSIC</stp>
        <stp>Bar</stp>
        <stp/>
        <stp>Time</stp>
        <stp>D</stp>
        <stp>-31</stp>
        <stp>All</stp>
        <stp/>
        <stp/>
        <stp>False</stp>
        <tr r="C33" s="3"/>
        <tr r="B33" s="3"/>
      </tp>
      <tp>
        <v>42908</v>
        <stp/>
        <stp>StudyData</stp>
        <stp>HSIC</stp>
        <stp>Bar</stp>
        <stp/>
        <stp>Time</stp>
        <stp>D</stp>
        <stp>-32</stp>
        <stp>All</stp>
        <stp/>
        <stp/>
        <stp>False</stp>
        <tr r="C34" s="3"/>
        <tr r="B34" s="3"/>
      </tp>
      <tp>
        <v>42907</v>
        <stp/>
        <stp>StudyData</stp>
        <stp>HSIC</stp>
        <stp>Bar</stp>
        <stp/>
        <stp>Time</stp>
        <stp>D</stp>
        <stp>-33</stp>
        <stp>All</stp>
        <stp/>
        <stp/>
        <stp>False</stp>
        <tr r="C35" s="3"/>
        <tr r="B35" s="3"/>
      </tp>
      <tp>
        <v>42900</v>
        <stp/>
        <stp>StudyData</stp>
        <stp>HSIC</stp>
        <stp>Bar</stp>
        <stp/>
        <stp>Time</stp>
        <stp>D</stp>
        <stp>-38</stp>
        <stp>All</stp>
        <stp/>
        <stp/>
        <stp>False</stp>
        <tr r="C40" s="3"/>
        <tr r="B40" s="3"/>
      </tp>
      <tp>
        <v>42899</v>
        <stp/>
        <stp>StudyData</stp>
        <stp>HSIC</stp>
        <stp>Bar</stp>
        <stp/>
        <stp>Time</stp>
        <stp>D</stp>
        <stp>-39</stp>
        <stp>All</stp>
        <stp/>
        <stp/>
        <stp>False</stp>
        <tr r="B41" s="3"/>
        <tr r="C41" s="3"/>
      </tp>
      <tp>
        <v>42920</v>
        <stp/>
        <stp>StudyData</stp>
        <stp>HSIC</stp>
        <stp>Bar</stp>
        <stp/>
        <stp>Time</stp>
        <stp>D</stp>
        <stp>-24</stp>
        <stp>All</stp>
        <stp/>
        <stp/>
        <stp>False</stp>
        <tr r="B26" s="3"/>
        <tr r="C26" s="3"/>
      </tp>
      <tp>
        <v>42919</v>
        <stp/>
        <stp>StudyData</stp>
        <stp>HSIC</stp>
        <stp>Bar</stp>
        <stp/>
        <stp>Time</stp>
        <stp>D</stp>
        <stp>-25</stp>
        <stp>All</stp>
        <stp/>
        <stp/>
        <stp>False</stp>
        <tr r="C27" s="3"/>
        <tr r="B27" s="3"/>
      </tp>
      <tp>
        <v>42916</v>
        <stp/>
        <stp>StudyData</stp>
        <stp>HSIC</stp>
        <stp>Bar</stp>
        <stp/>
        <stp>Time</stp>
        <stp>D</stp>
        <stp>-26</stp>
        <stp>All</stp>
        <stp/>
        <stp/>
        <stp>False</stp>
        <tr r="C28" s="3"/>
        <tr r="B28" s="3"/>
      </tp>
      <tp>
        <v>42915</v>
        <stp/>
        <stp>StudyData</stp>
        <stp>HSIC</stp>
        <stp>Bar</stp>
        <stp/>
        <stp>Time</stp>
        <stp>D</stp>
        <stp>-27</stp>
        <stp>All</stp>
        <stp/>
        <stp/>
        <stp>False</stp>
        <tr r="C29" s="3"/>
        <tr r="B29" s="3"/>
      </tp>
      <tp>
        <v>42926</v>
        <stp/>
        <stp>StudyData</stp>
        <stp>HSIC</stp>
        <stp>Bar</stp>
        <stp/>
        <stp>Time</stp>
        <stp>D</stp>
        <stp>-20</stp>
        <stp>All</stp>
        <stp/>
        <stp/>
        <stp>False</stp>
        <tr r="C22" s="3"/>
        <tr r="B22" s="3"/>
      </tp>
      <tp>
        <v>42923</v>
        <stp/>
        <stp>StudyData</stp>
        <stp>HSIC</stp>
        <stp>Bar</stp>
        <stp/>
        <stp>Time</stp>
        <stp>D</stp>
        <stp>-21</stp>
        <stp>All</stp>
        <stp/>
        <stp/>
        <stp>False</stp>
        <tr r="C23" s="3"/>
        <tr r="B23" s="3"/>
      </tp>
      <tp>
        <v>42922</v>
        <stp/>
        <stp>StudyData</stp>
        <stp>HSIC</stp>
        <stp>Bar</stp>
        <stp/>
        <stp>Time</stp>
        <stp>D</stp>
        <stp>-22</stp>
        <stp>All</stp>
        <stp/>
        <stp/>
        <stp>False</stp>
        <tr r="C24" s="3"/>
        <tr r="B24" s="3"/>
      </tp>
      <tp>
        <v>42921</v>
        <stp/>
        <stp>StudyData</stp>
        <stp>HSIC</stp>
        <stp>Bar</stp>
        <stp/>
        <stp>Time</stp>
        <stp>D</stp>
        <stp>-23</stp>
        <stp>All</stp>
        <stp/>
        <stp/>
        <stp>False</stp>
        <tr r="C25" s="3"/>
        <tr r="B25" s="3"/>
      </tp>
      <tp>
        <v>42914</v>
        <stp/>
        <stp>StudyData</stp>
        <stp>HSIC</stp>
        <stp>Bar</stp>
        <stp/>
        <stp>Time</stp>
        <stp>D</stp>
        <stp>-28</stp>
        <stp>All</stp>
        <stp/>
        <stp/>
        <stp>False</stp>
        <tr r="B30" s="3"/>
        <tr r="C30" s="3"/>
      </tp>
      <tp>
        <v>42913</v>
        <stp/>
        <stp>StudyData</stp>
        <stp>HSIC</stp>
        <stp>Bar</stp>
        <stp/>
        <stp>Time</stp>
        <stp>D</stp>
        <stp>-29</stp>
        <stp>All</stp>
        <stp/>
        <stp/>
        <stp>False</stp>
        <tr r="C31" s="3"/>
        <tr r="B31" s="3"/>
      </tp>
      <tp>
        <v>42877</v>
        <stp/>
        <stp>StudyData</stp>
        <stp>HSIC</stp>
        <stp>Bar</stp>
        <stp/>
        <stp>Time</stp>
        <stp>D</stp>
        <stp>-54</stp>
        <stp>All</stp>
        <stp/>
        <stp/>
        <stp>False</stp>
        <tr r="B56" s="3"/>
        <tr r="C56" s="3"/>
      </tp>
      <tp>
        <v>42874</v>
        <stp/>
        <stp>StudyData</stp>
        <stp>HSIC</stp>
        <stp>Bar</stp>
        <stp/>
        <stp>Time</stp>
        <stp>D</stp>
        <stp>-55</stp>
        <stp>All</stp>
        <stp/>
        <stp/>
        <stp>False</stp>
        <tr r="C57" s="3"/>
        <tr r="B57" s="3"/>
      </tp>
      <tp>
        <v>42873</v>
        <stp/>
        <stp>StudyData</stp>
        <stp>HSIC</stp>
        <stp>Bar</stp>
        <stp/>
        <stp>Time</stp>
        <stp>D</stp>
        <stp>-56</stp>
        <stp>All</stp>
        <stp/>
        <stp/>
        <stp>False</stp>
        <tr r="B58" s="3"/>
        <tr r="C58" s="3"/>
      </tp>
      <tp>
        <v>42872</v>
        <stp/>
        <stp>StudyData</stp>
        <stp>HSIC</stp>
        <stp>Bar</stp>
        <stp/>
        <stp>Time</stp>
        <stp>D</stp>
        <stp>-57</stp>
        <stp>All</stp>
        <stp/>
        <stp/>
        <stp>False</stp>
        <tr r="B59" s="3"/>
        <tr r="C59" s="3"/>
      </tp>
      <tp>
        <v>42881</v>
        <stp/>
        <stp>StudyData</stp>
        <stp>HSIC</stp>
        <stp>Bar</stp>
        <stp/>
        <stp>Time</stp>
        <stp>D</stp>
        <stp>-50</stp>
        <stp>All</stp>
        <stp/>
        <stp/>
        <stp>False</stp>
        <tr r="B52" s="3"/>
        <tr r="C52" s="3"/>
      </tp>
      <tp>
        <v>42880</v>
        <stp/>
        <stp>StudyData</stp>
        <stp>HSIC</stp>
        <stp>Bar</stp>
        <stp/>
        <stp>Time</stp>
        <stp>D</stp>
        <stp>-51</stp>
        <stp>All</stp>
        <stp/>
        <stp/>
        <stp>False</stp>
        <tr r="B53" s="3"/>
        <tr r="C53" s="3"/>
      </tp>
      <tp>
        <v>42879</v>
        <stp/>
        <stp>StudyData</stp>
        <stp>HSIC</stp>
        <stp>Bar</stp>
        <stp/>
        <stp>Time</stp>
        <stp>D</stp>
        <stp>-52</stp>
        <stp>All</stp>
        <stp/>
        <stp/>
        <stp>False</stp>
        <tr r="B54" s="3"/>
        <tr r="C54" s="3"/>
      </tp>
      <tp>
        <v>42878</v>
        <stp/>
        <stp>StudyData</stp>
        <stp>HSIC</stp>
        <stp>Bar</stp>
        <stp/>
        <stp>Time</stp>
        <stp>D</stp>
        <stp>-53</stp>
        <stp>All</stp>
        <stp/>
        <stp/>
        <stp>False</stp>
        <tr r="C55" s="3"/>
        <tr r="B55" s="3"/>
      </tp>
      <tp>
        <v>42871</v>
        <stp/>
        <stp>StudyData</stp>
        <stp>HSIC</stp>
        <stp>Bar</stp>
        <stp/>
        <stp>Time</stp>
        <stp>D</stp>
        <stp>-58</stp>
        <stp>All</stp>
        <stp/>
        <stp/>
        <stp>False</stp>
        <tr r="B60" s="3"/>
        <tr r="C60" s="3"/>
      </tp>
      <tp>
        <v>42870</v>
        <stp/>
        <stp>StudyData</stp>
        <stp>HSIC</stp>
        <stp>Bar</stp>
        <stp/>
        <stp>Time</stp>
        <stp>D</stp>
        <stp>-59</stp>
        <stp>All</stp>
        <stp/>
        <stp/>
        <stp>False</stp>
        <tr r="B61" s="3"/>
        <tr r="C61" s="3"/>
      </tp>
      <tp>
        <v>42892</v>
        <stp/>
        <stp>StudyData</stp>
        <stp>HSIC</stp>
        <stp>Bar</stp>
        <stp/>
        <stp>Time</stp>
        <stp>D</stp>
        <stp>-44</stp>
        <stp>All</stp>
        <stp/>
        <stp/>
        <stp>False</stp>
        <tr r="C46" s="3"/>
        <tr r="B46" s="3"/>
      </tp>
      <tp>
        <v>42891</v>
        <stp/>
        <stp>StudyData</stp>
        <stp>HSIC</stp>
        <stp>Bar</stp>
        <stp/>
        <stp>Time</stp>
        <stp>D</stp>
        <stp>-45</stp>
        <stp>All</stp>
        <stp/>
        <stp/>
        <stp>False</stp>
        <tr r="C47" s="3"/>
        <tr r="B47" s="3"/>
      </tp>
      <tp>
        <v>42888</v>
        <stp/>
        <stp>StudyData</stp>
        <stp>HSIC</stp>
        <stp>Bar</stp>
        <stp/>
        <stp>Time</stp>
        <stp>D</stp>
        <stp>-46</stp>
        <stp>All</stp>
        <stp/>
        <stp/>
        <stp>False</stp>
        <tr r="C48" s="3"/>
        <tr r="B48" s="3"/>
      </tp>
      <tp>
        <v>42887</v>
        <stp/>
        <stp>StudyData</stp>
        <stp>HSIC</stp>
        <stp>Bar</stp>
        <stp/>
        <stp>Time</stp>
        <stp>D</stp>
        <stp>-47</stp>
        <stp>All</stp>
        <stp/>
        <stp/>
        <stp>False</stp>
        <tr r="C49" s="3"/>
        <tr r="B49" s="3"/>
      </tp>
      <tp>
        <v>42898</v>
        <stp/>
        <stp>StudyData</stp>
        <stp>HSIC</stp>
        <stp>Bar</stp>
        <stp/>
        <stp>Time</stp>
        <stp>D</stp>
        <stp>-40</stp>
        <stp>All</stp>
        <stp/>
        <stp/>
        <stp>False</stp>
        <tr r="B42" s="3"/>
        <tr r="C42" s="3"/>
      </tp>
      <tp>
        <v>42895</v>
        <stp/>
        <stp>StudyData</stp>
        <stp>HSIC</stp>
        <stp>Bar</stp>
        <stp/>
        <stp>Time</stp>
        <stp>D</stp>
        <stp>-41</stp>
        <stp>All</stp>
        <stp/>
        <stp/>
        <stp>False</stp>
        <tr r="C43" s="3"/>
        <tr r="B43" s="3"/>
      </tp>
      <tp>
        <v>42894</v>
        <stp/>
        <stp>StudyData</stp>
        <stp>HSIC</stp>
        <stp>Bar</stp>
        <stp/>
        <stp>Time</stp>
        <stp>D</stp>
        <stp>-42</stp>
        <stp>All</stp>
        <stp/>
        <stp/>
        <stp>False</stp>
        <tr r="C44" s="3"/>
        <tr r="B44" s="3"/>
      </tp>
      <tp>
        <v>42893</v>
        <stp/>
        <stp>StudyData</stp>
        <stp>HSIC</stp>
        <stp>Bar</stp>
        <stp/>
        <stp>Time</stp>
        <stp>D</stp>
        <stp>-43</stp>
        <stp>All</stp>
        <stp/>
        <stp/>
        <stp>False</stp>
        <tr r="C45" s="3"/>
        <tr r="B45" s="3"/>
      </tp>
      <tp>
        <v>42886</v>
        <stp/>
        <stp>StudyData</stp>
        <stp>HSIC</stp>
        <stp>Bar</stp>
        <stp/>
        <stp>Time</stp>
        <stp>D</stp>
        <stp>-48</stp>
        <stp>All</stp>
        <stp/>
        <stp/>
        <stp>False</stp>
        <tr r="C50" s="3"/>
        <tr r="B50" s="3"/>
      </tp>
      <tp>
        <v>42884</v>
        <stp/>
        <stp>StudyData</stp>
        <stp>HSIC</stp>
        <stp>Bar</stp>
        <stp/>
        <stp>Time</stp>
        <stp>D</stp>
        <stp>-49</stp>
        <stp>All</stp>
        <stp/>
        <stp/>
        <stp>False</stp>
        <tr r="C51" s="3"/>
        <tr r="B51" s="3"/>
      </tp>
      <tp>
        <v>42845</v>
        <stp/>
        <stp>StudyData</stp>
        <stp>HSIC</stp>
        <stp>Bar</stp>
        <stp/>
        <stp>Time</stp>
        <stp>D</stp>
        <stp>-74</stp>
        <stp>All</stp>
        <stp/>
        <stp/>
        <stp>False</stp>
        <tr r="B76" s="3"/>
        <tr r="C76" s="3"/>
      </tp>
      <tp>
        <v>42844</v>
        <stp/>
        <stp>StudyData</stp>
        <stp>HSIC</stp>
        <stp>Bar</stp>
        <stp/>
        <stp>Time</stp>
        <stp>D</stp>
        <stp>-75</stp>
        <stp>All</stp>
        <stp/>
        <stp/>
        <stp>False</stp>
        <tr r="C77" s="3"/>
        <tr r="B77" s="3"/>
      </tp>
      <tp>
        <v>42843</v>
        <stp/>
        <stp>StudyData</stp>
        <stp>HSIC</stp>
        <stp>Bar</stp>
        <stp/>
        <stp>Time</stp>
        <stp>D</stp>
        <stp>-76</stp>
        <stp>All</stp>
        <stp/>
        <stp/>
        <stp>False</stp>
        <tr r="B78" s="3"/>
        <tr r="C78" s="3"/>
      </tp>
      <tp>
        <v>42838</v>
        <stp/>
        <stp>StudyData</stp>
        <stp>HSIC</stp>
        <stp>Bar</stp>
        <stp/>
        <stp>Time</stp>
        <stp>D</stp>
        <stp>-77</stp>
        <stp>All</stp>
        <stp/>
        <stp/>
        <stp>False</stp>
        <tr r="C79" s="3"/>
        <tr r="B79" s="3"/>
      </tp>
      <tp>
        <v>42851</v>
        <stp/>
        <stp>StudyData</stp>
        <stp>HSIC</stp>
        <stp>Bar</stp>
        <stp/>
        <stp>Time</stp>
        <stp>D</stp>
        <stp>-70</stp>
        <stp>All</stp>
        <stp/>
        <stp/>
        <stp>False</stp>
        <tr r="B72" s="3"/>
        <tr r="C72" s="3"/>
      </tp>
      <tp>
        <v>42850</v>
        <stp/>
        <stp>StudyData</stp>
        <stp>HSIC</stp>
        <stp>Bar</stp>
        <stp/>
        <stp>Time</stp>
        <stp>D</stp>
        <stp>-71</stp>
        <stp>All</stp>
        <stp/>
        <stp/>
        <stp>False</stp>
        <tr r="C73" s="3"/>
        <tr r="B73" s="3"/>
      </tp>
      <tp>
        <v>42849</v>
        <stp/>
        <stp>StudyData</stp>
        <stp>HSIC</stp>
        <stp>Bar</stp>
        <stp/>
        <stp>Time</stp>
        <stp>D</stp>
        <stp>-72</stp>
        <stp>All</stp>
        <stp/>
        <stp/>
        <stp>False</stp>
        <tr r="C74" s="3"/>
        <tr r="B74" s="3"/>
      </tp>
      <tp>
        <v>42846</v>
        <stp/>
        <stp>StudyData</stp>
        <stp>HSIC</stp>
        <stp>Bar</stp>
        <stp/>
        <stp>Time</stp>
        <stp>D</stp>
        <stp>-73</stp>
        <stp>All</stp>
        <stp/>
        <stp/>
        <stp>False</stp>
        <tr r="C75" s="3"/>
        <tr r="B75" s="3"/>
      </tp>
      <tp>
        <v>42837</v>
        <stp/>
        <stp>StudyData</stp>
        <stp>HSIC</stp>
        <stp>Bar</stp>
        <stp/>
        <stp>Time</stp>
        <stp>D</stp>
        <stp>-78</stp>
        <stp>All</stp>
        <stp/>
        <stp/>
        <stp>False</stp>
        <tr r="C80" s="3"/>
        <tr r="B80" s="3"/>
      </tp>
      <tp>
        <v>42836</v>
        <stp/>
        <stp>StudyData</stp>
        <stp>HSIC</stp>
        <stp>Bar</stp>
        <stp/>
        <stp>Time</stp>
        <stp>D</stp>
        <stp>-79</stp>
        <stp>All</stp>
        <stp/>
        <stp/>
        <stp>False</stp>
        <tr r="C81" s="3"/>
        <tr r="B81" s="3"/>
      </tp>
      <tp>
        <v>42863</v>
        <stp/>
        <stp>StudyData</stp>
        <stp>HSIC</stp>
        <stp>Bar</stp>
        <stp/>
        <stp>Time</stp>
        <stp>D</stp>
        <stp>-64</stp>
        <stp>All</stp>
        <stp/>
        <stp/>
        <stp>False</stp>
        <tr r="B66" s="3"/>
        <tr r="C66" s="3"/>
      </tp>
      <tp>
        <v>42860</v>
        <stp/>
        <stp>StudyData</stp>
        <stp>HSIC</stp>
        <stp>Bar</stp>
        <stp/>
        <stp>Time</stp>
        <stp>D</stp>
        <stp>-65</stp>
        <stp>All</stp>
        <stp/>
        <stp/>
        <stp>False</stp>
        <tr r="B67" s="3"/>
        <tr r="C67" s="3"/>
      </tp>
      <tp>
        <v>42859</v>
        <stp/>
        <stp>StudyData</stp>
        <stp>HSIC</stp>
        <stp>Bar</stp>
        <stp/>
        <stp>Time</stp>
        <stp>D</stp>
        <stp>-66</stp>
        <stp>All</stp>
        <stp/>
        <stp/>
        <stp>False</stp>
        <tr r="C68" s="3"/>
        <tr r="B68" s="3"/>
      </tp>
      <tp>
        <v>42857</v>
        <stp/>
        <stp>StudyData</stp>
        <stp>HSIC</stp>
        <stp>Bar</stp>
        <stp/>
        <stp>Time</stp>
        <stp>D</stp>
        <stp>-67</stp>
        <stp>All</stp>
        <stp/>
        <stp/>
        <stp>False</stp>
        <tr r="C69" s="3"/>
        <tr r="B69" s="3"/>
      </tp>
      <tp>
        <v>42867</v>
        <stp/>
        <stp>StudyData</stp>
        <stp>HSIC</stp>
        <stp>Bar</stp>
        <stp/>
        <stp>Time</stp>
        <stp>D</stp>
        <stp>-60</stp>
        <stp>All</stp>
        <stp/>
        <stp/>
        <stp>False</stp>
        <tr r="B62" s="3"/>
        <tr r="C62" s="3"/>
      </tp>
      <tp>
        <v>42866</v>
        <stp/>
        <stp>StudyData</stp>
        <stp>HSIC</stp>
        <stp>Bar</stp>
        <stp/>
        <stp>Time</stp>
        <stp>D</stp>
        <stp>-61</stp>
        <stp>All</stp>
        <stp/>
        <stp/>
        <stp>False</stp>
        <tr r="C63" s="3"/>
        <tr r="B63" s="3"/>
      </tp>
      <tp>
        <v>42865</v>
        <stp/>
        <stp>StudyData</stp>
        <stp>HSIC</stp>
        <stp>Bar</stp>
        <stp/>
        <stp>Time</stp>
        <stp>D</stp>
        <stp>-62</stp>
        <stp>All</stp>
        <stp/>
        <stp/>
        <stp>False</stp>
        <tr r="B64" s="3"/>
        <tr r="C64" s="3"/>
      </tp>
      <tp>
        <v>42864</v>
        <stp/>
        <stp>StudyData</stp>
        <stp>HSIC</stp>
        <stp>Bar</stp>
        <stp/>
        <stp>Time</stp>
        <stp>D</stp>
        <stp>-63</stp>
        <stp>All</stp>
        <stp/>
        <stp/>
        <stp>False</stp>
        <tr r="C65" s="3"/>
        <tr r="B65" s="3"/>
      </tp>
      <tp>
        <v>42853</v>
        <stp/>
        <stp>StudyData</stp>
        <stp>HSIC</stp>
        <stp>Bar</stp>
        <stp/>
        <stp>Time</stp>
        <stp>D</stp>
        <stp>-68</stp>
        <stp>All</stp>
        <stp/>
        <stp/>
        <stp>False</stp>
        <tr r="B70" s="3"/>
        <tr r="C70" s="3"/>
      </tp>
      <tp>
        <v>42852</v>
        <stp/>
        <stp>StudyData</stp>
        <stp>HSIC</stp>
        <stp>Bar</stp>
        <stp/>
        <stp>Time</stp>
        <stp>D</stp>
        <stp>-69</stp>
        <stp>All</stp>
        <stp/>
        <stp/>
        <stp>False</stp>
        <tr r="C71" s="3"/>
        <tr r="B71" s="3"/>
      </tp>
      <tp>
        <v>15992.91</v>
        <stp/>
        <stp>StudyData</stp>
        <stp>HSIC</stp>
        <stp>Bar</stp>
        <stp/>
        <stp>High</stp>
        <stp>D</stp>
        <stp>-8</stp>
        <stp>All</stp>
        <stp/>
        <stp/>
        <stp>FALSE</stp>
        <stp>T</stp>
        <tr r="E10" s="3"/>
        <tr r="E10" s="3"/>
      </tp>
      <tp>
        <v>48.86</v>
        <stp/>
        <stp>DOMData</stp>
        <stp>F.CLE</stp>
        <stp>Price</stp>
        <stp>2</stp>
        <stp>T</stp>
        <tr r="N40" s="2"/>
      </tp>
      <tp>
        <v>4298.05</v>
        <stp/>
        <stp>ContractData</stp>
        <stp>X.US.HSCCI</stp>
        <stp>Low</stp>
        <stp/>
        <stp>T</stp>
        <tr r="O6" s="2"/>
      </tp>
      <tp>
        <v>11023.95</v>
        <stp/>
        <stp>ContractData</stp>
        <stp>X.US.HSCEI</stp>
        <stp>Low</stp>
        <stp/>
        <stp>T</stp>
        <tr r="O9" s="2"/>
      </tp>
      <tp>
        <v>3002.92</v>
        <stp/>
        <stp>ContractData</stp>
        <stp>X.US.HSMBI</stp>
        <stp>Low</stp>
        <stp/>
        <stp>T</stp>
        <tr r="O14" s="2"/>
      </tp>
      <tp>
        <v>4147.1000000000004</v>
        <stp/>
        <stp>ContractData</stp>
        <stp>X.US.HSMHI</stp>
        <stp>Low</stp>
        <stp/>
        <stp>T</stp>
        <tr r="O15" s="2"/>
      </tp>
      <tp>
        <v>5179.99</v>
        <stp/>
        <stp>ContractData</stp>
        <stp>X.US.HSMPI</stp>
        <stp>Low</stp>
        <stp/>
        <stp>T</stp>
        <tr r="O17" s="2"/>
      </tp>
      <tp>
        <v>7264.53</v>
        <stp/>
        <stp>ContractData</stp>
        <stp>X.US.HSSSI</stp>
        <stp>Low</stp>
        <stp/>
        <stp>T</stp>
        <tr r="O19" s="2"/>
      </tp>
      <tp>
        <v>-0.962952873876328</v>
        <stp/>
        <stp>ContractData</stp>
        <stp>X.US.HFIN2SI</stp>
        <stp>PercentNetLastTrade</stp>
        <stp/>
        <stp>T</stp>
        <tr r="K24" s="2"/>
      </tp>
      <tp>
        <v>15997.68</v>
        <stp/>
        <stp>StudyData</stp>
        <stp>HSIC</stp>
        <stp>Bar</stp>
        <stp/>
        <stp>High</stp>
        <stp>D</stp>
        <stp>-9</stp>
        <stp>All</stp>
        <stp/>
        <stp/>
        <stp>FALSE</stp>
        <stp>T</stp>
        <tr r="E11" s="3"/>
        <tr r="E11" s="3"/>
      </tp>
      <tp>
        <v>48.87</v>
        <stp/>
        <stp>DOMData</stp>
        <stp>F.CLE</stp>
        <stp>Price</stp>
        <stp>3</stp>
        <stp>T</stp>
        <tr r="N39" s="2"/>
      </tp>
      <tp>
        <v>3123.64</v>
        <stp/>
        <stp>ContractData</stp>
        <stp>X.US.HSAHHHTR</stp>
        <stp>High</stp>
        <stp/>
        <stp>T</stp>
        <tr r="N8" s="2"/>
      </tp>
      <tp>
        <v>11037</v>
        <stp/>
        <stp>ContractData</stp>
        <stp>F.HHI</stp>
        <stp>Open</stp>
        <stp/>
        <stp>T</stp>
        <tr r="M32" s="2"/>
      </tp>
      <tp>
        <v>27613</v>
        <stp/>
        <stp>ContractData</stp>
        <stp>F.HSI</stp>
        <stp>Open</stp>
        <stp/>
        <stp>T</stp>
        <tr r="M31" s="2"/>
      </tp>
      <tp>
        <v>48.85</v>
        <stp/>
        <stp>DOMData</stp>
        <stp>F.CLE</stp>
        <stp>Price</stp>
        <stp>1</stp>
        <stp>T</stp>
        <tr r="N41" s="2"/>
      </tp>
      <tp>
        <v>27623</v>
        <stp/>
        <stp>ContractData</stp>
        <stp>F.HSI</stp>
        <stp>High</stp>
        <stp/>
        <stp>T</stp>
        <tr r="N31" s="2"/>
      </tp>
      <tp>
        <v>15040.8</v>
        <stp/>
        <stp>StudyData</stp>
        <stp>HSIC</stp>
        <stp>Bar</stp>
        <stp/>
        <stp>High</stp>
        <stp>D</stp>
        <stp>-58</stp>
        <stp>All</stp>
        <stp/>
        <stp/>
        <stp>FALSE</stp>
        <stp>T</stp>
        <tr r="E60" s="3"/>
        <tr r="E60" s="3"/>
      </tp>
      <tp>
        <v>15403.84</v>
        <stp/>
        <stp>StudyData</stp>
        <stp>HSIC</stp>
        <stp>Bar</stp>
        <stp/>
        <stp>High</stp>
        <stp>D</stp>
        <stp>-48</stp>
        <stp>All</stp>
        <stp/>
        <stp/>
        <stp>FALSE</stp>
        <stp>T</stp>
        <tr r="E50" s="3"/>
        <tr r="E50" s="3"/>
      </tp>
      <tp>
        <v>14426.88</v>
        <stp/>
        <stp>StudyData</stp>
        <stp>HSIC</stp>
        <stp>Bar</stp>
        <stp/>
        <stp>High</stp>
        <stp>D</stp>
        <stp>-78</stp>
        <stp>All</stp>
        <stp/>
        <stp/>
        <stp>FALSE</stp>
        <stp>T</stp>
        <tr r="E80" s="3"/>
        <tr r="E80" s="3"/>
      </tp>
      <tp>
        <v>14606.57</v>
        <stp/>
        <stp>StudyData</stp>
        <stp>HSIC</stp>
        <stp>Bar</stp>
        <stp/>
        <stp>High</stp>
        <stp>D</stp>
        <stp>-68</stp>
        <stp>All</stp>
        <stp/>
        <stp/>
        <stp>FALSE</stp>
        <stp>T</stp>
        <tr r="E70" s="3"/>
        <tr r="E70" s="3"/>
      </tp>
      <tp>
        <v>15346</v>
        <stp/>
        <stp>StudyData</stp>
        <stp>HSIC</stp>
        <stp>Bar</stp>
        <stp/>
        <stp>High</stp>
        <stp>D</stp>
        <stp>-18</stp>
        <stp>All</stp>
        <stp/>
        <stp/>
        <stp>FALSE</stp>
        <stp>T</stp>
        <tr r="E20" s="3"/>
        <tr r="E20" s="3"/>
      </tp>
      <tp>
        <v>15436.74</v>
        <stp/>
        <stp>StudyData</stp>
        <stp>HSIC</stp>
        <stp>Bar</stp>
        <stp/>
        <stp>High</stp>
        <stp>D</stp>
        <stp>-38</stp>
        <stp>All</stp>
        <stp/>
        <stp/>
        <stp>FALSE</stp>
        <stp>T</stp>
        <tr r="E40" s="3"/>
        <tr r="E40" s="3"/>
      </tp>
      <tp>
        <v>15477.42</v>
        <stp/>
        <stp>StudyData</stp>
        <stp>HSIC</stp>
        <stp>Bar</stp>
        <stp/>
        <stp>High</stp>
        <stp>D</stp>
        <stp>-28</stp>
        <stp>All</stp>
        <stp/>
        <stp/>
        <stp>FALSE</stp>
        <stp>T</stp>
        <tr r="E30" s="3"/>
        <tr r="E30" s="3"/>
      </tp>
      <tp>
        <v>13863.41</v>
        <stp/>
        <stp>StudyData</stp>
        <stp>HSIC</stp>
        <stp>Bar</stp>
        <stp/>
        <stp>High</stp>
        <stp>D</stp>
        <stp>-98</stp>
        <stp>All</stp>
        <stp/>
        <stp/>
        <stp>FALSE</stp>
        <stp>T</stp>
        <tr r="E100" s="3"/>
        <tr r="E100" s="3"/>
      </tp>
      <tp>
        <v>14411.33</v>
        <stp/>
        <stp>StudyData</stp>
        <stp>HSIC</stp>
        <stp>Bar</stp>
        <stp/>
        <stp>High</stp>
        <stp>D</stp>
        <stp>-88</stp>
        <stp>All</stp>
        <stp/>
        <stp/>
        <stp>FALSE</stp>
        <stp>T</stp>
        <tr r="E90" s="3"/>
        <tr r="E90" s="3"/>
      </tp>
      <tp>
        <v>11041</v>
        <stp/>
        <stp>ContractData</stp>
        <stp>F.HHI</stp>
        <stp>High</stp>
        <stp/>
        <stp>T</stp>
        <tr r="N32" s="2"/>
      </tp>
      <tp>
        <v>3123.64</v>
        <stp/>
        <stp>ContractData</stp>
        <stp>X.US.HSAHHHTR</stp>
        <stp>Open</stp>
        <stp/>
        <stp>T</stp>
        <tr r="M8" s="2"/>
      </tp>
      <tp>
        <v>14990.39</v>
        <stp/>
        <stp>StudyData</stp>
        <stp>HSIC</stp>
        <stp>Bar</stp>
        <stp/>
        <stp>High</stp>
        <stp>D</stp>
        <stp>-59</stp>
        <stp>All</stp>
        <stp/>
        <stp/>
        <stp>FALSE</stp>
        <stp>T</stp>
        <tr r="E61" s="3"/>
        <tr r="E61" s="3"/>
      </tp>
      <tp>
        <v>15361.49</v>
        <stp/>
        <stp>StudyData</stp>
        <stp>HSIC</stp>
        <stp>Bar</stp>
        <stp/>
        <stp>High</stp>
        <stp>D</stp>
        <stp>-49</stp>
        <stp>All</stp>
        <stp/>
        <stp/>
        <stp>FALSE</stp>
        <stp>T</stp>
        <tr r="E51" s="3"/>
        <tr r="E51" s="3"/>
      </tp>
      <tp>
        <v>14435.91</v>
        <stp/>
        <stp>StudyData</stp>
        <stp>HSIC</stp>
        <stp>Bar</stp>
        <stp/>
        <stp>High</stp>
        <stp>D</stp>
        <stp>-79</stp>
        <stp>All</stp>
        <stp/>
        <stp/>
        <stp>FALSE</stp>
        <stp>T</stp>
        <tr r="E81" s="3"/>
        <tr r="E81" s="3"/>
      </tp>
      <tp>
        <v>14612.37</v>
        <stp/>
        <stp>StudyData</stp>
        <stp>HSIC</stp>
        <stp>Bar</stp>
        <stp/>
        <stp>High</stp>
        <stp>D</stp>
        <stp>-69</stp>
        <stp>All</stp>
        <stp/>
        <stp/>
        <stp>FALSE</stp>
        <stp>T</stp>
        <tr r="E71" s="3"/>
        <tr r="E71" s="3"/>
      </tp>
      <tp>
        <v>15220.51</v>
        <stp/>
        <stp>StudyData</stp>
        <stp>HSIC</stp>
        <stp>Bar</stp>
        <stp/>
        <stp>High</stp>
        <stp>D</stp>
        <stp>-19</stp>
        <stp>All</stp>
        <stp/>
        <stp/>
        <stp>FALSE</stp>
        <stp>T</stp>
        <tr r="E21" s="3"/>
        <tr r="E21" s="3"/>
      </tp>
      <tp>
        <v>15373.26</v>
        <stp/>
        <stp>StudyData</stp>
        <stp>HSIC</stp>
        <stp>Bar</stp>
        <stp/>
        <stp>High</stp>
        <stp>D</stp>
        <stp>-39</stp>
        <stp>All</stp>
        <stp/>
        <stp/>
        <stp>FALSE</stp>
        <stp>T</stp>
        <tr r="E41" s="3"/>
        <tr r="E41" s="3"/>
      </tp>
      <tp>
        <v>15543.04</v>
        <stp/>
        <stp>StudyData</stp>
        <stp>HSIC</stp>
        <stp>Bar</stp>
        <stp/>
        <stp>High</stp>
        <stp>D</stp>
        <stp>-29</stp>
        <stp>All</stp>
        <stp/>
        <stp/>
        <stp>FALSE</stp>
        <stp>T</stp>
        <tr r="E31" s="3"/>
        <tr r="E31" s="3"/>
      </tp>
      <tp>
        <v>13855.56</v>
        <stp/>
        <stp>StudyData</stp>
        <stp>HSIC</stp>
        <stp>Bar</stp>
        <stp/>
        <stp>High</stp>
        <stp>D</stp>
        <stp>-99</stp>
        <stp>All</stp>
        <stp/>
        <stp/>
        <stp>FALSE</stp>
        <stp>T</stp>
        <tr r="E101" s="3"/>
        <tr r="E101" s="3"/>
      </tp>
      <tp>
        <v>14448.59</v>
        <stp/>
        <stp>StudyData</stp>
        <stp>HSIC</stp>
        <stp>Bar</stp>
        <stp/>
        <stp>High</stp>
        <stp>D</stp>
        <stp>-89</stp>
        <stp>All</stp>
        <stp/>
        <stp/>
        <stp>FALSE</stp>
        <stp>T</stp>
        <tr r="E91" s="3"/>
        <tr r="E91" s="3"/>
      </tp>
      <tp>
        <v>48.54</v>
        <stp/>
        <stp>ContractData</stp>
        <stp>F.CLE</stp>
        <stp>Low</stp>
        <stp/>
        <stp>T</stp>
        <tr r="O35" s="2"/>
      </tp>
      <tp>
        <v>6.7773000000000003</v>
        <stp/>
        <stp>ContractData</stp>
        <stp>F.CUS</stp>
        <stp>Low</stp>
        <stp/>
        <stp>T</stp>
        <tr r="O33" s="2"/>
      </tp>
      <tp>
        <v>11011</v>
        <stp/>
        <stp>ContractData</stp>
        <stp>F.HHI</stp>
        <stp>Low</stp>
        <stp/>
        <stp>T</stp>
        <tr r="O32" s="2"/>
      </tp>
      <tp>
        <v>27550</v>
        <stp/>
        <stp>ContractData</stp>
        <stp>F.HSI</stp>
        <stp>Low</stp>
        <stp/>
        <stp>T</stp>
        <tr r="O31" s="2"/>
      </tp>
      <tp>
        <v>3123.64</v>
        <stp/>
        <stp>ContractData</stp>
        <stp>X.US.HSAHHHTR</stp>
        <stp>Low</stp>
        <stp/>
        <stp>T</stp>
        <tr r="O8" s="2"/>
      </tp>
      <tp>
        <v>-0.13588187335809404</v>
        <stp/>
        <stp>ContractData</stp>
        <stp>HHI</stp>
        <stp>PerCentNetLastTrade</stp>
        <stp/>
        <stp>T</stp>
        <tr r="C25" s="1"/>
      </tp>
      <tp>
        <v>-0.15572375330460289</v>
        <stp/>
        <stp>ContractData</stp>
        <stp>HSI</stp>
        <stp>PerCentNetLastTrade</stp>
        <stp/>
        <stp>T</stp>
        <tr r="C26" s="1"/>
      </tp>
      <tp>
        <v>48.88</v>
        <stp/>
        <stp>DOMData</stp>
        <stp>F.CLE</stp>
        <stp>Price</stp>
        <stp>4</stp>
        <stp>T</stp>
        <tr r="N38" s="2"/>
      </tp>
      <tp>
        <v>15992.66</v>
        <stp/>
        <stp>StudyData</stp>
        <stp>HSIC</stp>
        <stp>Bar</stp>
        <stp/>
        <stp>Open</stp>
        <stp>D</stp>
        <stp>-9</stp>
        <stp>All</stp>
        <stp/>
        <stp/>
        <stp>FALSE</stp>
        <stp>T</stp>
        <tr r="D11" s="3"/>
        <tr r="D11" s="3"/>
      </tp>
      <tp>
        <v>48.89</v>
        <stp/>
        <stp>DOMData</stp>
        <stp>F.CLE</stp>
        <stp>Price</stp>
        <stp>5</stp>
        <stp>T</stp>
        <tr r="N37" s="2"/>
      </tp>
      <tp>
        <v>15959.19</v>
        <stp/>
        <stp>StudyData</stp>
        <stp>HSIC</stp>
        <stp>Bar</stp>
        <stp/>
        <stp>Open</stp>
        <stp>D</stp>
        <stp>-8</stp>
        <stp>All</stp>
        <stp/>
        <stp/>
        <stp>FALSE</stp>
        <stp>T</stp>
        <tr r="D10" s="3"/>
        <tr r="D10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67412396113735E-2"/>
          <c:y val="2.7019454951539616E-2"/>
          <c:w val="0.89116038656087526"/>
          <c:h val="0.8687991746696403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Sheet3!$D$2:$D$47</c:f>
              <c:numCache>
                <c:formatCode>0.00</c:formatCode>
                <c:ptCount val="46"/>
                <c:pt idx="0">
                  <c:v>16223.73</c:v>
                </c:pt>
                <c:pt idx="1">
                  <c:v>16123.46</c:v>
                </c:pt>
                <c:pt idx="2">
                  <c:v>16150.27</c:v>
                </c:pt>
                <c:pt idx="3">
                  <c:v>16206.23</c:v>
                </c:pt>
                <c:pt idx="4">
                  <c:v>16108.74</c:v>
                </c:pt>
                <c:pt idx="5">
                  <c:v>15974.71</c:v>
                </c:pt>
                <c:pt idx="6">
                  <c:v>15934.38</c:v>
                </c:pt>
                <c:pt idx="7">
                  <c:v>15951.45</c:v>
                </c:pt>
                <c:pt idx="8">
                  <c:v>15959.19</c:v>
                </c:pt>
                <c:pt idx="9">
                  <c:v>15992.66</c:v>
                </c:pt>
                <c:pt idx="10">
                  <c:v>15869.84</c:v>
                </c:pt>
                <c:pt idx="11">
                  <c:v>15843</c:v>
                </c:pt>
                <c:pt idx="12">
                  <c:v>15894.38</c:v>
                </c:pt>
                <c:pt idx="13">
                  <c:v>15640.78</c:v>
                </c:pt>
                <c:pt idx="14">
                  <c:v>15540.78</c:v>
                </c:pt>
                <c:pt idx="15">
                  <c:v>15625.84</c:v>
                </c:pt>
                <c:pt idx="16">
                  <c:v>15529.5</c:v>
                </c:pt>
                <c:pt idx="17">
                  <c:v>15460.6</c:v>
                </c:pt>
                <c:pt idx="18">
                  <c:v>15270.98</c:v>
                </c:pt>
                <c:pt idx="19">
                  <c:v>15057.6</c:v>
                </c:pt>
                <c:pt idx="20">
                  <c:v>14973.92</c:v>
                </c:pt>
                <c:pt idx="21">
                  <c:v>14956.99</c:v>
                </c:pt>
                <c:pt idx="22">
                  <c:v>15103.06</c:v>
                </c:pt>
                <c:pt idx="23">
                  <c:v>14959.6</c:v>
                </c:pt>
                <c:pt idx="24">
                  <c:v>15278.73</c:v>
                </c:pt>
                <c:pt idx="25">
                  <c:v>15235.09</c:v>
                </c:pt>
                <c:pt idx="26">
                  <c:v>15243.12</c:v>
                </c:pt>
                <c:pt idx="27">
                  <c:v>15445.18</c:v>
                </c:pt>
                <c:pt idx="28">
                  <c:v>15423.76</c:v>
                </c:pt>
                <c:pt idx="29">
                  <c:v>15465.3</c:v>
                </c:pt>
                <c:pt idx="30">
                  <c:v>15389.18</c:v>
                </c:pt>
                <c:pt idx="31">
                  <c:v>15423.14</c:v>
                </c:pt>
                <c:pt idx="32">
                  <c:v>15363.69</c:v>
                </c:pt>
                <c:pt idx="33">
                  <c:v>15370.69</c:v>
                </c:pt>
                <c:pt idx="34">
                  <c:v>15505.92</c:v>
                </c:pt>
                <c:pt idx="35">
                  <c:v>15314.51</c:v>
                </c:pt>
                <c:pt idx="36">
                  <c:v>15255.26</c:v>
                </c:pt>
                <c:pt idx="37">
                  <c:v>15369.45</c:v>
                </c:pt>
                <c:pt idx="38">
                  <c:v>15404.58</c:v>
                </c:pt>
                <c:pt idx="39">
                  <c:v>15354.04</c:v>
                </c:pt>
                <c:pt idx="40">
                  <c:v>15335.87</c:v>
                </c:pt>
                <c:pt idx="41">
                  <c:v>15518.12</c:v>
                </c:pt>
                <c:pt idx="42">
                  <c:v>15351.18</c:v>
                </c:pt>
                <c:pt idx="43">
                  <c:v>15335.41</c:v>
                </c:pt>
                <c:pt idx="44">
                  <c:v>15284.55</c:v>
                </c:pt>
                <c:pt idx="45">
                  <c:v>15309.53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Sheet3!$E$2:$E$47</c:f>
              <c:numCache>
                <c:formatCode>0.00</c:formatCode>
                <c:ptCount val="46"/>
                <c:pt idx="0">
                  <c:v>16333.98</c:v>
                </c:pt>
                <c:pt idx="1">
                  <c:v>16178.14</c:v>
                </c:pt>
                <c:pt idx="2">
                  <c:v>16217.63</c:v>
                </c:pt>
                <c:pt idx="3">
                  <c:v>16269.72</c:v>
                </c:pt>
                <c:pt idx="4">
                  <c:v>16210.73</c:v>
                </c:pt>
                <c:pt idx="5">
                  <c:v>16133.72</c:v>
                </c:pt>
                <c:pt idx="6">
                  <c:v>16008.87</c:v>
                </c:pt>
                <c:pt idx="7">
                  <c:v>16026.01</c:v>
                </c:pt>
                <c:pt idx="8">
                  <c:v>15992.91</c:v>
                </c:pt>
                <c:pt idx="9">
                  <c:v>15997.68</c:v>
                </c:pt>
                <c:pt idx="10">
                  <c:v>15968.07</c:v>
                </c:pt>
                <c:pt idx="11">
                  <c:v>15898.41</c:v>
                </c:pt>
                <c:pt idx="12">
                  <c:v>15910.79</c:v>
                </c:pt>
                <c:pt idx="13">
                  <c:v>15838.81</c:v>
                </c:pt>
                <c:pt idx="14">
                  <c:v>15574.45</c:v>
                </c:pt>
                <c:pt idx="15">
                  <c:v>15641.17</c:v>
                </c:pt>
                <c:pt idx="16">
                  <c:v>15530.11</c:v>
                </c:pt>
                <c:pt idx="17">
                  <c:v>15511.78</c:v>
                </c:pt>
                <c:pt idx="18">
                  <c:v>15346</c:v>
                </c:pt>
                <c:pt idx="19">
                  <c:v>15220.51</c:v>
                </c:pt>
                <c:pt idx="20">
                  <c:v>15062.91</c:v>
                </c:pt>
                <c:pt idx="21">
                  <c:v>15026.04</c:v>
                </c:pt>
                <c:pt idx="22">
                  <c:v>15121.28</c:v>
                </c:pt>
                <c:pt idx="23">
                  <c:v>15097.18</c:v>
                </c:pt>
                <c:pt idx="24">
                  <c:v>15331.34</c:v>
                </c:pt>
                <c:pt idx="25">
                  <c:v>15309.7</c:v>
                </c:pt>
                <c:pt idx="26">
                  <c:v>15314.22</c:v>
                </c:pt>
                <c:pt idx="27">
                  <c:v>15457.34</c:v>
                </c:pt>
                <c:pt idx="28">
                  <c:v>15477.42</c:v>
                </c:pt>
                <c:pt idx="29">
                  <c:v>15543.04</c:v>
                </c:pt>
                <c:pt idx="30">
                  <c:v>15470.29</c:v>
                </c:pt>
                <c:pt idx="31">
                  <c:v>15429.03</c:v>
                </c:pt>
                <c:pt idx="32">
                  <c:v>15446.39</c:v>
                </c:pt>
                <c:pt idx="33">
                  <c:v>15405.38</c:v>
                </c:pt>
                <c:pt idx="34">
                  <c:v>15505.92</c:v>
                </c:pt>
                <c:pt idx="35">
                  <c:v>15408.47</c:v>
                </c:pt>
                <c:pt idx="36">
                  <c:v>15313.34</c:v>
                </c:pt>
                <c:pt idx="37">
                  <c:v>15369.45</c:v>
                </c:pt>
                <c:pt idx="38">
                  <c:v>15436.74</c:v>
                </c:pt>
                <c:pt idx="39">
                  <c:v>15373.26</c:v>
                </c:pt>
                <c:pt idx="40">
                  <c:v>15391.37</c:v>
                </c:pt>
                <c:pt idx="41">
                  <c:v>15568.6</c:v>
                </c:pt>
                <c:pt idx="42">
                  <c:v>15444.91</c:v>
                </c:pt>
                <c:pt idx="43">
                  <c:v>15403.71</c:v>
                </c:pt>
                <c:pt idx="44">
                  <c:v>15343.45</c:v>
                </c:pt>
                <c:pt idx="45">
                  <c:v>15355.23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Sheet3!$F$2:$F$47</c:f>
              <c:numCache>
                <c:formatCode>0.00</c:formatCode>
                <c:ptCount val="46"/>
                <c:pt idx="0">
                  <c:v>16223.73</c:v>
                </c:pt>
                <c:pt idx="1">
                  <c:v>16083.34</c:v>
                </c:pt>
                <c:pt idx="2">
                  <c:v>16072.9</c:v>
                </c:pt>
                <c:pt idx="3">
                  <c:v>16152.76</c:v>
                </c:pt>
                <c:pt idx="4">
                  <c:v>16108.74</c:v>
                </c:pt>
                <c:pt idx="5">
                  <c:v>15974.71</c:v>
                </c:pt>
                <c:pt idx="6">
                  <c:v>15884.87</c:v>
                </c:pt>
                <c:pt idx="7">
                  <c:v>15930.46</c:v>
                </c:pt>
                <c:pt idx="8">
                  <c:v>15839.45</c:v>
                </c:pt>
                <c:pt idx="9">
                  <c:v>15905.95</c:v>
                </c:pt>
                <c:pt idx="10">
                  <c:v>15826.54</c:v>
                </c:pt>
                <c:pt idx="11">
                  <c:v>15771.05</c:v>
                </c:pt>
                <c:pt idx="12">
                  <c:v>15796.28</c:v>
                </c:pt>
                <c:pt idx="13">
                  <c:v>15631.02</c:v>
                </c:pt>
                <c:pt idx="14">
                  <c:v>15495.41</c:v>
                </c:pt>
                <c:pt idx="15">
                  <c:v>15465.56</c:v>
                </c:pt>
                <c:pt idx="16">
                  <c:v>15459.68</c:v>
                </c:pt>
                <c:pt idx="17">
                  <c:v>15419.87</c:v>
                </c:pt>
                <c:pt idx="18">
                  <c:v>15259.39</c:v>
                </c:pt>
                <c:pt idx="19">
                  <c:v>15057.6</c:v>
                </c:pt>
                <c:pt idx="20">
                  <c:v>14941.1</c:v>
                </c:pt>
                <c:pt idx="21">
                  <c:v>14936.44</c:v>
                </c:pt>
                <c:pt idx="22">
                  <c:v>15017.05</c:v>
                </c:pt>
                <c:pt idx="23">
                  <c:v>14826.3</c:v>
                </c:pt>
                <c:pt idx="24">
                  <c:v>14937.02</c:v>
                </c:pt>
                <c:pt idx="25">
                  <c:v>15229.71</c:v>
                </c:pt>
                <c:pt idx="26">
                  <c:v>15224.62</c:v>
                </c:pt>
                <c:pt idx="27">
                  <c:v>15387.57</c:v>
                </c:pt>
                <c:pt idx="28">
                  <c:v>15349.63</c:v>
                </c:pt>
                <c:pt idx="29">
                  <c:v>15436.9</c:v>
                </c:pt>
                <c:pt idx="30">
                  <c:v>15374.84</c:v>
                </c:pt>
                <c:pt idx="31">
                  <c:v>15327.12</c:v>
                </c:pt>
                <c:pt idx="32">
                  <c:v>15347.75</c:v>
                </c:pt>
                <c:pt idx="33">
                  <c:v>15262.87</c:v>
                </c:pt>
                <c:pt idx="34">
                  <c:v>15386.16</c:v>
                </c:pt>
                <c:pt idx="35">
                  <c:v>15314.35</c:v>
                </c:pt>
                <c:pt idx="36">
                  <c:v>15207.17</c:v>
                </c:pt>
                <c:pt idx="37">
                  <c:v>15242.07</c:v>
                </c:pt>
                <c:pt idx="38">
                  <c:v>15304.04</c:v>
                </c:pt>
                <c:pt idx="39">
                  <c:v>15289.06</c:v>
                </c:pt>
                <c:pt idx="40">
                  <c:v>15235.22</c:v>
                </c:pt>
                <c:pt idx="41">
                  <c:v>15430.57</c:v>
                </c:pt>
                <c:pt idx="42">
                  <c:v>15336.76</c:v>
                </c:pt>
                <c:pt idx="43">
                  <c:v>15322.93</c:v>
                </c:pt>
                <c:pt idx="44">
                  <c:v>15262.33</c:v>
                </c:pt>
                <c:pt idx="45">
                  <c:v>15246.3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Sheet3!$G$2:$G$47</c:f>
              <c:numCache>
                <c:formatCode>0.00</c:formatCode>
                <c:ptCount val="46"/>
                <c:pt idx="0">
                  <c:v>16322.26</c:v>
                </c:pt>
                <c:pt idx="1">
                  <c:v>16149.14</c:v>
                </c:pt>
                <c:pt idx="2">
                  <c:v>16127.93</c:v>
                </c:pt>
                <c:pt idx="3">
                  <c:v>16179.66</c:v>
                </c:pt>
                <c:pt idx="4">
                  <c:v>16142.51</c:v>
                </c:pt>
                <c:pt idx="5">
                  <c:v>16125.97</c:v>
                </c:pt>
                <c:pt idx="6">
                  <c:v>15941.24</c:v>
                </c:pt>
                <c:pt idx="7">
                  <c:v>16018.61</c:v>
                </c:pt>
                <c:pt idx="8">
                  <c:v>15898.53</c:v>
                </c:pt>
                <c:pt idx="9">
                  <c:v>15906.91</c:v>
                </c:pt>
                <c:pt idx="10">
                  <c:v>15961.52</c:v>
                </c:pt>
                <c:pt idx="11">
                  <c:v>15827.75</c:v>
                </c:pt>
                <c:pt idx="12">
                  <c:v>15825.28</c:v>
                </c:pt>
                <c:pt idx="13">
                  <c:v>15828.29</c:v>
                </c:pt>
                <c:pt idx="14">
                  <c:v>15564.11</c:v>
                </c:pt>
                <c:pt idx="15">
                  <c:v>15494.16</c:v>
                </c:pt>
                <c:pt idx="16">
                  <c:v>15498.88</c:v>
                </c:pt>
                <c:pt idx="17">
                  <c:v>15482.21</c:v>
                </c:pt>
                <c:pt idx="18">
                  <c:v>15269.53</c:v>
                </c:pt>
                <c:pt idx="19">
                  <c:v>15214.34</c:v>
                </c:pt>
                <c:pt idx="20">
                  <c:v>15008.61</c:v>
                </c:pt>
                <c:pt idx="21">
                  <c:v>14977.08</c:v>
                </c:pt>
                <c:pt idx="22">
                  <c:v>15040.96</c:v>
                </c:pt>
                <c:pt idx="23">
                  <c:v>15052.14</c:v>
                </c:pt>
                <c:pt idx="24">
                  <c:v>15021.65</c:v>
                </c:pt>
                <c:pt idx="25">
                  <c:v>15309.7</c:v>
                </c:pt>
                <c:pt idx="26">
                  <c:v>15285.86</c:v>
                </c:pt>
                <c:pt idx="27">
                  <c:v>15418.25</c:v>
                </c:pt>
                <c:pt idx="28">
                  <c:v>15391.23</c:v>
                </c:pt>
                <c:pt idx="29">
                  <c:v>15499.74</c:v>
                </c:pt>
                <c:pt idx="30">
                  <c:v>15451.4</c:v>
                </c:pt>
                <c:pt idx="31">
                  <c:v>15349.1</c:v>
                </c:pt>
                <c:pt idx="32">
                  <c:v>15393.23</c:v>
                </c:pt>
                <c:pt idx="33">
                  <c:v>15340.05</c:v>
                </c:pt>
                <c:pt idx="34">
                  <c:v>15403.48</c:v>
                </c:pt>
                <c:pt idx="35">
                  <c:v>15408.47</c:v>
                </c:pt>
                <c:pt idx="36">
                  <c:v>15244</c:v>
                </c:pt>
                <c:pt idx="37">
                  <c:v>15250.54</c:v>
                </c:pt>
                <c:pt idx="38">
                  <c:v>15436.74</c:v>
                </c:pt>
                <c:pt idx="39">
                  <c:v>15357.02</c:v>
                </c:pt>
                <c:pt idx="40">
                  <c:v>15257.06</c:v>
                </c:pt>
                <c:pt idx="41">
                  <c:v>15462.91</c:v>
                </c:pt>
                <c:pt idx="42">
                  <c:v>15444.91</c:v>
                </c:pt>
                <c:pt idx="43">
                  <c:v>15381.93</c:v>
                </c:pt>
                <c:pt idx="44">
                  <c:v>15319.41</c:v>
                </c:pt>
                <c:pt idx="45">
                  <c:v>15298.91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4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2468512"/>
        <c:axId val="232469072"/>
      </c:stockChart>
      <c:catAx>
        <c:axId val="232468512"/>
        <c:scaling>
          <c:orientation val="maxMin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69072"/>
        <c:crosses val="autoZero"/>
        <c:auto val="0"/>
        <c:lblAlgn val="ctr"/>
        <c:lblOffset val="100"/>
        <c:tickLblSkip val="10"/>
        <c:noMultiLvlLbl val="0"/>
      </c:catAx>
      <c:valAx>
        <c:axId val="2324690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6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447937118096451"/>
          <c:y val="2.0087884494664157E-2"/>
          <c:w val="0.56627303476829172"/>
          <c:h val="0.9447583176396735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79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C6FDB89-3844-48BF-BFC5-425840CA92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3E83E3-9867-405F-B98F-66EABCA58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B7ABC89-CF1A-4E67-B316-0D2A9722CF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A4C7BC7-EA7D-459A-9819-1B8AC93C4B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5FC0E23-3DC2-4558-A74A-6F3C7647C9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5F03357-AFD0-411F-A625-C3CD7089BB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47E1344-CD13-41AF-967D-446DDBB273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778CC63-4053-4499-8E90-782B9F190B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F3A10A0-6B5D-4225-9669-5FE34866ED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E0D0474-7110-43D4-B1C1-5CD18F9450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4C3C76CD-29F6-444B-9740-69B25295F6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B411735D-BCD5-44A6-8C37-B4A32C8C9E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934153A2-992B-419A-8C41-984689B1B5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E2C4A587-18E5-483B-A688-3AE1589311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DB9B5796-88FC-4782-BCAF-FFD538FDBF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Sheet1!$L$2:$L$16</c:f>
              <c:strCache>
                <c:ptCount val="15"/>
                <c:pt idx="0">
                  <c:v>Hang Seng Software &amp; Services Index</c:v>
                </c:pt>
                <c:pt idx="1">
                  <c:v>Hang Seng IT Hardware Index</c:v>
                </c:pt>
                <c:pt idx="2">
                  <c:v>Hang Seng Commerce &amp; Industry Index</c:v>
                </c:pt>
                <c:pt idx="3">
                  <c:v>Hang Seng China AH (H) Index</c:v>
                </c:pt>
                <c:pt idx="4">
                  <c:v>Hang Seng China AH (H) Index TR</c:v>
                </c:pt>
                <c:pt idx="5">
                  <c:v>Hang Seng Mainland Banks Index</c:v>
                </c:pt>
                <c:pt idx="6">
                  <c:v>Hang Seng China Enterprises Index</c:v>
                </c:pt>
                <c:pt idx="7">
                  <c:v>Hang Seng Index</c:v>
                </c:pt>
                <c:pt idx="8">
                  <c:v>Hang Seng China AFF Corporations Index</c:v>
                </c:pt>
                <c:pt idx="9">
                  <c:v>Hang Seng Finance Index</c:v>
                </c:pt>
                <c:pt idx="10">
                  <c:v>Hang Seng Utilities Index</c:v>
                </c:pt>
                <c:pt idx="11">
                  <c:v>Hang Seng Mainland Oil &amp; Gas Index</c:v>
                </c:pt>
                <c:pt idx="12">
                  <c:v>Hang Seng Mainland Healthcare Index</c:v>
                </c:pt>
                <c:pt idx="13">
                  <c:v>Hang Seng properties Index</c:v>
                </c:pt>
                <c:pt idx="14">
                  <c:v>Hang Seng Mainland Properties Index</c:v>
                </c:pt>
              </c:strCache>
            </c:strRef>
          </c:cat>
          <c:val>
            <c:numRef>
              <c:f>Sheet1!$M$2:$M$16</c:f>
              <c:numCache>
                <c:formatCode>0.00%</c:formatCode>
                <c:ptCount val="15"/>
                <c:pt idx="0">
                  <c:v>1.9621571137016153E-2</c:v>
                </c:pt>
                <c:pt idx="1">
                  <c:v>1.6206990639425781E-2</c:v>
                </c:pt>
                <c:pt idx="2">
                  <c:v>1.0720075496280297E-2</c:v>
                </c:pt>
                <c:pt idx="3">
                  <c:v>6.4679783589493981E-3</c:v>
                </c:pt>
                <c:pt idx="4">
                  <c:v>6.4667463598372197E-3</c:v>
                </c:pt>
                <c:pt idx="5">
                  <c:v>4.9794776057095333E-3</c:v>
                </c:pt>
                <c:pt idx="6">
                  <c:v>4.6650574202859564E-3</c:v>
                </c:pt>
                <c:pt idx="7">
                  <c:v>4.6323507002947462E-3</c:v>
                </c:pt>
                <c:pt idx="8">
                  <c:v>4.4941099217372877E-3</c:v>
                </c:pt>
                <c:pt idx="9">
                  <c:v>1.8535069085137414E-3</c:v>
                </c:pt>
                <c:pt idx="10">
                  <c:v>1.1904019763934184E-3</c:v>
                </c:pt>
                <c:pt idx="11">
                  <c:v>2.7999618187024724E-4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Sheet1!$P$2:$P$20</c15:f>
                <c15:dlblRangeCache>
                  <c:ptCount val="19"/>
                  <c:pt idx="0">
                    <c:v>1.96%</c:v>
                  </c:pt>
                  <c:pt idx="1">
                    <c:v>1.62%</c:v>
                  </c:pt>
                  <c:pt idx="2">
                    <c:v>1.07%</c:v>
                  </c:pt>
                  <c:pt idx="3">
                    <c:v>0.65%</c:v>
                  </c:pt>
                  <c:pt idx="4">
                    <c:v>0.65%</c:v>
                  </c:pt>
                  <c:pt idx="5">
                    <c:v>0.50%</c:v>
                  </c:pt>
                  <c:pt idx="6">
                    <c:v>0.47%</c:v>
                  </c:pt>
                  <c:pt idx="7">
                    <c:v>0.46%</c:v>
                  </c:pt>
                  <c:pt idx="8">
                    <c:v>0.45%</c:v>
                  </c:pt>
                  <c:pt idx="9">
                    <c:v>0.19%</c:v>
                  </c:pt>
                  <c:pt idx="10">
                    <c:v>0.12%</c:v>
                  </c:pt>
                  <c:pt idx="11">
                    <c:v>0.03%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FF0000"/>
                </a:gs>
                <a:gs pos="48000">
                  <a:srgbClr val="CC3300"/>
                </a:gs>
                <a:gs pos="79000">
                  <a:srgbClr val="FF0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178383B-7BEE-4860-91C6-14C32C00B2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D3B6B86-4D41-46EC-BA23-7DDC3586F4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4B0AB1C-4BD7-493B-A4D8-7386D22CCD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86BE784-EC41-4E11-80A9-A7488FFE86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B5F96BA-8FB5-4DD5-8E9D-6B94E45FA3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BB303A1-7562-4896-A721-131D91F5F1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FDB2EF8-E55B-440F-8287-F53C23664B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3F03EF5-A291-495E-93CD-7BB4E64174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C49A9CF-F0EA-40A6-8011-772C3BA58C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8B2A531-ECC4-484C-8759-D12E3B9163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B272A1E1-2F80-4BDE-8C6E-20052D1346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020AB8FA-A2DF-4F53-ADA7-5FCFA3981A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83A51911-98DB-47A1-8F50-1B29AC0316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51745D1C-2505-4E7B-A0B5-75F27C6C7F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BF2DB1FF-A946-4A97-AB57-71BFFD55F4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Sheet1!$L$2:$L$16</c:f>
              <c:strCache>
                <c:ptCount val="15"/>
                <c:pt idx="0">
                  <c:v>Hang Seng Software &amp; Services Index</c:v>
                </c:pt>
                <c:pt idx="1">
                  <c:v>Hang Seng IT Hardware Index</c:v>
                </c:pt>
                <c:pt idx="2">
                  <c:v>Hang Seng Commerce &amp; Industry Index</c:v>
                </c:pt>
                <c:pt idx="3">
                  <c:v>Hang Seng China AH (H) Index</c:v>
                </c:pt>
                <c:pt idx="4">
                  <c:v>Hang Seng China AH (H) Index TR</c:v>
                </c:pt>
                <c:pt idx="5">
                  <c:v>Hang Seng Mainland Banks Index</c:v>
                </c:pt>
                <c:pt idx="6">
                  <c:v>Hang Seng China Enterprises Index</c:v>
                </c:pt>
                <c:pt idx="7">
                  <c:v>Hang Seng Index</c:v>
                </c:pt>
                <c:pt idx="8">
                  <c:v>Hang Seng China AFF Corporations Index</c:v>
                </c:pt>
                <c:pt idx="9">
                  <c:v>Hang Seng Finance Index</c:v>
                </c:pt>
                <c:pt idx="10">
                  <c:v>Hang Seng Utilities Index</c:v>
                </c:pt>
                <c:pt idx="11">
                  <c:v>Hang Seng Mainland Oil &amp; Gas Index</c:v>
                </c:pt>
                <c:pt idx="12">
                  <c:v>Hang Seng Mainland Healthcare Index</c:v>
                </c:pt>
                <c:pt idx="13">
                  <c:v>Hang Seng properties Index</c:v>
                </c:pt>
                <c:pt idx="14">
                  <c:v>Hang Seng Mainland Properties Index</c:v>
                </c:pt>
              </c:strCache>
            </c:strRef>
          </c:cat>
          <c:val>
            <c:numRef>
              <c:f>Sheet1!$N$2:$N$16</c:f>
              <c:numCache>
                <c:formatCode>0.00%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8.4858421056427239E-4</c:v>
                </c:pt>
                <c:pt idx="13">
                  <c:v>9.1984546807231157E-4</c:v>
                </c:pt>
                <c:pt idx="14">
                  <c:v>1.5019911039407384E-2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Sheet1!$Q$2:$Q$20</c15:f>
                <c15:dlblRangeCache>
                  <c:ptCount val="19"/>
                  <c:pt idx="12">
                    <c:v>-0.08%</c:v>
                  </c:pt>
                  <c:pt idx="13">
                    <c:v>-0.09%</c:v>
                  </c:pt>
                  <c:pt idx="14">
                    <c:v>-1.50%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72432"/>
        <c:axId val="232472992"/>
      </c:barChart>
      <c:catAx>
        <c:axId val="232472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72992"/>
        <c:crosses val="autoZero"/>
        <c:auto val="1"/>
        <c:lblAlgn val="ctr"/>
        <c:lblOffset val="100"/>
        <c:noMultiLvlLbl val="0"/>
      </c:catAx>
      <c:valAx>
        <c:axId val="2324729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30</xdr:row>
      <xdr:rowOff>28576</xdr:rowOff>
    </xdr:from>
    <xdr:to>
      <xdr:col>26</xdr:col>
      <xdr:colOff>657225</xdr:colOff>
      <xdr:row>45</xdr:row>
      <xdr:rowOff>190500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590550</xdr:colOff>
      <xdr:row>1</xdr:row>
      <xdr:rowOff>95251</xdr:rowOff>
    </xdr:from>
    <xdr:to>
      <xdr:col>3</xdr:col>
      <xdr:colOff>417324</xdr:colOff>
      <xdr:row>2</xdr:row>
      <xdr:rowOff>166094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04801"/>
          <a:ext cx="1198374" cy="280393"/>
        </a:xfrm>
        <a:prstGeom prst="rect">
          <a:avLst/>
        </a:prstGeom>
      </xdr:spPr>
    </xdr:pic>
    <xdr:clientData/>
  </xdr:twoCellAnchor>
  <xdr:twoCellAnchor>
    <xdr:from>
      <xdr:col>16</xdr:col>
      <xdr:colOff>19051</xdr:colOff>
      <xdr:row>3</xdr:row>
      <xdr:rowOff>209550</xdr:rowOff>
    </xdr:from>
    <xdr:to>
      <xdr:col>26</xdr:col>
      <xdr:colOff>419101</xdr:colOff>
      <xdr:row>27</xdr:row>
      <xdr:rowOff>200025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247651</xdr:colOff>
      <xdr:row>30</xdr:row>
      <xdr:rowOff>104775</xdr:rowOff>
    </xdr:from>
    <xdr:to>
      <xdr:col>17</xdr:col>
      <xdr:colOff>160396</xdr:colOff>
      <xdr:row>31</xdr:row>
      <xdr:rowOff>34470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6334125"/>
          <a:ext cx="598545" cy="13924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3</xdr:row>
      <xdr:rowOff>47625</xdr:rowOff>
    </xdr:from>
    <xdr:to>
      <xdr:col>18</xdr:col>
      <xdr:colOff>84195</xdr:colOff>
      <xdr:row>3</xdr:row>
      <xdr:rowOff>186870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571500"/>
          <a:ext cx="598545" cy="13924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</xdr:row>
      <xdr:rowOff>47625</xdr:rowOff>
    </xdr:from>
    <xdr:to>
      <xdr:col>25</xdr:col>
      <xdr:colOff>598545</xdr:colOff>
      <xdr:row>3</xdr:row>
      <xdr:rowOff>186870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3025" y="571500"/>
          <a:ext cx="598545" cy="139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RowColHeaders="0" tabSelected="1" workbookViewId="0">
      <selection activeCell="R29" sqref="R29"/>
    </sheetView>
  </sheetViews>
  <sheetFormatPr defaultRowHeight="16.5" x14ac:dyDescent="0.3"/>
  <cols>
    <col min="1" max="1" width="1.625" style="1" customWidth="1"/>
    <col min="2" max="16384" width="9" style="1"/>
  </cols>
  <sheetData>
    <row r="1" spans="2:27" ht="8.25" customHeight="1" x14ac:dyDescent="0.3"/>
    <row r="2" spans="2:27" x14ac:dyDescent="0.3">
      <c r="B2" s="85"/>
      <c r="C2" s="86"/>
      <c r="D2" s="86"/>
      <c r="E2" s="80" t="s">
        <v>52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76">
        <f>RTD("cqg.rtd", ,"SystemInfo", "Linetime")+V47/24</f>
        <v>42954.998368055552</v>
      </c>
      <c r="Z2" s="76"/>
      <c r="AA2" s="77"/>
    </row>
    <row r="3" spans="2:27" x14ac:dyDescent="0.3">
      <c r="B3" s="87"/>
      <c r="C3" s="88"/>
      <c r="D3" s="88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78"/>
      <c r="Z3" s="78"/>
      <c r="AA3" s="79"/>
    </row>
    <row r="4" spans="2:27" ht="17.25" x14ac:dyDescent="0.3">
      <c r="B4" s="89" t="s">
        <v>32</v>
      </c>
      <c r="C4" s="90"/>
      <c r="D4" s="90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Q4" s="82" t="s">
        <v>31</v>
      </c>
      <c r="R4" s="83"/>
      <c r="S4" s="83"/>
      <c r="T4" s="83"/>
      <c r="U4" s="83"/>
      <c r="V4" s="83"/>
      <c r="W4" s="83"/>
      <c r="X4" s="83"/>
      <c r="Y4" s="83"/>
      <c r="Z4" s="83"/>
      <c r="AA4" s="84"/>
    </row>
    <row r="5" spans="2:27" ht="17.25" x14ac:dyDescent="0.3">
      <c r="B5" s="75" t="s">
        <v>23</v>
      </c>
      <c r="C5" s="75"/>
      <c r="D5" s="75" t="s">
        <v>30</v>
      </c>
      <c r="E5" s="75"/>
      <c r="F5" s="75"/>
      <c r="G5" s="75"/>
      <c r="H5" s="75"/>
      <c r="I5" s="5" t="s">
        <v>24</v>
      </c>
      <c r="J5" s="5" t="s">
        <v>25</v>
      </c>
      <c r="K5" s="73" t="s">
        <v>26</v>
      </c>
      <c r="L5" s="74"/>
      <c r="M5" s="5" t="s">
        <v>27</v>
      </c>
      <c r="N5" s="5" t="s">
        <v>28</v>
      </c>
      <c r="O5" s="13" t="s">
        <v>29</v>
      </c>
      <c r="P5" s="14"/>
      <c r="Q5" s="45"/>
      <c r="R5" s="46"/>
      <c r="S5" s="46"/>
      <c r="T5" s="46"/>
      <c r="U5" s="46"/>
      <c r="V5" s="46"/>
      <c r="W5" s="46"/>
      <c r="X5" s="46"/>
      <c r="Y5" s="46"/>
      <c r="Z5" s="46"/>
      <c r="AA5" s="47"/>
    </row>
    <row r="6" spans="2:27" x14ac:dyDescent="0.3">
      <c r="B6" s="65" t="s">
        <v>0</v>
      </c>
      <c r="C6" s="65"/>
      <c r="D6" s="65" t="str">
        <f>RTD("cqg.rtd", ,"ContractData",B6, "LOngDescription",, "T")</f>
        <v>Hang Seng China AFF Corporations Index</v>
      </c>
      <c r="E6" s="65"/>
      <c r="F6" s="65"/>
      <c r="G6" s="65"/>
      <c r="H6" s="65"/>
      <c r="I6" s="2">
        <f>RTD("cqg.rtd", ,"ContractData",B6, "LastTrade",, "T")</f>
        <v>4313.8100000000004</v>
      </c>
      <c r="J6" s="2">
        <f>RTD("cqg.rtd", ,"ContractData",B6, "NetLastTrade",, "T")</f>
        <v>19.300000000000182</v>
      </c>
      <c r="K6" s="4">
        <f>RTD("cqg.rtd", ,"ContractData",B6, "PercentNetLastTrade",, "T")/100</f>
        <v>4.4941099217372877E-3</v>
      </c>
      <c r="L6" s="2">
        <f>K6</f>
        <v>4.4941099217372877E-3</v>
      </c>
      <c r="M6" s="2">
        <f>RTD("cqg.rtd", ,"ContractData",B6, "Open",, "T")</f>
        <v>4310.84</v>
      </c>
      <c r="N6" s="2">
        <f>RTD("cqg.rtd", ,"ContractData",B6, "High",, "T")</f>
        <v>4322.8900000000003</v>
      </c>
      <c r="O6" s="6">
        <f>RTD("cqg.rtd", ,"ContractData",B6, "Low",, "T")</f>
        <v>4298.05</v>
      </c>
      <c r="P6" s="15"/>
      <c r="Q6" s="9"/>
      <c r="R6" s="9"/>
      <c r="S6" s="9"/>
      <c r="T6" s="9"/>
      <c r="U6" s="9"/>
      <c r="V6" s="9"/>
      <c r="W6" s="9"/>
      <c r="X6" s="9"/>
      <c r="Y6" s="9"/>
      <c r="Z6" s="9"/>
      <c r="AA6" s="10"/>
    </row>
    <row r="7" spans="2:27" x14ac:dyDescent="0.3">
      <c r="B7" s="65" t="s">
        <v>14</v>
      </c>
      <c r="C7" s="65"/>
      <c r="D7" s="65" t="str">
        <f>RTD("cqg.rtd", ,"ContractData",B7, "LOngDescription",, "T")</f>
        <v>Hang Seng China AH (H) Index</v>
      </c>
      <c r="E7" s="65"/>
      <c r="F7" s="65"/>
      <c r="G7" s="65"/>
      <c r="H7" s="65"/>
      <c r="I7" s="2">
        <f>RTD("cqg.rtd", ,"ContractData",B7, "LastPrice",, "T")</f>
        <v>2150.5</v>
      </c>
      <c r="J7" s="2">
        <f>RTD("cqg.rtd", ,"ContractData",B7, "NetLastTrade",, "T")</f>
        <v>13.820000000000164</v>
      </c>
      <c r="K7" s="4">
        <f>RTD("cqg.rtd", ,"ContractData",B7, "PercentNetLastTrade",, "T")/100</f>
        <v>6.4679783589493981E-3</v>
      </c>
      <c r="L7" s="2">
        <f t="shared" ref="L7:L20" si="0">K7</f>
        <v>6.4679783589493981E-3</v>
      </c>
      <c r="M7" s="2">
        <f>RTD("cqg.rtd", ,"ContractData",B7, "Open",, "T")</f>
        <v>2144.83</v>
      </c>
      <c r="N7" s="2">
        <f>RTD("cqg.rtd", ,"ContractData",B7, "High",, "T")</f>
        <v>2154.71</v>
      </c>
      <c r="O7" s="6">
        <f>RTD("cqg.rtd", ,"ContractData",B7, "Low",, "T")</f>
        <v>2141.5100000000002</v>
      </c>
      <c r="P7" s="15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2:27" x14ac:dyDescent="0.3">
      <c r="B8" s="65" t="s">
        <v>15</v>
      </c>
      <c r="C8" s="65"/>
      <c r="D8" s="65" t="str">
        <f>RTD("cqg.rtd", ,"ContractData",B8, "LOngDescription",, "T")</f>
        <v>Hang Seng China AH (H) Index TR</v>
      </c>
      <c r="E8" s="65"/>
      <c r="F8" s="65"/>
      <c r="G8" s="65"/>
      <c r="H8" s="65"/>
      <c r="I8" s="2">
        <f>RTD("cqg.rtd", ,"ContractData",B8, "LastPrice",, "T")</f>
        <v>3123.64</v>
      </c>
      <c r="J8" s="2">
        <f>RTD("cqg.rtd", ,"ContractData",B8, "NetLastTrade",, "T")</f>
        <v>20.069999999999709</v>
      </c>
      <c r="K8" s="4">
        <f>RTD("cqg.rtd", ,"ContractData",B8, "PercentNetLastTrade",, "T")/100</f>
        <v>6.4667463598372197E-3</v>
      </c>
      <c r="L8" s="2">
        <f t="shared" si="0"/>
        <v>6.4667463598372197E-3</v>
      </c>
      <c r="M8" s="2">
        <f>RTD("cqg.rtd", ,"ContractData",B8, "Open",, "T")</f>
        <v>3123.64</v>
      </c>
      <c r="N8" s="2">
        <f>RTD("cqg.rtd", ,"ContractData",B8, "High",, "T")</f>
        <v>3123.64</v>
      </c>
      <c r="O8" s="6">
        <f>RTD("cqg.rtd", ,"ContractData",B8, "Low",, "T")</f>
        <v>3123.64</v>
      </c>
      <c r="P8" s="15"/>
      <c r="Q8" s="9"/>
      <c r="R8" s="9"/>
      <c r="S8" s="9"/>
      <c r="T8" s="9"/>
      <c r="U8" s="9"/>
      <c r="V8" s="9"/>
      <c r="W8" s="9"/>
      <c r="X8" s="9"/>
      <c r="Y8" s="9"/>
      <c r="Z8" s="9"/>
      <c r="AA8" s="10"/>
    </row>
    <row r="9" spans="2:27" x14ac:dyDescent="0.3">
      <c r="B9" s="65" t="s">
        <v>1</v>
      </c>
      <c r="C9" s="65"/>
      <c r="D9" s="65" t="str">
        <f>RTD("cqg.rtd", ,"ContractData",B9, "LOngDescription",, "T")</f>
        <v>Hang Seng China Enterprises Index</v>
      </c>
      <c r="E9" s="65"/>
      <c r="F9" s="65"/>
      <c r="G9" s="65"/>
      <c r="H9" s="65"/>
      <c r="I9" s="2">
        <f>RTD("cqg.rtd", ,"ContractData",B9, "LastPrice",, "T")</f>
        <v>11054.41</v>
      </c>
      <c r="J9" s="2">
        <f>RTD("cqg.rtd", ,"ContractData",B9, "NetLastTrade",, "T")</f>
        <v>51.329999999999927</v>
      </c>
      <c r="K9" s="4">
        <f>RTD("cqg.rtd", ,"ContractData",B9, "PercentNetLastTrade",, "T")/100</f>
        <v>4.6650574202859564E-3</v>
      </c>
      <c r="L9" s="2">
        <f t="shared" si="0"/>
        <v>4.6650574202859564E-3</v>
      </c>
      <c r="M9" s="2">
        <f>RTD("cqg.rtd", ,"ContractData",B9, "Open",, "T")</f>
        <v>11050.25</v>
      </c>
      <c r="N9" s="2">
        <f>RTD("cqg.rtd", ,"ContractData",B9, "High",, "T")</f>
        <v>11098.67</v>
      </c>
      <c r="O9" s="6">
        <f>RTD("cqg.rtd", ,"ContractData",B9, "Low",, "T")</f>
        <v>11023.95</v>
      </c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10"/>
    </row>
    <row r="10" spans="2:27" x14ac:dyDescent="0.3">
      <c r="B10" s="65" t="s">
        <v>2</v>
      </c>
      <c r="C10" s="65"/>
      <c r="D10" s="65" t="str">
        <f>RTD("cqg.rtd", ,"ContractData",B10, "LOngDescription",, "T")</f>
        <v>Hang Seng Commerce &amp; Industry Index</v>
      </c>
      <c r="E10" s="65"/>
      <c r="F10" s="65"/>
      <c r="G10" s="65"/>
      <c r="H10" s="65"/>
      <c r="I10" s="2">
        <f>RTD("cqg.rtd", ,"ContractData",B10, "LastPrice",, "T")</f>
        <v>16322.26</v>
      </c>
      <c r="J10" s="2">
        <f>RTD("cqg.rtd", ,"ContractData",B10, "NetLastTrade",, "T")</f>
        <v>173.11999999999898</v>
      </c>
      <c r="K10" s="4">
        <f>RTD("cqg.rtd", ,"ContractData",B10, "PercentNetLastTrade",, "T")/100</f>
        <v>1.0720075496280297E-2</v>
      </c>
      <c r="L10" s="2">
        <f t="shared" si="0"/>
        <v>1.0720075496280297E-2</v>
      </c>
      <c r="M10" s="2">
        <f>RTD("cqg.rtd", ,"ContractData",B10, "Open",, "T")</f>
        <v>16223.73</v>
      </c>
      <c r="N10" s="2">
        <f>RTD("cqg.rtd", ,"ContractData",B10, "High",, "T")</f>
        <v>16333.98</v>
      </c>
      <c r="O10" s="6">
        <f>RTD("cqg.rtd", ,"ContractData",B10, "Low",, "T")</f>
        <v>16223.73</v>
      </c>
      <c r="P10" s="15"/>
      <c r="Q10" s="9"/>
      <c r="R10" s="9"/>
      <c r="S10" s="9"/>
      <c r="T10" s="9"/>
      <c r="U10" s="9"/>
      <c r="V10" s="9"/>
      <c r="W10" s="9"/>
      <c r="X10" s="9"/>
      <c r="Y10" s="9"/>
      <c r="Z10" s="9"/>
      <c r="AA10" s="10"/>
    </row>
    <row r="11" spans="2:27" x14ac:dyDescent="0.3">
      <c r="B11" s="65" t="s">
        <v>3</v>
      </c>
      <c r="C11" s="65"/>
      <c r="D11" s="65" t="str">
        <f>RTD("cqg.rtd", ,"ContractData",B11, "LOngDescription",, "T")</f>
        <v>Hang Seng Finance Index</v>
      </c>
      <c r="E11" s="65"/>
      <c r="F11" s="65"/>
      <c r="G11" s="65"/>
      <c r="H11" s="65"/>
      <c r="I11" s="2">
        <f>RTD("cqg.rtd", ,"ContractData",B11, "LastPrice",, "T")</f>
        <v>37922.730000000003</v>
      </c>
      <c r="J11" s="2">
        <f>RTD("cqg.rtd", ,"ContractData",B11, "NetLastTrade",, "T")</f>
        <v>70.160000000003492</v>
      </c>
      <c r="K11" s="4">
        <f>RTD("cqg.rtd", ,"ContractData",B11, "PercentNetLastTrade",, "T")/100</f>
        <v>1.8535069085137414E-3</v>
      </c>
      <c r="L11" s="2">
        <f t="shared" si="0"/>
        <v>1.8535069085137414E-3</v>
      </c>
      <c r="M11" s="2">
        <f>RTD("cqg.rtd", ,"ContractData",B11, "Open",, "T")</f>
        <v>37955.72</v>
      </c>
      <c r="N11" s="2">
        <f>RTD("cqg.rtd", ,"ContractData",B11, "High",, "T")</f>
        <v>38054.78</v>
      </c>
      <c r="O11" s="6">
        <f>RTD("cqg.rtd", ,"ContractData",B11, "Low",, "T")</f>
        <v>37881.300000000003</v>
      </c>
      <c r="P11" s="15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2:27" x14ac:dyDescent="0.3">
      <c r="B12" s="65" t="s">
        <v>6</v>
      </c>
      <c r="C12" s="65"/>
      <c r="D12" s="65" t="str">
        <f>RTD("cqg.rtd", ,"ContractData",B12, "LOngDescription",, "T")</f>
        <v>Hang Seng Index</v>
      </c>
      <c r="E12" s="65"/>
      <c r="F12" s="65"/>
      <c r="G12" s="65"/>
      <c r="H12" s="65"/>
      <c r="I12" s="2">
        <f>RTD("cqg.rtd", ,"ContractData",B12, "LastPrice",, "T")</f>
        <v>27690.36</v>
      </c>
      <c r="J12" s="2">
        <f>RTD("cqg.rtd", ,"ContractData",B12, "NetLastTrade",, "T")</f>
        <v>127.68000000000029</v>
      </c>
      <c r="K12" s="4">
        <f>RTD("cqg.rtd", ,"ContractData",B12, "PercentNetLastTrade",, "T")/100</f>
        <v>4.6323507002947462E-3</v>
      </c>
      <c r="L12" s="2">
        <f t="shared" si="0"/>
        <v>4.6323507002947462E-3</v>
      </c>
      <c r="M12" s="2">
        <f>RTD("cqg.rtd", ,"ContractData",B12, "Open",, "T")</f>
        <v>27665.71</v>
      </c>
      <c r="N12" s="2">
        <f>RTD("cqg.rtd", ,"ContractData",B12, "High",, "T")</f>
        <v>27731.920000000002</v>
      </c>
      <c r="O12" s="6">
        <f>RTD("cqg.rtd", ,"ContractData",B12, "Low",, "T")</f>
        <v>27629.200000000001</v>
      </c>
      <c r="P12" s="15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</row>
    <row r="13" spans="2:27" x14ac:dyDescent="0.3">
      <c r="B13" s="65" t="s">
        <v>8</v>
      </c>
      <c r="C13" s="65"/>
      <c r="D13" s="65" t="str">
        <f>RTD("cqg.rtd", ,"ContractData",B13, "LOngDescription",, "T")</f>
        <v>Hang Seng IT Hardware Index</v>
      </c>
      <c r="E13" s="65"/>
      <c r="F13" s="65"/>
      <c r="G13" s="65"/>
      <c r="H13" s="65"/>
      <c r="I13" s="2">
        <f>RTD("cqg.rtd", ,"ContractData",B13, "LastPrice",, "T")</f>
        <v>3649.87</v>
      </c>
      <c r="J13" s="2">
        <f>RTD("cqg.rtd", ,"ContractData",B13, "NetLastTrade",, "T")</f>
        <v>58.210000000000036</v>
      </c>
      <c r="K13" s="4">
        <f>RTD("cqg.rtd", ,"ContractData",B13, "PercentNetLastTrade",, "T")/100</f>
        <v>1.6206990639425781E-2</v>
      </c>
      <c r="L13" s="2">
        <f t="shared" si="0"/>
        <v>1.6206990639425781E-2</v>
      </c>
      <c r="M13" s="2">
        <f>RTD("cqg.rtd", ,"ContractData",B13, "Open",, "T")</f>
        <v>3603.83</v>
      </c>
      <c r="N13" s="2">
        <f>RTD("cqg.rtd", ,"ContractData",B13, "High",, "T")</f>
        <v>3670.7000000000003</v>
      </c>
      <c r="O13" s="6">
        <f>RTD("cqg.rtd", ,"ContractData",B13, "Low",, "T")</f>
        <v>3603.71</v>
      </c>
      <c r="P13" s="15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</row>
    <row r="14" spans="2:27" x14ac:dyDescent="0.3">
      <c r="B14" s="65" t="s">
        <v>9</v>
      </c>
      <c r="C14" s="65"/>
      <c r="D14" s="65" t="str">
        <f>RTD("cqg.rtd", ,"ContractData",B14, "LOngDescription",, "T")</f>
        <v>Hang Seng Mainland Banks Index</v>
      </c>
      <c r="E14" s="65"/>
      <c r="F14" s="65"/>
      <c r="G14" s="65"/>
      <c r="H14" s="65"/>
      <c r="I14" s="2">
        <f>RTD("cqg.rtd", ,"ContractData",B14, "LastPrice",, "T")</f>
        <v>3009.2000000000003</v>
      </c>
      <c r="J14" s="2">
        <f>RTD("cqg.rtd", ,"ContractData",B14, "NetLastTrade",, "T")</f>
        <v>14.910000000000309</v>
      </c>
      <c r="K14" s="4">
        <f>RTD("cqg.rtd", ,"ContractData",B14, "PercentNetLastTrade",, "T")/100</f>
        <v>4.9794776057095333E-3</v>
      </c>
      <c r="L14" s="2">
        <f t="shared" si="0"/>
        <v>4.9794776057095333E-3</v>
      </c>
      <c r="M14" s="2">
        <f>RTD("cqg.rtd", ,"ContractData",B14, "Open",, "T")</f>
        <v>3007.23</v>
      </c>
      <c r="N14" s="2">
        <f>RTD("cqg.rtd", ,"ContractData",B14, "High",, "T")</f>
        <v>3020.81</v>
      </c>
      <c r="O14" s="6">
        <f>RTD("cqg.rtd", ,"ContractData",B14, "Low",, "T")</f>
        <v>3002.92</v>
      </c>
      <c r="P14" s="15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</row>
    <row r="15" spans="2:27" x14ac:dyDescent="0.3">
      <c r="B15" s="65" t="s">
        <v>10</v>
      </c>
      <c r="C15" s="65"/>
      <c r="D15" s="65" t="str">
        <f>RTD("cqg.rtd", ,"ContractData",B15, "LOngDescription",, "T")</f>
        <v>Hang Seng Mainland Healthcare Index</v>
      </c>
      <c r="E15" s="65"/>
      <c r="F15" s="65"/>
      <c r="G15" s="65"/>
      <c r="H15" s="65"/>
      <c r="I15" s="2">
        <f>RTD("cqg.rtd", ,"ContractData",B15, "LastPrice",, "T")</f>
        <v>4156.34</v>
      </c>
      <c r="J15" s="2">
        <f>RTD("cqg.rtd", ,"ContractData",B15, "NetLastTrade",, "T")</f>
        <v>-3.5299999999997453</v>
      </c>
      <c r="K15" s="4">
        <f>RTD("cqg.rtd", ,"ContractData",B15, "PercentNetLastTrade",, "T")/100</f>
        <v>-8.4858421056427239E-4</v>
      </c>
      <c r="L15" s="2">
        <f t="shared" si="0"/>
        <v>-8.4858421056427239E-4</v>
      </c>
      <c r="M15" s="2">
        <f>RTD("cqg.rtd", ,"ContractData",B15, "Open",, "T")</f>
        <v>4171.59</v>
      </c>
      <c r="N15" s="2">
        <f>RTD("cqg.rtd", ,"ContractData",B15, "High",, "T")</f>
        <v>4179.2300000000005</v>
      </c>
      <c r="O15" s="6">
        <f>RTD("cqg.rtd", ,"ContractData",B15, "Low",, "T")</f>
        <v>4147.1000000000004</v>
      </c>
      <c r="P15" s="15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2:27" x14ac:dyDescent="0.3">
      <c r="B16" s="65" t="s">
        <v>11</v>
      </c>
      <c r="C16" s="65"/>
      <c r="D16" s="65" t="str">
        <f>RTD("cqg.rtd", ,"ContractData",B16, "LOngDescription",, "T")</f>
        <v>Hang Seng Mainland Oil &amp; Gas Index</v>
      </c>
      <c r="E16" s="65"/>
      <c r="F16" s="65"/>
      <c r="G16" s="65"/>
      <c r="H16" s="65"/>
      <c r="I16" s="2">
        <f>RTD("cqg.rtd", ,"ContractData",B16, "LastPrice",, "T")</f>
        <v>1571.89</v>
      </c>
      <c r="J16" s="2">
        <f>RTD("cqg.rtd", ,"ContractData",B16, "NetLastTrade",, "T")</f>
        <v>0.44000000000005457</v>
      </c>
      <c r="K16" s="4">
        <f>RTD("cqg.rtd", ,"ContractData",B16, "PercentNetLastTrade",, "T")/100</f>
        <v>2.7999618187024724E-4</v>
      </c>
      <c r="L16" s="2">
        <f t="shared" si="0"/>
        <v>2.7999618187024724E-4</v>
      </c>
      <c r="M16" s="2">
        <f>RTD("cqg.rtd", ,"ContractData",B16, "Open",, "T")</f>
        <v>1577.63</v>
      </c>
      <c r="N16" s="2">
        <f>RTD("cqg.rtd", ,"ContractData",B16, "High",, "T")</f>
        <v>1582.94</v>
      </c>
      <c r="O16" s="6">
        <f>RTD("cqg.rtd", ,"ContractData",B16, "Low",, "T")</f>
        <v>1569.1000000000001</v>
      </c>
      <c r="P16" s="15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</row>
    <row r="17" spans="2:27" x14ac:dyDescent="0.3">
      <c r="B17" s="65" t="s">
        <v>12</v>
      </c>
      <c r="C17" s="65"/>
      <c r="D17" s="65" t="str">
        <f>RTD("cqg.rtd", ,"ContractData",B17, "LOngDescription",, "T")</f>
        <v>Hang Seng Mainland Properties Index</v>
      </c>
      <c r="E17" s="65"/>
      <c r="F17" s="65"/>
      <c r="G17" s="65"/>
      <c r="H17" s="65"/>
      <c r="I17" s="2">
        <f>RTD("cqg.rtd", ,"ContractData",B17, "LastPrice",, "T")</f>
        <v>5201.67</v>
      </c>
      <c r="J17" s="2">
        <f>RTD("cqg.rtd", ,"ContractData",B17, "NetLastTrade",, "T")</f>
        <v>-79.319999999999709</v>
      </c>
      <c r="K17" s="4">
        <f>RTD("cqg.rtd", ,"ContractData",B17, "PercentNetLastTrade",, "T")/100</f>
        <v>-1.5019911039407384E-2</v>
      </c>
      <c r="L17" s="2">
        <f t="shared" si="0"/>
        <v>-1.5019911039407384E-2</v>
      </c>
      <c r="M17" s="2">
        <f>RTD("cqg.rtd", ,"ContractData",B17, "Open",, "T")</f>
        <v>5317.4800000000005</v>
      </c>
      <c r="N17" s="2">
        <f>RTD("cqg.rtd", ,"ContractData",B17, "High",, "T")</f>
        <v>5323.1900000000005</v>
      </c>
      <c r="O17" s="6">
        <f>RTD("cqg.rtd", ,"ContractData",B17, "Low",, "T")</f>
        <v>5179.99</v>
      </c>
      <c r="P17" s="15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</row>
    <row r="18" spans="2:27" x14ac:dyDescent="0.3">
      <c r="B18" s="65" t="s">
        <v>4</v>
      </c>
      <c r="C18" s="65"/>
      <c r="D18" s="65" t="str">
        <f>RTD("cqg.rtd", ,"ContractData",B18, "LOngDescription",, "T")</f>
        <v>Hang Seng properties Index</v>
      </c>
      <c r="E18" s="65"/>
      <c r="F18" s="65"/>
      <c r="G18" s="65"/>
      <c r="H18" s="65"/>
      <c r="I18" s="2">
        <f>RTD("cqg.rtd", ,"ContractData",B18, "LastPrice",, "T")</f>
        <v>37862.81</v>
      </c>
      <c r="J18" s="2">
        <f>RTD("cqg.rtd", ,"ContractData",B18, "NetLastTrade",, "T")</f>
        <v>-34.860000000000582</v>
      </c>
      <c r="K18" s="4">
        <f>RTD("cqg.rtd", ,"ContractData",B18, "PercentNetLastTrade",, "T")/100</f>
        <v>-9.1984546807231157E-4</v>
      </c>
      <c r="L18" s="2">
        <f t="shared" si="0"/>
        <v>-9.1984546807231157E-4</v>
      </c>
      <c r="M18" s="2">
        <f>RTD("cqg.rtd", ,"ContractData",B18, "Open",, "T")</f>
        <v>38090.520000000004</v>
      </c>
      <c r="N18" s="2">
        <f>RTD("cqg.rtd", ,"ContractData",B18, "High",, "T")</f>
        <v>38112.39</v>
      </c>
      <c r="O18" s="6">
        <f>RTD("cqg.rtd", ,"ContractData",B18, "Low",, "T")</f>
        <v>37632.53</v>
      </c>
      <c r="P18" s="15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</row>
    <row r="19" spans="2:27" x14ac:dyDescent="0.3">
      <c r="B19" s="65" t="s">
        <v>13</v>
      </c>
      <c r="C19" s="65"/>
      <c r="D19" s="65" t="str">
        <f>RTD("cqg.rtd", ,"ContractData",B19, "LOngDescription",, "T")</f>
        <v>Hang Seng Software &amp; Services Index</v>
      </c>
      <c r="E19" s="65"/>
      <c r="F19" s="65"/>
      <c r="G19" s="65"/>
      <c r="H19" s="65"/>
      <c r="I19" s="2">
        <f>RTD("cqg.rtd", ,"ContractData",B19, "LastPrice",, "T")</f>
        <v>7369.06</v>
      </c>
      <c r="J19" s="2">
        <f>RTD("cqg.rtd", ,"ContractData",B19, "NetLastTrade",, "T")</f>
        <v>141.8100000000004</v>
      </c>
      <c r="K19" s="4">
        <f>RTD("cqg.rtd", ,"ContractData",B19, "PercentNetLastTrade",, "T")/100</f>
        <v>1.9621571137016153E-2</v>
      </c>
      <c r="L19" s="2">
        <f t="shared" si="0"/>
        <v>1.9621571137016153E-2</v>
      </c>
      <c r="M19" s="2">
        <f>RTD("cqg.rtd", ,"ContractData",B19, "Open",, "T")</f>
        <v>7264.53</v>
      </c>
      <c r="N19" s="2">
        <f>RTD("cqg.rtd", ,"ContractData",B19, "High",, "T")</f>
        <v>7398.13</v>
      </c>
      <c r="O19" s="6">
        <f>RTD("cqg.rtd", ,"ContractData",B19, "Low",, "T")</f>
        <v>7264.53</v>
      </c>
      <c r="P19" s="15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2:27" x14ac:dyDescent="0.3">
      <c r="B20" s="65" t="s">
        <v>5</v>
      </c>
      <c r="C20" s="65"/>
      <c r="D20" s="65" t="str">
        <f>RTD("cqg.rtd", ,"ContractData",B20, "LOngDescription",, "T")</f>
        <v>Hang Seng Utilities Index</v>
      </c>
      <c r="E20" s="65"/>
      <c r="F20" s="65"/>
      <c r="G20" s="65"/>
      <c r="H20" s="65"/>
      <c r="I20" s="2">
        <f>RTD("cqg.rtd", ,"ContractData",B20, "LastPrice",, "T")</f>
        <v>58940.950000000004</v>
      </c>
      <c r="J20" s="2">
        <f>RTD("cqg.rtd", ,"ContractData",B20, "NetLastTrade",, "T")</f>
        <v>70.080000000001746</v>
      </c>
      <c r="K20" s="4">
        <f>RTD("cqg.rtd", ,"ContractData",B20, "PercentNetLastTrade",, "T")/100</f>
        <v>1.1904019763934184E-3</v>
      </c>
      <c r="L20" s="2">
        <f t="shared" si="0"/>
        <v>1.1904019763934184E-3</v>
      </c>
      <c r="M20" s="2">
        <f>RTD("cqg.rtd", ,"ContractData",B20, "Open",, "T")</f>
        <v>59135.78</v>
      </c>
      <c r="N20" s="2">
        <f>RTD("cqg.rtd", ,"ContractData",B20, "High",, "T")</f>
        <v>59179.51</v>
      </c>
      <c r="O20" s="6">
        <f>RTD("cqg.rtd", ,"ContractData",B20, "Low",, "T")</f>
        <v>58859.880000000005</v>
      </c>
      <c r="P20" s="15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</row>
    <row r="21" spans="2:27" x14ac:dyDescent="0.3">
      <c r="I21" s="3"/>
      <c r="J21" s="3"/>
      <c r="K21" s="3"/>
      <c r="L21" s="3"/>
      <c r="M21" s="3"/>
      <c r="N21" s="3"/>
      <c r="O21" s="3"/>
      <c r="P21" s="19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</row>
    <row r="22" spans="2:27" ht="17.25" x14ac:dyDescent="0.3">
      <c r="B22" s="70" t="s">
        <v>33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2"/>
      <c r="P22" s="19"/>
      <c r="Q22" s="9"/>
      <c r="R22" s="9"/>
      <c r="S22" s="9"/>
      <c r="T22" s="9"/>
      <c r="U22" s="9"/>
      <c r="V22" s="9"/>
      <c r="W22" s="9"/>
      <c r="X22" s="9"/>
      <c r="Y22" s="9"/>
      <c r="Z22" s="9"/>
      <c r="AA22" s="10"/>
    </row>
    <row r="23" spans="2:27" x14ac:dyDescent="0.3">
      <c r="B23" s="65" t="s">
        <v>18</v>
      </c>
      <c r="C23" s="65"/>
      <c r="D23" s="65" t="str">
        <f>RTD("cqg.rtd", ,"ContractData",B23, "LOngDescription",, "T")</f>
        <v>Hang Seng H-Financials Short index</v>
      </c>
      <c r="E23" s="65"/>
      <c r="F23" s="65"/>
      <c r="G23" s="65"/>
      <c r="H23" s="65"/>
      <c r="I23" s="2">
        <f>RTD("cqg.rtd", ,"ContractData",B23, "LastPrice",, "T")</f>
        <v>417.67</v>
      </c>
      <c r="J23" s="2">
        <f>RTD("cqg.rtd", ,"ContractData",B23, "NetLastTrade",, "T")</f>
        <v>-2.0199999999999818</v>
      </c>
      <c r="K23" s="4">
        <f>RTD("cqg.rtd", ,"ContractData",B23, "PercentNetLastTrade",, "T")/100</f>
        <v>-4.8130763182348876E-3</v>
      </c>
      <c r="L23" s="2">
        <f>K23</f>
        <v>-4.8130763182348876E-3</v>
      </c>
      <c r="M23" s="2">
        <f>RTD("cqg.rtd", ,"ContractData",B23, "Open",, "T")</f>
        <v>417.98</v>
      </c>
      <c r="N23" s="2">
        <f>RTD("cqg.rtd", ,"ContractData",B23, "High",, "T")</f>
        <v>418.89</v>
      </c>
      <c r="O23" s="6">
        <f>RTD("cqg.rtd", ,"ContractData",B23, "Low",, "T")</f>
        <v>416.07</v>
      </c>
      <c r="P23" s="1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2:27" x14ac:dyDescent="0.3">
      <c r="B24" s="65" t="s">
        <v>16</v>
      </c>
      <c r="C24" s="65"/>
      <c r="D24" s="65" t="str">
        <f>RTD("cqg.rtd", ,"ContractData",B24, "LOngDescription",, "T")</f>
        <v>Hang Seng H-Financials 2x Short Index</v>
      </c>
      <c r="E24" s="65"/>
      <c r="F24" s="65"/>
      <c r="G24" s="65"/>
      <c r="H24" s="65"/>
      <c r="I24" s="2">
        <f>RTD("cqg.rtd", ,"ContractData",B24, "LastPrice",, "T")</f>
        <v>727.13</v>
      </c>
      <c r="J24" s="2">
        <f>RTD("cqg.rtd", ,"ContractData",B24, "NetLastTrade",, "T")</f>
        <v>-7.07000000000005</v>
      </c>
      <c r="K24" s="4">
        <f>RTD("cqg.rtd", ,"ContractData",B24, "PercentNetLastTrade",, "T")/100</f>
        <v>-9.6295287387632798E-3</v>
      </c>
      <c r="L24" s="2">
        <f t="shared" ref="L24:L25" si="1">K24</f>
        <v>-9.6295287387632798E-3</v>
      </c>
      <c r="M24" s="2">
        <f>RTD("cqg.rtd", ,"ContractData",B24, "Open",, "T")</f>
        <v>728.23</v>
      </c>
      <c r="N24" s="2">
        <f>RTD("cqg.rtd", ,"ContractData",B24, "High",, "T")</f>
        <v>731.4</v>
      </c>
      <c r="O24" s="6">
        <f>RTD("cqg.rtd", ,"ContractData",B24, "Low",, "T")</f>
        <v>721.52</v>
      </c>
      <c r="P24" s="15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</row>
    <row r="25" spans="2:27" x14ac:dyDescent="0.3">
      <c r="B25" s="65" t="s">
        <v>17</v>
      </c>
      <c r="C25" s="65"/>
      <c r="D25" s="65" t="str">
        <f>RTD("cqg.rtd", ,"ContractData",B25, "LOngDescription",, "T")</f>
        <v>Hang Seng H-Financials Leveraged index</v>
      </c>
      <c r="E25" s="65"/>
      <c r="F25" s="65"/>
      <c r="G25" s="65"/>
      <c r="H25" s="65"/>
      <c r="I25" s="2">
        <f>RTD("cqg.rtd", ,"ContractData",B25, "LastPrice",, "T")</f>
        <v>14255.07</v>
      </c>
      <c r="J25" s="2">
        <f>RTD("cqg.rtd", ,"ContractData",B25, "NetLastTrade",, "T")</f>
        <v>135.56999999999971</v>
      </c>
      <c r="K25" s="4">
        <f>RTD("cqg.rtd", ,"ContractData",B25, "PercentNetLastTrade",, "T")/100</f>
        <v>9.6016147880590673E-3</v>
      </c>
      <c r="L25" s="2">
        <f t="shared" si="1"/>
        <v>9.6016147880590673E-3</v>
      </c>
      <c r="M25" s="2">
        <f>RTD("cqg.rtd", ,"ContractData",B25, "Open",, "T")</f>
        <v>14234.130000000001</v>
      </c>
      <c r="N25" s="2">
        <f>RTD("cqg.rtd", ,"ContractData",B25, "High",, "T")</f>
        <v>14362.6</v>
      </c>
      <c r="O25" s="6">
        <f>RTD("cqg.rtd", ,"ContractData",B25, "Low",, "T")</f>
        <v>14173.4</v>
      </c>
      <c r="P25" s="15"/>
      <c r="Q25" s="9"/>
      <c r="R25" s="9"/>
      <c r="S25" s="9"/>
      <c r="T25" s="9"/>
      <c r="U25" s="9"/>
      <c r="V25" s="9"/>
      <c r="W25" s="9"/>
      <c r="X25" s="9"/>
      <c r="Y25" s="9"/>
      <c r="Z25" s="9"/>
      <c r="AA25" s="10"/>
    </row>
    <row r="26" spans="2:27" x14ac:dyDescent="0.3">
      <c r="B26" s="22"/>
      <c r="C26" s="16"/>
      <c r="D26" s="16"/>
      <c r="E26" s="16"/>
      <c r="F26" s="16"/>
      <c r="G26" s="16"/>
      <c r="H26" s="16"/>
      <c r="I26" s="17"/>
      <c r="J26" s="17"/>
      <c r="K26" s="18"/>
      <c r="L26" s="17"/>
      <c r="M26" s="17"/>
      <c r="N26" s="17"/>
      <c r="O26" s="23"/>
      <c r="P26" s="19"/>
      <c r="Q26" s="9"/>
      <c r="R26" s="9"/>
      <c r="S26" s="9"/>
      <c r="T26" s="9"/>
      <c r="U26" s="9"/>
      <c r="V26" s="9"/>
      <c r="W26" s="9"/>
      <c r="X26" s="9"/>
      <c r="Y26" s="9"/>
      <c r="Z26" s="9"/>
      <c r="AA26" s="10"/>
    </row>
    <row r="27" spans="2:27" ht="17.25" x14ac:dyDescent="0.3">
      <c r="B27" s="70" t="s">
        <v>34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  <c r="P27" s="1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2:27" x14ac:dyDescent="0.3">
      <c r="B28" s="65" t="s">
        <v>7</v>
      </c>
      <c r="C28" s="65"/>
      <c r="D28" s="65" t="str">
        <f>RTD("cqg.rtd", ,"ContractData",B28, "LOngDescription",, "T")</f>
        <v>HSI Volatility Index</v>
      </c>
      <c r="E28" s="65"/>
      <c r="F28" s="65"/>
      <c r="G28" s="65"/>
      <c r="H28" s="65"/>
      <c r="I28" s="2">
        <f>RTD("cqg.rtd", ,"ContractData",B28, "LastPrice",, "T")</f>
        <v>14.02</v>
      </c>
      <c r="J28" s="2">
        <f>RTD("cqg.rtd", ,"ContractData",B28, "NetLastTrade",, "T")</f>
        <v>0</v>
      </c>
      <c r="K28" s="4">
        <f>RTD("cqg.rtd", ,"ContractData",B28, "PercentNetLastTrade",, "T")/100</f>
        <v>0</v>
      </c>
      <c r="L28" s="2"/>
      <c r="M28" s="2">
        <f>RTD("cqg.rtd", ,"ContractData",B28, "Open",, "T")</f>
        <v>13.63</v>
      </c>
      <c r="N28" s="2">
        <f>RTD("cqg.rtd", ,"ContractData",B28, "High",, "T")</f>
        <v>14.08</v>
      </c>
      <c r="O28" s="6">
        <f>RTD("cqg.rtd", ,"ContractData",B28, "Low",, "T")</f>
        <v>13.59</v>
      </c>
      <c r="P28" s="19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2"/>
    </row>
    <row r="29" spans="2:27" x14ac:dyDescent="0.3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36" t="s">
        <v>39</v>
      </c>
      <c r="R29" s="50" t="s">
        <v>53</v>
      </c>
      <c r="S29" s="34" t="s">
        <v>45</v>
      </c>
      <c r="T29" s="35"/>
      <c r="U29" s="57" t="str">
        <f>$H$49</f>
        <v>Hang Seng Commerce &amp; Industry Index   Last Trade 16322.26   NC 173.12</v>
      </c>
      <c r="V29" s="58"/>
      <c r="W29" s="58"/>
      <c r="X29" s="58"/>
      <c r="Y29" s="58"/>
      <c r="Z29" s="58"/>
      <c r="AA29" s="59"/>
    </row>
    <row r="30" spans="2:27" ht="17.25" x14ac:dyDescent="0.3">
      <c r="B30" s="70" t="s">
        <v>40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  <c r="Q30" s="53" t="s">
        <v>47</v>
      </c>
      <c r="R30" s="54">
        <v>2</v>
      </c>
      <c r="S30" s="55" t="s">
        <v>46</v>
      </c>
      <c r="T30" s="56" t="s">
        <v>54</v>
      </c>
      <c r="U30" s="60"/>
      <c r="V30" s="61"/>
      <c r="W30" s="61"/>
      <c r="X30" s="61"/>
      <c r="Y30" s="61"/>
      <c r="Z30" s="61"/>
      <c r="AA30" s="62"/>
    </row>
    <row r="31" spans="2:27" x14ac:dyDescent="0.3">
      <c r="B31" s="64" t="s">
        <v>37</v>
      </c>
      <c r="C31" s="64"/>
      <c r="D31" s="65" t="str">
        <f>RTD("cqg.rtd", ,"ContractData",B31, "LOngDescription",, "T")</f>
        <v>Hang Seng Index, Aug 17</v>
      </c>
      <c r="E31" s="65"/>
      <c r="F31" s="65"/>
      <c r="G31" s="65"/>
      <c r="H31" s="65"/>
      <c r="I31" s="49">
        <f>RTD("cqg.rtd", ,"ContractData",B31, "LastPrice",, "T")</f>
        <v>27575</v>
      </c>
      <c r="J31" s="49">
        <f>RTD("cqg.rtd", ,"ContractData",B31, "NetLastTrade",, "T")</f>
        <v>-43</v>
      </c>
      <c r="K31" s="4">
        <f>RTD("cqg.rtd", ,"ContractData",B31, "PercentNetLastTrade",, "T")/100</f>
        <v>-1.5572375330460289E-3</v>
      </c>
      <c r="L31" s="2">
        <f>K31</f>
        <v>-1.5572375330460289E-3</v>
      </c>
      <c r="M31" s="49">
        <f>RTD("cqg.rtd", ,"ContractData",B31, "Open",, "T")</f>
        <v>27613</v>
      </c>
      <c r="N31" s="49">
        <f>RTD("cqg.rtd", ,"ContractData",B31, "High",, "T")</f>
        <v>27623</v>
      </c>
      <c r="O31" s="52">
        <f>RTD("cqg.rtd", ,"ContractData",B31, "Low",, "T")</f>
        <v>27550</v>
      </c>
      <c r="Q31" s="32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2:27" x14ac:dyDescent="0.3">
      <c r="B32" s="64" t="s">
        <v>36</v>
      </c>
      <c r="C32" s="64"/>
      <c r="D32" s="65" t="str">
        <f>RTD("cqg.rtd", ,"ContractData",B32, "LOngDescription",, "T")</f>
        <v>H-Shares Index, Aug 17</v>
      </c>
      <c r="E32" s="65"/>
      <c r="F32" s="65"/>
      <c r="G32" s="65"/>
      <c r="H32" s="65"/>
      <c r="I32" s="49">
        <f>RTD("cqg.rtd", ,"ContractData",B32, "LastPrice",, "T")</f>
        <v>11024</v>
      </c>
      <c r="J32" s="49">
        <f>RTD("cqg.rtd", ,"ContractData",B32, "NetLastTrade",, "T")</f>
        <v>-15</v>
      </c>
      <c r="K32" s="4">
        <f>RTD("cqg.rtd", ,"ContractData",B32, "PercentNetLastTrade",, "T")/100</f>
        <v>-1.3588187335809405E-3</v>
      </c>
      <c r="L32" s="2">
        <f t="shared" ref="L32:L35" si="2">K32</f>
        <v>-1.3588187335809405E-3</v>
      </c>
      <c r="M32" s="49">
        <f>RTD("cqg.rtd", ,"ContractData",B32, "Open",, "T")</f>
        <v>11037</v>
      </c>
      <c r="N32" s="49">
        <f>RTD("cqg.rtd", ,"ContractData",B32, "High",, "T")</f>
        <v>11041</v>
      </c>
      <c r="O32" s="52">
        <f>RTD("cqg.rtd", ,"ContractData",B32, "Low",, "T")</f>
        <v>11011</v>
      </c>
      <c r="Q32" s="33"/>
      <c r="R32" s="9"/>
      <c r="S32" s="9"/>
      <c r="T32" s="9"/>
      <c r="U32" s="9"/>
      <c r="V32" s="9"/>
      <c r="W32" s="9"/>
      <c r="X32" s="9"/>
      <c r="Y32" s="9"/>
      <c r="Z32" s="9"/>
      <c r="AA32" s="10"/>
    </row>
    <row r="33" spans="1:27" x14ac:dyDescent="0.3">
      <c r="B33" s="64" t="s">
        <v>35</v>
      </c>
      <c r="C33" s="64"/>
      <c r="D33" s="65" t="str">
        <f>RTD("cqg.rtd", ,"ContractData",B33, "LOngDescription",, "T")</f>
        <v>USD/CNH Futures, Dec 17</v>
      </c>
      <c r="E33" s="65"/>
      <c r="F33" s="65"/>
      <c r="G33" s="65"/>
      <c r="H33" s="65"/>
      <c r="I33" s="48">
        <f>RTD("cqg.rtd", ,"ContractData",B33, "LastPrice",, "T")</f>
        <v>6.7794000000000008</v>
      </c>
      <c r="J33" s="48">
        <f>RTD("cqg.rtd", ,"ContractData",B33, "NetLastTrade",, "T")</f>
        <v>5.7000000000000384E-3</v>
      </c>
      <c r="K33" s="4">
        <f>RTD("cqg.rtd", ,"ContractData",B33, "PercentNetLastTrade",, "T")/100</f>
        <v>8.41452612931798E-4</v>
      </c>
      <c r="L33" s="2">
        <f t="shared" si="2"/>
        <v>8.41452612931798E-4</v>
      </c>
      <c r="M33" s="48">
        <f>RTD("cqg.rtd", ,"ContractData",B33, "Open",, "T")</f>
        <v>6.7783000000000007</v>
      </c>
      <c r="N33" s="48">
        <f>RTD("cqg.rtd", ,"ContractData",B33, "High",, "T")</f>
        <v>6.7808999999999999</v>
      </c>
      <c r="O33" s="51">
        <f>RTD("cqg.rtd", ,"ContractData",B33, "Low",, "T")</f>
        <v>6.7773000000000003</v>
      </c>
      <c r="P33" s="21"/>
      <c r="Q33" s="33"/>
      <c r="R33" s="9"/>
      <c r="S33" s="9"/>
      <c r="T33" s="9"/>
      <c r="U33" s="9"/>
      <c r="V33" s="9"/>
      <c r="W33" s="9"/>
      <c r="X33" s="9"/>
      <c r="Y33" s="9"/>
      <c r="Z33" s="9"/>
      <c r="AA33" s="10"/>
    </row>
    <row r="34" spans="1:27" x14ac:dyDescent="0.3">
      <c r="B34" s="64" t="s">
        <v>41</v>
      </c>
      <c r="C34" s="64"/>
      <c r="D34" s="65" t="str">
        <f>RTD("cqg.rtd", ,"ContractData",B34, "LOngDescription",, "T")</f>
        <v>E-Mini S&amp;P 500, Sep 17</v>
      </c>
      <c r="E34" s="65"/>
      <c r="F34" s="65"/>
      <c r="G34" s="65"/>
      <c r="H34" s="65"/>
      <c r="I34" s="2">
        <f>RTD("cqg.rtd", ,"ContractData",B34, "LastPrice",, "T")</f>
        <v>2475.5</v>
      </c>
      <c r="J34" s="2">
        <f>RTD("cqg.rtd", ,"ContractData",B34, "NetLastTrade",, "T")</f>
        <v>3.75</v>
      </c>
      <c r="K34" s="4">
        <f>RTD("cqg.rtd", ,"ContractData",B34, "PercentNetLastTrade",, "T")/100</f>
        <v>1.5169902912621359E-3</v>
      </c>
      <c r="L34" s="2">
        <f t="shared" si="2"/>
        <v>1.5169902912621359E-3</v>
      </c>
      <c r="M34" s="2">
        <f>RTD("cqg.rtd", ,"ContractData",B34, "Open",, "T")</f>
        <v>2472.25</v>
      </c>
      <c r="N34" s="2">
        <f>RTD("cqg.rtd", ,"ContractData",B34, "High",, "T")</f>
        <v>2477.5</v>
      </c>
      <c r="O34" s="6">
        <f>RTD("cqg.rtd", ,"ContractData",B34, "Low",, "T")</f>
        <v>2472</v>
      </c>
      <c r="P34" s="21">
        <f>RTD("cqg.rtd", ,"ContractData", "Tsize("&amp;B34&amp;")", "LastQuoteToday",,"T")*2</f>
        <v>0.5</v>
      </c>
      <c r="Q34" s="33"/>
      <c r="R34" s="9"/>
      <c r="S34" s="9"/>
      <c r="T34" s="9"/>
      <c r="U34" s="9"/>
      <c r="V34" s="9"/>
      <c r="W34" s="9"/>
      <c r="X34" s="9"/>
      <c r="Y34" s="9"/>
      <c r="Z34" s="9"/>
      <c r="AA34" s="10"/>
    </row>
    <row r="35" spans="1:27" x14ac:dyDescent="0.3">
      <c r="B35" s="64" t="s">
        <v>42</v>
      </c>
      <c r="C35" s="64"/>
      <c r="D35" s="65" t="str">
        <f>RTD("cqg.rtd", ,"ContractData",B35, "LOngDescription",, "T")</f>
        <v>Crude Light (Globex), Sep 17</v>
      </c>
      <c r="E35" s="65"/>
      <c r="F35" s="65"/>
      <c r="G35" s="65"/>
      <c r="H35" s="65"/>
      <c r="I35" s="2">
        <f>RTD("cqg.rtd", ,"ContractData",B35, "LastPrice",, "T")</f>
        <v>48.84</v>
      </c>
      <c r="J35" s="2">
        <f>RTD("cqg.rtd", ,"ContractData",B35, "NetLastTrade",, "T")</f>
        <v>-0.73999999999999488</v>
      </c>
      <c r="K35" s="4">
        <f>RTD("cqg.rtd", ,"ContractData",B35, "PercentNetLastTrade",, "T")/100</f>
        <v>-1.492537313432836E-2</v>
      </c>
      <c r="L35" s="2">
        <f t="shared" si="2"/>
        <v>-1.492537313432836E-2</v>
      </c>
      <c r="M35" s="2">
        <f>RTD("cqg.rtd", ,"ContractData",B35, "Open",, "T")</f>
        <v>49.59</v>
      </c>
      <c r="N35" s="2">
        <f>RTD("cqg.rtd", ,"ContractData",B35, "High",, "T")</f>
        <v>49.730000000000004</v>
      </c>
      <c r="O35" s="6">
        <f>RTD("cqg.rtd", ,"ContractData",B35, "Low",, "T")</f>
        <v>48.54</v>
      </c>
      <c r="P35" s="21">
        <f>RTD("cqg.rtd", ,"ContractData", "Tsize("&amp;B35&amp;")", "LastQuoteToday",,"T")*2</f>
        <v>0.02</v>
      </c>
      <c r="Q35" s="33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3">
      <c r="B36" s="66" t="str">
        <f>" "&amp;RTD("cqg.rtd",,"ContractData",B31,"LongDescription",,"T")&amp;"                "&amp;RTD("cqg.rtd",,"ContractData",B32,"LongDescription",,"T")</f>
        <v xml:space="preserve"> Hang Seng Index, Aug 17                H-Shares Index, Aug 17</v>
      </c>
      <c r="C36" s="67"/>
      <c r="D36" s="67"/>
      <c r="E36" s="67"/>
      <c r="F36" s="67"/>
      <c r="G36" s="31"/>
      <c r="H36" s="67" t="str">
        <f>RTD("cqg.rtd",,"ContractData",B33,"LongDescription",,"T")&amp;"                      "&amp;RTD("cqg.rtd",,"ContractData",B34,"LongDescription",,"T")</f>
        <v>USD/CNH Futures, Dec 17                      E-Mini S&amp;P 500, Sep 17</v>
      </c>
      <c r="I36" s="67"/>
      <c r="J36" s="67"/>
      <c r="K36" s="67"/>
      <c r="L36" s="67"/>
      <c r="M36" s="68" t="str">
        <f>RTD("cqg.rtd",,"ContractData",B35,"LongDescription",,"T")</f>
        <v>Crude Light (Globex), Sep 17</v>
      </c>
      <c r="N36" s="68"/>
      <c r="O36" s="68"/>
      <c r="P36" s="21"/>
      <c r="Q36" s="33"/>
      <c r="R36" s="9"/>
      <c r="S36" s="9"/>
      <c r="T36" s="9"/>
      <c r="U36" s="9"/>
      <c r="V36" s="9"/>
      <c r="W36" s="9"/>
      <c r="X36" s="9"/>
      <c r="Y36" s="9"/>
      <c r="Z36" s="9"/>
      <c r="AA36" s="10"/>
    </row>
    <row r="37" spans="1:27" x14ac:dyDescent="0.3">
      <c r="A37" s="21">
        <v>5</v>
      </c>
      <c r="B37" s="24">
        <f>RTD("cqg.rtd",,"DOMData",$B$31,"Price",A37,"T")</f>
        <v>27581</v>
      </c>
      <c r="C37" s="24">
        <f>RTD("cqg.rtd",,"DOMData",$B$31,"Volume",A37,"D")</f>
        <v>1</v>
      </c>
      <c r="E37" s="24">
        <f>RTD("cqg.rtd",,"DOMData",$B$32,"Price",A37,"T")</f>
        <v>11032</v>
      </c>
      <c r="F37" s="24">
        <f>RTD("cqg.rtd",,"DOMData",$B$32,"Volume",A37,"D")</f>
        <v>7</v>
      </c>
      <c r="H37" s="26">
        <f>RTD("cqg.rtd",,"DOMData",$B$33,"Price",A37,"T")</f>
        <v>6.7820999999999998</v>
      </c>
      <c r="I37" s="24">
        <f>RTD("cqg.rtd",,"DOMData",$B$33,"Volume",A37,"D")</f>
        <v>1</v>
      </c>
      <c r="K37" s="30">
        <f>RTD("cqg.rtd",,"DOMData",$B$34,"Price",A37,"T")</f>
        <v>2476.75</v>
      </c>
      <c r="L37" s="25">
        <f>RTD("cqg.rtd",,"DOMData",$B$34,"Volume",A37,"D")</f>
        <v>1568</v>
      </c>
      <c r="N37" s="30">
        <f>RTD("cqg.rtd",,"DOMData",$B$35,"Price",A37,"T")</f>
        <v>48.89</v>
      </c>
      <c r="O37" s="25">
        <f>RTD("cqg.rtd",,"DOMData",$B$35,"Volume",A37,"D")</f>
        <v>79</v>
      </c>
      <c r="Q37" s="33"/>
      <c r="R37" s="9"/>
      <c r="S37" s="9"/>
      <c r="T37" s="9"/>
      <c r="U37" s="9"/>
      <c r="V37" s="9"/>
      <c r="W37" s="9"/>
      <c r="X37" s="9"/>
      <c r="Y37" s="9"/>
      <c r="Z37" s="9"/>
      <c r="AA37" s="10"/>
    </row>
    <row r="38" spans="1:27" x14ac:dyDescent="0.3">
      <c r="A38" s="21">
        <v>4</v>
      </c>
      <c r="B38" s="25">
        <f>RTD("cqg.rtd",,"DOMData",$B$31,"Price",A38,"T")</f>
        <v>27580</v>
      </c>
      <c r="C38" s="25">
        <f>RTD("cqg.rtd",,"DOMData",$B$31,"Volume",A38,"D")</f>
        <v>2</v>
      </c>
      <c r="E38" s="25">
        <f>RTD("cqg.rtd",,"DOMData",$B$32,"Price",A38,"T")</f>
        <v>11031</v>
      </c>
      <c r="F38" s="25">
        <f>RTD("cqg.rtd",,"DOMData",$B$32,"Volume",A38,"D")</f>
        <v>6</v>
      </c>
      <c r="H38" s="27">
        <f>RTD("cqg.rtd",,"DOMData",$B$33,"Price",A38,"T")</f>
        <v>6.7809999999999997</v>
      </c>
      <c r="I38" s="25">
        <f>RTD("cqg.rtd",,"DOMData",$B$33,"Volume",A38,"D")</f>
        <v>1</v>
      </c>
      <c r="K38" s="29">
        <f>RTD("cqg.rtd",,"DOMData",$B$34,"Price",A38,"T")</f>
        <v>2476.5</v>
      </c>
      <c r="L38" s="24">
        <f>RTD("cqg.rtd",,"DOMData",$B$34,"Volume",A38,"D")</f>
        <v>1860</v>
      </c>
      <c r="N38" s="29">
        <f>RTD("cqg.rtd",,"DOMData",$B$35,"Price",A38,"T")</f>
        <v>48.88</v>
      </c>
      <c r="O38" s="25">
        <f>RTD("cqg.rtd",,"DOMData",$B$35,"Volume",A38,"D")</f>
        <v>123</v>
      </c>
      <c r="Q38" s="33"/>
      <c r="R38" s="9"/>
      <c r="S38" s="9"/>
      <c r="T38" s="9"/>
      <c r="U38" s="9"/>
      <c r="V38" s="9"/>
      <c r="W38" s="9"/>
      <c r="X38" s="9"/>
      <c r="Y38" s="9"/>
      <c r="Z38" s="9"/>
      <c r="AA38" s="10"/>
    </row>
    <row r="39" spans="1:27" x14ac:dyDescent="0.3">
      <c r="A39" s="21">
        <v>3</v>
      </c>
      <c r="B39" s="25">
        <f>RTD("cqg.rtd",,"DOMData",$B$31,"Price",A39,"T")</f>
        <v>27577</v>
      </c>
      <c r="C39" s="25">
        <f>RTD("cqg.rtd",,"DOMData",$B$31,"Volume",A39,"D")</f>
        <v>1</v>
      </c>
      <c r="E39" s="25">
        <f>RTD("cqg.rtd",,"DOMData",$B$32,"Price",A39,"T")</f>
        <v>11028</v>
      </c>
      <c r="F39" s="25">
        <f>RTD("cqg.rtd",,"DOMData",$B$32,"Volume",A39,"D")</f>
        <v>4</v>
      </c>
      <c r="H39" s="27">
        <f>RTD("cqg.rtd",,"DOMData",$B$33,"Price",A39,"T")</f>
        <v>6.7804000000000002</v>
      </c>
      <c r="I39" s="25">
        <f>RTD("cqg.rtd",,"DOMData",$B$33,"Volume",A39,"D")</f>
        <v>2</v>
      </c>
      <c r="K39" s="29">
        <f>RTD("cqg.rtd",,"DOMData",$B$34,"Price",A39,"T")</f>
        <v>2476.25</v>
      </c>
      <c r="L39" s="24">
        <f>RTD("cqg.rtd",,"DOMData",$B$34,"Volume",A39,"D")</f>
        <v>1547</v>
      </c>
      <c r="N39" s="29">
        <f>RTD("cqg.rtd",,"DOMData",$B$35,"Price",A39,"T")</f>
        <v>48.87</v>
      </c>
      <c r="O39" s="25">
        <f>RTD("cqg.rtd",,"DOMData",$B$35,"Volume",A39,"D")</f>
        <v>187</v>
      </c>
      <c r="Q39" s="33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3">
      <c r="A40" s="21">
        <v>2</v>
      </c>
      <c r="B40" s="25">
        <f>RTD("cqg.rtd",,"DOMData",$B$31,"Price",A40,"T")</f>
        <v>27576</v>
      </c>
      <c r="C40" s="25">
        <f>RTD("cqg.rtd",,"DOMData",$B$31,"Volume",A40,"D")</f>
        <v>1</v>
      </c>
      <c r="E40" s="25">
        <f>RTD("cqg.rtd",,"DOMData",$B$32,"Price",A40,"T")</f>
        <v>11027</v>
      </c>
      <c r="F40" s="25">
        <f>RTD("cqg.rtd",,"DOMData",$B$32,"Volume",A40,"D")</f>
        <v>5</v>
      </c>
      <c r="H40" s="27">
        <f>RTD("cqg.rtd",,"DOMData",$B$33,"Price",A40,"T")</f>
        <v>6.7798999999999996</v>
      </c>
      <c r="I40" s="25">
        <f>RTD("cqg.rtd",,"DOMData",$B$33,"Volume",A40,"D")</f>
        <v>2</v>
      </c>
      <c r="K40" s="29">
        <f>RTD("cqg.rtd",,"DOMData",$B$34,"Price",A40,"T")</f>
        <v>2476</v>
      </c>
      <c r="L40" s="24">
        <f>RTD("cqg.rtd",,"DOMData",$B$34,"Volume",A40,"D")</f>
        <v>1616</v>
      </c>
      <c r="N40" s="29">
        <f>RTD("cqg.rtd",,"DOMData",$B$35,"Price",A40,"T")</f>
        <v>48.86</v>
      </c>
      <c r="O40" s="25">
        <f>RTD("cqg.rtd",,"DOMData",$B$35,"Volume",A40,"D")</f>
        <v>135</v>
      </c>
      <c r="Q40" s="33"/>
      <c r="R40" s="9"/>
      <c r="S40" s="9"/>
      <c r="T40" s="9"/>
      <c r="U40" s="9"/>
      <c r="V40" s="9"/>
      <c r="W40" s="9"/>
      <c r="X40" s="9"/>
      <c r="Y40" s="9"/>
      <c r="Z40" s="9"/>
      <c r="AA40" s="10"/>
    </row>
    <row r="41" spans="1:27" x14ac:dyDescent="0.3">
      <c r="A41" s="21">
        <v>1</v>
      </c>
      <c r="B41" s="25">
        <f>RTD("cqg.rtd",,"DOMData",$B$31,"Price",A41,"T")</f>
        <v>27575</v>
      </c>
      <c r="C41" s="25">
        <f>RTD("cqg.rtd",,"DOMData",$B$31,"Volume",A41,"D")</f>
        <v>3</v>
      </c>
      <c r="E41" s="25">
        <f>RTD("cqg.rtd",,"DOMData",$B$32,"Price",A41,"T")</f>
        <v>11026</v>
      </c>
      <c r="F41" s="25">
        <f>RTD("cqg.rtd",,"DOMData",$B$32,"Volume",A41,"D")</f>
        <v>3</v>
      </c>
      <c r="H41" s="27">
        <f>RTD("cqg.rtd",,"DOMData",$B$33,"Price",A41,"T")</f>
        <v>6.7793999999999999</v>
      </c>
      <c r="I41" s="25">
        <f>RTD("cqg.rtd",,"DOMData",$B$33,"Volume",A41,"D")</f>
        <v>1</v>
      </c>
      <c r="K41" s="29">
        <f>RTD("cqg.rtd",,"DOMData",$B$34,"Price",A41,"T")</f>
        <v>2475.75</v>
      </c>
      <c r="L41" s="24">
        <f>RTD("cqg.rtd",,"DOMData",$B$34,"Volume",A41,"D")</f>
        <v>413</v>
      </c>
      <c r="N41" s="29">
        <f>RTD("cqg.rtd",,"DOMData",$B$35,"Price",A41,"T")</f>
        <v>48.85</v>
      </c>
      <c r="O41" s="25">
        <f>RTD("cqg.rtd",,"DOMData",$B$35,"Volume",A41,"D")</f>
        <v>66</v>
      </c>
      <c r="Q41" s="33"/>
      <c r="R41" s="9"/>
      <c r="S41" s="9"/>
      <c r="T41" s="9"/>
      <c r="U41" s="9"/>
      <c r="V41" s="9"/>
      <c r="W41" s="9"/>
      <c r="X41" s="9"/>
      <c r="Y41" s="9"/>
      <c r="Z41" s="9"/>
      <c r="AA41" s="10"/>
    </row>
    <row r="42" spans="1:27" x14ac:dyDescent="0.3">
      <c r="A42" s="21">
        <v>-1</v>
      </c>
      <c r="B42" s="25">
        <f>RTD("cqg.rtd",,"DOMData",$B$31,"Price",A42,"T")</f>
        <v>27570</v>
      </c>
      <c r="C42" s="25">
        <f>RTD("cqg.rtd",,"DOMData",$B$31,"Volume",A42,"D")</f>
        <v>4</v>
      </c>
      <c r="E42" s="25">
        <f>RTD("cqg.rtd",,"DOMData",$B$32,"Price",A42,"T")</f>
        <v>11024</v>
      </c>
      <c r="F42" s="25">
        <f>RTD("cqg.rtd",,"DOMData",$B$32,"Volume",A42,"D")</f>
        <v>1</v>
      </c>
      <c r="H42" s="27">
        <f>RTD("cqg.rtd",,"DOMData",$B$33,"Price",A42,"T")</f>
        <v>6.7766000000000002</v>
      </c>
      <c r="I42" s="25">
        <f>RTD("cqg.rtd",,"DOMData",$B$33,"Volume",A42,"D")</f>
        <v>5</v>
      </c>
      <c r="K42" s="29">
        <f>RTD("cqg.rtd",,"DOMData",$B$34,"Price",A42,"T")</f>
        <v>2475.5</v>
      </c>
      <c r="L42" s="24">
        <f>RTD("cqg.rtd",,"DOMData",$B$34,"Volume",A42,"D")</f>
        <v>418</v>
      </c>
      <c r="N42" s="29">
        <f>RTD("cqg.rtd",,"DOMData",$B$35,"Price",A42,"T")</f>
        <v>48.84</v>
      </c>
      <c r="O42" s="25">
        <f>RTD("cqg.rtd",,"DOMData",$B$35,"Volume",A42,"D")</f>
        <v>82</v>
      </c>
      <c r="Q42" s="33"/>
      <c r="R42" s="9"/>
      <c r="S42" s="9"/>
      <c r="T42" s="9"/>
      <c r="U42" s="9"/>
      <c r="V42" s="9"/>
      <c r="W42" s="9"/>
      <c r="X42" s="9"/>
      <c r="Y42" s="9"/>
      <c r="Z42" s="9"/>
      <c r="AA42" s="10"/>
    </row>
    <row r="43" spans="1:27" x14ac:dyDescent="0.3">
      <c r="A43" s="21">
        <v>-2</v>
      </c>
      <c r="B43" s="25">
        <f>RTD("cqg.rtd",,"DOMData",$B$31,"Price",A43,"T")</f>
        <v>27569</v>
      </c>
      <c r="C43" s="25">
        <f>RTD("cqg.rtd",,"DOMData",$B$31,"Volume",A43,"D")</f>
        <v>2</v>
      </c>
      <c r="E43" s="25">
        <f>RTD("cqg.rtd",,"DOMData",$B$32,"Price",A43,"T")</f>
        <v>11023</v>
      </c>
      <c r="F43" s="25">
        <f>RTD("cqg.rtd",,"DOMData",$B$32,"Volume",A43,"D")</f>
        <v>5</v>
      </c>
      <c r="H43" s="27">
        <f>RTD("cqg.rtd",,"DOMData",$B$33,"Price",A43,"T")</f>
        <v>6.7765000000000004</v>
      </c>
      <c r="I43" s="25">
        <f>RTD("cqg.rtd",,"DOMData",$B$33,"Volume",A43,"D")</f>
        <v>6</v>
      </c>
      <c r="K43" s="29">
        <f>RTD("cqg.rtd",,"DOMData",$B$34,"Price",A43,"T")</f>
        <v>2475.25</v>
      </c>
      <c r="L43" s="24">
        <f>RTD("cqg.rtd",,"DOMData",$B$34,"Volume",A43,"D")</f>
        <v>1294</v>
      </c>
      <c r="N43" s="29">
        <f>RTD("cqg.rtd",,"DOMData",$B$35,"Price",A43,"T")</f>
        <v>48.83</v>
      </c>
      <c r="O43" s="25">
        <f>RTD("cqg.rtd",,"DOMData",$B$35,"Volume",A43,"D")</f>
        <v>143</v>
      </c>
      <c r="Q43" s="33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3">
      <c r="A44" s="21">
        <v>-3</v>
      </c>
      <c r="B44" s="25">
        <f>RTD("cqg.rtd",,"DOMData",$B$31,"Price",A44,"T")</f>
        <v>27568</v>
      </c>
      <c r="C44" s="25">
        <f>RTD("cqg.rtd",,"DOMData",$B$31,"Volume",A44,"D")</f>
        <v>6</v>
      </c>
      <c r="E44" s="25">
        <f>RTD("cqg.rtd",,"DOMData",$B$32,"Price",A44,"T")</f>
        <v>11022</v>
      </c>
      <c r="F44" s="25">
        <f>RTD("cqg.rtd",,"DOMData",$B$32,"Volume",A44,"D")</f>
        <v>8</v>
      </c>
      <c r="H44" s="27">
        <f>RTD("cqg.rtd",,"DOMData",$B$33,"Price",A44,"T")</f>
        <v>6.7763999999999998</v>
      </c>
      <c r="I44" s="25">
        <f>RTD("cqg.rtd",,"DOMData",$B$33,"Volume",A44,"D")</f>
        <v>6</v>
      </c>
      <c r="K44" s="29">
        <f>RTD("cqg.rtd",,"DOMData",$B$34,"Price",A44,"T")</f>
        <v>2475</v>
      </c>
      <c r="L44" s="24">
        <f>RTD("cqg.rtd",,"DOMData",$B$34,"Volume",A44,"D")</f>
        <v>1486</v>
      </c>
      <c r="N44" s="29">
        <f>RTD("cqg.rtd",,"DOMData",$B$35,"Price",A44,"T")</f>
        <v>48.82</v>
      </c>
      <c r="O44" s="25">
        <f>RTD("cqg.rtd",,"DOMData",$B$35,"Volume",A44,"D")</f>
        <v>96</v>
      </c>
      <c r="Q44" s="33"/>
      <c r="R44" s="9"/>
      <c r="S44" s="9"/>
      <c r="T44" s="9"/>
      <c r="U44" s="9"/>
      <c r="V44" s="9"/>
      <c r="W44" s="9"/>
      <c r="X44" s="9"/>
      <c r="Y44" s="9"/>
      <c r="Z44" s="9"/>
      <c r="AA44" s="10"/>
    </row>
    <row r="45" spans="1:27" x14ac:dyDescent="0.3">
      <c r="A45" s="21">
        <v>-4</v>
      </c>
      <c r="B45" s="25">
        <f>RTD("cqg.rtd",,"DOMData",$B$31,"Price",A45,"T")</f>
        <v>27567</v>
      </c>
      <c r="C45" s="25">
        <f>RTD("cqg.rtd",,"DOMData",$B$31,"Volume",A45,"D")</f>
        <v>2</v>
      </c>
      <c r="E45" s="25">
        <f>RTD("cqg.rtd",,"DOMData",$B$32,"Price",A45,"T")</f>
        <v>11021</v>
      </c>
      <c r="F45" s="25">
        <f>RTD("cqg.rtd",,"DOMData",$B$32,"Volume",A45,"D")</f>
        <v>3</v>
      </c>
      <c r="H45" s="27">
        <f>RTD("cqg.rtd",,"DOMData",$B$33,"Price",A45,"T")</f>
        <v>6.7754000000000003</v>
      </c>
      <c r="I45" s="25">
        <f>RTD("cqg.rtd",,"DOMData",$B$33,"Volume",A45,"D")</f>
        <v>5</v>
      </c>
      <c r="K45" s="29">
        <f>RTD("cqg.rtd",,"DOMData",$B$34,"Price",A45,"T")</f>
        <v>2474.75</v>
      </c>
      <c r="L45" s="24">
        <f>RTD("cqg.rtd",,"DOMData",$B$34,"Volume",A45,"D")</f>
        <v>1410</v>
      </c>
      <c r="N45" s="29">
        <f>RTD("cqg.rtd",,"DOMData",$B$35,"Price",A45,"T")</f>
        <v>48.81</v>
      </c>
      <c r="O45" s="25">
        <f>RTD("cqg.rtd",,"DOMData",$B$35,"Volume",A45,"D")</f>
        <v>89</v>
      </c>
      <c r="Q45" s="33"/>
      <c r="R45" s="9"/>
      <c r="S45" s="9"/>
      <c r="T45" s="9"/>
      <c r="U45" s="9"/>
      <c r="V45" s="9"/>
      <c r="W45" s="9"/>
      <c r="X45" s="9"/>
      <c r="Y45" s="9"/>
      <c r="Z45" s="9"/>
      <c r="AA45" s="10"/>
    </row>
    <row r="46" spans="1:27" x14ac:dyDescent="0.3">
      <c r="A46" s="21">
        <v>-5</v>
      </c>
      <c r="B46" s="37">
        <f>RTD("cqg.rtd",,"DOMData",$B$31,"Price",A46,"T")</f>
        <v>27566</v>
      </c>
      <c r="C46" s="37">
        <f>RTD("cqg.rtd",,"DOMData",$B$31,"Volume",A46,"D")</f>
        <v>2</v>
      </c>
      <c r="E46" s="37">
        <f>RTD("cqg.rtd",,"DOMData",$B$32,"Price",A46,"T")</f>
        <v>11020</v>
      </c>
      <c r="F46" s="37">
        <f>RTD("cqg.rtd",,"DOMData",$B$32,"Volume",A46,"D")</f>
        <v>8</v>
      </c>
      <c r="H46" s="38">
        <f>RTD("cqg.rtd",,"DOMData",$B$33,"Price",A46,"T")</f>
        <v>6.7744</v>
      </c>
      <c r="I46" s="37">
        <f>RTD("cqg.rtd",,"DOMData",$B$33,"Volume",A46,"D")</f>
        <v>5</v>
      </c>
      <c r="K46" s="39">
        <f>RTD("cqg.rtd",,"DOMData",$B$34,"Price",A46,"T")</f>
        <v>2474.5</v>
      </c>
      <c r="L46" s="40">
        <f>RTD("cqg.rtd",,"DOMData",$B$34,"Volume",A46,"D")</f>
        <v>1547</v>
      </c>
      <c r="N46" s="39">
        <f>RTD("cqg.rtd",,"DOMData",$B$35,"Price",A46,"T")</f>
        <v>48.8</v>
      </c>
      <c r="O46" s="37">
        <f>RTD("cqg.rtd",,"DOMData",$B$35,"Volume",A46,"D")</f>
        <v>135</v>
      </c>
      <c r="Q46" s="33"/>
      <c r="R46" s="9"/>
      <c r="S46" s="9"/>
      <c r="T46" s="9"/>
      <c r="U46" s="9"/>
      <c r="V46" s="9"/>
      <c r="W46" s="9"/>
      <c r="X46" s="9"/>
      <c r="Y46" s="9"/>
      <c r="Z46" s="9"/>
      <c r="AA46" s="10"/>
    </row>
    <row r="47" spans="1:27" x14ac:dyDescent="0.3">
      <c r="B47" s="28"/>
      <c r="C47" s="41" t="s">
        <v>48</v>
      </c>
      <c r="D47" s="41"/>
      <c r="E47" s="41"/>
      <c r="F47" s="41"/>
      <c r="G47" s="41" t="s">
        <v>49</v>
      </c>
      <c r="H47" s="42"/>
      <c r="I47" s="41"/>
      <c r="J47" s="69" t="s">
        <v>51</v>
      </c>
      <c r="K47" s="69"/>
      <c r="L47" s="69"/>
      <c r="M47" s="69"/>
      <c r="N47" s="69"/>
      <c r="O47" s="69"/>
      <c r="P47" s="69"/>
      <c r="Q47" s="69"/>
      <c r="R47" s="69"/>
      <c r="S47" s="69"/>
      <c r="T47" s="63" t="s">
        <v>38</v>
      </c>
      <c r="U47" s="63"/>
      <c r="V47" s="43">
        <v>13</v>
      </c>
      <c r="W47" s="41"/>
      <c r="X47" s="41"/>
      <c r="Y47" s="41"/>
      <c r="Z47" s="41"/>
      <c r="AA47" s="44"/>
    </row>
    <row r="48" spans="1:27" x14ac:dyDescent="0.3">
      <c r="H48" s="21" t="str">
        <f>RTD("cqg.rtd",,"ContractData",R29,"LongDescription",,"T")&amp;"   "&amp;"Last Trade "&amp;TEXT(RTD("cqg.rtd",,"ContractData",R29,"LastTradeToday",,"T"),"#.00")&amp;"   "&amp;"NC "&amp;TEXT(RTD("cqg.rtd",,"ContractData",R29,"NetLastTradeToday",,"T"),"#.00")</f>
        <v>Hang Seng Commerce &amp; Industry Index   Last Trade 16322.26   NC 173.12</v>
      </c>
      <c r="I48" s="21"/>
      <c r="J48" s="21" t="s">
        <v>50</v>
      </c>
      <c r="K48" s="21"/>
      <c r="L48" s="21"/>
      <c r="M48" s="21"/>
      <c r="S48" s="21" t="str">
        <f>IF(R30=0,"#",IF(R30=1,"#.0",IF(R30=2,"#.00",IF(R30=3,"#.000",IF(R30=4,"#.0000",IF(R30=5,"#.00000",IF(R30=6,"#.000000",IF(R30=7,"#.0000000"))))))))</f>
        <v>#.00</v>
      </c>
    </row>
    <row r="49" spans="8:13" x14ac:dyDescent="0.3">
      <c r="H49" s="21" t="str">
        <f>RTD("cqg.rtd",,"ContractData",R29,"LongDescription",,"T")&amp;"   "&amp;"Last Trade "&amp;TEXT(RTD("cqg.rtd",,"ContractData",R29,"LastTradeToday",,"T"),S48)&amp;"   "&amp;"NC "&amp;TEXT(RTD("cqg.rtd",,"ContractData",R29,"NetLastTradeToday",,"T"),S48)</f>
        <v>Hang Seng Commerce &amp; Industry Index   Last Trade 16322.26   NC 173.12</v>
      </c>
      <c r="I49" s="21"/>
      <c r="J49" s="21"/>
      <c r="K49" s="21"/>
      <c r="L49" s="21"/>
      <c r="M49" s="21"/>
    </row>
  </sheetData>
  <sheetProtection algorithmName="SHA-512" hashValue="Eeq2GfGKpMvG3uxc68/puu2zvJl7laHZEMbCKgv3az2JonGASmj76KZU0mIPyjG+yUAhuwidL+/mpTldH6RinQ==" saltValue="qNwgFyjUnDT0EHwtYZclSw==" spinCount="100000" sheet="1" objects="1" scenarios="1" selectLockedCells="1"/>
  <mergeCells count="65">
    <mergeCell ref="Y2:AA3"/>
    <mergeCell ref="E2:X3"/>
    <mergeCell ref="D6:H6"/>
    <mergeCell ref="B6:C6"/>
    <mergeCell ref="Q4:AA4"/>
    <mergeCell ref="B2:D3"/>
    <mergeCell ref="B4:O4"/>
    <mergeCell ref="B27:O27"/>
    <mergeCell ref="B22:O22"/>
    <mergeCell ref="D17:H17"/>
    <mergeCell ref="D18:H18"/>
    <mergeCell ref="D19:H19"/>
    <mergeCell ref="B19:C19"/>
    <mergeCell ref="B18:C18"/>
    <mergeCell ref="B17:C17"/>
    <mergeCell ref="D20:H20"/>
    <mergeCell ref="B25:C25"/>
    <mergeCell ref="D25:H25"/>
    <mergeCell ref="B11:C11"/>
    <mergeCell ref="B16:C16"/>
    <mergeCell ref="B15:C15"/>
    <mergeCell ref="D11:H11"/>
    <mergeCell ref="D15:H15"/>
    <mergeCell ref="D16:H16"/>
    <mergeCell ref="D12:H12"/>
    <mergeCell ref="D13:H13"/>
    <mergeCell ref="D14:H14"/>
    <mergeCell ref="D5:H5"/>
    <mergeCell ref="B23:C23"/>
    <mergeCell ref="D23:H23"/>
    <mergeCell ref="B24:C24"/>
    <mergeCell ref="D24:H24"/>
    <mergeCell ref="D10:H10"/>
    <mergeCell ref="D7:H7"/>
    <mergeCell ref="D8:H8"/>
    <mergeCell ref="D9:H9"/>
    <mergeCell ref="K5:L5"/>
    <mergeCell ref="B32:C32"/>
    <mergeCell ref="D32:H32"/>
    <mergeCell ref="B10:C10"/>
    <mergeCell ref="B9:C9"/>
    <mergeCell ref="B8:C8"/>
    <mergeCell ref="B7:C7"/>
    <mergeCell ref="B14:C14"/>
    <mergeCell ref="B13:C13"/>
    <mergeCell ref="B12:C12"/>
    <mergeCell ref="B20:C20"/>
    <mergeCell ref="B31:C31"/>
    <mergeCell ref="D31:H31"/>
    <mergeCell ref="B28:C28"/>
    <mergeCell ref="D28:H28"/>
    <mergeCell ref="B5:C5"/>
    <mergeCell ref="U29:AA30"/>
    <mergeCell ref="T47:U47"/>
    <mergeCell ref="B34:C34"/>
    <mergeCell ref="D34:H34"/>
    <mergeCell ref="D35:H35"/>
    <mergeCell ref="B33:C33"/>
    <mergeCell ref="D33:H33"/>
    <mergeCell ref="B36:F36"/>
    <mergeCell ref="H36:L36"/>
    <mergeCell ref="M36:O36"/>
    <mergeCell ref="J47:S47"/>
    <mergeCell ref="B30:O30"/>
    <mergeCell ref="B35:C35"/>
  </mergeCells>
  <conditionalFormatting sqref="K6:K20">
    <cfRule type="colorScale" priority="148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L6:L20">
    <cfRule type="dataBar" priority="1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{6ADFD72C-6982-4C63-9E39-51345477D7EF}</x14:id>
        </ext>
      </extLst>
    </cfRule>
  </conditionalFormatting>
  <conditionalFormatting sqref="B37:B41">
    <cfRule type="colorScale" priority="135">
      <colorScale>
        <cfvo type="min"/>
        <cfvo type="max"/>
        <color rgb="FFC00000"/>
        <color rgb="FF00000F"/>
      </colorScale>
    </cfRule>
  </conditionalFormatting>
  <conditionalFormatting sqref="E37:E41">
    <cfRule type="colorScale" priority="134">
      <colorScale>
        <cfvo type="min"/>
        <cfvo type="max"/>
        <color rgb="FFC00000"/>
        <color rgb="FF00000F"/>
      </colorScale>
    </cfRule>
  </conditionalFormatting>
  <conditionalFormatting sqref="H37:H41">
    <cfRule type="colorScale" priority="133">
      <colorScale>
        <cfvo type="min"/>
        <cfvo type="max"/>
        <color rgb="FFC00000"/>
        <color rgb="FF00000F"/>
      </colorScale>
    </cfRule>
  </conditionalFormatting>
  <conditionalFormatting sqref="B42:B46">
    <cfRule type="colorScale" priority="132">
      <colorScale>
        <cfvo type="min"/>
        <cfvo type="max"/>
        <color rgb="FF00000F"/>
        <color rgb="FF00B050"/>
      </colorScale>
    </cfRule>
  </conditionalFormatting>
  <conditionalFormatting sqref="E42:E46">
    <cfRule type="colorScale" priority="131">
      <colorScale>
        <cfvo type="min"/>
        <cfvo type="max"/>
        <color rgb="FF00000F"/>
        <color rgb="FF00B050"/>
      </colorScale>
    </cfRule>
  </conditionalFormatting>
  <conditionalFormatting sqref="H42:H46">
    <cfRule type="colorScale" priority="151">
      <colorScale>
        <cfvo type="min"/>
        <cfvo type="max"/>
        <color rgb="FF00000F"/>
        <color rgb="FF00B050"/>
      </colorScale>
    </cfRule>
  </conditionalFormatting>
  <conditionalFormatting sqref="K42:K46">
    <cfRule type="colorScale" priority="122">
      <colorScale>
        <cfvo type="min"/>
        <cfvo type="max"/>
        <color rgb="FF00000F"/>
        <color rgb="FF00B050"/>
      </colorScale>
    </cfRule>
  </conditionalFormatting>
  <conditionalFormatting sqref="K37:K41">
    <cfRule type="colorScale" priority="121">
      <colorScale>
        <cfvo type="min"/>
        <cfvo type="max"/>
        <color rgb="FFFF0000"/>
        <color rgb="FF00000F"/>
      </colorScale>
    </cfRule>
  </conditionalFormatting>
  <conditionalFormatting sqref="N37:N41">
    <cfRule type="colorScale" priority="119">
      <colorScale>
        <cfvo type="min"/>
        <cfvo type="max"/>
        <color rgb="FFFF0000"/>
        <color rgb="FF00000F"/>
      </colorScale>
    </cfRule>
  </conditionalFormatting>
  <conditionalFormatting sqref="N42:N46">
    <cfRule type="colorScale" priority="118">
      <colorScale>
        <cfvo type="min"/>
        <cfvo type="max"/>
        <color rgb="FF00000F"/>
        <color rgb="FF00B050"/>
      </colorScale>
    </cfRule>
  </conditionalFormatting>
  <conditionalFormatting sqref="L31:L35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{C1E2A38D-957C-4C9E-BC22-19C1C0FD857A}</x14:id>
        </ext>
      </extLst>
    </cfRule>
  </conditionalFormatting>
  <conditionalFormatting sqref="K31:K35">
    <cfRule type="colorScale" priority="116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K23:K25">
    <cfRule type="colorScale" priority="115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L23:L25">
    <cfRule type="dataBar" priority="1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{1B6ED38C-62A4-4433-9AFB-41E8B2612081}</x14:id>
        </ext>
      </extLst>
    </cfRule>
  </conditionalFormatting>
  <conditionalFormatting sqref="D6:H6">
    <cfRule type="expression" dxfId="67" priority="112">
      <formula>N6-I6&lt;=0.02</formula>
    </cfRule>
    <cfRule type="expression" dxfId="66" priority="110">
      <formula>I6-O6&lt;=0.02</formula>
    </cfRule>
  </conditionalFormatting>
  <conditionalFormatting sqref="N6">
    <cfRule type="expression" dxfId="65" priority="111">
      <formula>N6-I6&lt;=0.02</formula>
    </cfRule>
  </conditionalFormatting>
  <conditionalFormatting sqref="O6">
    <cfRule type="expression" dxfId="64" priority="109">
      <formula>I6-O6&lt;=0.02</formula>
    </cfRule>
  </conditionalFormatting>
  <conditionalFormatting sqref="N31">
    <cfRule type="expression" dxfId="63" priority="90">
      <formula>N31-I31&lt;=2</formula>
    </cfRule>
  </conditionalFormatting>
  <conditionalFormatting sqref="O31">
    <cfRule type="expression" dxfId="62" priority="89">
      <formula>I31-O31&lt;=2</formula>
    </cfRule>
  </conditionalFormatting>
  <conditionalFormatting sqref="N33">
    <cfRule type="expression" dxfId="61" priority="86">
      <formula>N33-I33&lt;=0.0002</formula>
    </cfRule>
  </conditionalFormatting>
  <conditionalFormatting sqref="O33">
    <cfRule type="expression" dxfId="60" priority="85">
      <formula>I33-O33&lt;=0.0002</formula>
    </cfRule>
  </conditionalFormatting>
  <conditionalFormatting sqref="D31:H31">
    <cfRule type="expression" dxfId="59" priority="73">
      <formula>I31-O31&lt;=2</formula>
    </cfRule>
    <cfRule type="expression" dxfId="58" priority="74">
      <formula>N31-I31&lt;=2</formula>
    </cfRule>
  </conditionalFormatting>
  <conditionalFormatting sqref="D33:H33">
    <cfRule type="expression" dxfId="57" priority="69">
      <formula>I33-O33&lt;=0.0002</formula>
    </cfRule>
    <cfRule type="expression" dxfId="56" priority="70">
      <formula>N33-I33&lt;=0.0002</formula>
    </cfRule>
  </conditionalFormatting>
  <conditionalFormatting sqref="D34:H34">
    <cfRule type="expression" dxfId="55" priority="67">
      <formula>I34-O34&lt;=P34</formula>
    </cfRule>
    <cfRule type="expression" dxfId="54" priority="68">
      <formula>N34-I34&lt;=P34</formula>
    </cfRule>
  </conditionalFormatting>
  <conditionalFormatting sqref="N34">
    <cfRule type="expression" dxfId="53" priority="64">
      <formula>N34-I34&lt;=P34</formula>
    </cfRule>
  </conditionalFormatting>
  <conditionalFormatting sqref="O34">
    <cfRule type="expression" dxfId="52" priority="63">
      <formula>I34-O34&lt;=P34</formula>
    </cfRule>
  </conditionalFormatting>
  <conditionalFormatting sqref="D7:H7 D9:H20">
    <cfRule type="expression" dxfId="51" priority="55">
      <formula>I7-O7&lt;=0.02</formula>
    </cfRule>
    <cfRule type="expression" dxfId="50" priority="56">
      <formula>N7-I7&lt;=0.02</formula>
    </cfRule>
  </conditionalFormatting>
  <conditionalFormatting sqref="N7">
    <cfRule type="expression" dxfId="49" priority="54">
      <formula>N7-I7&lt;=0.02</formula>
    </cfRule>
  </conditionalFormatting>
  <conditionalFormatting sqref="O7">
    <cfRule type="expression" dxfId="48" priority="53">
      <formula>I7-O7&lt;=0.02</formula>
    </cfRule>
  </conditionalFormatting>
  <conditionalFormatting sqref="N9">
    <cfRule type="expression" dxfId="47" priority="50">
      <formula>N9-I9&lt;=0.02</formula>
    </cfRule>
  </conditionalFormatting>
  <conditionalFormatting sqref="O9">
    <cfRule type="expression" dxfId="46" priority="49">
      <formula>I9-O9&lt;=0.02</formula>
    </cfRule>
  </conditionalFormatting>
  <conditionalFormatting sqref="N10">
    <cfRule type="expression" dxfId="45" priority="48">
      <formula>N10-I10&lt;=0.02</formula>
    </cfRule>
  </conditionalFormatting>
  <conditionalFormatting sqref="O10">
    <cfRule type="expression" dxfId="44" priority="47">
      <formula>I10-O10&lt;=0.02</formula>
    </cfRule>
  </conditionalFormatting>
  <conditionalFormatting sqref="N11">
    <cfRule type="expression" dxfId="43" priority="46">
      <formula>N11-I11&lt;=0.02</formula>
    </cfRule>
  </conditionalFormatting>
  <conditionalFormatting sqref="O11">
    <cfRule type="expression" dxfId="42" priority="45">
      <formula>I11-O11&lt;=0.02</formula>
    </cfRule>
  </conditionalFormatting>
  <conditionalFormatting sqref="N12">
    <cfRule type="expression" dxfId="41" priority="44">
      <formula>N12-I12&lt;=0.02</formula>
    </cfRule>
  </conditionalFormatting>
  <conditionalFormatting sqref="O12">
    <cfRule type="expression" dxfId="40" priority="43">
      <formula>I12-O12&lt;=0.02</formula>
    </cfRule>
  </conditionalFormatting>
  <conditionalFormatting sqref="N13">
    <cfRule type="expression" dxfId="39" priority="42">
      <formula>N13-I13&lt;=0.02</formula>
    </cfRule>
  </conditionalFormatting>
  <conditionalFormatting sqref="O13">
    <cfRule type="expression" dxfId="38" priority="41">
      <formula>I13-O13&lt;=0.02</formula>
    </cfRule>
  </conditionalFormatting>
  <conditionalFormatting sqref="N14">
    <cfRule type="expression" dxfId="37" priority="40">
      <formula>N14-I14&lt;=0.02</formula>
    </cfRule>
  </conditionalFormatting>
  <conditionalFormatting sqref="O14">
    <cfRule type="expression" dxfId="36" priority="39">
      <formula>I14-O14&lt;=0.02</formula>
    </cfRule>
  </conditionalFormatting>
  <conditionalFormatting sqref="N15">
    <cfRule type="expression" dxfId="35" priority="38">
      <formula>N15-I15&lt;=0.02</formula>
    </cfRule>
  </conditionalFormatting>
  <conditionalFormatting sqref="O15">
    <cfRule type="expression" dxfId="34" priority="37">
      <formula>I15-O15&lt;=0.02</formula>
    </cfRule>
  </conditionalFormatting>
  <conditionalFormatting sqref="N16">
    <cfRule type="expression" dxfId="33" priority="36">
      <formula>N16-I16&lt;=0.02</formula>
    </cfRule>
  </conditionalFormatting>
  <conditionalFormatting sqref="O16">
    <cfRule type="expression" dxfId="32" priority="35">
      <formula>I16-O16&lt;=0.02</formula>
    </cfRule>
  </conditionalFormatting>
  <conditionalFormatting sqref="N17">
    <cfRule type="expression" dxfId="31" priority="34">
      <formula>N17-I17&lt;=0.02</formula>
    </cfRule>
  </conditionalFormatting>
  <conditionalFormatting sqref="O17">
    <cfRule type="expression" dxfId="30" priority="33">
      <formula>I17-O17&lt;=0.02</formula>
    </cfRule>
  </conditionalFormatting>
  <conditionalFormatting sqref="N18">
    <cfRule type="expression" dxfId="29" priority="32">
      <formula>N18-I18&lt;=0.02</formula>
    </cfRule>
  </conditionalFormatting>
  <conditionalFormatting sqref="O18">
    <cfRule type="expression" dxfId="28" priority="31">
      <formula>I18-O18&lt;=0.02</formula>
    </cfRule>
  </conditionalFormatting>
  <conditionalFormatting sqref="N19">
    <cfRule type="expression" dxfId="27" priority="30">
      <formula>N19-I19&lt;=0.02</formula>
    </cfRule>
  </conditionalFormatting>
  <conditionalFormatting sqref="O19">
    <cfRule type="expression" dxfId="26" priority="29">
      <formula>I19-O19&lt;=0.02</formula>
    </cfRule>
  </conditionalFormatting>
  <conditionalFormatting sqref="N20">
    <cfRule type="expression" dxfId="25" priority="26">
      <formula>N20-I20&lt;=0.02</formula>
    </cfRule>
  </conditionalFormatting>
  <conditionalFormatting sqref="O20">
    <cfRule type="expression" dxfId="24" priority="25">
      <formula>I20-O20&lt;=0.02</formula>
    </cfRule>
  </conditionalFormatting>
  <conditionalFormatting sqref="D23:H23">
    <cfRule type="expression" dxfId="23" priority="23">
      <formula>I23-O23&lt;=0.02</formula>
    </cfRule>
    <cfRule type="expression" dxfId="22" priority="24">
      <formula>N23-I23&lt;=0.02</formula>
    </cfRule>
  </conditionalFormatting>
  <conditionalFormatting sqref="D24:H24">
    <cfRule type="expression" dxfId="21" priority="21">
      <formula>I24-O24&lt;=0.02</formula>
    </cfRule>
    <cfRule type="expression" dxfId="20" priority="22">
      <formula>N24-I24&lt;=0.02</formula>
    </cfRule>
  </conditionalFormatting>
  <conditionalFormatting sqref="D25:H25">
    <cfRule type="expression" dxfId="19" priority="19">
      <formula>I25-O25&lt;=0.02</formula>
    </cfRule>
    <cfRule type="expression" dxfId="18" priority="20">
      <formula>N25-I25&lt;=0.02</formula>
    </cfRule>
  </conditionalFormatting>
  <conditionalFormatting sqref="N23">
    <cfRule type="expression" dxfId="17" priority="18">
      <formula>N23-I23&lt;=0.02</formula>
    </cfRule>
  </conditionalFormatting>
  <conditionalFormatting sqref="O23">
    <cfRule type="expression" dxfId="16" priority="17">
      <formula>I23-O23&lt;=0.02</formula>
    </cfRule>
  </conditionalFormatting>
  <conditionalFormatting sqref="N24">
    <cfRule type="expression" dxfId="15" priority="16">
      <formula>N24-I24&lt;=0.02</formula>
    </cfRule>
  </conditionalFormatting>
  <conditionalFormatting sqref="O24">
    <cfRule type="expression" dxfId="14" priority="15">
      <formula>I24-O24&lt;=0.02</formula>
    </cfRule>
  </conditionalFormatting>
  <conditionalFormatting sqref="N25">
    <cfRule type="expression" dxfId="13" priority="14">
      <formula>N25-I25&lt;=0.02</formula>
    </cfRule>
  </conditionalFormatting>
  <conditionalFormatting sqref="O25">
    <cfRule type="expression" dxfId="12" priority="13">
      <formula>I25-O25&lt;=0.02</formula>
    </cfRule>
  </conditionalFormatting>
  <conditionalFormatting sqref="D28:H28">
    <cfRule type="expression" dxfId="11" priority="11">
      <formula>I28-O28&lt;=0.02</formula>
    </cfRule>
    <cfRule type="expression" dxfId="10" priority="12">
      <formula>N28-I28&lt;=0.02</formula>
    </cfRule>
  </conditionalFormatting>
  <conditionalFormatting sqref="N28">
    <cfRule type="expression" dxfId="9" priority="10">
      <formula>N28-I28&lt;=0.02</formula>
    </cfRule>
  </conditionalFormatting>
  <conditionalFormatting sqref="O28">
    <cfRule type="expression" dxfId="8" priority="9">
      <formula>I28-O28&lt;=0.02</formula>
    </cfRule>
  </conditionalFormatting>
  <conditionalFormatting sqref="D32:H32">
    <cfRule type="expression" dxfId="7" priority="7">
      <formula>I32-O32&lt;=2</formula>
    </cfRule>
    <cfRule type="expression" dxfId="6" priority="8">
      <formula>N32-I32&lt;=2</formula>
    </cfRule>
  </conditionalFormatting>
  <conditionalFormatting sqref="N32">
    <cfRule type="expression" dxfId="5" priority="6">
      <formula>N32-I32&lt;=2</formula>
    </cfRule>
  </conditionalFormatting>
  <conditionalFormatting sqref="O32">
    <cfRule type="expression" dxfId="4" priority="5">
      <formula>I32-O32&lt;=2</formula>
    </cfRule>
  </conditionalFormatting>
  <conditionalFormatting sqref="D35:H35">
    <cfRule type="expression" dxfId="3" priority="3">
      <formula>I35-O35&lt;=P35</formula>
    </cfRule>
    <cfRule type="expression" dxfId="2" priority="4">
      <formula>N35-I35&lt;=P35</formula>
    </cfRule>
  </conditionalFormatting>
  <conditionalFormatting sqref="N35">
    <cfRule type="expression" dxfId="1" priority="2">
      <formula>N35-I35&lt;=P35</formula>
    </cfRule>
  </conditionalFormatting>
  <conditionalFormatting sqref="O35">
    <cfRule type="expression" dxfId="0" priority="1">
      <formula>I35-O35&lt;=P35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DFD72C-6982-4C63-9E39-51345477D7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L6:L20</xm:sqref>
        </x14:conditionalFormatting>
        <x14:conditionalFormatting xmlns:xm="http://schemas.microsoft.com/office/excel/2006/main">
          <x14:cfRule type="dataBar" id="{C1E2A38D-957C-4C9E-BC22-19C1C0FD85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L31:L35</xm:sqref>
        </x14:conditionalFormatting>
        <x14:conditionalFormatting xmlns:xm="http://schemas.microsoft.com/office/excel/2006/main">
          <x14:cfRule type="dataBar" id="{1B6ED38C-62A4-4433-9AFB-41E8B2612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L23:L25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showRowColHeaders="0" workbookViewId="0">
      <selection activeCell="L3" sqref="L3"/>
    </sheetView>
  </sheetViews>
  <sheetFormatPr defaultRowHeight="16.5" x14ac:dyDescent="0.3"/>
  <cols>
    <col min="1" max="1" width="4.375" style="93" bestFit="1" customWidth="1"/>
    <col min="2" max="2" width="18.875" style="94" customWidth="1"/>
    <col min="3" max="3" width="7.5" style="95" customWidth="1"/>
    <col min="4" max="4" width="9.375" style="96" customWidth="1"/>
    <col min="5" max="5" width="8.5" style="96" customWidth="1"/>
    <col min="6" max="6" width="8.625" style="96" customWidth="1"/>
    <col min="7" max="7" width="8.5" style="96" customWidth="1"/>
    <col min="8" max="16384" width="9" style="93"/>
  </cols>
  <sheetData>
    <row r="1" spans="1:7" x14ac:dyDescent="0.3">
      <c r="A1" s="93" t="str">
        <f>Display!T30</f>
        <v>D</v>
      </c>
      <c r="B1" s="94" t="str">
        <f>Display!R29</f>
        <v>HSIC</v>
      </c>
      <c r="C1" s="93" t="b">
        <v>0</v>
      </c>
      <c r="D1" s="93" t="s">
        <v>43</v>
      </c>
      <c r="E1" s="93"/>
      <c r="F1" s="93" t="s">
        <v>44</v>
      </c>
      <c r="G1" s="93"/>
    </row>
    <row r="2" spans="1:7" x14ac:dyDescent="0.3">
      <c r="A2" s="93">
        <v>0</v>
      </c>
      <c r="B2" s="94">
        <f xml:space="preserve"> RTD("cqg.rtd",,"StudyData", $B$1, "Bar", "", "Time", $A$1,-$A2, $F$1,$E$1, "","False")</f>
        <v>42954</v>
      </c>
      <c r="C2" s="95">
        <f xml:space="preserve"> RTD("cqg.rtd",,"StudyData", $B$1, "Bar", "", "Time", $A$1, -$A2,$F$1,$E$1, "","False")</f>
        <v>42954</v>
      </c>
      <c r="D2" s="96">
        <f xml:space="preserve"> IF(RTD("cqg.rtd",,"StudyData", $B$1, "Bar", "", "Open", $A$1, -$A2, $F$1,$E$1,,$C$1,$D$1)="",NA(),RTD("cqg.rtd",,"StudyData", $B$1, "Bar", "", "Open", $A$1, -$A2, $F$1,$E$1,,$C$1,$D$1))</f>
        <v>16223.73</v>
      </c>
      <c r="E2" s="96">
        <f>IF(RTD("cqg.rtd",,"StudyData", $B$1, "Bar", "", "High", $A$1, -$A2, $F$1,$E$1,,$C$1,$D$1)="",NA(), RTD("cqg.rtd",,"StudyData", $B$1, "Bar", "", "High", $A$1, -$A2, $F$1,$E$1,,$C$1,$D$1))</f>
        <v>16333.98</v>
      </c>
      <c r="F2" s="96">
        <f>IF(RTD("cqg.rtd",,"StudyData", $B$1, "Bar", "", "Low", $A$1, -$A2, $F$1,$E$1,,$C$1,$D$1)="",NA(),RTD("cqg.rtd",,"StudyData", $B$1, "Bar", "", "Low", $A$1, -$A2, $F$1,$E$1,,$C$1,$D$1))</f>
        <v>16223.73</v>
      </c>
      <c r="G2" s="96">
        <f>IF(RTD("cqg.rtd",,"StudyData", $B$1, "Bar", "", "Close", $A$1, -$A2, $F$1,$E$1,,$C$1,$D$1)="",NA(),RTD("cqg.rtd",,"StudyData", $B$1, "Bar", "", "Close", $A$1, -$A2, $F$1,$E$1,,$C$1,$D$1))</f>
        <v>16322.26</v>
      </c>
    </row>
    <row r="3" spans="1:7" x14ac:dyDescent="0.3">
      <c r="A3" s="93">
        <f>A2+1</f>
        <v>1</v>
      </c>
      <c r="B3" s="94">
        <f xml:space="preserve"> RTD("cqg.rtd",,"StudyData", $B$1, "Bar", "", "Time", $A$1,-$A3, $F$1,$E$1, "","False")</f>
        <v>42951</v>
      </c>
      <c r="C3" s="95">
        <f xml:space="preserve"> RTD("cqg.rtd",,"StudyData", $B$1, "Bar", "", "Time", $A$1, -$A3,$F$1,$E$1, "","False")</f>
        <v>42951</v>
      </c>
      <c r="D3" s="96">
        <f xml:space="preserve"> IF(RTD("cqg.rtd",,"StudyData", $B$1, "Bar", "", "Open", $A$1, -$A3, $F$1,$E$1,,$C$1,$D$1)="",NA(),RTD("cqg.rtd",,"StudyData", $B$1, "Bar", "", "Open", $A$1, -$A3, $F$1,$E$1,,$C$1,$D$1))</f>
        <v>16123.46</v>
      </c>
      <c r="E3" s="96">
        <f>IF(RTD("cqg.rtd",,"StudyData", $B$1, "Bar", "", "High", $A$1, -$A3, $F$1,$E$1,,$C$1,$D$1)="",NA(), RTD("cqg.rtd",,"StudyData", $B$1, "Bar", "", "High", $A$1, -$A3, $F$1,$E$1,,$C$1,$D$1))</f>
        <v>16178.14</v>
      </c>
      <c r="F3" s="96">
        <f>IF(RTD("cqg.rtd",,"StudyData", $B$1, "Bar", "", "Low", $A$1, -$A3, $F$1,$E$1,,$C$1,$D$1)="",NA(),RTD("cqg.rtd",,"StudyData", $B$1, "Bar", "", "Low", $A$1, -$A3, $F$1,$E$1,,$C$1,$D$1))</f>
        <v>16083.34</v>
      </c>
      <c r="G3" s="96">
        <f>IF(RTD("cqg.rtd",,"StudyData", $B$1, "Bar", "", "Close", $A$1, -$A3, $F$1,$E$1,,$C$1,$D$1)="",NA(),RTD("cqg.rtd",,"StudyData", $B$1, "Bar", "", "Close", $A$1, -$A3, $F$1,$E$1,,$C$1,$D$1))</f>
        <v>16149.14</v>
      </c>
    </row>
    <row r="4" spans="1:7" x14ac:dyDescent="0.3">
      <c r="A4" s="93">
        <f t="shared" ref="A4:A67" si="0">A3+1</f>
        <v>2</v>
      </c>
      <c r="B4" s="94">
        <f xml:space="preserve"> RTD("cqg.rtd",,"StudyData", $B$1, "Bar", "", "Time", $A$1,-$A4, $F$1,$E$1, "","False")</f>
        <v>42950</v>
      </c>
      <c r="C4" s="95">
        <f xml:space="preserve"> RTD("cqg.rtd",,"StudyData", $B$1, "Bar", "", "Time", $A$1, -$A4,$F$1,$E$1, "","False")</f>
        <v>42950</v>
      </c>
      <c r="D4" s="96">
        <f xml:space="preserve"> IF(RTD("cqg.rtd",,"StudyData", $B$1, "Bar", "", "Open", $A$1, -$A4, $F$1,$E$1,,$C$1,$D$1)="",NA(),RTD("cqg.rtd",,"StudyData", $B$1, "Bar", "", "Open", $A$1, -$A4, $F$1,$E$1,,$C$1,$D$1))</f>
        <v>16150.27</v>
      </c>
      <c r="E4" s="96">
        <f>IF(RTD("cqg.rtd",,"StudyData", $B$1, "Bar", "", "High", $A$1, -$A4, $F$1,$E$1,,$C$1,$D$1)="",NA(), RTD("cqg.rtd",,"StudyData", $B$1, "Bar", "", "High", $A$1, -$A4, $F$1,$E$1,,$C$1,$D$1))</f>
        <v>16217.63</v>
      </c>
      <c r="F4" s="96">
        <f>IF(RTD("cqg.rtd",,"StudyData", $B$1, "Bar", "", "Low", $A$1, -$A4, $F$1,$E$1,,$C$1,$D$1)="",NA(),RTD("cqg.rtd",,"StudyData", $B$1, "Bar", "", "Low", $A$1, -$A4, $F$1,$E$1,,$C$1,$D$1))</f>
        <v>16072.9</v>
      </c>
      <c r="G4" s="96">
        <f>IF(RTD("cqg.rtd",,"StudyData", $B$1, "Bar", "", "Close", $A$1, -$A4, $F$1,$E$1,,$C$1,$D$1)="",NA(),RTD("cqg.rtd",,"StudyData", $B$1, "Bar", "", "Close", $A$1, -$A4, $F$1,$E$1,,$C$1,$D$1))</f>
        <v>16127.93</v>
      </c>
    </row>
    <row r="5" spans="1:7" x14ac:dyDescent="0.3">
      <c r="A5" s="93">
        <f t="shared" si="0"/>
        <v>3</v>
      </c>
      <c r="B5" s="94">
        <f xml:space="preserve"> RTD("cqg.rtd",,"StudyData", $B$1, "Bar", "", "Time", $A$1,-$A5, $F$1,$E$1, "","False")</f>
        <v>42949</v>
      </c>
      <c r="C5" s="95">
        <f xml:space="preserve"> RTD("cqg.rtd",,"StudyData", $B$1, "Bar", "", "Time", $A$1, -$A5,$F$1,$E$1, "","False")</f>
        <v>42949</v>
      </c>
      <c r="D5" s="96">
        <f xml:space="preserve"> IF(RTD("cqg.rtd",,"StudyData", $B$1, "Bar", "", "Open", $A$1, -$A5, $F$1,$E$1,,$C$1,$D$1)="",NA(),RTD("cqg.rtd",,"StudyData", $B$1, "Bar", "", "Open", $A$1, -$A5, $F$1,$E$1,,$C$1,$D$1))</f>
        <v>16206.23</v>
      </c>
      <c r="E5" s="96">
        <f>IF(RTD("cqg.rtd",,"StudyData", $B$1, "Bar", "", "High", $A$1, -$A5, $F$1,$E$1,,$C$1,$D$1)="",NA(), RTD("cqg.rtd",,"StudyData", $B$1, "Bar", "", "High", $A$1, -$A5, $F$1,$E$1,,$C$1,$D$1))</f>
        <v>16269.72</v>
      </c>
      <c r="F5" s="96">
        <f>IF(RTD("cqg.rtd",,"StudyData", $B$1, "Bar", "", "Low", $A$1, -$A5, $F$1,$E$1,,$C$1,$D$1)="",NA(),RTD("cqg.rtd",,"StudyData", $B$1, "Bar", "", "Low", $A$1, -$A5, $F$1,$E$1,,$C$1,$D$1))</f>
        <v>16152.76</v>
      </c>
      <c r="G5" s="96">
        <f>IF(RTD("cqg.rtd",,"StudyData", $B$1, "Bar", "", "Close", $A$1, -$A5, $F$1,$E$1,,$C$1,$D$1)="",NA(),RTD("cqg.rtd",,"StudyData", $B$1, "Bar", "", "Close", $A$1, -$A5, $F$1,$E$1,,$C$1,$D$1))</f>
        <v>16179.66</v>
      </c>
    </row>
    <row r="6" spans="1:7" x14ac:dyDescent="0.3">
      <c r="A6" s="93">
        <f t="shared" si="0"/>
        <v>4</v>
      </c>
      <c r="B6" s="94">
        <f xml:space="preserve"> RTD("cqg.rtd",,"StudyData", $B$1, "Bar", "", "Time", $A$1,-$A6, $F$1,$E$1, "","False")</f>
        <v>42948</v>
      </c>
      <c r="C6" s="95">
        <f xml:space="preserve"> RTD("cqg.rtd",,"StudyData", $B$1, "Bar", "", "Time", $A$1, -$A6,$F$1,$E$1, "","False")</f>
        <v>42948</v>
      </c>
      <c r="D6" s="96">
        <f xml:space="preserve"> IF(RTD("cqg.rtd",,"StudyData", $B$1, "Bar", "", "Open", $A$1, -$A6, $F$1,$E$1,,$C$1,$D$1)="",NA(),RTD("cqg.rtd",,"StudyData", $B$1, "Bar", "", "Open", $A$1, -$A6, $F$1,$E$1,,$C$1,$D$1))</f>
        <v>16108.74</v>
      </c>
      <c r="E6" s="96">
        <f>IF(RTD("cqg.rtd",,"StudyData", $B$1, "Bar", "", "High", $A$1, -$A6, $F$1,$E$1,,$C$1,$D$1)="",NA(), RTD("cqg.rtd",,"StudyData", $B$1, "Bar", "", "High", $A$1, -$A6, $F$1,$E$1,,$C$1,$D$1))</f>
        <v>16210.73</v>
      </c>
      <c r="F6" s="96">
        <f>IF(RTD("cqg.rtd",,"StudyData", $B$1, "Bar", "", "Low", $A$1, -$A6, $F$1,$E$1,,$C$1,$D$1)="",NA(),RTD("cqg.rtd",,"StudyData", $B$1, "Bar", "", "Low", $A$1, -$A6, $F$1,$E$1,,$C$1,$D$1))</f>
        <v>16108.74</v>
      </c>
      <c r="G6" s="96">
        <f>IF(RTD("cqg.rtd",,"StudyData", $B$1, "Bar", "", "Close", $A$1, -$A6, $F$1,$E$1,,$C$1,$D$1)="",NA(),RTD("cqg.rtd",,"StudyData", $B$1, "Bar", "", "Close", $A$1, -$A6, $F$1,$E$1,,$C$1,$D$1))</f>
        <v>16142.51</v>
      </c>
    </row>
    <row r="7" spans="1:7" x14ac:dyDescent="0.3">
      <c r="A7" s="93">
        <f t="shared" si="0"/>
        <v>5</v>
      </c>
      <c r="B7" s="94">
        <f xml:space="preserve"> RTD("cqg.rtd",,"StudyData", $B$1, "Bar", "", "Time", $A$1,-$A7, $F$1,$E$1, "","False")</f>
        <v>42947</v>
      </c>
      <c r="C7" s="95">
        <f xml:space="preserve"> RTD("cqg.rtd",,"StudyData", $B$1, "Bar", "", "Time", $A$1, -$A7,$F$1,$E$1, "","False")</f>
        <v>42947</v>
      </c>
      <c r="D7" s="96">
        <f xml:space="preserve"> IF(RTD("cqg.rtd",,"StudyData", $B$1, "Bar", "", "Open", $A$1, -$A7, $F$1,$E$1,,$C$1,$D$1)="",NA(),RTD("cqg.rtd",,"StudyData", $B$1, "Bar", "", "Open", $A$1, -$A7, $F$1,$E$1,,$C$1,$D$1))</f>
        <v>15974.71</v>
      </c>
      <c r="E7" s="96">
        <f>IF(RTD("cqg.rtd",,"StudyData", $B$1, "Bar", "", "High", $A$1, -$A7, $F$1,$E$1,,$C$1,$D$1)="",NA(), RTD("cqg.rtd",,"StudyData", $B$1, "Bar", "", "High", $A$1, -$A7, $F$1,$E$1,,$C$1,$D$1))</f>
        <v>16133.72</v>
      </c>
      <c r="F7" s="96">
        <f>IF(RTD("cqg.rtd",,"StudyData", $B$1, "Bar", "", "Low", $A$1, -$A7, $F$1,$E$1,,$C$1,$D$1)="",NA(),RTD("cqg.rtd",,"StudyData", $B$1, "Bar", "", "Low", $A$1, -$A7, $F$1,$E$1,,$C$1,$D$1))</f>
        <v>15974.71</v>
      </c>
      <c r="G7" s="96">
        <f>IF(RTD("cqg.rtd",,"StudyData", $B$1, "Bar", "", "Close", $A$1, -$A7, $F$1,$E$1,,$C$1,$D$1)="",NA(),RTD("cqg.rtd",,"StudyData", $B$1, "Bar", "", "Close", $A$1, -$A7, $F$1,$E$1,,$C$1,$D$1))</f>
        <v>16125.97</v>
      </c>
    </row>
    <row r="8" spans="1:7" x14ac:dyDescent="0.3">
      <c r="A8" s="93">
        <f t="shared" si="0"/>
        <v>6</v>
      </c>
      <c r="B8" s="94">
        <f xml:space="preserve"> RTD("cqg.rtd",,"StudyData", $B$1, "Bar", "", "Time", $A$1,-$A8, $F$1,$E$1, "","False")</f>
        <v>42944</v>
      </c>
      <c r="C8" s="95">
        <f xml:space="preserve"> RTD("cqg.rtd",,"StudyData", $B$1, "Bar", "", "Time", $A$1, -$A8,$F$1,$E$1, "","False")</f>
        <v>42944</v>
      </c>
      <c r="D8" s="96">
        <f xml:space="preserve"> IF(RTD("cqg.rtd",,"StudyData", $B$1, "Bar", "", "Open", $A$1, -$A8, $F$1,$E$1,,$C$1,$D$1)="",NA(),RTD("cqg.rtd",,"StudyData", $B$1, "Bar", "", "Open", $A$1, -$A8, $F$1,$E$1,,$C$1,$D$1))</f>
        <v>15934.38</v>
      </c>
      <c r="E8" s="96">
        <f>IF(RTD("cqg.rtd",,"StudyData", $B$1, "Bar", "", "High", $A$1, -$A8, $F$1,$E$1,,$C$1,$D$1)="",NA(), RTD("cqg.rtd",,"StudyData", $B$1, "Bar", "", "High", $A$1, -$A8, $F$1,$E$1,,$C$1,$D$1))</f>
        <v>16008.87</v>
      </c>
      <c r="F8" s="96">
        <f>IF(RTD("cqg.rtd",,"StudyData", $B$1, "Bar", "", "Low", $A$1, -$A8, $F$1,$E$1,,$C$1,$D$1)="",NA(),RTD("cqg.rtd",,"StudyData", $B$1, "Bar", "", "Low", $A$1, -$A8, $F$1,$E$1,,$C$1,$D$1))</f>
        <v>15884.87</v>
      </c>
      <c r="G8" s="96">
        <f>IF(RTD("cqg.rtd",,"StudyData", $B$1, "Bar", "", "Close", $A$1, -$A8, $F$1,$E$1,,$C$1,$D$1)="",NA(),RTD("cqg.rtd",,"StudyData", $B$1, "Bar", "", "Close", $A$1, -$A8, $F$1,$E$1,,$C$1,$D$1))</f>
        <v>15941.24</v>
      </c>
    </row>
    <row r="9" spans="1:7" x14ac:dyDescent="0.3">
      <c r="A9" s="93">
        <f t="shared" si="0"/>
        <v>7</v>
      </c>
      <c r="B9" s="94">
        <f xml:space="preserve"> RTD("cqg.rtd",,"StudyData", $B$1, "Bar", "", "Time", $A$1,-$A9, $F$1,$E$1, "","False")</f>
        <v>42943</v>
      </c>
      <c r="C9" s="95">
        <f xml:space="preserve"> RTD("cqg.rtd",,"StudyData", $B$1, "Bar", "", "Time", $A$1, -$A9,$F$1,$E$1, "","False")</f>
        <v>42943</v>
      </c>
      <c r="D9" s="96">
        <f xml:space="preserve"> IF(RTD("cqg.rtd",,"StudyData", $B$1, "Bar", "", "Open", $A$1, -$A9, $F$1,$E$1,,$C$1,$D$1)="",NA(),RTD("cqg.rtd",,"StudyData", $B$1, "Bar", "", "Open", $A$1, -$A9, $F$1,$E$1,,$C$1,$D$1))</f>
        <v>15951.45</v>
      </c>
      <c r="E9" s="96">
        <f>IF(RTD("cqg.rtd",,"StudyData", $B$1, "Bar", "", "High", $A$1, -$A9, $F$1,$E$1,,$C$1,$D$1)="",NA(), RTD("cqg.rtd",,"StudyData", $B$1, "Bar", "", "High", $A$1, -$A9, $F$1,$E$1,,$C$1,$D$1))</f>
        <v>16026.01</v>
      </c>
      <c r="F9" s="96">
        <f>IF(RTD("cqg.rtd",,"StudyData", $B$1, "Bar", "", "Low", $A$1, -$A9, $F$1,$E$1,,$C$1,$D$1)="",NA(),RTD("cqg.rtd",,"StudyData", $B$1, "Bar", "", "Low", $A$1, -$A9, $F$1,$E$1,,$C$1,$D$1))</f>
        <v>15930.46</v>
      </c>
      <c r="G9" s="96">
        <f>IF(RTD("cqg.rtd",,"StudyData", $B$1, "Bar", "", "Close", $A$1, -$A9, $F$1,$E$1,,$C$1,$D$1)="",NA(),RTD("cqg.rtd",,"StudyData", $B$1, "Bar", "", "Close", $A$1, -$A9, $F$1,$E$1,,$C$1,$D$1))</f>
        <v>16018.61</v>
      </c>
    </row>
    <row r="10" spans="1:7" x14ac:dyDescent="0.3">
      <c r="A10" s="93">
        <f t="shared" si="0"/>
        <v>8</v>
      </c>
      <c r="B10" s="94">
        <f xml:space="preserve"> RTD("cqg.rtd",,"StudyData", $B$1, "Bar", "", "Time", $A$1,-$A10, $F$1,$E$1, "","False")</f>
        <v>42942</v>
      </c>
      <c r="C10" s="95">
        <f xml:space="preserve"> RTD("cqg.rtd",,"StudyData", $B$1, "Bar", "", "Time", $A$1, -$A10,$F$1,$E$1, "","False")</f>
        <v>42942</v>
      </c>
      <c r="D10" s="96">
        <f xml:space="preserve"> IF(RTD("cqg.rtd",,"StudyData", $B$1, "Bar", "", "Open", $A$1, -$A10, $F$1,$E$1,,$C$1,$D$1)="",NA(),RTD("cqg.rtd",,"StudyData", $B$1, "Bar", "", "Open", $A$1, -$A10, $F$1,$E$1,,$C$1,$D$1))</f>
        <v>15959.19</v>
      </c>
      <c r="E10" s="96">
        <f>IF(RTD("cqg.rtd",,"StudyData", $B$1, "Bar", "", "High", $A$1, -$A10, $F$1,$E$1,,$C$1,$D$1)="",NA(), RTD("cqg.rtd",,"StudyData", $B$1, "Bar", "", "High", $A$1, -$A10, $F$1,$E$1,,$C$1,$D$1))</f>
        <v>15992.91</v>
      </c>
      <c r="F10" s="96">
        <f>IF(RTD("cqg.rtd",,"StudyData", $B$1, "Bar", "", "Low", $A$1, -$A10, $F$1,$E$1,,$C$1,$D$1)="",NA(),RTD("cqg.rtd",,"StudyData", $B$1, "Bar", "", "Low", $A$1, -$A10, $F$1,$E$1,,$C$1,$D$1))</f>
        <v>15839.45</v>
      </c>
      <c r="G10" s="96">
        <f>IF(RTD("cqg.rtd",,"StudyData", $B$1, "Bar", "", "Close", $A$1, -$A10, $F$1,$E$1,,$C$1,$D$1)="",NA(),RTD("cqg.rtd",,"StudyData", $B$1, "Bar", "", "Close", $A$1, -$A10, $F$1,$E$1,,$C$1,$D$1))</f>
        <v>15898.53</v>
      </c>
    </row>
    <row r="11" spans="1:7" x14ac:dyDescent="0.3">
      <c r="A11" s="93">
        <f t="shared" si="0"/>
        <v>9</v>
      </c>
      <c r="B11" s="94">
        <f xml:space="preserve"> RTD("cqg.rtd",,"StudyData", $B$1, "Bar", "", "Time", $A$1,-$A11, $F$1,$E$1, "","False")</f>
        <v>42941</v>
      </c>
      <c r="C11" s="95">
        <f xml:space="preserve"> RTD("cqg.rtd",,"StudyData", $B$1, "Bar", "", "Time", $A$1, -$A11,$F$1,$E$1, "","False")</f>
        <v>42941</v>
      </c>
      <c r="D11" s="96">
        <f xml:space="preserve"> IF(RTD("cqg.rtd",,"StudyData", $B$1, "Bar", "", "Open", $A$1, -$A11, $F$1,$E$1,,$C$1,$D$1)="",NA(),RTD("cqg.rtd",,"StudyData", $B$1, "Bar", "", "Open", $A$1, -$A11, $F$1,$E$1,,$C$1,$D$1))</f>
        <v>15992.66</v>
      </c>
      <c r="E11" s="96">
        <f>IF(RTD("cqg.rtd",,"StudyData", $B$1, "Bar", "", "High", $A$1, -$A11, $F$1,$E$1,,$C$1,$D$1)="",NA(), RTD("cqg.rtd",,"StudyData", $B$1, "Bar", "", "High", $A$1, -$A11, $F$1,$E$1,,$C$1,$D$1))</f>
        <v>15997.68</v>
      </c>
      <c r="F11" s="96">
        <f>IF(RTD("cqg.rtd",,"StudyData", $B$1, "Bar", "", "Low", $A$1, -$A11, $F$1,$E$1,,$C$1,$D$1)="",NA(),RTD("cqg.rtd",,"StudyData", $B$1, "Bar", "", "Low", $A$1, -$A11, $F$1,$E$1,,$C$1,$D$1))</f>
        <v>15905.95</v>
      </c>
      <c r="G11" s="96">
        <f>IF(RTD("cqg.rtd",,"StudyData", $B$1, "Bar", "", "Close", $A$1, -$A11, $F$1,$E$1,,$C$1,$D$1)="",NA(),RTD("cqg.rtd",,"StudyData", $B$1, "Bar", "", "Close", $A$1, -$A11, $F$1,$E$1,,$C$1,$D$1))</f>
        <v>15906.91</v>
      </c>
    </row>
    <row r="12" spans="1:7" x14ac:dyDescent="0.3">
      <c r="A12" s="93">
        <f t="shared" si="0"/>
        <v>10</v>
      </c>
      <c r="B12" s="94">
        <f xml:space="preserve"> RTD("cqg.rtd",,"StudyData", $B$1, "Bar", "", "Time", $A$1,-$A12, $F$1,$E$1, "","False")</f>
        <v>42940</v>
      </c>
      <c r="C12" s="95">
        <f xml:space="preserve"> RTD("cqg.rtd",,"StudyData", $B$1, "Bar", "", "Time", $A$1, -$A12,$F$1,$E$1, "","False")</f>
        <v>42940</v>
      </c>
      <c r="D12" s="96">
        <f xml:space="preserve"> IF(RTD("cqg.rtd",,"StudyData", $B$1, "Bar", "", "Open", $A$1, -$A12, $F$1,$E$1,,$C$1,$D$1)="",NA(),RTD("cqg.rtd",,"StudyData", $B$1, "Bar", "", "Open", $A$1, -$A12, $F$1,$E$1,,$C$1,$D$1))</f>
        <v>15869.84</v>
      </c>
      <c r="E12" s="96">
        <f>IF(RTD("cqg.rtd",,"StudyData", $B$1, "Bar", "", "High", $A$1, -$A12, $F$1,$E$1,,$C$1,$D$1)="",NA(), RTD("cqg.rtd",,"StudyData", $B$1, "Bar", "", "High", $A$1, -$A12, $F$1,$E$1,,$C$1,$D$1))</f>
        <v>15968.07</v>
      </c>
      <c r="F12" s="96">
        <f>IF(RTD("cqg.rtd",,"StudyData", $B$1, "Bar", "", "Low", $A$1, -$A12, $F$1,$E$1,,$C$1,$D$1)="",NA(),RTD("cqg.rtd",,"StudyData", $B$1, "Bar", "", "Low", $A$1, -$A12, $F$1,$E$1,,$C$1,$D$1))</f>
        <v>15826.54</v>
      </c>
      <c r="G12" s="96">
        <f>IF(RTD("cqg.rtd",,"StudyData", $B$1, "Bar", "", "Close", $A$1, -$A12, $F$1,$E$1,,$C$1,$D$1)="",NA(),RTD("cqg.rtd",,"StudyData", $B$1, "Bar", "", "Close", $A$1, -$A12, $F$1,$E$1,,$C$1,$D$1))</f>
        <v>15961.52</v>
      </c>
    </row>
    <row r="13" spans="1:7" x14ac:dyDescent="0.3">
      <c r="A13" s="93">
        <f t="shared" si="0"/>
        <v>11</v>
      </c>
      <c r="B13" s="94">
        <f xml:space="preserve"> RTD("cqg.rtd",,"StudyData", $B$1, "Bar", "", "Time", $A$1,-$A13, $F$1,$E$1, "","False")</f>
        <v>42937</v>
      </c>
      <c r="C13" s="95">
        <f xml:space="preserve"> RTD("cqg.rtd",,"StudyData", $B$1, "Bar", "", "Time", $A$1, -$A13,$F$1,$E$1, "","False")</f>
        <v>42937</v>
      </c>
      <c r="D13" s="96">
        <f xml:space="preserve"> IF(RTD("cqg.rtd",,"StudyData", $B$1, "Bar", "", "Open", $A$1, -$A13, $F$1,$E$1,,$C$1,$D$1)="",NA(),RTD("cqg.rtd",,"StudyData", $B$1, "Bar", "", "Open", $A$1, -$A13, $F$1,$E$1,,$C$1,$D$1))</f>
        <v>15843</v>
      </c>
      <c r="E13" s="96">
        <f>IF(RTD("cqg.rtd",,"StudyData", $B$1, "Bar", "", "High", $A$1, -$A13, $F$1,$E$1,,$C$1,$D$1)="",NA(), RTD("cqg.rtd",,"StudyData", $B$1, "Bar", "", "High", $A$1, -$A13, $F$1,$E$1,,$C$1,$D$1))</f>
        <v>15898.41</v>
      </c>
      <c r="F13" s="96">
        <f>IF(RTD("cqg.rtd",,"StudyData", $B$1, "Bar", "", "Low", $A$1, -$A13, $F$1,$E$1,,$C$1,$D$1)="",NA(),RTD("cqg.rtd",,"StudyData", $B$1, "Bar", "", "Low", $A$1, -$A13, $F$1,$E$1,,$C$1,$D$1))</f>
        <v>15771.05</v>
      </c>
      <c r="G13" s="96">
        <f>IF(RTD("cqg.rtd",,"StudyData", $B$1, "Bar", "", "Close", $A$1, -$A13, $F$1,$E$1,,$C$1,$D$1)="",NA(),RTD("cqg.rtd",,"StudyData", $B$1, "Bar", "", "Close", $A$1, -$A13, $F$1,$E$1,,$C$1,$D$1))</f>
        <v>15827.75</v>
      </c>
    </row>
    <row r="14" spans="1:7" x14ac:dyDescent="0.3">
      <c r="A14" s="93">
        <f t="shared" si="0"/>
        <v>12</v>
      </c>
      <c r="B14" s="94">
        <f xml:space="preserve"> RTD("cqg.rtd",,"StudyData", $B$1, "Bar", "", "Time", $A$1,-$A14, $F$1,$E$1, "","False")</f>
        <v>42936</v>
      </c>
      <c r="C14" s="95">
        <f xml:space="preserve"> RTD("cqg.rtd",,"StudyData", $B$1, "Bar", "", "Time", $A$1, -$A14,$F$1,$E$1, "","False")</f>
        <v>42936</v>
      </c>
      <c r="D14" s="96">
        <f xml:space="preserve"> IF(RTD("cqg.rtd",,"StudyData", $B$1, "Bar", "", "Open", $A$1, -$A14, $F$1,$E$1,,$C$1,$D$1)="",NA(),RTD("cqg.rtd",,"StudyData", $B$1, "Bar", "", "Open", $A$1, -$A14, $F$1,$E$1,,$C$1,$D$1))</f>
        <v>15894.38</v>
      </c>
      <c r="E14" s="96">
        <f>IF(RTD("cqg.rtd",,"StudyData", $B$1, "Bar", "", "High", $A$1, -$A14, $F$1,$E$1,,$C$1,$D$1)="",NA(), RTD("cqg.rtd",,"StudyData", $B$1, "Bar", "", "High", $A$1, -$A14, $F$1,$E$1,,$C$1,$D$1))</f>
        <v>15910.79</v>
      </c>
      <c r="F14" s="96">
        <f>IF(RTD("cqg.rtd",,"StudyData", $B$1, "Bar", "", "Low", $A$1, -$A14, $F$1,$E$1,,$C$1,$D$1)="",NA(),RTD("cqg.rtd",,"StudyData", $B$1, "Bar", "", "Low", $A$1, -$A14, $F$1,$E$1,,$C$1,$D$1))</f>
        <v>15796.28</v>
      </c>
      <c r="G14" s="96">
        <f>IF(RTD("cqg.rtd",,"StudyData", $B$1, "Bar", "", "Close", $A$1, -$A14, $F$1,$E$1,,$C$1,$D$1)="",NA(),RTD("cqg.rtd",,"StudyData", $B$1, "Bar", "", "Close", $A$1, -$A14, $F$1,$E$1,,$C$1,$D$1))</f>
        <v>15825.28</v>
      </c>
    </row>
    <row r="15" spans="1:7" x14ac:dyDescent="0.3">
      <c r="A15" s="93">
        <f t="shared" si="0"/>
        <v>13</v>
      </c>
      <c r="B15" s="94">
        <f xml:space="preserve"> RTD("cqg.rtd",,"StudyData", $B$1, "Bar", "", "Time", $A$1,-$A15, $F$1,$E$1, "","False")</f>
        <v>42935</v>
      </c>
      <c r="C15" s="95">
        <f xml:space="preserve"> RTD("cqg.rtd",,"StudyData", $B$1, "Bar", "", "Time", $A$1, -$A15,$F$1,$E$1, "","False")</f>
        <v>42935</v>
      </c>
      <c r="D15" s="96">
        <f xml:space="preserve"> IF(RTD("cqg.rtd",,"StudyData", $B$1, "Bar", "", "Open", $A$1, -$A15, $F$1,$E$1,,$C$1,$D$1)="",NA(),RTD("cqg.rtd",,"StudyData", $B$1, "Bar", "", "Open", $A$1, -$A15, $F$1,$E$1,,$C$1,$D$1))</f>
        <v>15640.78</v>
      </c>
      <c r="E15" s="96">
        <f>IF(RTD("cqg.rtd",,"StudyData", $B$1, "Bar", "", "High", $A$1, -$A15, $F$1,$E$1,,$C$1,$D$1)="",NA(), RTD("cqg.rtd",,"StudyData", $B$1, "Bar", "", "High", $A$1, -$A15, $F$1,$E$1,,$C$1,$D$1))</f>
        <v>15838.81</v>
      </c>
      <c r="F15" s="96">
        <f>IF(RTD("cqg.rtd",,"StudyData", $B$1, "Bar", "", "Low", $A$1, -$A15, $F$1,$E$1,,$C$1,$D$1)="",NA(),RTD("cqg.rtd",,"StudyData", $B$1, "Bar", "", "Low", $A$1, -$A15, $F$1,$E$1,,$C$1,$D$1))</f>
        <v>15631.02</v>
      </c>
      <c r="G15" s="96">
        <f>IF(RTD("cqg.rtd",,"StudyData", $B$1, "Bar", "", "Close", $A$1, -$A15, $F$1,$E$1,,$C$1,$D$1)="",NA(),RTD("cqg.rtd",,"StudyData", $B$1, "Bar", "", "Close", $A$1, -$A15, $F$1,$E$1,,$C$1,$D$1))</f>
        <v>15828.29</v>
      </c>
    </row>
    <row r="16" spans="1:7" x14ac:dyDescent="0.3">
      <c r="A16" s="93">
        <f t="shared" si="0"/>
        <v>14</v>
      </c>
      <c r="B16" s="94">
        <f xml:space="preserve"> RTD("cqg.rtd",,"StudyData", $B$1, "Bar", "", "Time", $A$1,-$A16, $F$1,$E$1, "","False")</f>
        <v>42934</v>
      </c>
      <c r="C16" s="95">
        <f xml:space="preserve"> RTD("cqg.rtd",,"StudyData", $B$1, "Bar", "", "Time", $A$1, -$A16,$F$1,$E$1, "","False")</f>
        <v>42934</v>
      </c>
      <c r="D16" s="96">
        <f xml:space="preserve"> IF(RTD("cqg.rtd",,"StudyData", $B$1, "Bar", "", "Open", $A$1, -$A16, $F$1,$E$1,,$C$1,$D$1)="",NA(),RTD("cqg.rtd",,"StudyData", $B$1, "Bar", "", "Open", $A$1, -$A16, $F$1,$E$1,,$C$1,$D$1))</f>
        <v>15540.78</v>
      </c>
      <c r="E16" s="96">
        <f>IF(RTD("cqg.rtd",,"StudyData", $B$1, "Bar", "", "High", $A$1, -$A16, $F$1,$E$1,,$C$1,$D$1)="",NA(), RTD("cqg.rtd",,"StudyData", $B$1, "Bar", "", "High", $A$1, -$A16, $F$1,$E$1,,$C$1,$D$1))</f>
        <v>15574.45</v>
      </c>
      <c r="F16" s="96">
        <f>IF(RTD("cqg.rtd",,"StudyData", $B$1, "Bar", "", "Low", $A$1, -$A16, $F$1,$E$1,,$C$1,$D$1)="",NA(),RTD("cqg.rtd",,"StudyData", $B$1, "Bar", "", "Low", $A$1, -$A16, $F$1,$E$1,,$C$1,$D$1))</f>
        <v>15495.41</v>
      </c>
      <c r="G16" s="96">
        <f>IF(RTD("cqg.rtd",,"StudyData", $B$1, "Bar", "", "Close", $A$1, -$A16, $F$1,$E$1,,$C$1,$D$1)="",NA(),RTD("cqg.rtd",,"StudyData", $B$1, "Bar", "", "Close", $A$1, -$A16, $F$1,$E$1,,$C$1,$D$1))</f>
        <v>15564.11</v>
      </c>
    </row>
    <row r="17" spans="1:7" x14ac:dyDescent="0.3">
      <c r="A17" s="93">
        <f t="shared" si="0"/>
        <v>15</v>
      </c>
      <c r="B17" s="94">
        <f xml:space="preserve"> RTD("cqg.rtd",,"StudyData", $B$1, "Bar", "", "Time", $A$1,-$A17, $F$1,$E$1, "","False")</f>
        <v>42933</v>
      </c>
      <c r="C17" s="95">
        <f xml:space="preserve"> RTD("cqg.rtd",,"StudyData", $B$1, "Bar", "", "Time", $A$1, -$A17,$F$1,$E$1, "","False")</f>
        <v>42933</v>
      </c>
      <c r="D17" s="96">
        <f xml:space="preserve"> IF(RTD("cqg.rtd",,"StudyData", $B$1, "Bar", "", "Open", $A$1, -$A17, $F$1,$E$1,,$C$1,$D$1)="",NA(),RTD("cqg.rtd",,"StudyData", $B$1, "Bar", "", "Open", $A$1, -$A17, $F$1,$E$1,,$C$1,$D$1))</f>
        <v>15625.84</v>
      </c>
      <c r="E17" s="96">
        <f>IF(RTD("cqg.rtd",,"StudyData", $B$1, "Bar", "", "High", $A$1, -$A17, $F$1,$E$1,,$C$1,$D$1)="",NA(), RTD("cqg.rtd",,"StudyData", $B$1, "Bar", "", "High", $A$1, -$A17, $F$1,$E$1,,$C$1,$D$1))</f>
        <v>15641.17</v>
      </c>
      <c r="F17" s="96">
        <f>IF(RTD("cqg.rtd",,"StudyData", $B$1, "Bar", "", "Low", $A$1, -$A17, $F$1,$E$1,,$C$1,$D$1)="",NA(),RTD("cqg.rtd",,"StudyData", $B$1, "Bar", "", "Low", $A$1, -$A17, $F$1,$E$1,,$C$1,$D$1))</f>
        <v>15465.56</v>
      </c>
      <c r="G17" s="96">
        <f>IF(RTD("cqg.rtd",,"StudyData", $B$1, "Bar", "", "Close", $A$1, -$A17, $F$1,$E$1,,$C$1,$D$1)="",NA(),RTD("cqg.rtd",,"StudyData", $B$1, "Bar", "", "Close", $A$1, -$A17, $F$1,$E$1,,$C$1,$D$1))</f>
        <v>15494.16</v>
      </c>
    </row>
    <row r="18" spans="1:7" x14ac:dyDescent="0.3">
      <c r="A18" s="93">
        <f t="shared" si="0"/>
        <v>16</v>
      </c>
      <c r="B18" s="94">
        <f xml:space="preserve"> RTD("cqg.rtd",,"StudyData", $B$1, "Bar", "", "Time", $A$1,-$A18, $F$1,$E$1, "","False")</f>
        <v>42930</v>
      </c>
      <c r="C18" s="95">
        <f xml:space="preserve"> RTD("cqg.rtd",,"StudyData", $B$1, "Bar", "", "Time", $A$1, -$A18,$F$1,$E$1, "","False")</f>
        <v>42930</v>
      </c>
      <c r="D18" s="96">
        <f xml:space="preserve"> IF(RTD("cqg.rtd",,"StudyData", $B$1, "Bar", "", "Open", $A$1, -$A18, $F$1,$E$1,,$C$1,$D$1)="",NA(),RTD("cqg.rtd",,"StudyData", $B$1, "Bar", "", "Open", $A$1, -$A18, $F$1,$E$1,,$C$1,$D$1))</f>
        <v>15529.5</v>
      </c>
      <c r="E18" s="96">
        <f>IF(RTD("cqg.rtd",,"StudyData", $B$1, "Bar", "", "High", $A$1, -$A18, $F$1,$E$1,,$C$1,$D$1)="",NA(), RTD("cqg.rtd",,"StudyData", $B$1, "Bar", "", "High", $A$1, -$A18, $F$1,$E$1,,$C$1,$D$1))</f>
        <v>15530.11</v>
      </c>
      <c r="F18" s="96">
        <f>IF(RTD("cqg.rtd",,"StudyData", $B$1, "Bar", "", "Low", $A$1, -$A18, $F$1,$E$1,,$C$1,$D$1)="",NA(),RTD("cqg.rtd",,"StudyData", $B$1, "Bar", "", "Low", $A$1, -$A18, $F$1,$E$1,,$C$1,$D$1))</f>
        <v>15459.68</v>
      </c>
      <c r="G18" s="96">
        <f>IF(RTD("cqg.rtd",,"StudyData", $B$1, "Bar", "", "Close", $A$1, -$A18, $F$1,$E$1,,$C$1,$D$1)="",NA(),RTD("cqg.rtd",,"StudyData", $B$1, "Bar", "", "Close", $A$1, -$A18, $F$1,$E$1,,$C$1,$D$1))</f>
        <v>15498.88</v>
      </c>
    </row>
    <row r="19" spans="1:7" x14ac:dyDescent="0.3">
      <c r="A19" s="93">
        <f t="shared" si="0"/>
        <v>17</v>
      </c>
      <c r="B19" s="94">
        <f xml:space="preserve"> RTD("cqg.rtd",,"StudyData", $B$1, "Bar", "", "Time", $A$1,-$A19, $F$1,$E$1, "","False")</f>
        <v>42929</v>
      </c>
      <c r="C19" s="95">
        <f xml:space="preserve"> RTD("cqg.rtd",,"StudyData", $B$1, "Bar", "", "Time", $A$1, -$A19,$F$1,$E$1, "","False")</f>
        <v>42929</v>
      </c>
      <c r="D19" s="96">
        <f xml:space="preserve"> IF(RTD("cqg.rtd",,"StudyData", $B$1, "Bar", "", "Open", $A$1, -$A19, $F$1,$E$1,,$C$1,$D$1)="",NA(),RTD("cqg.rtd",,"StudyData", $B$1, "Bar", "", "Open", $A$1, -$A19, $F$1,$E$1,,$C$1,$D$1))</f>
        <v>15460.6</v>
      </c>
      <c r="E19" s="96">
        <f>IF(RTD("cqg.rtd",,"StudyData", $B$1, "Bar", "", "High", $A$1, -$A19, $F$1,$E$1,,$C$1,$D$1)="",NA(), RTD("cqg.rtd",,"StudyData", $B$1, "Bar", "", "High", $A$1, -$A19, $F$1,$E$1,,$C$1,$D$1))</f>
        <v>15511.78</v>
      </c>
      <c r="F19" s="96">
        <f>IF(RTD("cqg.rtd",,"StudyData", $B$1, "Bar", "", "Low", $A$1, -$A19, $F$1,$E$1,,$C$1,$D$1)="",NA(),RTD("cqg.rtd",,"StudyData", $B$1, "Bar", "", "Low", $A$1, -$A19, $F$1,$E$1,,$C$1,$D$1))</f>
        <v>15419.87</v>
      </c>
      <c r="G19" s="96">
        <f>IF(RTD("cqg.rtd",,"StudyData", $B$1, "Bar", "", "Close", $A$1, -$A19, $F$1,$E$1,,$C$1,$D$1)="",NA(),RTD("cqg.rtd",,"StudyData", $B$1, "Bar", "", "Close", $A$1, -$A19, $F$1,$E$1,,$C$1,$D$1))</f>
        <v>15482.21</v>
      </c>
    </row>
    <row r="20" spans="1:7" x14ac:dyDescent="0.3">
      <c r="A20" s="93">
        <f t="shared" si="0"/>
        <v>18</v>
      </c>
      <c r="B20" s="94">
        <f xml:space="preserve"> RTD("cqg.rtd",,"StudyData", $B$1, "Bar", "", "Time", $A$1,-$A20, $F$1,$E$1, "","False")</f>
        <v>42928</v>
      </c>
      <c r="C20" s="95">
        <f xml:space="preserve"> RTD("cqg.rtd",,"StudyData", $B$1, "Bar", "", "Time", $A$1, -$A20,$F$1,$E$1, "","False")</f>
        <v>42928</v>
      </c>
      <c r="D20" s="96">
        <f xml:space="preserve"> IF(RTD("cqg.rtd",,"StudyData", $B$1, "Bar", "", "Open", $A$1, -$A20, $F$1,$E$1,,$C$1,$D$1)="",NA(),RTD("cqg.rtd",,"StudyData", $B$1, "Bar", "", "Open", $A$1, -$A20, $F$1,$E$1,,$C$1,$D$1))</f>
        <v>15270.98</v>
      </c>
      <c r="E20" s="96">
        <f>IF(RTD("cqg.rtd",,"StudyData", $B$1, "Bar", "", "High", $A$1, -$A20, $F$1,$E$1,,$C$1,$D$1)="",NA(), RTD("cqg.rtd",,"StudyData", $B$1, "Bar", "", "High", $A$1, -$A20, $F$1,$E$1,,$C$1,$D$1))</f>
        <v>15346</v>
      </c>
      <c r="F20" s="96">
        <f>IF(RTD("cqg.rtd",,"StudyData", $B$1, "Bar", "", "Low", $A$1, -$A20, $F$1,$E$1,,$C$1,$D$1)="",NA(),RTD("cqg.rtd",,"StudyData", $B$1, "Bar", "", "Low", $A$1, -$A20, $F$1,$E$1,,$C$1,$D$1))</f>
        <v>15259.39</v>
      </c>
      <c r="G20" s="96">
        <f>IF(RTD("cqg.rtd",,"StudyData", $B$1, "Bar", "", "Close", $A$1, -$A20, $F$1,$E$1,,$C$1,$D$1)="",NA(),RTD("cqg.rtd",,"StudyData", $B$1, "Bar", "", "Close", $A$1, -$A20, $F$1,$E$1,,$C$1,$D$1))</f>
        <v>15269.53</v>
      </c>
    </row>
    <row r="21" spans="1:7" x14ac:dyDescent="0.3">
      <c r="A21" s="93">
        <f t="shared" si="0"/>
        <v>19</v>
      </c>
      <c r="B21" s="94">
        <f xml:space="preserve"> RTD("cqg.rtd",,"StudyData", $B$1, "Bar", "", "Time", $A$1,-$A21, $F$1,$E$1, "","False")</f>
        <v>42927</v>
      </c>
      <c r="C21" s="95">
        <f xml:space="preserve"> RTD("cqg.rtd",,"StudyData", $B$1, "Bar", "", "Time", $A$1, -$A21,$F$1,$E$1, "","False")</f>
        <v>42927</v>
      </c>
      <c r="D21" s="96">
        <f xml:space="preserve"> IF(RTD("cqg.rtd",,"StudyData", $B$1, "Bar", "", "Open", $A$1, -$A21, $F$1,$E$1,,$C$1,$D$1)="",NA(),RTD("cqg.rtd",,"StudyData", $B$1, "Bar", "", "Open", $A$1, -$A21, $F$1,$E$1,,$C$1,$D$1))</f>
        <v>15057.6</v>
      </c>
      <c r="E21" s="96">
        <f>IF(RTD("cqg.rtd",,"StudyData", $B$1, "Bar", "", "High", $A$1, -$A21, $F$1,$E$1,,$C$1,$D$1)="",NA(), RTD("cqg.rtd",,"StudyData", $B$1, "Bar", "", "High", $A$1, -$A21, $F$1,$E$1,,$C$1,$D$1))</f>
        <v>15220.51</v>
      </c>
      <c r="F21" s="96">
        <f>IF(RTD("cqg.rtd",,"StudyData", $B$1, "Bar", "", "Low", $A$1, -$A21, $F$1,$E$1,,$C$1,$D$1)="",NA(),RTD("cqg.rtd",,"StudyData", $B$1, "Bar", "", "Low", $A$1, -$A21, $F$1,$E$1,,$C$1,$D$1))</f>
        <v>15057.6</v>
      </c>
      <c r="G21" s="96">
        <f>IF(RTD("cqg.rtd",,"StudyData", $B$1, "Bar", "", "Close", $A$1, -$A21, $F$1,$E$1,,$C$1,$D$1)="",NA(),RTD("cqg.rtd",,"StudyData", $B$1, "Bar", "", "Close", $A$1, -$A21, $F$1,$E$1,,$C$1,$D$1))</f>
        <v>15214.34</v>
      </c>
    </row>
    <row r="22" spans="1:7" x14ac:dyDescent="0.3">
      <c r="A22" s="93">
        <f t="shared" si="0"/>
        <v>20</v>
      </c>
      <c r="B22" s="94">
        <f xml:space="preserve"> RTD("cqg.rtd",,"StudyData", $B$1, "Bar", "", "Time", $A$1,-$A22, $F$1,$E$1, "","False")</f>
        <v>42926</v>
      </c>
      <c r="C22" s="95">
        <f xml:space="preserve"> RTD("cqg.rtd",,"StudyData", $B$1, "Bar", "", "Time", $A$1, -$A22,$F$1,$E$1, "","False")</f>
        <v>42926</v>
      </c>
      <c r="D22" s="96">
        <f xml:space="preserve"> IF(RTD("cqg.rtd",,"StudyData", $B$1, "Bar", "", "Open", $A$1, -$A22, $F$1,$E$1,,$C$1,$D$1)="",NA(),RTD("cqg.rtd",,"StudyData", $B$1, "Bar", "", "Open", $A$1, -$A22, $F$1,$E$1,,$C$1,$D$1))</f>
        <v>14973.92</v>
      </c>
      <c r="E22" s="96">
        <f>IF(RTD("cqg.rtd",,"StudyData", $B$1, "Bar", "", "High", $A$1, -$A22, $F$1,$E$1,,$C$1,$D$1)="",NA(), RTD("cqg.rtd",,"StudyData", $B$1, "Bar", "", "High", $A$1, -$A22, $F$1,$E$1,,$C$1,$D$1))</f>
        <v>15062.91</v>
      </c>
      <c r="F22" s="96">
        <f>IF(RTD("cqg.rtd",,"StudyData", $B$1, "Bar", "", "Low", $A$1, -$A22, $F$1,$E$1,,$C$1,$D$1)="",NA(),RTD("cqg.rtd",,"StudyData", $B$1, "Bar", "", "Low", $A$1, -$A22, $F$1,$E$1,,$C$1,$D$1))</f>
        <v>14941.1</v>
      </c>
      <c r="G22" s="96">
        <f>IF(RTD("cqg.rtd",,"StudyData", $B$1, "Bar", "", "Close", $A$1, -$A22, $F$1,$E$1,,$C$1,$D$1)="",NA(),RTD("cqg.rtd",,"StudyData", $B$1, "Bar", "", "Close", $A$1, -$A22, $F$1,$E$1,,$C$1,$D$1))</f>
        <v>15008.61</v>
      </c>
    </row>
    <row r="23" spans="1:7" x14ac:dyDescent="0.3">
      <c r="A23" s="93">
        <f t="shared" si="0"/>
        <v>21</v>
      </c>
      <c r="B23" s="94">
        <f xml:space="preserve"> RTD("cqg.rtd",,"StudyData", $B$1, "Bar", "", "Time", $A$1,-$A23, $F$1,$E$1, "","False")</f>
        <v>42923</v>
      </c>
      <c r="C23" s="95">
        <f xml:space="preserve"> RTD("cqg.rtd",,"StudyData", $B$1, "Bar", "", "Time", $A$1, -$A23,$F$1,$E$1, "","False")</f>
        <v>42923</v>
      </c>
      <c r="D23" s="96">
        <f xml:space="preserve"> IF(RTD("cqg.rtd",,"StudyData", $B$1, "Bar", "", "Open", $A$1, -$A23, $F$1,$E$1,,$C$1,$D$1)="",NA(),RTD("cqg.rtd",,"StudyData", $B$1, "Bar", "", "Open", $A$1, -$A23, $F$1,$E$1,,$C$1,$D$1))</f>
        <v>14956.99</v>
      </c>
      <c r="E23" s="96">
        <f>IF(RTD("cqg.rtd",,"StudyData", $B$1, "Bar", "", "High", $A$1, -$A23, $F$1,$E$1,,$C$1,$D$1)="",NA(), RTD("cqg.rtd",,"StudyData", $B$1, "Bar", "", "High", $A$1, -$A23, $F$1,$E$1,,$C$1,$D$1))</f>
        <v>15026.04</v>
      </c>
      <c r="F23" s="96">
        <f>IF(RTD("cqg.rtd",,"StudyData", $B$1, "Bar", "", "Low", $A$1, -$A23, $F$1,$E$1,,$C$1,$D$1)="",NA(),RTD("cqg.rtd",,"StudyData", $B$1, "Bar", "", "Low", $A$1, -$A23, $F$1,$E$1,,$C$1,$D$1))</f>
        <v>14936.44</v>
      </c>
      <c r="G23" s="96">
        <f>IF(RTD("cqg.rtd",,"StudyData", $B$1, "Bar", "", "Close", $A$1, -$A23, $F$1,$E$1,,$C$1,$D$1)="",NA(),RTD("cqg.rtd",,"StudyData", $B$1, "Bar", "", "Close", $A$1, -$A23, $F$1,$E$1,,$C$1,$D$1))</f>
        <v>14977.08</v>
      </c>
    </row>
    <row r="24" spans="1:7" x14ac:dyDescent="0.3">
      <c r="A24" s="93">
        <f t="shared" si="0"/>
        <v>22</v>
      </c>
      <c r="B24" s="94">
        <f xml:space="preserve"> RTD("cqg.rtd",,"StudyData", $B$1, "Bar", "", "Time", $A$1,-$A24, $F$1,$E$1, "","False")</f>
        <v>42922</v>
      </c>
      <c r="C24" s="95">
        <f xml:space="preserve"> RTD("cqg.rtd",,"StudyData", $B$1, "Bar", "", "Time", $A$1, -$A24,$F$1,$E$1, "","False")</f>
        <v>42922</v>
      </c>
      <c r="D24" s="96">
        <f xml:space="preserve"> IF(RTD("cqg.rtd",,"StudyData", $B$1, "Bar", "", "Open", $A$1, -$A24, $F$1,$E$1,,$C$1,$D$1)="",NA(),RTD("cqg.rtd",,"StudyData", $B$1, "Bar", "", "Open", $A$1, -$A24, $F$1,$E$1,,$C$1,$D$1))</f>
        <v>15103.06</v>
      </c>
      <c r="E24" s="96">
        <f>IF(RTD("cqg.rtd",,"StudyData", $B$1, "Bar", "", "High", $A$1, -$A24, $F$1,$E$1,,$C$1,$D$1)="",NA(), RTD("cqg.rtd",,"StudyData", $B$1, "Bar", "", "High", $A$1, -$A24, $F$1,$E$1,,$C$1,$D$1))</f>
        <v>15121.28</v>
      </c>
      <c r="F24" s="96">
        <f>IF(RTD("cqg.rtd",,"StudyData", $B$1, "Bar", "", "Low", $A$1, -$A24, $F$1,$E$1,,$C$1,$D$1)="",NA(),RTD("cqg.rtd",,"StudyData", $B$1, "Bar", "", "Low", $A$1, -$A24, $F$1,$E$1,,$C$1,$D$1))</f>
        <v>15017.05</v>
      </c>
      <c r="G24" s="96">
        <f>IF(RTD("cqg.rtd",,"StudyData", $B$1, "Bar", "", "Close", $A$1, -$A24, $F$1,$E$1,,$C$1,$D$1)="",NA(),RTD("cqg.rtd",,"StudyData", $B$1, "Bar", "", "Close", $A$1, -$A24, $F$1,$E$1,,$C$1,$D$1))</f>
        <v>15040.96</v>
      </c>
    </row>
    <row r="25" spans="1:7" x14ac:dyDescent="0.3">
      <c r="A25" s="93">
        <f t="shared" si="0"/>
        <v>23</v>
      </c>
      <c r="B25" s="94">
        <f xml:space="preserve"> RTD("cqg.rtd",,"StudyData", $B$1, "Bar", "", "Time", $A$1,-$A25, $F$1,$E$1, "","False")</f>
        <v>42921</v>
      </c>
      <c r="C25" s="95">
        <f xml:space="preserve"> RTD("cqg.rtd",,"StudyData", $B$1, "Bar", "", "Time", $A$1, -$A25,$F$1,$E$1, "","False")</f>
        <v>42921</v>
      </c>
      <c r="D25" s="96">
        <f xml:space="preserve"> IF(RTD("cqg.rtd",,"StudyData", $B$1, "Bar", "", "Open", $A$1, -$A25, $F$1,$E$1,,$C$1,$D$1)="",NA(),RTD("cqg.rtd",,"StudyData", $B$1, "Bar", "", "Open", $A$1, -$A25, $F$1,$E$1,,$C$1,$D$1))</f>
        <v>14959.6</v>
      </c>
      <c r="E25" s="96">
        <f>IF(RTD("cqg.rtd",,"StudyData", $B$1, "Bar", "", "High", $A$1, -$A25, $F$1,$E$1,,$C$1,$D$1)="",NA(), RTD("cqg.rtd",,"StudyData", $B$1, "Bar", "", "High", $A$1, -$A25, $F$1,$E$1,,$C$1,$D$1))</f>
        <v>15097.18</v>
      </c>
      <c r="F25" s="96">
        <f>IF(RTD("cqg.rtd",,"StudyData", $B$1, "Bar", "", "Low", $A$1, -$A25, $F$1,$E$1,,$C$1,$D$1)="",NA(),RTD("cqg.rtd",,"StudyData", $B$1, "Bar", "", "Low", $A$1, -$A25, $F$1,$E$1,,$C$1,$D$1))</f>
        <v>14826.3</v>
      </c>
      <c r="G25" s="96">
        <f>IF(RTD("cqg.rtd",,"StudyData", $B$1, "Bar", "", "Close", $A$1, -$A25, $F$1,$E$1,,$C$1,$D$1)="",NA(),RTD("cqg.rtd",,"StudyData", $B$1, "Bar", "", "Close", $A$1, -$A25, $F$1,$E$1,,$C$1,$D$1))</f>
        <v>15052.14</v>
      </c>
    </row>
    <row r="26" spans="1:7" x14ac:dyDescent="0.3">
      <c r="A26" s="93">
        <f t="shared" si="0"/>
        <v>24</v>
      </c>
      <c r="B26" s="94">
        <f xml:space="preserve"> RTD("cqg.rtd",,"StudyData", $B$1, "Bar", "", "Time", $A$1,-$A26, $F$1,$E$1, "","False")</f>
        <v>42920</v>
      </c>
      <c r="C26" s="95">
        <f xml:space="preserve"> RTD("cqg.rtd",,"StudyData", $B$1, "Bar", "", "Time", $A$1, -$A26,$F$1,$E$1, "","False")</f>
        <v>42920</v>
      </c>
      <c r="D26" s="96">
        <f xml:space="preserve"> IF(RTD("cqg.rtd",,"StudyData", $B$1, "Bar", "", "Open", $A$1, -$A26, $F$1,$E$1,,$C$1,$D$1)="",NA(),RTD("cqg.rtd",,"StudyData", $B$1, "Bar", "", "Open", $A$1, -$A26, $F$1,$E$1,,$C$1,$D$1))</f>
        <v>15278.73</v>
      </c>
      <c r="E26" s="96">
        <f>IF(RTD("cqg.rtd",,"StudyData", $B$1, "Bar", "", "High", $A$1, -$A26, $F$1,$E$1,,$C$1,$D$1)="",NA(), RTD("cqg.rtd",,"StudyData", $B$1, "Bar", "", "High", $A$1, -$A26, $F$1,$E$1,,$C$1,$D$1))</f>
        <v>15331.34</v>
      </c>
      <c r="F26" s="96">
        <f>IF(RTD("cqg.rtd",,"StudyData", $B$1, "Bar", "", "Low", $A$1, -$A26, $F$1,$E$1,,$C$1,$D$1)="",NA(),RTD("cqg.rtd",,"StudyData", $B$1, "Bar", "", "Low", $A$1, -$A26, $F$1,$E$1,,$C$1,$D$1))</f>
        <v>14937.02</v>
      </c>
      <c r="G26" s="96">
        <f>IF(RTD("cqg.rtd",,"StudyData", $B$1, "Bar", "", "Close", $A$1, -$A26, $F$1,$E$1,,$C$1,$D$1)="",NA(),RTD("cqg.rtd",,"StudyData", $B$1, "Bar", "", "Close", $A$1, -$A26, $F$1,$E$1,,$C$1,$D$1))</f>
        <v>15021.65</v>
      </c>
    </row>
    <row r="27" spans="1:7" x14ac:dyDescent="0.3">
      <c r="A27" s="93">
        <f t="shared" si="0"/>
        <v>25</v>
      </c>
      <c r="B27" s="94">
        <f xml:space="preserve"> RTD("cqg.rtd",,"StudyData", $B$1, "Bar", "", "Time", $A$1,-$A27, $F$1,$E$1, "","False")</f>
        <v>42919</v>
      </c>
      <c r="C27" s="95">
        <f xml:space="preserve"> RTD("cqg.rtd",,"StudyData", $B$1, "Bar", "", "Time", $A$1, -$A27,$F$1,$E$1, "","False")</f>
        <v>42919</v>
      </c>
      <c r="D27" s="96">
        <f xml:space="preserve"> IF(RTD("cqg.rtd",,"StudyData", $B$1, "Bar", "", "Open", $A$1, -$A27, $F$1,$E$1,,$C$1,$D$1)="",NA(),RTD("cqg.rtd",,"StudyData", $B$1, "Bar", "", "Open", $A$1, -$A27, $F$1,$E$1,,$C$1,$D$1))</f>
        <v>15235.09</v>
      </c>
      <c r="E27" s="96">
        <f>IF(RTD("cqg.rtd",,"StudyData", $B$1, "Bar", "", "High", $A$1, -$A27, $F$1,$E$1,,$C$1,$D$1)="",NA(), RTD("cqg.rtd",,"StudyData", $B$1, "Bar", "", "High", $A$1, -$A27, $F$1,$E$1,,$C$1,$D$1))</f>
        <v>15309.7</v>
      </c>
      <c r="F27" s="96">
        <f>IF(RTD("cqg.rtd",,"StudyData", $B$1, "Bar", "", "Low", $A$1, -$A27, $F$1,$E$1,,$C$1,$D$1)="",NA(),RTD("cqg.rtd",,"StudyData", $B$1, "Bar", "", "Low", $A$1, -$A27, $F$1,$E$1,,$C$1,$D$1))</f>
        <v>15229.71</v>
      </c>
      <c r="G27" s="96">
        <f>IF(RTD("cqg.rtd",,"StudyData", $B$1, "Bar", "", "Close", $A$1, -$A27, $F$1,$E$1,,$C$1,$D$1)="",NA(),RTD("cqg.rtd",,"StudyData", $B$1, "Bar", "", "Close", $A$1, -$A27, $F$1,$E$1,,$C$1,$D$1))</f>
        <v>15309.7</v>
      </c>
    </row>
    <row r="28" spans="1:7" x14ac:dyDescent="0.3">
      <c r="A28" s="93">
        <f t="shared" si="0"/>
        <v>26</v>
      </c>
      <c r="B28" s="94">
        <f xml:space="preserve"> RTD("cqg.rtd",,"StudyData", $B$1, "Bar", "", "Time", $A$1,-$A28, $F$1,$E$1, "","False")</f>
        <v>42916</v>
      </c>
      <c r="C28" s="95">
        <f xml:space="preserve"> RTD("cqg.rtd",,"StudyData", $B$1, "Bar", "", "Time", $A$1, -$A28,$F$1,$E$1, "","False")</f>
        <v>42916</v>
      </c>
      <c r="D28" s="96">
        <f xml:space="preserve"> IF(RTD("cqg.rtd",,"StudyData", $B$1, "Bar", "", "Open", $A$1, -$A28, $F$1,$E$1,,$C$1,$D$1)="",NA(),RTD("cqg.rtd",,"StudyData", $B$1, "Bar", "", "Open", $A$1, -$A28, $F$1,$E$1,,$C$1,$D$1))</f>
        <v>15243.12</v>
      </c>
      <c r="E28" s="96">
        <f>IF(RTD("cqg.rtd",,"StudyData", $B$1, "Bar", "", "High", $A$1, -$A28, $F$1,$E$1,,$C$1,$D$1)="",NA(), RTD("cqg.rtd",,"StudyData", $B$1, "Bar", "", "High", $A$1, -$A28, $F$1,$E$1,,$C$1,$D$1))</f>
        <v>15314.22</v>
      </c>
      <c r="F28" s="96">
        <f>IF(RTD("cqg.rtd",,"StudyData", $B$1, "Bar", "", "Low", $A$1, -$A28, $F$1,$E$1,,$C$1,$D$1)="",NA(),RTD("cqg.rtd",,"StudyData", $B$1, "Bar", "", "Low", $A$1, -$A28, $F$1,$E$1,,$C$1,$D$1))</f>
        <v>15224.62</v>
      </c>
      <c r="G28" s="96">
        <f>IF(RTD("cqg.rtd",,"StudyData", $B$1, "Bar", "", "Close", $A$1, -$A28, $F$1,$E$1,,$C$1,$D$1)="",NA(),RTD("cqg.rtd",,"StudyData", $B$1, "Bar", "", "Close", $A$1, -$A28, $F$1,$E$1,,$C$1,$D$1))</f>
        <v>15285.86</v>
      </c>
    </row>
    <row r="29" spans="1:7" x14ac:dyDescent="0.3">
      <c r="A29" s="93">
        <f t="shared" si="0"/>
        <v>27</v>
      </c>
      <c r="B29" s="94">
        <f xml:space="preserve"> RTD("cqg.rtd",,"StudyData", $B$1, "Bar", "", "Time", $A$1,-$A29, $F$1,$E$1, "","False")</f>
        <v>42915</v>
      </c>
      <c r="C29" s="95">
        <f xml:space="preserve"> RTD("cqg.rtd",,"StudyData", $B$1, "Bar", "", "Time", $A$1, -$A29,$F$1,$E$1, "","False")</f>
        <v>42915</v>
      </c>
      <c r="D29" s="96">
        <f xml:space="preserve"> IF(RTD("cqg.rtd",,"StudyData", $B$1, "Bar", "", "Open", $A$1, -$A29, $F$1,$E$1,,$C$1,$D$1)="",NA(),RTD("cqg.rtd",,"StudyData", $B$1, "Bar", "", "Open", $A$1, -$A29, $F$1,$E$1,,$C$1,$D$1))</f>
        <v>15445.18</v>
      </c>
      <c r="E29" s="96">
        <f>IF(RTD("cqg.rtd",,"StudyData", $B$1, "Bar", "", "High", $A$1, -$A29, $F$1,$E$1,,$C$1,$D$1)="",NA(), RTD("cqg.rtd",,"StudyData", $B$1, "Bar", "", "High", $A$1, -$A29, $F$1,$E$1,,$C$1,$D$1))</f>
        <v>15457.34</v>
      </c>
      <c r="F29" s="96">
        <f>IF(RTD("cqg.rtd",,"StudyData", $B$1, "Bar", "", "Low", $A$1, -$A29, $F$1,$E$1,,$C$1,$D$1)="",NA(),RTD("cqg.rtd",,"StudyData", $B$1, "Bar", "", "Low", $A$1, -$A29, $F$1,$E$1,,$C$1,$D$1))</f>
        <v>15387.57</v>
      </c>
      <c r="G29" s="96">
        <f>IF(RTD("cqg.rtd",,"StudyData", $B$1, "Bar", "", "Close", $A$1, -$A29, $F$1,$E$1,,$C$1,$D$1)="",NA(),RTD("cqg.rtd",,"StudyData", $B$1, "Bar", "", "Close", $A$1, -$A29, $F$1,$E$1,,$C$1,$D$1))</f>
        <v>15418.25</v>
      </c>
    </row>
    <row r="30" spans="1:7" x14ac:dyDescent="0.3">
      <c r="A30" s="93">
        <f t="shared" si="0"/>
        <v>28</v>
      </c>
      <c r="B30" s="94">
        <f xml:space="preserve"> RTD("cqg.rtd",,"StudyData", $B$1, "Bar", "", "Time", $A$1,-$A30, $F$1,$E$1, "","False")</f>
        <v>42914</v>
      </c>
      <c r="C30" s="95">
        <f xml:space="preserve"> RTD("cqg.rtd",,"StudyData", $B$1, "Bar", "", "Time", $A$1, -$A30,$F$1,$E$1, "","False")</f>
        <v>42914</v>
      </c>
      <c r="D30" s="96">
        <f xml:space="preserve"> IF(RTD("cqg.rtd",,"StudyData", $B$1, "Bar", "", "Open", $A$1, -$A30, $F$1,$E$1,,$C$1,$D$1)="",NA(),RTD("cqg.rtd",,"StudyData", $B$1, "Bar", "", "Open", $A$1, -$A30, $F$1,$E$1,,$C$1,$D$1))</f>
        <v>15423.76</v>
      </c>
      <c r="E30" s="96">
        <f>IF(RTD("cqg.rtd",,"StudyData", $B$1, "Bar", "", "High", $A$1, -$A30, $F$1,$E$1,,$C$1,$D$1)="",NA(), RTD("cqg.rtd",,"StudyData", $B$1, "Bar", "", "High", $A$1, -$A30, $F$1,$E$1,,$C$1,$D$1))</f>
        <v>15477.42</v>
      </c>
      <c r="F30" s="96">
        <f>IF(RTD("cqg.rtd",,"StudyData", $B$1, "Bar", "", "Low", $A$1, -$A30, $F$1,$E$1,,$C$1,$D$1)="",NA(),RTD("cqg.rtd",,"StudyData", $B$1, "Bar", "", "Low", $A$1, -$A30, $F$1,$E$1,,$C$1,$D$1))</f>
        <v>15349.63</v>
      </c>
      <c r="G30" s="96">
        <f>IF(RTD("cqg.rtd",,"StudyData", $B$1, "Bar", "", "Close", $A$1, -$A30, $F$1,$E$1,,$C$1,$D$1)="",NA(),RTD("cqg.rtd",,"StudyData", $B$1, "Bar", "", "Close", $A$1, -$A30, $F$1,$E$1,,$C$1,$D$1))</f>
        <v>15391.23</v>
      </c>
    </row>
    <row r="31" spans="1:7" x14ac:dyDescent="0.3">
      <c r="A31" s="93">
        <f t="shared" si="0"/>
        <v>29</v>
      </c>
      <c r="B31" s="94">
        <f xml:space="preserve"> RTD("cqg.rtd",,"StudyData", $B$1, "Bar", "", "Time", $A$1,-$A31, $F$1,$E$1, "","False")</f>
        <v>42913</v>
      </c>
      <c r="C31" s="95">
        <f xml:space="preserve"> RTD("cqg.rtd",,"StudyData", $B$1, "Bar", "", "Time", $A$1, -$A31,$F$1,$E$1, "","False")</f>
        <v>42913</v>
      </c>
      <c r="D31" s="96">
        <f xml:space="preserve"> IF(RTD("cqg.rtd",,"StudyData", $B$1, "Bar", "", "Open", $A$1, -$A31, $F$1,$E$1,,$C$1,$D$1)="",NA(),RTD("cqg.rtd",,"StudyData", $B$1, "Bar", "", "Open", $A$1, -$A31, $F$1,$E$1,,$C$1,$D$1))</f>
        <v>15465.3</v>
      </c>
      <c r="E31" s="96">
        <f>IF(RTD("cqg.rtd",,"StudyData", $B$1, "Bar", "", "High", $A$1, -$A31, $F$1,$E$1,,$C$1,$D$1)="",NA(), RTD("cqg.rtd",,"StudyData", $B$1, "Bar", "", "High", $A$1, -$A31, $F$1,$E$1,,$C$1,$D$1))</f>
        <v>15543.04</v>
      </c>
      <c r="F31" s="96">
        <f>IF(RTD("cqg.rtd",,"StudyData", $B$1, "Bar", "", "Low", $A$1, -$A31, $F$1,$E$1,,$C$1,$D$1)="",NA(),RTD("cqg.rtd",,"StudyData", $B$1, "Bar", "", "Low", $A$1, -$A31, $F$1,$E$1,,$C$1,$D$1))</f>
        <v>15436.9</v>
      </c>
      <c r="G31" s="96">
        <f>IF(RTD("cqg.rtd",,"StudyData", $B$1, "Bar", "", "Close", $A$1, -$A31, $F$1,$E$1,,$C$1,$D$1)="",NA(),RTD("cqg.rtd",,"StudyData", $B$1, "Bar", "", "Close", $A$1, -$A31, $F$1,$E$1,,$C$1,$D$1))</f>
        <v>15499.74</v>
      </c>
    </row>
    <row r="32" spans="1:7" x14ac:dyDescent="0.3">
      <c r="A32" s="93">
        <f t="shared" si="0"/>
        <v>30</v>
      </c>
      <c r="B32" s="94">
        <f xml:space="preserve"> RTD("cqg.rtd",,"StudyData", $B$1, "Bar", "", "Time", $A$1,-$A32, $F$1,$E$1, "","False")</f>
        <v>42912</v>
      </c>
      <c r="C32" s="95">
        <f xml:space="preserve"> RTD("cqg.rtd",,"StudyData", $B$1, "Bar", "", "Time", $A$1, -$A32,$F$1,$E$1, "","False")</f>
        <v>42912</v>
      </c>
      <c r="D32" s="96">
        <f xml:space="preserve"> IF(RTD("cqg.rtd",,"StudyData", $B$1, "Bar", "", "Open", $A$1, -$A32, $F$1,$E$1,,$C$1,$D$1)="",NA(),RTD("cqg.rtd",,"StudyData", $B$1, "Bar", "", "Open", $A$1, -$A32, $F$1,$E$1,,$C$1,$D$1))</f>
        <v>15389.18</v>
      </c>
      <c r="E32" s="96">
        <f>IF(RTD("cqg.rtd",,"StudyData", $B$1, "Bar", "", "High", $A$1, -$A32, $F$1,$E$1,,$C$1,$D$1)="",NA(), RTD("cqg.rtd",,"StudyData", $B$1, "Bar", "", "High", $A$1, -$A32, $F$1,$E$1,,$C$1,$D$1))</f>
        <v>15470.29</v>
      </c>
      <c r="F32" s="96">
        <f>IF(RTD("cqg.rtd",,"StudyData", $B$1, "Bar", "", "Low", $A$1, -$A32, $F$1,$E$1,,$C$1,$D$1)="",NA(),RTD("cqg.rtd",,"StudyData", $B$1, "Bar", "", "Low", $A$1, -$A32, $F$1,$E$1,,$C$1,$D$1))</f>
        <v>15374.84</v>
      </c>
      <c r="G32" s="96">
        <f>IF(RTD("cqg.rtd",,"StudyData", $B$1, "Bar", "", "Close", $A$1, -$A32, $F$1,$E$1,,$C$1,$D$1)="",NA(),RTD("cqg.rtd",,"StudyData", $B$1, "Bar", "", "Close", $A$1, -$A32, $F$1,$E$1,,$C$1,$D$1))</f>
        <v>15451.4</v>
      </c>
    </row>
    <row r="33" spans="1:7" x14ac:dyDescent="0.3">
      <c r="A33" s="93">
        <f t="shared" si="0"/>
        <v>31</v>
      </c>
      <c r="B33" s="94">
        <f xml:space="preserve"> RTD("cqg.rtd",,"StudyData", $B$1, "Bar", "", "Time", $A$1,-$A33, $F$1,$E$1, "","False")</f>
        <v>42909</v>
      </c>
      <c r="C33" s="95">
        <f xml:space="preserve"> RTD("cqg.rtd",,"StudyData", $B$1, "Bar", "", "Time", $A$1, -$A33,$F$1,$E$1, "","False")</f>
        <v>42909</v>
      </c>
      <c r="D33" s="96">
        <f xml:space="preserve"> IF(RTD("cqg.rtd",,"StudyData", $B$1, "Bar", "", "Open", $A$1, -$A33, $F$1,$E$1,,$C$1,$D$1)="",NA(),RTD("cqg.rtd",,"StudyData", $B$1, "Bar", "", "Open", $A$1, -$A33, $F$1,$E$1,,$C$1,$D$1))</f>
        <v>15423.14</v>
      </c>
      <c r="E33" s="96">
        <f>IF(RTD("cqg.rtd",,"StudyData", $B$1, "Bar", "", "High", $A$1, -$A33, $F$1,$E$1,,$C$1,$D$1)="",NA(), RTD("cqg.rtd",,"StudyData", $B$1, "Bar", "", "High", $A$1, -$A33, $F$1,$E$1,,$C$1,$D$1))</f>
        <v>15429.03</v>
      </c>
      <c r="F33" s="96">
        <f>IF(RTD("cqg.rtd",,"StudyData", $B$1, "Bar", "", "Low", $A$1, -$A33, $F$1,$E$1,,$C$1,$D$1)="",NA(),RTD("cqg.rtd",,"StudyData", $B$1, "Bar", "", "Low", $A$1, -$A33, $F$1,$E$1,,$C$1,$D$1))</f>
        <v>15327.12</v>
      </c>
      <c r="G33" s="96">
        <f>IF(RTD("cqg.rtd",,"StudyData", $B$1, "Bar", "", "Close", $A$1, -$A33, $F$1,$E$1,,$C$1,$D$1)="",NA(),RTD("cqg.rtd",,"StudyData", $B$1, "Bar", "", "Close", $A$1, -$A33, $F$1,$E$1,,$C$1,$D$1))</f>
        <v>15349.1</v>
      </c>
    </row>
    <row r="34" spans="1:7" x14ac:dyDescent="0.3">
      <c r="A34" s="93">
        <f t="shared" si="0"/>
        <v>32</v>
      </c>
      <c r="B34" s="94">
        <f xml:space="preserve"> RTD("cqg.rtd",,"StudyData", $B$1, "Bar", "", "Time", $A$1,-$A34, $F$1,$E$1, "","False")</f>
        <v>42908</v>
      </c>
      <c r="C34" s="95">
        <f xml:space="preserve"> RTD("cqg.rtd",,"StudyData", $B$1, "Bar", "", "Time", $A$1, -$A34,$F$1,$E$1, "","False")</f>
        <v>42908</v>
      </c>
      <c r="D34" s="96">
        <f xml:space="preserve"> IF(RTD("cqg.rtd",,"StudyData", $B$1, "Bar", "", "Open", $A$1, -$A34, $F$1,$E$1,,$C$1,$D$1)="",NA(),RTD("cqg.rtd",,"StudyData", $B$1, "Bar", "", "Open", $A$1, -$A34, $F$1,$E$1,,$C$1,$D$1))</f>
        <v>15363.69</v>
      </c>
      <c r="E34" s="96">
        <f>IF(RTD("cqg.rtd",,"StudyData", $B$1, "Bar", "", "High", $A$1, -$A34, $F$1,$E$1,,$C$1,$D$1)="",NA(), RTD("cqg.rtd",,"StudyData", $B$1, "Bar", "", "High", $A$1, -$A34, $F$1,$E$1,,$C$1,$D$1))</f>
        <v>15446.39</v>
      </c>
      <c r="F34" s="96">
        <f>IF(RTD("cqg.rtd",,"StudyData", $B$1, "Bar", "", "Low", $A$1, -$A34, $F$1,$E$1,,$C$1,$D$1)="",NA(),RTD("cqg.rtd",,"StudyData", $B$1, "Bar", "", "Low", $A$1, -$A34, $F$1,$E$1,,$C$1,$D$1))</f>
        <v>15347.75</v>
      </c>
      <c r="G34" s="96">
        <f>IF(RTD("cqg.rtd",,"StudyData", $B$1, "Bar", "", "Close", $A$1, -$A34, $F$1,$E$1,,$C$1,$D$1)="",NA(),RTD("cqg.rtd",,"StudyData", $B$1, "Bar", "", "Close", $A$1, -$A34, $F$1,$E$1,,$C$1,$D$1))</f>
        <v>15393.23</v>
      </c>
    </row>
    <row r="35" spans="1:7" x14ac:dyDescent="0.3">
      <c r="A35" s="93">
        <f t="shared" si="0"/>
        <v>33</v>
      </c>
      <c r="B35" s="94">
        <f xml:space="preserve"> RTD("cqg.rtd",,"StudyData", $B$1, "Bar", "", "Time", $A$1,-$A35, $F$1,$E$1, "","False")</f>
        <v>42907</v>
      </c>
      <c r="C35" s="95">
        <f xml:space="preserve"> RTD("cqg.rtd",,"StudyData", $B$1, "Bar", "", "Time", $A$1, -$A35,$F$1,$E$1, "","False")</f>
        <v>42907</v>
      </c>
      <c r="D35" s="96">
        <f xml:space="preserve"> IF(RTD("cqg.rtd",,"StudyData", $B$1, "Bar", "", "Open", $A$1, -$A35, $F$1,$E$1,,$C$1,$D$1)="",NA(),RTD("cqg.rtd",,"StudyData", $B$1, "Bar", "", "Open", $A$1, -$A35, $F$1,$E$1,,$C$1,$D$1))</f>
        <v>15370.69</v>
      </c>
      <c r="E35" s="96">
        <f>IF(RTD("cqg.rtd",,"StudyData", $B$1, "Bar", "", "High", $A$1, -$A35, $F$1,$E$1,,$C$1,$D$1)="",NA(), RTD("cqg.rtd",,"StudyData", $B$1, "Bar", "", "High", $A$1, -$A35, $F$1,$E$1,,$C$1,$D$1))</f>
        <v>15405.38</v>
      </c>
      <c r="F35" s="96">
        <f>IF(RTD("cqg.rtd",,"StudyData", $B$1, "Bar", "", "Low", $A$1, -$A35, $F$1,$E$1,,$C$1,$D$1)="",NA(),RTD("cqg.rtd",,"StudyData", $B$1, "Bar", "", "Low", $A$1, -$A35, $F$1,$E$1,,$C$1,$D$1))</f>
        <v>15262.87</v>
      </c>
      <c r="G35" s="96">
        <f>IF(RTD("cqg.rtd",,"StudyData", $B$1, "Bar", "", "Close", $A$1, -$A35, $F$1,$E$1,,$C$1,$D$1)="",NA(),RTD("cqg.rtd",,"StudyData", $B$1, "Bar", "", "Close", $A$1, -$A35, $F$1,$E$1,,$C$1,$D$1))</f>
        <v>15340.05</v>
      </c>
    </row>
    <row r="36" spans="1:7" x14ac:dyDescent="0.3">
      <c r="A36" s="93">
        <f t="shared" si="0"/>
        <v>34</v>
      </c>
      <c r="B36" s="94">
        <f xml:space="preserve"> RTD("cqg.rtd",,"StudyData", $B$1, "Bar", "", "Time", $A$1,-$A36, $F$1,$E$1, "","False")</f>
        <v>42906</v>
      </c>
      <c r="C36" s="95">
        <f xml:space="preserve"> RTD("cqg.rtd",,"StudyData", $B$1, "Bar", "", "Time", $A$1, -$A36,$F$1,$E$1, "","False")</f>
        <v>42906</v>
      </c>
      <c r="D36" s="96">
        <f xml:space="preserve"> IF(RTD("cqg.rtd",,"StudyData", $B$1, "Bar", "", "Open", $A$1, -$A36, $F$1,$E$1,,$C$1,$D$1)="",NA(),RTD("cqg.rtd",,"StudyData", $B$1, "Bar", "", "Open", $A$1, -$A36, $F$1,$E$1,,$C$1,$D$1))</f>
        <v>15505.92</v>
      </c>
      <c r="E36" s="96">
        <f>IF(RTD("cqg.rtd",,"StudyData", $B$1, "Bar", "", "High", $A$1, -$A36, $F$1,$E$1,,$C$1,$D$1)="",NA(), RTD("cqg.rtd",,"StudyData", $B$1, "Bar", "", "High", $A$1, -$A36, $F$1,$E$1,,$C$1,$D$1))</f>
        <v>15505.92</v>
      </c>
      <c r="F36" s="96">
        <f>IF(RTD("cqg.rtd",,"StudyData", $B$1, "Bar", "", "Low", $A$1, -$A36, $F$1,$E$1,,$C$1,$D$1)="",NA(),RTD("cqg.rtd",,"StudyData", $B$1, "Bar", "", "Low", $A$1, -$A36, $F$1,$E$1,,$C$1,$D$1))</f>
        <v>15386.16</v>
      </c>
      <c r="G36" s="96">
        <f>IF(RTD("cqg.rtd",,"StudyData", $B$1, "Bar", "", "Close", $A$1, -$A36, $F$1,$E$1,,$C$1,$D$1)="",NA(),RTD("cqg.rtd",,"StudyData", $B$1, "Bar", "", "Close", $A$1, -$A36, $F$1,$E$1,,$C$1,$D$1))</f>
        <v>15403.48</v>
      </c>
    </row>
    <row r="37" spans="1:7" x14ac:dyDescent="0.3">
      <c r="A37" s="93">
        <f t="shared" si="0"/>
        <v>35</v>
      </c>
      <c r="B37" s="94">
        <f xml:space="preserve"> RTD("cqg.rtd",,"StudyData", $B$1, "Bar", "", "Time", $A$1,-$A37, $F$1,$E$1, "","False")</f>
        <v>42905</v>
      </c>
      <c r="C37" s="95">
        <f xml:space="preserve"> RTD("cqg.rtd",,"StudyData", $B$1, "Bar", "", "Time", $A$1, -$A37,$F$1,$E$1, "","False")</f>
        <v>42905</v>
      </c>
      <c r="D37" s="96">
        <f xml:space="preserve"> IF(RTD("cqg.rtd",,"StudyData", $B$1, "Bar", "", "Open", $A$1, -$A37, $F$1,$E$1,,$C$1,$D$1)="",NA(),RTD("cqg.rtd",,"StudyData", $B$1, "Bar", "", "Open", $A$1, -$A37, $F$1,$E$1,,$C$1,$D$1))</f>
        <v>15314.51</v>
      </c>
      <c r="E37" s="96">
        <f>IF(RTD("cqg.rtd",,"StudyData", $B$1, "Bar", "", "High", $A$1, -$A37, $F$1,$E$1,,$C$1,$D$1)="",NA(), RTD("cqg.rtd",,"StudyData", $B$1, "Bar", "", "High", $A$1, -$A37, $F$1,$E$1,,$C$1,$D$1))</f>
        <v>15408.47</v>
      </c>
      <c r="F37" s="96">
        <f>IF(RTD("cqg.rtd",,"StudyData", $B$1, "Bar", "", "Low", $A$1, -$A37, $F$1,$E$1,,$C$1,$D$1)="",NA(),RTD("cqg.rtd",,"StudyData", $B$1, "Bar", "", "Low", $A$1, -$A37, $F$1,$E$1,,$C$1,$D$1))</f>
        <v>15314.35</v>
      </c>
      <c r="G37" s="96">
        <f>IF(RTD("cqg.rtd",,"StudyData", $B$1, "Bar", "", "Close", $A$1, -$A37, $F$1,$E$1,,$C$1,$D$1)="",NA(),RTD("cqg.rtd",,"StudyData", $B$1, "Bar", "", "Close", $A$1, -$A37, $F$1,$E$1,,$C$1,$D$1))</f>
        <v>15408.47</v>
      </c>
    </row>
    <row r="38" spans="1:7" x14ac:dyDescent="0.3">
      <c r="A38" s="93">
        <f t="shared" si="0"/>
        <v>36</v>
      </c>
      <c r="B38" s="94">
        <f xml:space="preserve"> RTD("cqg.rtd",,"StudyData", $B$1, "Bar", "", "Time", $A$1,-$A38, $F$1,$E$1, "","False")</f>
        <v>42902</v>
      </c>
      <c r="C38" s="95">
        <f xml:space="preserve"> RTD("cqg.rtd",,"StudyData", $B$1, "Bar", "", "Time", $A$1, -$A38,$F$1,$E$1, "","False")</f>
        <v>42902</v>
      </c>
      <c r="D38" s="96">
        <f xml:space="preserve"> IF(RTD("cqg.rtd",,"StudyData", $B$1, "Bar", "", "Open", $A$1, -$A38, $F$1,$E$1,,$C$1,$D$1)="",NA(),RTD("cqg.rtd",,"StudyData", $B$1, "Bar", "", "Open", $A$1, -$A38, $F$1,$E$1,,$C$1,$D$1))</f>
        <v>15255.26</v>
      </c>
      <c r="E38" s="96">
        <f>IF(RTD("cqg.rtd",,"StudyData", $B$1, "Bar", "", "High", $A$1, -$A38, $F$1,$E$1,,$C$1,$D$1)="",NA(), RTD("cqg.rtd",,"StudyData", $B$1, "Bar", "", "High", $A$1, -$A38, $F$1,$E$1,,$C$1,$D$1))</f>
        <v>15313.34</v>
      </c>
      <c r="F38" s="96">
        <f>IF(RTD("cqg.rtd",,"StudyData", $B$1, "Bar", "", "Low", $A$1, -$A38, $F$1,$E$1,,$C$1,$D$1)="",NA(),RTD("cqg.rtd",,"StudyData", $B$1, "Bar", "", "Low", $A$1, -$A38, $F$1,$E$1,,$C$1,$D$1))</f>
        <v>15207.17</v>
      </c>
      <c r="G38" s="96">
        <f>IF(RTD("cqg.rtd",,"StudyData", $B$1, "Bar", "", "Close", $A$1, -$A38, $F$1,$E$1,,$C$1,$D$1)="",NA(),RTD("cqg.rtd",,"StudyData", $B$1, "Bar", "", "Close", $A$1, -$A38, $F$1,$E$1,,$C$1,$D$1))</f>
        <v>15244</v>
      </c>
    </row>
    <row r="39" spans="1:7" x14ac:dyDescent="0.3">
      <c r="A39" s="93">
        <f t="shared" si="0"/>
        <v>37</v>
      </c>
      <c r="B39" s="94">
        <f xml:space="preserve"> RTD("cqg.rtd",,"StudyData", $B$1, "Bar", "", "Time", $A$1,-$A39, $F$1,$E$1, "","False")</f>
        <v>42901</v>
      </c>
      <c r="C39" s="95">
        <f xml:space="preserve"> RTD("cqg.rtd",,"StudyData", $B$1, "Bar", "", "Time", $A$1, -$A39,$F$1,$E$1, "","False")</f>
        <v>42901</v>
      </c>
      <c r="D39" s="96">
        <f xml:space="preserve"> IF(RTD("cqg.rtd",,"StudyData", $B$1, "Bar", "", "Open", $A$1, -$A39, $F$1,$E$1,,$C$1,$D$1)="",NA(),RTD("cqg.rtd",,"StudyData", $B$1, "Bar", "", "Open", $A$1, -$A39, $F$1,$E$1,,$C$1,$D$1))</f>
        <v>15369.45</v>
      </c>
      <c r="E39" s="96">
        <f>IF(RTD("cqg.rtd",,"StudyData", $B$1, "Bar", "", "High", $A$1, -$A39, $F$1,$E$1,,$C$1,$D$1)="",NA(), RTD("cqg.rtd",,"StudyData", $B$1, "Bar", "", "High", $A$1, -$A39, $F$1,$E$1,,$C$1,$D$1))</f>
        <v>15369.45</v>
      </c>
      <c r="F39" s="96">
        <f>IF(RTD("cqg.rtd",,"StudyData", $B$1, "Bar", "", "Low", $A$1, -$A39, $F$1,$E$1,,$C$1,$D$1)="",NA(),RTD("cqg.rtd",,"StudyData", $B$1, "Bar", "", "Low", $A$1, -$A39, $F$1,$E$1,,$C$1,$D$1))</f>
        <v>15242.07</v>
      </c>
      <c r="G39" s="96">
        <f>IF(RTD("cqg.rtd",,"StudyData", $B$1, "Bar", "", "Close", $A$1, -$A39, $F$1,$E$1,,$C$1,$D$1)="",NA(),RTD("cqg.rtd",,"StudyData", $B$1, "Bar", "", "Close", $A$1, -$A39, $F$1,$E$1,,$C$1,$D$1))</f>
        <v>15250.54</v>
      </c>
    </row>
    <row r="40" spans="1:7" x14ac:dyDescent="0.3">
      <c r="A40" s="93">
        <f t="shared" si="0"/>
        <v>38</v>
      </c>
      <c r="B40" s="94">
        <f xml:space="preserve"> RTD("cqg.rtd",,"StudyData", $B$1, "Bar", "", "Time", $A$1,-$A40, $F$1,$E$1, "","False")</f>
        <v>42900</v>
      </c>
      <c r="C40" s="95">
        <f xml:space="preserve"> RTD("cqg.rtd",,"StudyData", $B$1, "Bar", "", "Time", $A$1, -$A40,$F$1,$E$1, "","False")</f>
        <v>42900</v>
      </c>
      <c r="D40" s="96">
        <f xml:space="preserve"> IF(RTD("cqg.rtd",,"StudyData", $B$1, "Bar", "", "Open", $A$1, -$A40, $F$1,$E$1,,$C$1,$D$1)="",NA(),RTD("cqg.rtd",,"StudyData", $B$1, "Bar", "", "Open", $A$1, -$A40, $F$1,$E$1,,$C$1,$D$1))</f>
        <v>15404.58</v>
      </c>
      <c r="E40" s="96">
        <f>IF(RTD("cqg.rtd",,"StudyData", $B$1, "Bar", "", "High", $A$1, -$A40, $F$1,$E$1,,$C$1,$D$1)="",NA(), RTD("cqg.rtd",,"StudyData", $B$1, "Bar", "", "High", $A$1, -$A40, $F$1,$E$1,,$C$1,$D$1))</f>
        <v>15436.74</v>
      </c>
      <c r="F40" s="96">
        <f>IF(RTD("cqg.rtd",,"StudyData", $B$1, "Bar", "", "Low", $A$1, -$A40, $F$1,$E$1,,$C$1,$D$1)="",NA(),RTD("cqg.rtd",,"StudyData", $B$1, "Bar", "", "Low", $A$1, -$A40, $F$1,$E$1,,$C$1,$D$1))</f>
        <v>15304.04</v>
      </c>
      <c r="G40" s="96">
        <f>IF(RTD("cqg.rtd",,"StudyData", $B$1, "Bar", "", "Close", $A$1, -$A40, $F$1,$E$1,,$C$1,$D$1)="",NA(),RTD("cqg.rtd",,"StudyData", $B$1, "Bar", "", "Close", $A$1, -$A40, $F$1,$E$1,,$C$1,$D$1))</f>
        <v>15436.74</v>
      </c>
    </row>
    <row r="41" spans="1:7" x14ac:dyDescent="0.3">
      <c r="A41" s="93">
        <f t="shared" si="0"/>
        <v>39</v>
      </c>
      <c r="B41" s="94">
        <f xml:space="preserve"> RTD("cqg.rtd",,"StudyData", $B$1, "Bar", "", "Time", $A$1,-$A41, $F$1,$E$1, "","False")</f>
        <v>42899</v>
      </c>
      <c r="C41" s="95">
        <f xml:space="preserve"> RTD("cqg.rtd",,"StudyData", $B$1, "Bar", "", "Time", $A$1, -$A41,$F$1,$E$1, "","False")</f>
        <v>42899</v>
      </c>
      <c r="D41" s="96">
        <f xml:space="preserve"> IF(RTD("cqg.rtd",,"StudyData", $B$1, "Bar", "", "Open", $A$1, -$A41, $F$1,$E$1,,$C$1,$D$1)="",NA(),RTD("cqg.rtd",,"StudyData", $B$1, "Bar", "", "Open", $A$1, -$A41, $F$1,$E$1,,$C$1,$D$1))</f>
        <v>15354.04</v>
      </c>
      <c r="E41" s="96">
        <f>IF(RTD("cqg.rtd",,"StudyData", $B$1, "Bar", "", "High", $A$1, -$A41, $F$1,$E$1,,$C$1,$D$1)="",NA(), RTD("cqg.rtd",,"StudyData", $B$1, "Bar", "", "High", $A$1, -$A41, $F$1,$E$1,,$C$1,$D$1))</f>
        <v>15373.26</v>
      </c>
      <c r="F41" s="96">
        <f>IF(RTD("cqg.rtd",,"StudyData", $B$1, "Bar", "", "Low", $A$1, -$A41, $F$1,$E$1,,$C$1,$D$1)="",NA(),RTD("cqg.rtd",,"StudyData", $B$1, "Bar", "", "Low", $A$1, -$A41, $F$1,$E$1,,$C$1,$D$1))</f>
        <v>15289.06</v>
      </c>
      <c r="G41" s="96">
        <f>IF(RTD("cqg.rtd",,"StudyData", $B$1, "Bar", "", "Close", $A$1, -$A41, $F$1,$E$1,,$C$1,$D$1)="",NA(),RTD("cqg.rtd",,"StudyData", $B$1, "Bar", "", "Close", $A$1, -$A41, $F$1,$E$1,,$C$1,$D$1))</f>
        <v>15357.02</v>
      </c>
    </row>
    <row r="42" spans="1:7" x14ac:dyDescent="0.3">
      <c r="A42" s="93">
        <f t="shared" si="0"/>
        <v>40</v>
      </c>
      <c r="B42" s="94">
        <f xml:space="preserve"> RTD("cqg.rtd",,"StudyData", $B$1, "Bar", "", "Time", $A$1,-$A42, $F$1,$E$1, "","False")</f>
        <v>42898</v>
      </c>
      <c r="C42" s="95">
        <f xml:space="preserve"> RTD("cqg.rtd",,"StudyData", $B$1, "Bar", "", "Time", $A$1, -$A42,$F$1,$E$1, "","False")</f>
        <v>42898</v>
      </c>
      <c r="D42" s="96">
        <f xml:space="preserve"> IF(RTD("cqg.rtd",,"StudyData", $B$1, "Bar", "", "Open", $A$1, -$A42, $F$1,$E$1,,$C$1,$D$1)="",NA(),RTD("cqg.rtd",,"StudyData", $B$1, "Bar", "", "Open", $A$1, -$A42, $F$1,$E$1,,$C$1,$D$1))</f>
        <v>15335.87</v>
      </c>
      <c r="E42" s="96">
        <f>IF(RTD("cqg.rtd",,"StudyData", $B$1, "Bar", "", "High", $A$1, -$A42, $F$1,$E$1,,$C$1,$D$1)="",NA(), RTD("cqg.rtd",,"StudyData", $B$1, "Bar", "", "High", $A$1, -$A42, $F$1,$E$1,,$C$1,$D$1))</f>
        <v>15391.37</v>
      </c>
      <c r="F42" s="96">
        <f>IF(RTD("cqg.rtd",,"StudyData", $B$1, "Bar", "", "Low", $A$1, -$A42, $F$1,$E$1,,$C$1,$D$1)="",NA(),RTD("cqg.rtd",,"StudyData", $B$1, "Bar", "", "Low", $A$1, -$A42, $F$1,$E$1,,$C$1,$D$1))</f>
        <v>15235.22</v>
      </c>
      <c r="G42" s="96">
        <f>IF(RTD("cqg.rtd",,"StudyData", $B$1, "Bar", "", "Close", $A$1, -$A42, $F$1,$E$1,,$C$1,$D$1)="",NA(),RTD("cqg.rtd",,"StudyData", $B$1, "Bar", "", "Close", $A$1, -$A42, $F$1,$E$1,,$C$1,$D$1))</f>
        <v>15257.06</v>
      </c>
    </row>
    <row r="43" spans="1:7" x14ac:dyDescent="0.3">
      <c r="A43" s="93">
        <f t="shared" si="0"/>
        <v>41</v>
      </c>
      <c r="B43" s="94">
        <f xml:space="preserve"> RTD("cqg.rtd",,"StudyData", $B$1, "Bar", "", "Time", $A$1,-$A43, $F$1,$E$1, "","False")</f>
        <v>42895</v>
      </c>
      <c r="C43" s="95">
        <f xml:space="preserve"> RTD("cqg.rtd",,"StudyData", $B$1, "Bar", "", "Time", $A$1, -$A43,$F$1,$E$1, "","False")</f>
        <v>42895</v>
      </c>
      <c r="D43" s="96">
        <f xml:space="preserve"> IF(RTD("cqg.rtd",,"StudyData", $B$1, "Bar", "", "Open", $A$1, -$A43, $F$1,$E$1,,$C$1,$D$1)="",NA(),RTD("cqg.rtd",,"StudyData", $B$1, "Bar", "", "Open", $A$1, -$A43, $F$1,$E$1,,$C$1,$D$1))</f>
        <v>15518.12</v>
      </c>
      <c r="E43" s="96">
        <f>IF(RTD("cqg.rtd",,"StudyData", $B$1, "Bar", "", "High", $A$1, -$A43, $F$1,$E$1,,$C$1,$D$1)="",NA(), RTD("cqg.rtd",,"StudyData", $B$1, "Bar", "", "High", $A$1, -$A43, $F$1,$E$1,,$C$1,$D$1))</f>
        <v>15568.6</v>
      </c>
      <c r="F43" s="96">
        <f>IF(RTD("cqg.rtd",,"StudyData", $B$1, "Bar", "", "Low", $A$1, -$A43, $F$1,$E$1,,$C$1,$D$1)="",NA(),RTD("cqg.rtd",,"StudyData", $B$1, "Bar", "", "Low", $A$1, -$A43, $F$1,$E$1,,$C$1,$D$1))</f>
        <v>15430.57</v>
      </c>
      <c r="G43" s="96">
        <f>IF(RTD("cqg.rtd",,"StudyData", $B$1, "Bar", "", "Close", $A$1, -$A43, $F$1,$E$1,,$C$1,$D$1)="",NA(),RTD("cqg.rtd",,"StudyData", $B$1, "Bar", "", "Close", $A$1, -$A43, $F$1,$E$1,,$C$1,$D$1))</f>
        <v>15462.91</v>
      </c>
    </row>
    <row r="44" spans="1:7" x14ac:dyDescent="0.3">
      <c r="A44" s="93">
        <f t="shared" si="0"/>
        <v>42</v>
      </c>
      <c r="B44" s="94">
        <f xml:space="preserve"> RTD("cqg.rtd",,"StudyData", $B$1, "Bar", "", "Time", $A$1,-$A44, $F$1,$E$1, "","False")</f>
        <v>42894</v>
      </c>
      <c r="C44" s="95">
        <f xml:space="preserve"> RTD("cqg.rtd",,"StudyData", $B$1, "Bar", "", "Time", $A$1, -$A44,$F$1,$E$1, "","False")</f>
        <v>42894</v>
      </c>
      <c r="D44" s="96">
        <f xml:space="preserve"> IF(RTD("cqg.rtd",,"StudyData", $B$1, "Bar", "", "Open", $A$1, -$A44, $F$1,$E$1,,$C$1,$D$1)="",NA(),RTD("cqg.rtd",,"StudyData", $B$1, "Bar", "", "Open", $A$1, -$A44, $F$1,$E$1,,$C$1,$D$1))</f>
        <v>15351.18</v>
      </c>
      <c r="E44" s="96">
        <f>IF(RTD("cqg.rtd",,"StudyData", $B$1, "Bar", "", "High", $A$1, -$A44, $F$1,$E$1,,$C$1,$D$1)="",NA(), RTD("cqg.rtd",,"StudyData", $B$1, "Bar", "", "High", $A$1, -$A44, $F$1,$E$1,,$C$1,$D$1))</f>
        <v>15444.91</v>
      </c>
      <c r="F44" s="96">
        <f>IF(RTD("cqg.rtd",,"StudyData", $B$1, "Bar", "", "Low", $A$1, -$A44, $F$1,$E$1,,$C$1,$D$1)="",NA(),RTD("cqg.rtd",,"StudyData", $B$1, "Bar", "", "Low", $A$1, -$A44, $F$1,$E$1,,$C$1,$D$1))</f>
        <v>15336.76</v>
      </c>
      <c r="G44" s="96">
        <f>IF(RTD("cqg.rtd",,"StudyData", $B$1, "Bar", "", "Close", $A$1, -$A44, $F$1,$E$1,,$C$1,$D$1)="",NA(),RTD("cqg.rtd",,"StudyData", $B$1, "Bar", "", "Close", $A$1, -$A44, $F$1,$E$1,,$C$1,$D$1))</f>
        <v>15444.91</v>
      </c>
    </row>
    <row r="45" spans="1:7" x14ac:dyDescent="0.3">
      <c r="A45" s="93">
        <f t="shared" si="0"/>
        <v>43</v>
      </c>
      <c r="B45" s="94">
        <f xml:space="preserve"> RTD("cqg.rtd",,"StudyData", $B$1, "Bar", "", "Time", $A$1,-$A45, $F$1,$E$1, "","False")</f>
        <v>42893</v>
      </c>
      <c r="C45" s="95">
        <f xml:space="preserve"> RTD("cqg.rtd",,"StudyData", $B$1, "Bar", "", "Time", $A$1, -$A45,$F$1,$E$1, "","False")</f>
        <v>42893</v>
      </c>
      <c r="D45" s="96">
        <f xml:space="preserve"> IF(RTD("cqg.rtd",,"StudyData", $B$1, "Bar", "", "Open", $A$1, -$A45, $F$1,$E$1,,$C$1,$D$1)="",NA(),RTD("cqg.rtd",,"StudyData", $B$1, "Bar", "", "Open", $A$1, -$A45, $F$1,$E$1,,$C$1,$D$1))</f>
        <v>15335.41</v>
      </c>
      <c r="E45" s="96">
        <f>IF(RTD("cqg.rtd",,"StudyData", $B$1, "Bar", "", "High", $A$1, -$A45, $F$1,$E$1,,$C$1,$D$1)="",NA(), RTD("cqg.rtd",,"StudyData", $B$1, "Bar", "", "High", $A$1, -$A45, $F$1,$E$1,,$C$1,$D$1))</f>
        <v>15403.71</v>
      </c>
      <c r="F45" s="96">
        <f>IF(RTD("cqg.rtd",,"StudyData", $B$1, "Bar", "", "Low", $A$1, -$A45, $F$1,$E$1,,$C$1,$D$1)="",NA(),RTD("cqg.rtd",,"StudyData", $B$1, "Bar", "", "Low", $A$1, -$A45, $F$1,$E$1,,$C$1,$D$1))</f>
        <v>15322.93</v>
      </c>
      <c r="G45" s="96">
        <f>IF(RTD("cqg.rtd",,"StudyData", $B$1, "Bar", "", "Close", $A$1, -$A45, $F$1,$E$1,,$C$1,$D$1)="",NA(),RTD("cqg.rtd",,"StudyData", $B$1, "Bar", "", "Close", $A$1, -$A45, $F$1,$E$1,,$C$1,$D$1))</f>
        <v>15381.93</v>
      </c>
    </row>
    <row r="46" spans="1:7" x14ac:dyDescent="0.3">
      <c r="A46" s="93">
        <f t="shared" si="0"/>
        <v>44</v>
      </c>
      <c r="B46" s="94">
        <f xml:space="preserve"> RTD("cqg.rtd",,"StudyData", $B$1, "Bar", "", "Time", $A$1,-$A46, $F$1,$E$1, "","False")</f>
        <v>42892</v>
      </c>
      <c r="C46" s="95">
        <f xml:space="preserve"> RTD("cqg.rtd",,"StudyData", $B$1, "Bar", "", "Time", $A$1, -$A46,$F$1,$E$1, "","False")</f>
        <v>42892</v>
      </c>
      <c r="D46" s="96">
        <f xml:space="preserve"> IF(RTD("cqg.rtd",,"StudyData", $B$1, "Bar", "", "Open", $A$1, -$A46, $F$1,$E$1,,$C$1,$D$1)="",NA(),RTD("cqg.rtd",,"StudyData", $B$1, "Bar", "", "Open", $A$1, -$A46, $F$1,$E$1,,$C$1,$D$1))</f>
        <v>15284.55</v>
      </c>
      <c r="E46" s="96">
        <f>IF(RTD("cqg.rtd",,"StudyData", $B$1, "Bar", "", "High", $A$1, -$A46, $F$1,$E$1,,$C$1,$D$1)="",NA(), RTD("cqg.rtd",,"StudyData", $B$1, "Bar", "", "High", $A$1, -$A46, $F$1,$E$1,,$C$1,$D$1))</f>
        <v>15343.45</v>
      </c>
      <c r="F46" s="96">
        <f>IF(RTD("cqg.rtd",,"StudyData", $B$1, "Bar", "", "Low", $A$1, -$A46, $F$1,$E$1,,$C$1,$D$1)="",NA(),RTD("cqg.rtd",,"StudyData", $B$1, "Bar", "", "Low", $A$1, -$A46, $F$1,$E$1,,$C$1,$D$1))</f>
        <v>15262.33</v>
      </c>
      <c r="G46" s="96">
        <f>IF(RTD("cqg.rtd",,"StudyData", $B$1, "Bar", "", "Close", $A$1, -$A46, $F$1,$E$1,,$C$1,$D$1)="",NA(),RTD("cqg.rtd",,"StudyData", $B$1, "Bar", "", "Close", $A$1, -$A46, $F$1,$E$1,,$C$1,$D$1))</f>
        <v>15319.41</v>
      </c>
    </row>
    <row r="47" spans="1:7" x14ac:dyDescent="0.3">
      <c r="A47" s="93">
        <f t="shared" si="0"/>
        <v>45</v>
      </c>
      <c r="B47" s="94">
        <f xml:space="preserve"> RTD("cqg.rtd",,"StudyData", $B$1, "Bar", "", "Time", $A$1,-$A47, $F$1,$E$1, "","False")</f>
        <v>42891</v>
      </c>
      <c r="C47" s="95">
        <f xml:space="preserve"> RTD("cqg.rtd",,"StudyData", $B$1, "Bar", "", "Time", $A$1, -$A47,$F$1,$E$1, "","False")</f>
        <v>42891</v>
      </c>
      <c r="D47" s="96">
        <f xml:space="preserve"> IF(RTD("cqg.rtd",,"StudyData", $B$1, "Bar", "", "Open", $A$1, -$A47, $F$1,$E$1,,$C$1,$D$1)="",NA(),RTD("cqg.rtd",,"StudyData", $B$1, "Bar", "", "Open", $A$1, -$A47, $F$1,$E$1,,$C$1,$D$1))</f>
        <v>15309.53</v>
      </c>
      <c r="E47" s="96">
        <f>IF(RTD("cqg.rtd",,"StudyData", $B$1, "Bar", "", "High", $A$1, -$A47, $F$1,$E$1,,$C$1,$D$1)="",NA(), RTD("cqg.rtd",,"StudyData", $B$1, "Bar", "", "High", $A$1, -$A47, $F$1,$E$1,,$C$1,$D$1))</f>
        <v>15355.23</v>
      </c>
      <c r="F47" s="96">
        <f>IF(RTD("cqg.rtd",,"StudyData", $B$1, "Bar", "", "Low", $A$1, -$A47, $F$1,$E$1,,$C$1,$D$1)="",NA(),RTD("cqg.rtd",,"StudyData", $B$1, "Bar", "", "Low", $A$1, -$A47, $F$1,$E$1,,$C$1,$D$1))</f>
        <v>15246.3</v>
      </c>
      <c r="G47" s="96">
        <f>IF(RTD("cqg.rtd",,"StudyData", $B$1, "Bar", "", "Close", $A$1, -$A47, $F$1,$E$1,,$C$1,$D$1)="",NA(),RTD("cqg.rtd",,"StudyData", $B$1, "Bar", "", "Close", $A$1, -$A47, $F$1,$E$1,,$C$1,$D$1))</f>
        <v>15298.91</v>
      </c>
    </row>
    <row r="48" spans="1:7" x14ac:dyDescent="0.3">
      <c r="A48" s="93">
        <f t="shared" si="0"/>
        <v>46</v>
      </c>
      <c r="B48" s="94">
        <f xml:space="preserve"> RTD("cqg.rtd",,"StudyData", $B$1, "Bar", "", "Time", $A$1,-$A48, $F$1,$E$1, "","False")</f>
        <v>42888</v>
      </c>
      <c r="C48" s="95">
        <f xml:space="preserve"> RTD("cqg.rtd",,"StudyData", $B$1, "Bar", "", "Time", $A$1, -$A48,$F$1,$E$1, "","False")</f>
        <v>42888</v>
      </c>
      <c r="D48" s="96">
        <f xml:space="preserve"> IF(RTD("cqg.rtd",,"StudyData", $B$1, "Bar", "", "Open", $A$1, -$A48, $F$1,$E$1,,$C$1,$D$1)="",NA(),RTD("cqg.rtd",,"StudyData", $B$1, "Bar", "", "Open", $A$1, -$A48, $F$1,$E$1,,$C$1,$D$1))</f>
        <v>15382.88</v>
      </c>
      <c r="E48" s="96">
        <f>IF(RTD("cqg.rtd",,"StudyData", $B$1, "Bar", "", "High", $A$1, -$A48, $F$1,$E$1,,$C$1,$D$1)="",NA(), RTD("cqg.rtd",,"StudyData", $B$1, "Bar", "", "High", $A$1, -$A48, $F$1,$E$1,,$C$1,$D$1))</f>
        <v>15385.71</v>
      </c>
      <c r="F48" s="96">
        <f>IF(RTD("cqg.rtd",,"StudyData", $B$1, "Bar", "", "Low", $A$1, -$A48, $F$1,$E$1,,$C$1,$D$1)="",NA(),RTD("cqg.rtd",,"StudyData", $B$1, "Bar", "", "Low", $A$1, -$A48, $F$1,$E$1,,$C$1,$D$1))</f>
        <v>15254.99</v>
      </c>
      <c r="G48" s="96">
        <f>IF(RTD("cqg.rtd",,"StudyData", $B$1, "Bar", "", "Close", $A$1, -$A48, $F$1,$E$1,,$C$1,$D$1)="",NA(),RTD("cqg.rtd",,"StudyData", $B$1, "Bar", "", "Close", $A$1, -$A48, $F$1,$E$1,,$C$1,$D$1))</f>
        <v>15283.1</v>
      </c>
    </row>
    <row r="49" spans="1:7" x14ac:dyDescent="0.3">
      <c r="A49" s="93">
        <f t="shared" si="0"/>
        <v>47</v>
      </c>
      <c r="B49" s="94">
        <f xml:space="preserve"> RTD("cqg.rtd",,"StudyData", $B$1, "Bar", "", "Time", $A$1,-$A49, $F$1,$E$1, "","False")</f>
        <v>42887</v>
      </c>
      <c r="C49" s="95">
        <f xml:space="preserve"> RTD("cqg.rtd",,"StudyData", $B$1, "Bar", "", "Time", $A$1, -$A49,$F$1,$E$1, "","False")</f>
        <v>42887</v>
      </c>
      <c r="D49" s="96">
        <f xml:space="preserve"> IF(RTD("cqg.rtd",,"StudyData", $B$1, "Bar", "", "Open", $A$1, -$A49, $F$1,$E$1,,$C$1,$D$1)="",NA(),RTD("cqg.rtd",,"StudyData", $B$1, "Bar", "", "Open", $A$1, -$A49, $F$1,$E$1,,$C$1,$D$1))</f>
        <v>15250.51</v>
      </c>
      <c r="E49" s="96">
        <f>IF(RTD("cqg.rtd",,"StudyData", $B$1, "Bar", "", "High", $A$1, -$A49, $F$1,$E$1,,$C$1,$D$1)="",NA(), RTD("cqg.rtd",,"StudyData", $B$1, "Bar", "", "High", $A$1, -$A49, $F$1,$E$1,,$C$1,$D$1))</f>
        <v>15321.66</v>
      </c>
      <c r="F49" s="96">
        <f>IF(RTD("cqg.rtd",,"StudyData", $B$1, "Bar", "", "Low", $A$1, -$A49, $F$1,$E$1,,$C$1,$D$1)="",NA(),RTD("cqg.rtd",,"StudyData", $B$1, "Bar", "", "Low", $A$1, -$A49, $F$1,$E$1,,$C$1,$D$1))</f>
        <v>15142.52</v>
      </c>
      <c r="G49" s="96">
        <f>IF(RTD("cqg.rtd",,"StudyData", $B$1, "Bar", "", "Close", $A$1, -$A49, $F$1,$E$1,,$C$1,$D$1)="",NA(),RTD("cqg.rtd",,"StudyData", $B$1, "Bar", "", "Close", $A$1, -$A49, $F$1,$E$1,,$C$1,$D$1))</f>
        <v>15296.43</v>
      </c>
    </row>
    <row r="50" spans="1:7" x14ac:dyDescent="0.3">
      <c r="A50" s="93">
        <f t="shared" si="0"/>
        <v>48</v>
      </c>
      <c r="B50" s="94">
        <f xml:space="preserve"> RTD("cqg.rtd",,"StudyData", $B$1, "Bar", "", "Time", $A$1,-$A50, $F$1,$E$1, "","False")</f>
        <v>42886</v>
      </c>
      <c r="C50" s="95">
        <f xml:space="preserve"> RTD("cqg.rtd",,"StudyData", $B$1, "Bar", "", "Time", $A$1, -$A50,$F$1,$E$1, "","False")</f>
        <v>42886</v>
      </c>
      <c r="D50" s="96">
        <f xml:space="preserve"> IF(RTD("cqg.rtd",,"StudyData", $B$1, "Bar", "", "Open", $A$1, -$A50, $F$1,$E$1,,$C$1,$D$1)="",NA(),RTD("cqg.rtd",,"StudyData", $B$1, "Bar", "", "Open", $A$1, -$A50, $F$1,$E$1,,$C$1,$D$1))</f>
        <v>15371.58</v>
      </c>
      <c r="E50" s="96">
        <f>IF(RTD("cqg.rtd",,"StudyData", $B$1, "Bar", "", "High", $A$1, -$A50, $F$1,$E$1,,$C$1,$D$1)="",NA(), RTD("cqg.rtd",,"StudyData", $B$1, "Bar", "", "High", $A$1, -$A50, $F$1,$E$1,,$C$1,$D$1))</f>
        <v>15403.84</v>
      </c>
      <c r="F50" s="96">
        <f>IF(RTD("cqg.rtd",,"StudyData", $B$1, "Bar", "", "Low", $A$1, -$A50, $F$1,$E$1,,$C$1,$D$1)="",NA(),RTD("cqg.rtd",,"StudyData", $B$1, "Bar", "", "Low", $A$1, -$A50, $F$1,$E$1,,$C$1,$D$1))</f>
        <v>15220.65</v>
      </c>
      <c r="G50" s="96">
        <f>IF(RTD("cqg.rtd",,"StudyData", $B$1, "Bar", "", "Close", $A$1, -$A50, $F$1,$E$1,,$C$1,$D$1)="",NA(),RTD("cqg.rtd",,"StudyData", $B$1, "Bar", "", "Close", $A$1, -$A50, $F$1,$E$1,,$C$1,$D$1))</f>
        <v>15228.22</v>
      </c>
    </row>
    <row r="51" spans="1:7" x14ac:dyDescent="0.3">
      <c r="A51" s="93">
        <f t="shared" si="0"/>
        <v>49</v>
      </c>
      <c r="B51" s="94">
        <f xml:space="preserve"> RTD("cqg.rtd",,"StudyData", $B$1, "Bar", "", "Time", $A$1,-$A51, $F$1,$E$1, "","False")</f>
        <v>42884</v>
      </c>
      <c r="C51" s="95">
        <f xml:space="preserve"> RTD("cqg.rtd",,"StudyData", $B$1, "Bar", "", "Time", $A$1, -$A51,$F$1,$E$1, "","False")</f>
        <v>42884</v>
      </c>
      <c r="D51" s="96">
        <f xml:space="preserve"> IF(RTD("cqg.rtd",,"StudyData", $B$1, "Bar", "", "Open", $A$1, -$A51, $F$1,$E$1,,$C$1,$D$1)="",NA(),RTD("cqg.rtd",,"StudyData", $B$1, "Bar", "", "Open", $A$1, -$A51, $F$1,$E$1,,$C$1,$D$1))</f>
        <v>15361.49</v>
      </c>
      <c r="E51" s="96">
        <f>IF(RTD("cqg.rtd",,"StudyData", $B$1, "Bar", "", "High", $A$1, -$A51, $F$1,$E$1,,$C$1,$D$1)="",NA(), RTD("cqg.rtd",,"StudyData", $B$1, "Bar", "", "High", $A$1, -$A51, $F$1,$E$1,,$C$1,$D$1))</f>
        <v>15361.49</v>
      </c>
      <c r="F51" s="96">
        <f>IF(RTD("cqg.rtd",,"StudyData", $B$1, "Bar", "", "Low", $A$1, -$A51, $F$1,$E$1,,$C$1,$D$1)="",NA(),RTD("cqg.rtd",,"StudyData", $B$1, "Bar", "", "Low", $A$1, -$A51, $F$1,$E$1,,$C$1,$D$1))</f>
        <v>15283</v>
      </c>
      <c r="G51" s="96">
        <f>IF(RTD("cqg.rtd",,"StudyData", $B$1, "Bar", "", "Close", $A$1, -$A51, $F$1,$E$1,,$C$1,$D$1)="",NA(),RTD("cqg.rtd",,"StudyData", $B$1, "Bar", "", "Close", $A$1, -$A51, $F$1,$E$1,,$C$1,$D$1))</f>
        <v>15331.16</v>
      </c>
    </row>
    <row r="52" spans="1:7" x14ac:dyDescent="0.3">
      <c r="A52" s="93">
        <f t="shared" si="0"/>
        <v>50</v>
      </c>
      <c r="B52" s="94">
        <f xml:space="preserve"> RTD("cqg.rtd",,"StudyData", $B$1, "Bar", "", "Time", $A$1,-$A52, $F$1,$E$1, "","False")</f>
        <v>42881</v>
      </c>
      <c r="C52" s="95">
        <f xml:space="preserve"> RTD("cqg.rtd",,"StudyData", $B$1, "Bar", "", "Time", $A$1, -$A52,$F$1,$E$1, "","False")</f>
        <v>42881</v>
      </c>
      <c r="D52" s="96">
        <f xml:space="preserve"> IF(RTD("cqg.rtd",,"StudyData", $B$1, "Bar", "", "Open", $A$1, -$A52, $F$1,$E$1,,$C$1,$D$1)="",NA(),RTD("cqg.rtd",,"StudyData", $B$1, "Bar", "", "Open", $A$1, -$A52, $F$1,$E$1,,$C$1,$D$1))</f>
        <v>15345.48</v>
      </c>
      <c r="E52" s="96">
        <f>IF(RTD("cqg.rtd",,"StudyData", $B$1, "Bar", "", "High", $A$1, -$A52, $F$1,$E$1,,$C$1,$D$1)="",NA(), RTD("cqg.rtd",,"StudyData", $B$1, "Bar", "", "High", $A$1, -$A52, $F$1,$E$1,,$C$1,$D$1))</f>
        <v>15404.09</v>
      </c>
      <c r="F52" s="96">
        <f>IF(RTD("cqg.rtd",,"StudyData", $B$1, "Bar", "", "Low", $A$1, -$A52, $F$1,$E$1,,$C$1,$D$1)="",NA(),RTD("cqg.rtd",,"StudyData", $B$1, "Bar", "", "Low", $A$1, -$A52, $F$1,$E$1,,$C$1,$D$1))</f>
        <v>15295.17</v>
      </c>
      <c r="G52" s="96">
        <f>IF(RTD("cqg.rtd",,"StudyData", $B$1, "Bar", "", "Close", $A$1, -$A52, $F$1,$E$1,,$C$1,$D$1)="",NA(),RTD("cqg.rtd",,"StudyData", $B$1, "Bar", "", "Close", $A$1, -$A52, $F$1,$E$1,,$C$1,$D$1))</f>
        <v>15365.56</v>
      </c>
    </row>
    <row r="53" spans="1:7" x14ac:dyDescent="0.3">
      <c r="A53" s="93">
        <f t="shared" si="0"/>
        <v>51</v>
      </c>
      <c r="B53" s="94">
        <f xml:space="preserve"> RTD("cqg.rtd",,"StudyData", $B$1, "Bar", "", "Time", $A$1,-$A53, $F$1,$E$1, "","False")</f>
        <v>42880</v>
      </c>
      <c r="C53" s="95">
        <f xml:space="preserve"> RTD("cqg.rtd",,"StudyData", $B$1, "Bar", "", "Time", $A$1, -$A53,$F$1,$E$1, "","False")</f>
        <v>42880</v>
      </c>
      <c r="D53" s="96">
        <f xml:space="preserve"> IF(RTD("cqg.rtd",,"StudyData", $B$1, "Bar", "", "Open", $A$1, -$A53, $F$1,$E$1,,$C$1,$D$1)="",NA(),RTD("cqg.rtd",,"StudyData", $B$1, "Bar", "", "Open", $A$1, -$A53, $F$1,$E$1,,$C$1,$D$1))</f>
        <v>15303.65</v>
      </c>
      <c r="E53" s="96">
        <f>IF(RTD("cqg.rtd",,"StudyData", $B$1, "Bar", "", "High", $A$1, -$A53, $F$1,$E$1,,$C$1,$D$1)="",NA(), RTD("cqg.rtd",,"StudyData", $B$1, "Bar", "", "High", $A$1, -$A53, $F$1,$E$1,,$C$1,$D$1))</f>
        <v>15388.07</v>
      </c>
      <c r="F53" s="96">
        <f>IF(RTD("cqg.rtd",,"StudyData", $B$1, "Bar", "", "Low", $A$1, -$A53, $F$1,$E$1,,$C$1,$D$1)="",NA(),RTD("cqg.rtd",,"StudyData", $B$1, "Bar", "", "Low", $A$1, -$A53, $F$1,$E$1,,$C$1,$D$1))</f>
        <v>15290.06</v>
      </c>
      <c r="G53" s="96">
        <f>IF(RTD("cqg.rtd",,"StudyData", $B$1, "Bar", "", "Close", $A$1, -$A53, $F$1,$E$1,,$C$1,$D$1)="",NA(),RTD("cqg.rtd",,"StudyData", $B$1, "Bar", "", "Close", $A$1, -$A53, $F$1,$E$1,,$C$1,$D$1))</f>
        <v>15375.79</v>
      </c>
    </row>
    <row r="54" spans="1:7" x14ac:dyDescent="0.3">
      <c r="A54" s="93">
        <f t="shared" si="0"/>
        <v>52</v>
      </c>
      <c r="B54" s="94">
        <f xml:space="preserve"> RTD("cqg.rtd",,"StudyData", $B$1, "Bar", "", "Time", $A$1,-$A54, $F$1,$E$1, "","False")</f>
        <v>42879</v>
      </c>
      <c r="C54" s="95">
        <f xml:space="preserve"> RTD("cqg.rtd",,"StudyData", $B$1, "Bar", "", "Time", $A$1, -$A54,$F$1,$E$1, "","False")</f>
        <v>42879</v>
      </c>
      <c r="D54" s="96">
        <f xml:space="preserve"> IF(RTD("cqg.rtd",,"StudyData", $B$1, "Bar", "", "Open", $A$1, -$A54, $F$1,$E$1,,$C$1,$D$1)="",NA(),RTD("cqg.rtd",,"StudyData", $B$1, "Bar", "", "Open", $A$1, -$A54, $F$1,$E$1,,$C$1,$D$1))</f>
        <v>15273.69</v>
      </c>
      <c r="E54" s="96">
        <f>IF(RTD("cqg.rtd",,"StudyData", $B$1, "Bar", "", "High", $A$1, -$A54, $F$1,$E$1,,$C$1,$D$1)="",NA(), RTD("cqg.rtd",,"StudyData", $B$1, "Bar", "", "High", $A$1, -$A54, $F$1,$E$1,,$C$1,$D$1))</f>
        <v>15277.73</v>
      </c>
      <c r="F54" s="96">
        <f>IF(RTD("cqg.rtd",,"StudyData", $B$1, "Bar", "", "Low", $A$1, -$A54, $F$1,$E$1,,$C$1,$D$1)="",NA(),RTD("cqg.rtd",,"StudyData", $B$1, "Bar", "", "Low", $A$1, -$A54, $F$1,$E$1,,$C$1,$D$1))</f>
        <v>15155.64</v>
      </c>
      <c r="G54" s="96">
        <f>IF(RTD("cqg.rtd",,"StudyData", $B$1, "Bar", "", "Close", $A$1, -$A54, $F$1,$E$1,,$C$1,$D$1)="",NA(),RTD("cqg.rtd",,"StudyData", $B$1, "Bar", "", "Close", $A$1, -$A54, $F$1,$E$1,,$C$1,$D$1))</f>
        <v>15266.56</v>
      </c>
    </row>
    <row r="55" spans="1:7" x14ac:dyDescent="0.3">
      <c r="A55" s="93">
        <f t="shared" si="0"/>
        <v>53</v>
      </c>
      <c r="B55" s="94">
        <f xml:space="preserve"> RTD("cqg.rtd",,"StudyData", $B$1, "Bar", "", "Time", $A$1,-$A55, $F$1,$E$1, "","False")</f>
        <v>42878</v>
      </c>
      <c r="C55" s="95">
        <f xml:space="preserve"> RTD("cqg.rtd",,"StudyData", $B$1, "Bar", "", "Time", $A$1, -$A55,$F$1,$E$1, "","False")</f>
        <v>42878</v>
      </c>
      <c r="D55" s="96">
        <f xml:space="preserve"> IF(RTD("cqg.rtd",,"StudyData", $B$1, "Bar", "", "Open", $A$1, -$A55, $F$1,$E$1,,$C$1,$D$1)="",NA(),RTD("cqg.rtd",,"StudyData", $B$1, "Bar", "", "Open", $A$1, -$A55, $F$1,$E$1,,$C$1,$D$1))</f>
        <v>15297.02</v>
      </c>
      <c r="E55" s="96">
        <f>IF(RTD("cqg.rtd",,"StudyData", $B$1, "Bar", "", "High", $A$1, -$A55, $F$1,$E$1,,$C$1,$D$1)="",NA(), RTD("cqg.rtd",,"StudyData", $B$1, "Bar", "", "High", $A$1, -$A55, $F$1,$E$1,,$C$1,$D$1))</f>
        <v>15336.72</v>
      </c>
      <c r="F55" s="96">
        <f>IF(RTD("cqg.rtd",,"StudyData", $B$1, "Bar", "", "Low", $A$1, -$A55, $F$1,$E$1,,$C$1,$D$1)="",NA(),RTD("cqg.rtd",,"StudyData", $B$1, "Bar", "", "Low", $A$1, -$A55, $F$1,$E$1,,$C$1,$D$1))</f>
        <v>15154.97</v>
      </c>
      <c r="G55" s="96">
        <f>IF(RTD("cqg.rtd",,"StudyData", $B$1, "Bar", "", "Close", $A$1, -$A55, $F$1,$E$1,,$C$1,$D$1)="",NA(),RTD("cqg.rtd",,"StudyData", $B$1, "Bar", "", "Close", $A$1, -$A55, $F$1,$E$1,,$C$1,$D$1))</f>
        <v>15257.26</v>
      </c>
    </row>
    <row r="56" spans="1:7" x14ac:dyDescent="0.3">
      <c r="A56" s="93">
        <f t="shared" si="0"/>
        <v>54</v>
      </c>
      <c r="B56" s="94">
        <f xml:space="preserve"> RTD("cqg.rtd",,"StudyData", $B$1, "Bar", "", "Time", $A$1,-$A56, $F$1,$E$1, "","False")</f>
        <v>42877</v>
      </c>
      <c r="C56" s="95">
        <f xml:space="preserve"> RTD("cqg.rtd",,"StudyData", $B$1, "Bar", "", "Time", $A$1, -$A56,$F$1,$E$1, "","False")</f>
        <v>42877</v>
      </c>
      <c r="D56" s="96">
        <f xml:space="preserve"> IF(RTD("cqg.rtd",,"StudyData", $B$1, "Bar", "", "Open", $A$1, -$A56, $F$1,$E$1,,$C$1,$D$1)="",NA(),RTD("cqg.rtd",,"StudyData", $B$1, "Bar", "", "Open", $A$1, -$A56, $F$1,$E$1,,$C$1,$D$1))</f>
        <v>15133.38</v>
      </c>
      <c r="E56" s="96">
        <f>IF(RTD("cqg.rtd",,"StudyData", $B$1, "Bar", "", "High", $A$1, -$A56, $F$1,$E$1,,$C$1,$D$1)="",NA(), RTD("cqg.rtd",,"StudyData", $B$1, "Bar", "", "High", $A$1, -$A56, $F$1,$E$1,,$C$1,$D$1))</f>
        <v>15271.42</v>
      </c>
      <c r="F56" s="96">
        <f>IF(RTD("cqg.rtd",,"StudyData", $B$1, "Bar", "", "Low", $A$1, -$A56, $F$1,$E$1,,$C$1,$D$1)="",NA(),RTD("cqg.rtd",,"StudyData", $B$1, "Bar", "", "Low", $A$1, -$A56, $F$1,$E$1,,$C$1,$D$1))</f>
        <v>15086.1</v>
      </c>
      <c r="G56" s="96">
        <f>IF(RTD("cqg.rtd",,"StudyData", $B$1, "Bar", "", "Close", $A$1, -$A56, $F$1,$E$1,,$C$1,$D$1)="",NA(),RTD("cqg.rtd",,"StudyData", $B$1, "Bar", "", "Close", $A$1, -$A56, $F$1,$E$1,,$C$1,$D$1))</f>
        <v>15220.61</v>
      </c>
    </row>
    <row r="57" spans="1:7" x14ac:dyDescent="0.3">
      <c r="A57" s="93">
        <f t="shared" si="0"/>
        <v>55</v>
      </c>
      <c r="B57" s="94">
        <f xml:space="preserve"> RTD("cqg.rtd",,"StudyData", $B$1, "Bar", "", "Time", $A$1,-$A57, $F$1,$E$1, "","False")</f>
        <v>42874</v>
      </c>
      <c r="C57" s="95">
        <f xml:space="preserve"> RTD("cqg.rtd",,"StudyData", $B$1, "Bar", "", "Time", $A$1, -$A57,$F$1,$E$1, "","False")</f>
        <v>42874</v>
      </c>
      <c r="D57" s="96">
        <f xml:space="preserve"> IF(RTD("cqg.rtd",,"StudyData", $B$1, "Bar", "", "Open", $A$1, -$A57, $F$1,$E$1,,$C$1,$D$1)="",NA(),RTD("cqg.rtd",,"StudyData", $B$1, "Bar", "", "Open", $A$1, -$A57, $F$1,$E$1,,$C$1,$D$1))</f>
        <v>14989.01</v>
      </c>
      <c r="E57" s="96">
        <f>IF(RTD("cqg.rtd",,"StudyData", $B$1, "Bar", "", "High", $A$1, -$A57, $F$1,$E$1,,$C$1,$D$1)="",NA(), RTD("cqg.rtd",,"StudyData", $B$1, "Bar", "", "High", $A$1, -$A57, $F$1,$E$1,,$C$1,$D$1))</f>
        <v>15059.75</v>
      </c>
      <c r="F57" s="96">
        <f>IF(RTD("cqg.rtd",,"StudyData", $B$1, "Bar", "", "Low", $A$1, -$A57, $F$1,$E$1,,$C$1,$D$1)="",NA(),RTD("cqg.rtd",,"StudyData", $B$1, "Bar", "", "Low", $A$1, -$A57, $F$1,$E$1,,$C$1,$D$1))</f>
        <v>14956.81</v>
      </c>
      <c r="G57" s="96">
        <f>IF(RTD("cqg.rtd",,"StudyData", $B$1, "Bar", "", "Close", $A$1, -$A57, $F$1,$E$1,,$C$1,$D$1)="",NA(),RTD("cqg.rtd",,"StudyData", $B$1, "Bar", "", "Close", $A$1, -$A57, $F$1,$E$1,,$C$1,$D$1))</f>
        <v>15021.61</v>
      </c>
    </row>
    <row r="58" spans="1:7" x14ac:dyDescent="0.3">
      <c r="A58" s="93">
        <f t="shared" si="0"/>
        <v>56</v>
      </c>
      <c r="B58" s="94">
        <f xml:space="preserve"> RTD("cqg.rtd",,"StudyData", $B$1, "Bar", "", "Time", $A$1,-$A58, $F$1,$E$1, "","False")</f>
        <v>42873</v>
      </c>
      <c r="C58" s="95">
        <f xml:space="preserve"> RTD("cqg.rtd",,"StudyData", $B$1, "Bar", "", "Time", $A$1, -$A58,$F$1,$E$1, "","False")</f>
        <v>42873</v>
      </c>
      <c r="D58" s="96">
        <f xml:space="preserve"> IF(RTD("cqg.rtd",,"StudyData", $B$1, "Bar", "", "Open", $A$1, -$A58, $F$1,$E$1,,$C$1,$D$1)="",NA(),RTD("cqg.rtd",,"StudyData", $B$1, "Bar", "", "Open", $A$1, -$A58, $F$1,$E$1,,$C$1,$D$1))</f>
        <v>14870.23</v>
      </c>
      <c r="E58" s="96">
        <f>IF(RTD("cqg.rtd",,"StudyData", $B$1, "Bar", "", "High", $A$1, -$A58, $F$1,$E$1,,$C$1,$D$1)="",NA(), RTD("cqg.rtd",,"StudyData", $B$1, "Bar", "", "High", $A$1, -$A58, $F$1,$E$1,,$C$1,$D$1))</f>
        <v>15139.18</v>
      </c>
      <c r="F58" s="96">
        <f>IF(RTD("cqg.rtd",,"StudyData", $B$1, "Bar", "", "Low", $A$1, -$A58, $F$1,$E$1,,$C$1,$D$1)="",NA(),RTD("cqg.rtd",,"StudyData", $B$1, "Bar", "", "Low", $A$1, -$A58, $F$1,$E$1,,$C$1,$D$1))</f>
        <v>14857.7</v>
      </c>
      <c r="G58" s="96">
        <f>IF(RTD("cqg.rtd",,"StudyData", $B$1, "Bar", "", "Close", $A$1, -$A58, $F$1,$E$1,,$C$1,$D$1)="",NA(),RTD("cqg.rtd",,"StudyData", $B$1, "Bar", "", "Close", $A$1, -$A58, $F$1,$E$1,,$C$1,$D$1))</f>
        <v>14953.34</v>
      </c>
    </row>
    <row r="59" spans="1:7" x14ac:dyDescent="0.3">
      <c r="A59" s="93">
        <f t="shared" si="0"/>
        <v>57</v>
      </c>
      <c r="B59" s="94">
        <f xml:space="preserve"> RTD("cqg.rtd",,"StudyData", $B$1, "Bar", "", "Time", $A$1,-$A59, $F$1,$E$1, "","False")</f>
        <v>42872</v>
      </c>
      <c r="C59" s="95">
        <f xml:space="preserve"> RTD("cqg.rtd",,"StudyData", $B$1, "Bar", "", "Time", $A$1, -$A59,$F$1,$E$1, "","False")</f>
        <v>42872</v>
      </c>
      <c r="D59" s="96">
        <f xml:space="preserve"> IF(RTD("cqg.rtd",,"StudyData", $B$1, "Bar", "", "Open", $A$1, -$A59, $F$1,$E$1,,$C$1,$D$1)="",NA(),RTD("cqg.rtd",,"StudyData", $B$1, "Bar", "", "Open", $A$1, -$A59, $F$1,$E$1,,$C$1,$D$1))</f>
        <v>14992.45</v>
      </c>
      <c r="E59" s="96">
        <f>IF(RTD("cqg.rtd",,"StudyData", $B$1, "Bar", "", "High", $A$1, -$A59, $F$1,$E$1,,$C$1,$D$1)="",NA(), RTD("cqg.rtd",,"StudyData", $B$1, "Bar", "", "High", $A$1, -$A59, $F$1,$E$1,,$C$1,$D$1))</f>
        <v>15016.31</v>
      </c>
      <c r="F59" s="96">
        <f>IF(RTD("cqg.rtd",,"StudyData", $B$1, "Bar", "", "Low", $A$1, -$A59, $F$1,$E$1,,$C$1,$D$1)="",NA(),RTD("cqg.rtd",,"StudyData", $B$1, "Bar", "", "Low", $A$1, -$A59, $F$1,$E$1,,$C$1,$D$1))</f>
        <v>14943.32</v>
      </c>
      <c r="G59" s="96">
        <f>IF(RTD("cqg.rtd",,"StudyData", $B$1, "Bar", "", "Close", $A$1, -$A59, $F$1,$E$1,,$C$1,$D$1)="",NA(),RTD("cqg.rtd",,"StudyData", $B$1, "Bar", "", "Close", $A$1, -$A59, $F$1,$E$1,,$C$1,$D$1))</f>
        <v>14991.67</v>
      </c>
    </row>
    <row r="60" spans="1:7" x14ac:dyDescent="0.3">
      <c r="A60" s="93">
        <f t="shared" si="0"/>
        <v>58</v>
      </c>
      <c r="B60" s="94">
        <f xml:space="preserve"> RTD("cqg.rtd",,"StudyData", $B$1, "Bar", "", "Time", $A$1,-$A60, $F$1,$E$1, "","False")</f>
        <v>42871</v>
      </c>
      <c r="C60" s="95">
        <f xml:space="preserve"> RTD("cqg.rtd",,"StudyData", $B$1, "Bar", "", "Time", $A$1, -$A60,$F$1,$E$1, "","False")</f>
        <v>42871</v>
      </c>
      <c r="D60" s="96">
        <f xml:space="preserve"> IF(RTD("cqg.rtd",,"StudyData", $B$1, "Bar", "", "Open", $A$1, -$A60, $F$1,$E$1,,$C$1,$D$1)="",NA(),RTD("cqg.rtd",,"StudyData", $B$1, "Bar", "", "Open", $A$1, -$A60, $F$1,$E$1,,$C$1,$D$1))</f>
        <v>15040.8</v>
      </c>
      <c r="E60" s="96">
        <f>IF(RTD("cqg.rtd",,"StudyData", $B$1, "Bar", "", "High", $A$1, -$A60, $F$1,$E$1,,$C$1,$D$1)="",NA(), RTD("cqg.rtd",,"StudyData", $B$1, "Bar", "", "High", $A$1, -$A60, $F$1,$E$1,,$C$1,$D$1))</f>
        <v>15040.8</v>
      </c>
      <c r="F60" s="96">
        <f>IF(RTD("cqg.rtd",,"StudyData", $B$1, "Bar", "", "Low", $A$1, -$A60, $F$1,$E$1,,$C$1,$D$1)="",NA(),RTD("cqg.rtd",,"StudyData", $B$1, "Bar", "", "Low", $A$1, -$A60, $F$1,$E$1,,$C$1,$D$1))</f>
        <v>14896</v>
      </c>
      <c r="G60" s="96">
        <f>IF(RTD("cqg.rtd",,"StudyData", $B$1, "Bar", "", "Close", $A$1, -$A60, $F$1,$E$1,,$C$1,$D$1)="",NA(),RTD("cqg.rtd",,"StudyData", $B$1, "Bar", "", "Close", $A$1, -$A60, $F$1,$E$1,,$C$1,$D$1))</f>
        <v>14959.03</v>
      </c>
    </row>
    <row r="61" spans="1:7" x14ac:dyDescent="0.3">
      <c r="A61" s="93">
        <f t="shared" si="0"/>
        <v>59</v>
      </c>
      <c r="B61" s="94">
        <f xml:space="preserve"> RTD("cqg.rtd",,"StudyData", $B$1, "Bar", "", "Time", $A$1,-$A61, $F$1,$E$1, "","False")</f>
        <v>42870</v>
      </c>
      <c r="C61" s="95">
        <f xml:space="preserve"> RTD("cqg.rtd",,"StudyData", $B$1, "Bar", "", "Time", $A$1, -$A61,$F$1,$E$1, "","False")</f>
        <v>42870</v>
      </c>
      <c r="D61" s="96">
        <f xml:space="preserve"> IF(RTD("cqg.rtd",,"StudyData", $B$1, "Bar", "", "Open", $A$1, -$A61, $F$1,$E$1,,$C$1,$D$1)="",NA(),RTD("cqg.rtd",,"StudyData", $B$1, "Bar", "", "Open", $A$1, -$A61, $F$1,$E$1,,$C$1,$D$1))</f>
        <v>14940.2</v>
      </c>
      <c r="E61" s="96">
        <f>IF(RTD("cqg.rtd",,"StudyData", $B$1, "Bar", "", "High", $A$1, -$A61, $F$1,$E$1,,$C$1,$D$1)="",NA(), RTD("cqg.rtd",,"StudyData", $B$1, "Bar", "", "High", $A$1, -$A61, $F$1,$E$1,,$C$1,$D$1))</f>
        <v>14990.39</v>
      </c>
      <c r="F61" s="96">
        <f>IF(RTD("cqg.rtd",,"StudyData", $B$1, "Bar", "", "Low", $A$1, -$A61, $F$1,$E$1,,$C$1,$D$1)="",NA(),RTD("cqg.rtd",,"StudyData", $B$1, "Bar", "", "Low", $A$1, -$A61, $F$1,$E$1,,$C$1,$D$1))</f>
        <v>14873.01</v>
      </c>
      <c r="G61" s="96">
        <f>IF(RTD("cqg.rtd",,"StudyData", $B$1, "Bar", "", "Close", $A$1, -$A61, $F$1,$E$1,,$C$1,$D$1)="",NA(),RTD("cqg.rtd",,"StudyData", $B$1, "Bar", "", "Close", $A$1, -$A61, $F$1,$E$1,,$C$1,$D$1))</f>
        <v>14978.66</v>
      </c>
    </row>
    <row r="62" spans="1:7" x14ac:dyDescent="0.3">
      <c r="A62" s="93">
        <f t="shared" si="0"/>
        <v>60</v>
      </c>
      <c r="B62" s="94">
        <f xml:space="preserve"> RTD("cqg.rtd",,"StudyData", $B$1, "Bar", "", "Time", $A$1,-$A62, $F$1,$E$1, "","False")</f>
        <v>42867</v>
      </c>
      <c r="C62" s="95">
        <f xml:space="preserve"> RTD("cqg.rtd",,"StudyData", $B$1, "Bar", "", "Time", $A$1, -$A62,$F$1,$E$1, "","False")</f>
        <v>42867</v>
      </c>
      <c r="D62" s="96">
        <f xml:space="preserve"> IF(RTD("cqg.rtd",,"StudyData", $B$1, "Bar", "", "Open", $A$1, -$A62, $F$1,$E$1,,$C$1,$D$1)="",NA(),RTD("cqg.rtd",,"StudyData", $B$1, "Bar", "", "Open", $A$1, -$A62, $F$1,$E$1,,$C$1,$D$1))</f>
        <v>14860.2</v>
      </c>
      <c r="E62" s="96">
        <f>IF(RTD("cqg.rtd",,"StudyData", $B$1, "Bar", "", "High", $A$1, -$A62, $F$1,$E$1,,$C$1,$D$1)="",NA(), RTD("cqg.rtd",,"StudyData", $B$1, "Bar", "", "High", $A$1, -$A62, $F$1,$E$1,,$C$1,$D$1))</f>
        <v>14933.36</v>
      </c>
      <c r="F62" s="96">
        <f>IF(RTD("cqg.rtd",,"StudyData", $B$1, "Bar", "", "Low", $A$1, -$A62, $F$1,$E$1,,$C$1,$D$1)="",NA(),RTD("cqg.rtd",,"StudyData", $B$1, "Bar", "", "Low", $A$1, -$A62, $F$1,$E$1,,$C$1,$D$1))</f>
        <v>14844.53</v>
      </c>
      <c r="G62" s="96">
        <f>IF(RTD("cqg.rtd",,"StudyData", $B$1, "Bar", "", "Close", $A$1, -$A62, $F$1,$E$1,,$C$1,$D$1)="",NA(),RTD("cqg.rtd",,"StudyData", $B$1, "Bar", "", "Close", $A$1, -$A62, $F$1,$E$1,,$C$1,$D$1))</f>
        <v>14889.02</v>
      </c>
    </row>
    <row r="63" spans="1:7" x14ac:dyDescent="0.3">
      <c r="A63" s="93">
        <f t="shared" si="0"/>
        <v>61</v>
      </c>
      <c r="B63" s="94">
        <f xml:space="preserve"> RTD("cqg.rtd",,"StudyData", $B$1, "Bar", "", "Time", $A$1,-$A63, $F$1,$E$1, "","False")</f>
        <v>42866</v>
      </c>
      <c r="C63" s="95">
        <f xml:space="preserve"> RTD("cqg.rtd",,"StudyData", $B$1, "Bar", "", "Time", $A$1, -$A63,$F$1,$E$1, "","False")</f>
        <v>42866</v>
      </c>
      <c r="D63" s="96">
        <f xml:space="preserve"> IF(RTD("cqg.rtd",,"StudyData", $B$1, "Bar", "", "Open", $A$1, -$A63, $F$1,$E$1,,$C$1,$D$1)="",NA(),RTD("cqg.rtd",,"StudyData", $B$1, "Bar", "", "Open", $A$1, -$A63, $F$1,$E$1,,$C$1,$D$1))</f>
        <v>14780.43</v>
      </c>
      <c r="E63" s="96">
        <f>IF(RTD("cqg.rtd",,"StudyData", $B$1, "Bar", "", "High", $A$1, -$A63, $F$1,$E$1,,$C$1,$D$1)="",NA(), RTD("cqg.rtd",,"StudyData", $B$1, "Bar", "", "High", $A$1, -$A63, $F$1,$E$1,,$C$1,$D$1))</f>
        <v>14906.7</v>
      </c>
      <c r="F63" s="96">
        <f>IF(RTD("cqg.rtd",,"StudyData", $B$1, "Bar", "", "Low", $A$1, -$A63, $F$1,$E$1,,$C$1,$D$1)="",NA(),RTD("cqg.rtd",,"StudyData", $B$1, "Bar", "", "Low", $A$1, -$A63, $F$1,$E$1,,$C$1,$D$1))</f>
        <v>14748.88</v>
      </c>
      <c r="G63" s="96">
        <f>IF(RTD("cqg.rtd",,"StudyData", $B$1, "Bar", "", "Close", $A$1, -$A63, $F$1,$E$1,,$C$1,$D$1)="",NA(),RTD("cqg.rtd",,"StudyData", $B$1, "Bar", "", "Close", $A$1, -$A63, $F$1,$E$1,,$C$1,$D$1))</f>
        <v>14838.5</v>
      </c>
    </row>
    <row r="64" spans="1:7" x14ac:dyDescent="0.3">
      <c r="A64" s="93">
        <f t="shared" si="0"/>
        <v>62</v>
      </c>
      <c r="B64" s="94">
        <f xml:space="preserve"> RTD("cqg.rtd",,"StudyData", $B$1, "Bar", "", "Time", $A$1,-$A64, $F$1,$E$1, "","False")</f>
        <v>42865</v>
      </c>
      <c r="C64" s="95">
        <f xml:space="preserve"> RTD("cqg.rtd",,"StudyData", $B$1, "Bar", "", "Time", $A$1, -$A64,$F$1,$E$1, "","False")</f>
        <v>42865</v>
      </c>
      <c r="D64" s="96">
        <f xml:space="preserve"> IF(RTD("cqg.rtd",,"StudyData", $B$1, "Bar", "", "Open", $A$1, -$A64, $F$1,$E$1,,$C$1,$D$1)="",NA(),RTD("cqg.rtd",,"StudyData", $B$1, "Bar", "", "Open", $A$1, -$A64, $F$1,$E$1,,$C$1,$D$1))</f>
        <v>14757.04</v>
      </c>
      <c r="E64" s="96">
        <f>IF(RTD("cqg.rtd",,"StudyData", $B$1, "Bar", "", "High", $A$1, -$A64, $F$1,$E$1,,$C$1,$D$1)="",NA(), RTD("cqg.rtd",,"StudyData", $B$1, "Bar", "", "High", $A$1, -$A64, $F$1,$E$1,,$C$1,$D$1))</f>
        <v>14868.94</v>
      </c>
      <c r="F64" s="96">
        <f>IF(RTD("cqg.rtd",,"StudyData", $B$1, "Bar", "", "Low", $A$1, -$A64, $F$1,$E$1,,$C$1,$D$1)="",NA(),RTD("cqg.rtd",,"StudyData", $B$1, "Bar", "", "Low", $A$1, -$A64, $F$1,$E$1,,$C$1,$D$1))</f>
        <v>14722.62</v>
      </c>
      <c r="G64" s="96">
        <f>IF(RTD("cqg.rtd",,"StudyData", $B$1, "Bar", "", "Close", $A$1, -$A64, $F$1,$E$1,,$C$1,$D$1)="",NA(),RTD("cqg.rtd",,"StudyData", $B$1, "Bar", "", "Close", $A$1, -$A64, $F$1,$E$1,,$C$1,$D$1))</f>
        <v>14760.78</v>
      </c>
    </row>
    <row r="65" spans="1:7" x14ac:dyDescent="0.3">
      <c r="A65" s="93">
        <f t="shared" si="0"/>
        <v>63</v>
      </c>
      <c r="B65" s="94">
        <f xml:space="preserve"> RTD("cqg.rtd",,"StudyData", $B$1, "Bar", "", "Time", $A$1,-$A65, $F$1,$E$1, "","False")</f>
        <v>42864</v>
      </c>
      <c r="C65" s="95">
        <f xml:space="preserve"> RTD("cqg.rtd",,"StudyData", $B$1, "Bar", "", "Time", $A$1, -$A65,$F$1,$E$1, "","False")</f>
        <v>42864</v>
      </c>
      <c r="D65" s="96">
        <f xml:space="preserve"> IF(RTD("cqg.rtd",,"StudyData", $B$1, "Bar", "", "Open", $A$1, -$A65, $F$1,$E$1,,$C$1,$D$1)="",NA(),RTD("cqg.rtd",,"StudyData", $B$1, "Bar", "", "Open", $A$1, -$A65, $F$1,$E$1,,$C$1,$D$1))</f>
        <v>14599.44</v>
      </c>
      <c r="E65" s="96">
        <f>IF(RTD("cqg.rtd",,"StudyData", $B$1, "Bar", "", "High", $A$1, -$A65, $F$1,$E$1,,$C$1,$D$1)="",NA(), RTD("cqg.rtd",,"StudyData", $B$1, "Bar", "", "High", $A$1, -$A65, $F$1,$E$1,,$C$1,$D$1))</f>
        <v>14717.04</v>
      </c>
      <c r="F65" s="96">
        <f>IF(RTD("cqg.rtd",,"StudyData", $B$1, "Bar", "", "Low", $A$1, -$A65, $F$1,$E$1,,$C$1,$D$1)="",NA(),RTD("cqg.rtd",,"StudyData", $B$1, "Bar", "", "Low", $A$1, -$A65, $F$1,$E$1,,$C$1,$D$1))</f>
        <v>14510.73</v>
      </c>
      <c r="G65" s="96">
        <f>IF(RTD("cqg.rtd",,"StudyData", $B$1, "Bar", "", "Close", $A$1, -$A65, $F$1,$E$1,,$C$1,$D$1)="",NA(),RTD("cqg.rtd",,"StudyData", $B$1, "Bar", "", "Close", $A$1, -$A65, $F$1,$E$1,,$C$1,$D$1))</f>
        <v>14717.04</v>
      </c>
    </row>
    <row r="66" spans="1:7" x14ac:dyDescent="0.3">
      <c r="A66" s="93">
        <f t="shared" si="0"/>
        <v>64</v>
      </c>
      <c r="B66" s="94">
        <f xml:space="preserve"> RTD("cqg.rtd",,"StudyData", $B$1, "Bar", "", "Time", $A$1,-$A66, $F$1,$E$1, "","False")</f>
        <v>42863</v>
      </c>
      <c r="C66" s="95">
        <f xml:space="preserve"> RTD("cqg.rtd",,"StudyData", $B$1, "Bar", "", "Time", $A$1, -$A66,$F$1,$E$1, "","False")</f>
        <v>42863</v>
      </c>
      <c r="D66" s="96">
        <f xml:space="preserve"> IF(RTD("cqg.rtd",,"StudyData", $B$1, "Bar", "", "Open", $A$1, -$A66, $F$1,$E$1,,$C$1,$D$1)="",NA(),RTD("cqg.rtd",,"StudyData", $B$1, "Bar", "", "Open", $A$1, -$A66, $F$1,$E$1,,$C$1,$D$1))</f>
        <v>14571.55</v>
      </c>
      <c r="E66" s="96">
        <f>IF(RTD("cqg.rtd",,"StudyData", $B$1, "Bar", "", "High", $A$1, -$A66, $F$1,$E$1,,$C$1,$D$1)="",NA(), RTD("cqg.rtd",,"StudyData", $B$1, "Bar", "", "High", $A$1, -$A66, $F$1,$E$1,,$C$1,$D$1))</f>
        <v>14572.63</v>
      </c>
      <c r="F66" s="96">
        <f>IF(RTD("cqg.rtd",,"StudyData", $B$1, "Bar", "", "Low", $A$1, -$A66, $F$1,$E$1,,$C$1,$D$1)="",NA(),RTD("cqg.rtd",,"StudyData", $B$1, "Bar", "", "Low", $A$1, -$A66, $F$1,$E$1,,$C$1,$D$1))</f>
        <v>14467.57</v>
      </c>
      <c r="G66" s="96">
        <f>IF(RTD("cqg.rtd",,"StudyData", $B$1, "Bar", "", "Close", $A$1, -$A66, $F$1,$E$1,,$C$1,$D$1)="",NA(),RTD("cqg.rtd",,"StudyData", $B$1, "Bar", "", "Close", $A$1, -$A66, $F$1,$E$1,,$C$1,$D$1))</f>
        <v>14499.3</v>
      </c>
    </row>
    <row r="67" spans="1:7" x14ac:dyDescent="0.3">
      <c r="A67" s="93">
        <f t="shared" si="0"/>
        <v>65</v>
      </c>
      <c r="B67" s="94">
        <f xml:space="preserve"> RTD("cqg.rtd",,"StudyData", $B$1, "Bar", "", "Time", $A$1,-$A67, $F$1,$E$1, "","False")</f>
        <v>42860</v>
      </c>
      <c r="C67" s="95">
        <f xml:space="preserve"> RTD("cqg.rtd",,"StudyData", $B$1, "Bar", "", "Time", $A$1, -$A67,$F$1,$E$1, "","False")</f>
        <v>42860</v>
      </c>
      <c r="D67" s="96">
        <f xml:space="preserve"> IF(RTD("cqg.rtd",,"StudyData", $B$1, "Bar", "", "Open", $A$1, -$A67, $F$1,$E$1,,$C$1,$D$1)="",NA(),RTD("cqg.rtd",,"StudyData", $B$1, "Bar", "", "Open", $A$1, -$A67, $F$1,$E$1,,$C$1,$D$1))</f>
        <v>14504.99</v>
      </c>
      <c r="E67" s="96">
        <f>IF(RTD("cqg.rtd",,"StudyData", $B$1, "Bar", "", "High", $A$1, -$A67, $F$1,$E$1,,$C$1,$D$1)="",NA(), RTD("cqg.rtd",,"StudyData", $B$1, "Bar", "", "High", $A$1, -$A67, $F$1,$E$1,,$C$1,$D$1))</f>
        <v>14510.14</v>
      </c>
      <c r="F67" s="96">
        <f>IF(RTD("cqg.rtd",,"StudyData", $B$1, "Bar", "", "Low", $A$1, -$A67, $F$1,$E$1,,$C$1,$D$1)="",NA(),RTD("cqg.rtd",,"StudyData", $B$1, "Bar", "", "Low", $A$1, -$A67, $F$1,$E$1,,$C$1,$D$1))</f>
        <v>14363.27</v>
      </c>
      <c r="G67" s="96">
        <f>IF(RTD("cqg.rtd",,"StudyData", $B$1, "Bar", "", "Close", $A$1, -$A67, $F$1,$E$1,,$C$1,$D$1)="",NA(),RTD("cqg.rtd",,"StudyData", $B$1, "Bar", "", "Close", $A$1, -$A67, $F$1,$E$1,,$C$1,$D$1))</f>
        <v>14451.04</v>
      </c>
    </row>
    <row r="68" spans="1:7" x14ac:dyDescent="0.3">
      <c r="A68" s="93">
        <f t="shared" ref="A68:A131" si="1">A67+1</f>
        <v>66</v>
      </c>
      <c r="B68" s="94">
        <f xml:space="preserve"> RTD("cqg.rtd",,"StudyData", $B$1, "Bar", "", "Time", $A$1,-$A68, $F$1,$E$1, "","False")</f>
        <v>42859</v>
      </c>
      <c r="C68" s="95">
        <f xml:space="preserve"> RTD("cqg.rtd",,"StudyData", $B$1, "Bar", "", "Time", $A$1, -$A68,$F$1,$E$1, "","False")</f>
        <v>42859</v>
      </c>
      <c r="D68" s="96">
        <f xml:space="preserve"> IF(RTD("cqg.rtd",,"StudyData", $B$1, "Bar", "", "Open", $A$1, -$A68, $F$1,$E$1,,$C$1,$D$1)="",NA(),RTD("cqg.rtd",,"StudyData", $B$1, "Bar", "", "Open", $A$1, -$A68, $F$1,$E$1,,$C$1,$D$1))</f>
        <v>14643.45</v>
      </c>
      <c r="E68" s="96">
        <f>IF(RTD("cqg.rtd",,"StudyData", $B$1, "Bar", "", "High", $A$1, -$A68, $F$1,$E$1,,$C$1,$D$1)="",NA(), RTD("cqg.rtd",,"StudyData", $B$1, "Bar", "", "High", $A$1, -$A68, $F$1,$E$1,,$C$1,$D$1))</f>
        <v>14643.45</v>
      </c>
      <c r="F68" s="96">
        <f>IF(RTD("cqg.rtd",,"StudyData", $B$1, "Bar", "", "Low", $A$1, -$A68, $F$1,$E$1,,$C$1,$D$1)="",NA(),RTD("cqg.rtd",,"StudyData", $B$1, "Bar", "", "Low", $A$1, -$A68, $F$1,$E$1,,$C$1,$D$1))</f>
        <v>14517.51</v>
      </c>
      <c r="G68" s="96">
        <f>IF(RTD("cqg.rtd",,"StudyData", $B$1, "Bar", "", "Close", $A$1, -$A68, $F$1,$E$1,,$C$1,$D$1)="",NA(),RTD("cqg.rtd",,"StudyData", $B$1, "Bar", "", "Close", $A$1, -$A68, $F$1,$E$1,,$C$1,$D$1))</f>
        <v>14555.87</v>
      </c>
    </row>
    <row r="69" spans="1:7" x14ac:dyDescent="0.3">
      <c r="A69" s="93">
        <f t="shared" si="1"/>
        <v>67</v>
      </c>
      <c r="B69" s="94">
        <f xml:space="preserve"> RTD("cqg.rtd",,"StudyData", $B$1, "Bar", "", "Time", $A$1,-$A69, $F$1,$E$1, "","False")</f>
        <v>42857</v>
      </c>
      <c r="C69" s="95">
        <f xml:space="preserve"> RTD("cqg.rtd",,"StudyData", $B$1, "Bar", "", "Time", $A$1, -$A69,$F$1,$E$1, "","False")</f>
        <v>42857</v>
      </c>
      <c r="D69" s="96">
        <f xml:space="preserve"> IF(RTD("cqg.rtd",,"StudyData", $B$1, "Bar", "", "Open", $A$1, -$A69, $F$1,$E$1,,$C$1,$D$1)="",NA(),RTD("cqg.rtd",,"StudyData", $B$1, "Bar", "", "Open", $A$1, -$A69, $F$1,$E$1,,$C$1,$D$1))</f>
        <v>14655.37</v>
      </c>
      <c r="E69" s="96">
        <f>IF(RTD("cqg.rtd",,"StudyData", $B$1, "Bar", "", "High", $A$1, -$A69, $F$1,$E$1,,$C$1,$D$1)="",NA(), RTD("cqg.rtd",,"StudyData", $B$1, "Bar", "", "High", $A$1, -$A69, $F$1,$E$1,,$C$1,$D$1))</f>
        <v>14691.26</v>
      </c>
      <c r="F69" s="96">
        <f>IF(RTD("cqg.rtd",,"StudyData", $B$1, "Bar", "", "Low", $A$1, -$A69, $F$1,$E$1,,$C$1,$D$1)="",NA(),RTD("cqg.rtd",,"StudyData", $B$1, "Bar", "", "Low", $A$1, -$A69, $F$1,$E$1,,$C$1,$D$1))</f>
        <v>14605.03</v>
      </c>
      <c r="G69" s="96">
        <f>IF(RTD("cqg.rtd",,"StudyData", $B$1, "Bar", "", "Close", $A$1, -$A69, $F$1,$E$1,,$C$1,$D$1)="",NA(),RTD("cqg.rtd",,"StudyData", $B$1, "Bar", "", "Close", $A$1, -$A69, $F$1,$E$1,,$C$1,$D$1))</f>
        <v>14671.84</v>
      </c>
    </row>
    <row r="70" spans="1:7" x14ac:dyDescent="0.3">
      <c r="A70" s="93">
        <f t="shared" si="1"/>
        <v>68</v>
      </c>
      <c r="B70" s="94">
        <f xml:space="preserve"> RTD("cqg.rtd",,"StudyData", $B$1, "Bar", "", "Time", $A$1,-$A70, $F$1,$E$1, "","False")</f>
        <v>42853</v>
      </c>
      <c r="C70" s="95">
        <f xml:space="preserve"> RTD("cqg.rtd",,"StudyData", $B$1, "Bar", "", "Time", $A$1, -$A70,$F$1,$E$1, "","False")</f>
        <v>42853</v>
      </c>
      <c r="D70" s="96">
        <f xml:space="preserve"> IF(RTD("cqg.rtd",,"StudyData", $B$1, "Bar", "", "Open", $A$1, -$A70, $F$1,$E$1,,$C$1,$D$1)="",NA(),RTD("cqg.rtd",,"StudyData", $B$1, "Bar", "", "Open", $A$1, -$A70, $F$1,$E$1,,$C$1,$D$1))</f>
        <v>14606.57</v>
      </c>
      <c r="E70" s="96">
        <f>IF(RTD("cqg.rtd",,"StudyData", $B$1, "Bar", "", "High", $A$1, -$A70, $F$1,$E$1,,$C$1,$D$1)="",NA(), RTD("cqg.rtd",,"StudyData", $B$1, "Bar", "", "High", $A$1, -$A70, $F$1,$E$1,,$C$1,$D$1))</f>
        <v>14606.57</v>
      </c>
      <c r="F70" s="96">
        <f>IF(RTD("cqg.rtd",,"StudyData", $B$1, "Bar", "", "Low", $A$1, -$A70, $F$1,$E$1,,$C$1,$D$1)="",NA(),RTD("cqg.rtd",,"StudyData", $B$1, "Bar", "", "Low", $A$1, -$A70, $F$1,$E$1,,$C$1,$D$1))</f>
        <v>14539.6</v>
      </c>
      <c r="G70" s="96">
        <f>IF(RTD("cqg.rtd",,"StudyData", $B$1, "Bar", "", "Close", $A$1, -$A70, $F$1,$E$1,,$C$1,$D$1)="",NA(),RTD("cqg.rtd",,"StudyData", $B$1, "Bar", "", "Close", $A$1, -$A70, $F$1,$E$1,,$C$1,$D$1))</f>
        <v>14571.58</v>
      </c>
    </row>
    <row r="71" spans="1:7" x14ac:dyDescent="0.3">
      <c r="A71" s="93">
        <f t="shared" si="1"/>
        <v>69</v>
      </c>
      <c r="B71" s="94">
        <f xml:space="preserve"> RTD("cqg.rtd",,"StudyData", $B$1, "Bar", "", "Time", $A$1,-$A71, $F$1,$E$1, "","False")</f>
        <v>42852</v>
      </c>
      <c r="C71" s="95">
        <f xml:space="preserve"> RTD("cqg.rtd",,"StudyData", $B$1, "Bar", "", "Time", $A$1, -$A71,$F$1,$E$1, "","False")</f>
        <v>42852</v>
      </c>
      <c r="D71" s="96">
        <f xml:space="preserve"> IF(RTD("cqg.rtd",,"StudyData", $B$1, "Bar", "", "Open", $A$1, -$A71, $F$1,$E$1,,$C$1,$D$1)="",NA(),RTD("cqg.rtd",,"StudyData", $B$1, "Bar", "", "Open", $A$1, -$A71, $F$1,$E$1,,$C$1,$D$1))</f>
        <v>14585.63</v>
      </c>
      <c r="E71" s="96">
        <f>IF(RTD("cqg.rtd",,"StudyData", $B$1, "Bar", "", "High", $A$1, -$A71, $F$1,$E$1,,$C$1,$D$1)="",NA(), RTD("cqg.rtd",,"StudyData", $B$1, "Bar", "", "High", $A$1, -$A71, $F$1,$E$1,,$C$1,$D$1))</f>
        <v>14612.37</v>
      </c>
      <c r="F71" s="96">
        <f>IF(RTD("cqg.rtd",,"StudyData", $B$1, "Bar", "", "Low", $A$1, -$A71, $F$1,$E$1,,$C$1,$D$1)="",NA(),RTD("cqg.rtd",,"StudyData", $B$1, "Bar", "", "Low", $A$1, -$A71, $F$1,$E$1,,$C$1,$D$1))</f>
        <v>14445.69</v>
      </c>
      <c r="G71" s="96">
        <f>IF(RTD("cqg.rtd",,"StudyData", $B$1, "Bar", "", "Close", $A$1, -$A71, $F$1,$E$1,,$C$1,$D$1)="",NA(),RTD("cqg.rtd",,"StudyData", $B$1, "Bar", "", "Close", $A$1, -$A71, $F$1,$E$1,,$C$1,$D$1))</f>
        <v>14607.13</v>
      </c>
    </row>
    <row r="72" spans="1:7" x14ac:dyDescent="0.3">
      <c r="A72" s="93">
        <f t="shared" si="1"/>
        <v>70</v>
      </c>
      <c r="B72" s="94">
        <f xml:space="preserve"> RTD("cqg.rtd",,"StudyData", $B$1, "Bar", "", "Time", $A$1,-$A72, $F$1,$E$1, "","False")</f>
        <v>42851</v>
      </c>
      <c r="C72" s="95">
        <f xml:space="preserve"> RTD("cqg.rtd",,"StudyData", $B$1, "Bar", "", "Time", $A$1, -$A72,$F$1,$E$1, "","False")</f>
        <v>42851</v>
      </c>
      <c r="D72" s="96">
        <f xml:space="preserve"> IF(RTD("cqg.rtd",,"StudyData", $B$1, "Bar", "", "Open", $A$1, -$A72, $F$1,$E$1,,$C$1,$D$1)="",NA(),RTD("cqg.rtd",,"StudyData", $B$1, "Bar", "", "Open", $A$1, -$A72, $F$1,$E$1,,$C$1,$D$1))</f>
        <v>14618.84</v>
      </c>
      <c r="E72" s="96">
        <f>IF(RTD("cqg.rtd",,"StudyData", $B$1, "Bar", "", "High", $A$1, -$A72, $F$1,$E$1,,$C$1,$D$1)="",NA(), RTD("cqg.rtd",,"StudyData", $B$1, "Bar", "", "High", $A$1, -$A72, $F$1,$E$1,,$C$1,$D$1))</f>
        <v>14665.31</v>
      </c>
      <c r="F72" s="96">
        <f>IF(RTD("cqg.rtd",,"StudyData", $B$1, "Bar", "", "Low", $A$1, -$A72, $F$1,$E$1,,$C$1,$D$1)="",NA(),RTD("cqg.rtd",,"StudyData", $B$1, "Bar", "", "Low", $A$1, -$A72, $F$1,$E$1,,$C$1,$D$1))</f>
        <v>14542.62</v>
      </c>
      <c r="G72" s="96">
        <f>IF(RTD("cqg.rtd",,"StudyData", $B$1, "Bar", "", "Close", $A$1, -$A72, $F$1,$E$1,,$C$1,$D$1)="",NA(),RTD("cqg.rtd",,"StudyData", $B$1, "Bar", "", "Close", $A$1, -$A72, $F$1,$E$1,,$C$1,$D$1))</f>
        <v>14593.54</v>
      </c>
    </row>
    <row r="73" spans="1:7" x14ac:dyDescent="0.3">
      <c r="A73" s="93">
        <f t="shared" si="1"/>
        <v>71</v>
      </c>
      <c r="B73" s="94">
        <f xml:space="preserve"> RTD("cqg.rtd",,"StudyData", $B$1, "Bar", "", "Time", $A$1,-$A73, $F$1,$E$1, "","False")</f>
        <v>42850</v>
      </c>
      <c r="C73" s="95">
        <f xml:space="preserve"> RTD("cqg.rtd",,"StudyData", $B$1, "Bar", "", "Time", $A$1, -$A73,$F$1,$E$1, "","False")</f>
        <v>42850</v>
      </c>
      <c r="D73" s="96">
        <f xml:space="preserve"> IF(RTD("cqg.rtd",,"StudyData", $B$1, "Bar", "", "Open", $A$1, -$A73, $F$1,$E$1,,$C$1,$D$1)="",NA(),RTD("cqg.rtd",,"StudyData", $B$1, "Bar", "", "Open", $A$1, -$A73, $F$1,$E$1,,$C$1,$D$1))</f>
        <v>14443.95</v>
      </c>
      <c r="E73" s="96">
        <f>IF(RTD("cqg.rtd",,"StudyData", $B$1, "Bar", "", "High", $A$1, -$A73, $F$1,$E$1,,$C$1,$D$1)="",NA(), RTD("cqg.rtd",,"StudyData", $B$1, "Bar", "", "High", $A$1, -$A73, $F$1,$E$1,,$C$1,$D$1))</f>
        <v>14581.17</v>
      </c>
      <c r="F73" s="96">
        <f>IF(RTD("cqg.rtd",,"StudyData", $B$1, "Bar", "", "Low", $A$1, -$A73, $F$1,$E$1,,$C$1,$D$1)="",NA(),RTD("cqg.rtd",,"StudyData", $B$1, "Bar", "", "Low", $A$1, -$A73, $F$1,$E$1,,$C$1,$D$1))</f>
        <v>14407.93</v>
      </c>
      <c r="G73" s="96">
        <f>IF(RTD("cqg.rtd",,"StudyData", $B$1, "Bar", "", "Close", $A$1, -$A73, $F$1,$E$1,,$C$1,$D$1)="",NA(),RTD("cqg.rtd",,"StudyData", $B$1, "Bar", "", "Close", $A$1, -$A73, $F$1,$E$1,,$C$1,$D$1))</f>
        <v>14581.17</v>
      </c>
    </row>
    <row r="74" spans="1:7" x14ac:dyDescent="0.3">
      <c r="A74" s="93">
        <f t="shared" si="1"/>
        <v>72</v>
      </c>
      <c r="B74" s="94">
        <f xml:space="preserve"> RTD("cqg.rtd",,"StudyData", $B$1, "Bar", "", "Time", $A$1,-$A74, $F$1,$E$1, "","False")</f>
        <v>42849</v>
      </c>
      <c r="C74" s="95">
        <f xml:space="preserve"> RTD("cqg.rtd",,"StudyData", $B$1, "Bar", "", "Time", $A$1, -$A74,$F$1,$E$1, "","False")</f>
        <v>42849</v>
      </c>
      <c r="D74" s="96">
        <f xml:space="preserve"> IF(RTD("cqg.rtd",,"StudyData", $B$1, "Bar", "", "Open", $A$1, -$A74, $F$1,$E$1,,$C$1,$D$1)="",NA(),RTD("cqg.rtd",,"StudyData", $B$1, "Bar", "", "Open", $A$1, -$A74, $F$1,$E$1,,$C$1,$D$1))</f>
        <v>14520.02</v>
      </c>
      <c r="E74" s="96">
        <f>IF(RTD("cqg.rtd",,"StudyData", $B$1, "Bar", "", "High", $A$1, -$A74, $F$1,$E$1,,$C$1,$D$1)="",NA(), RTD("cqg.rtd",,"StudyData", $B$1, "Bar", "", "High", $A$1, -$A74, $F$1,$E$1,,$C$1,$D$1))</f>
        <v>14520.02</v>
      </c>
      <c r="F74" s="96">
        <f>IF(RTD("cqg.rtd",,"StudyData", $B$1, "Bar", "", "Low", $A$1, -$A74, $F$1,$E$1,,$C$1,$D$1)="",NA(),RTD("cqg.rtd",,"StudyData", $B$1, "Bar", "", "Low", $A$1, -$A74, $F$1,$E$1,,$C$1,$D$1))</f>
        <v>14308.66</v>
      </c>
      <c r="G74" s="96">
        <f>IF(RTD("cqg.rtd",,"StudyData", $B$1, "Bar", "", "Close", $A$1, -$A74, $F$1,$E$1,,$C$1,$D$1)="",NA(),RTD("cqg.rtd",,"StudyData", $B$1, "Bar", "", "Close", $A$1, -$A74, $F$1,$E$1,,$C$1,$D$1))</f>
        <v>14412.57</v>
      </c>
    </row>
    <row r="75" spans="1:7" x14ac:dyDescent="0.3">
      <c r="A75" s="93">
        <f t="shared" si="1"/>
        <v>73</v>
      </c>
      <c r="B75" s="94">
        <f xml:space="preserve"> RTD("cqg.rtd",,"StudyData", $B$1, "Bar", "", "Time", $A$1,-$A75, $F$1,$E$1, "","False")</f>
        <v>42846</v>
      </c>
      <c r="C75" s="95">
        <f xml:space="preserve"> RTD("cqg.rtd",,"StudyData", $B$1, "Bar", "", "Time", $A$1, -$A75,$F$1,$E$1, "","False")</f>
        <v>42846</v>
      </c>
      <c r="D75" s="96">
        <f xml:space="preserve"> IF(RTD("cqg.rtd",,"StudyData", $B$1, "Bar", "", "Open", $A$1, -$A75, $F$1,$E$1,,$C$1,$D$1)="",NA(),RTD("cqg.rtd",,"StudyData", $B$1, "Bar", "", "Open", $A$1, -$A75, $F$1,$E$1,,$C$1,$D$1))</f>
        <v>14458.38</v>
      </c>
      <c r="E75" s="96">
        <f>IF(RTD("cqg.rtd",,"StudyData", $B$1, "Bar", "", "High", $A$1, -$A75, $F$1,$E$1,,$C$1,$D$1)="",NA(), RTD("cqg.rtd",,"StudyData", $B$1, "Bar", "", "High", $A$1, -$A75, $F$1,$E$1,,$C$1,$D$1))</f>
        <v>14508.13</v>
      </c>
      <c r="F75" s="96">
        <f>IF(RTD("cqg.rtd",,"StudyData", $B$1, "Bar", "", "Low", $A$1, -$A75, $F$1,$E$1,,$C$1,$D$1)="",NA(),RTD("cqg.rtd",,"StudyData", $B$1, "Bar", "", "Low", $A$1, -$A75, $F$1,$E$1,,$C$1,$D$1))</f>
        <v>14327.62</v>
      </c>
      <c r="G75" s="96">
        <f>IF(RTD("cqg.rtd",,"StudyData", $B$1, "Bar", "", "Close", $A$1, -$A75, $F$1,$E$1,,$C$1,$D$1)="",NA(),RTD("cqg.rtd",,"StudyData", $B$1, "Bar", "", "Close", $A$1, -$A75, $F$1,$E$1,,$C$1,$D$1))</f>
        <v>14393.97</v>
      </c>
    </row>
    <row r="76" spans="1:7" x14ac:dyDescent="0.3">
      <c r="A76" s="93">
        <f t="shared" si="1"/>
        <v>74</v>
      </c>
      <c r="B76" s="94">
        <f xml:space="preserve"> RTD("cqg.rtd",,"StudyData", $B$1, "Bar", "", "Time", $A$1,-$A76, $F$1,$E$1, "","False")</f>
        <v>42845</v>
      </c>
      <c r="C76" s="95">
        <f xml:space="preserve"> RTD("cqg.rtd",,"StudyData", $B$1, "Bar", "", "Time", $A$1, -$A76,$F$1,$E$1, "","False")</f>
        <v>42845</v>
      </c>
      <c r="D76" s="96">
        <f xml:space="preserve"> IF(RTD("cqg.rtd",,"StudyData", $B$1, "Bar", "", "Open", $A$1, -$A76, $F$1,$E$1,,$C$1,$D$1)="",NA(),RTD("cqg.rtd",,"StudyData", $B$1, "Bar", "", "Open", $A$1, -$A76, $F$1,$E$1,,$C$1,$D$1))</f>
        <v>14252.9</v>
      </c>
      <c r="E76" s="96">
        <f>IF(RTD("cqg.rtd",,"StudyData", $B$1, "Bar", "", "High", $A$1, -$A76, $F$1,$E$1,,$C$1,$D$1)="",NA(), RTD("cqg.rtd",,"StudyData", $B$1, "Bar", "", "High", $A$1, -$A76, $F$1,$E$1,,$C$1,$D$1))</f>
        <v>14407.56</v>
      </c>
      <c r="F76" s="96">
        <f>IF(RTD("cqg.rtd",,"StudyData", $B$1, "Bar", "", "Low", $A$1, -$A76, $F$1,$E$1,,$C$1,$D$1)="",NA(),RTD("cqg.rtd",,"StudyData", $B$1, "Bar", "", "Low", $A$1, -$A76, $F$1,$E$1,,$C$1,$D$1))</f>
        <v>14231.22</v>
      </c>
      <c r="G76" s="96">
        <f>IF(RTD("cqg.rtd",,"StudyData", $B$1, "Bar", "", "Close", $A$1, -$A76, $F$1,$E$1,,$C$1,$D$1)="",NA(),RTD("cqg.rtd",,"StudyData", $B$1, "Bar", "", "Close", $A$1, -$A76, $F$1,$E$1,,$C$1,$D$1))</f>
        <v>14407.56</v>
      </c>
    </row>
    <row r="77" spans="1:7" x14ac:dyDescent="0.3">
      <c r="A77" s="93">
        <f t="shared" si="1"/>
        <v>75</v>
      </c>
      <c r="B77" s="94">
        <f xml:space="preserve"> RTD("cqg.rtd",,"StudyData", $B$1, "Bar", "", "Time", $A$1,-$A77, $F$1,$E$1, "","False")</f>
        <v>42844</v>
      </c>
      <c r="C77" s="95">
        <f xml:space="preserve"> RTD("cqg.rtd",,"StudyData", $B$1, "Bar", "", "Time", $A$1, -$A77,$F$1,$E$1, "","False")</f>
        <v>42844</v>
      </c>
      <c r="D77" s="96">
        <f xml:space="preserve"> IF(RTD("cqg.rtd",,"StudyData", $B$1, "Bar", "", "Open", $A$1, -$A77, $F$1,$E$1,,$C$1,$D$1)="",NA(),RTD("cqg.rtd",,"StudyData", $B$1, "Bar", "", "Open", $A$1, -$A77, $F$1,$E$1,,$C$1,$D$1))</f>
        <v>14218.61</v>
      </c>
      <c r="E77" s="96">
        <f>IF(RTD("cqg.rtd",,"StudyData", $B$1, "Bar", "", "High", $A$1, -$A77, $F$1,$E$1,,$C$1,$D$1)="",NA(), RTD("cqg.rtd",,"StudyData", $B$1, "Bar", "", "High", $A$1, -$A77, $F$1,$E$1,,$C$1,$D$1))</f>
        <v>14253.43</v>
      </c>
      <c r="F77" s="96">
        <f>IF(RTD("cqg.rtd",,"StudyData", $B$1, "Bar", "", "Low", $A$1, -$A77, $F$1,$E$1,,$C$1,$D$1)="",NA(),RTD("cqg.rtd",,"StudyData", $B$1, "Bar", "", "Low", $A$1, -$A77, $F$1,$E$1,,$C$1,$D$1))</f>
        <v>14151.22</v>
      </c>
      <c r="G77" s="96">
        <f>IF(RTD("cqg.rtd",,"StudyData", $B$1, "Bar", "", "Close", $A$1, -$A77, $F$1,$E$1,,$C$1,$D$1)="",NA(),RTD("cqg.rtd",,"StudyData", $B$1, "Bar", "", "Close", $A$1, -$A77, $F$1,$E$1,,$C$1,$D$1))</f>
        <v>14220.07</v>
      </c>
    </row>
    <row r="78" spans="1:7" x14ac:dyDescent="0.3">
      <c r="A78" s="93">
        <f t="shared" si="1"/>
        <v>76</v>
      </c>
      <c r="B78" s="94">
        <f xml:space="preserve"> RTD("cqg.rtd",,"StudyData", $B$1, "Bar", "", "Time", $A$1,-$A78, $F$1,$E$1, "","False")</f>
        <v>42843</v>
      </c>
      <c r="C78" s="95">
        <f xml:space="preserve"> RTD("cqg.rtd",,"StudyData", $B$1, "Bar", "", "Time", $A$1, -$A78,$F$1,$E$1, "","False")</f>
        <v>42843</v>
      </c>
      <c r="D78" s="96">
        <f xml:space="preserve"> IF(RTD("cqg.rtd",,"StudyData", $B$1, "Bar", "", "Open", $A$1, -$A78, $F$1,$E$1,,$C$1,$D$1)="",NA(),RTD("cqg.rtd",,"StudyData", $B$1, "Bar", "", "Open", $A$1, -$A78, $F$1,$E$1,,$C$1,$D$1))</f>
        <v>14391.51</v>
      </c>
      <c r="E78" s="96">
        <f>IF(RTD("cqg.rtd",,"StudyData", $B$1, "Bar", "", "High", $A$1, -$A78, $F$1,$E$1,,$C$1,$D$1)="",NA(), RTD("cqg.rtd",,"StudyData", $B$1, "Bar", "", "High", $A$1, -$A78, $F$1,$E$1,,$C$1,$D$1))</f>
        <v>14402.75</v>
      </c>
      <c r="F78" s="96">
        <f>IF(RTD("cqg.rtd",,"StudyData", $B$1, "Bar", "", "Low", $A$1, -$A78, $F$1,$E$1,,$C$1,$D$1)="",NA(),RTD("cqg.rtd",,"StudyData", $B$1, "Bar", "", "Low", $A$1, -$A78, $F$1,$E$1,,$C$1,$D$1))</f>
        <v>14211.52</v>
      </c>
      <c r="G78" s="96">
        <f>IF(RTD("cqg.rtd",,"StudyData", $B$1, "Bar", "", "Close", $A$1, -$A78, $F$1,$E$1,,$C$1,$D$1)="",NA(),RTD("cqg.rtd",,"StudyData", $B$1, "Bar", "", "Close", $A$1, -$A78, $F$1,$E$1,,$C$1,$D$1))</f>
        <v>14233.84</v>
      </c>
    </row>
    <row r="79" spans="1:7" x14ac:dyDescent="0.3">
      <c r="A79" s="93">
        <f t="shared" si="1"/>
        <v>77</v>
      </c>
      <c r="B79" s="94">
        <f xml:space="preserve"> RTD("cqg.rtd",,"StudyData", $B$1, "Bar", "", "Time", $A$1,-$A79, $F$1,$E$1, "","False")</f>
        <v>42838</v>
      </c>
      <c r="C79" s="95">
        <f xml:space="preserve"> RTD("cqg.rtd",,"StudyData", $B$1, "Bar", "", "Time", $A$1, -$A79,$F$1,$E$1, "","False")</f>
        <v>42838</v>
      </c>
      <c r="D79" s="96">
        <f xml:space="preserve"> IF(RTD("cqg.rtd",,"StudyData", $B$1, "Bar", "", "Open", $A$1, -$A79, $F$1,$E$1,,$C$1,$D$1)="",NA(),RTD("cqg.rtd",,"StudyData", $B$1, "Bar", "", "Open", $A$1, -$A79, $F$1,$E$1,,$C$1,$D$1))</f>
        <v>14352.72</v>
      </c>
      <c r="E79" s="96">
        <f>IF(RTD("cqg.rtd",,"StudyData", $B$1, "Bar", "", "High", $A$1, -$A79, $F$1,$E$1,,$C$1,$D$1)="",NA(), RTD("cqg.rtd",,"StudyData", $B$1, "Bar", "", "High", $A$1, -$A79, $F$1,$E$1,,$C$1,$D$1))</f>
        <v>14473.08</v>
      </c>
      <c r="F79" s="96">
        <f>IF(RTD("cqg.rtd",,"StudyData", $B$1, "Bar", "", "Low", $A$1, -$A79, $F$1,$E$1,,$C$1,$D$1)="",NA(),RTD("cqg.rtd",,"StudyData", $B$1, "Bar", "", "Low", $A$1, -$A79, $F$1,$E$1,,$C$1,$D$1))</f>
        <v>14333.41</v>
      </c>
      <c r="G79" s="96">
        <f>IF(RTD("cqg.rtd",,"StudyData", $B$1, "Bar", "", "Close", $A$1, -$A79, $F$1,$E$1,,$C$1,$D$1)="",NA(),RTD("cqg.rtd",,"StudyData", $B$1, "Bar", "", "Close", $A$1, -$A79, $F$1,$E$1,,$C$1,$D$1))</f>
        <v>14394.57</v>
      </c>
    </row>
    <row r="80" spans="1:7" x14ac:dyDescent="0.3">
      <c r="A80" s="93">
        <f t="shared" si="1"/>
        <v>78</v>
      </c>
      <c r="B80" s="94">
        <f xml:space="preserve"> RTD("cqg.rtd",,"StudyData", $B$1, "Bar", "", "Time", $A$1,-$A80, $F$1,$E$1, "","False")</f>
        <v>42837</v>
      </c>
      <c r="C80" s="95">
        <f xml:space="preserve"> RTD("cqg.rtd",,"StudyData", $B$1, "Bar", "", "Time", $A$1, -$A80,$F$1,$E$1, "","False")</f>
        <v>42837</v>
      </c>
      <c r="D80" s="96">
        <f xml:space="preserve"> IF(RTD("cqg.rtd",,"StudyData", $B$1, "Bar", "", "Open", $A$1, -$A80, $F$1,$E$1,,$C$1,$D$1)="",NA(),RTD("cqg.rtd",,"StudyData", $B$1, "Bar", "", "Open", $A$1, -$A80, $F$1,$E$1,,$C$1,$D$1))</f>
        <v>14271</v>
      </c>
      <c r="E80" s="96">
        <f>IF(RTD("cqg.rtd",,"StudyData", $B$1, "Bar", "", "High", $A$1, -$A80, $F$1,$E$1,,$C$1,$D$1)="",NA(), RTD("cqg.rtd",,"StudyData", $B$1, "Bar", "", "High", $A$1, -$A80, $F$1,$E$1,,$C$1,$D$1))</f>
        <v>14426.88</v>
      </c>
      <c r="F80" s="96">
        <f>IF(RTD("cqg.rtd",,"StudyData", $B$1, "Bar", "", "Low", $A$1, -$A80, $F$1,$E$1,,$C$1,$D$1)="",NA(),RTD("cqg.rtd",,"StudyData", $B$1, "Bar", "", "Low", $A$1, -$A80, $F$1,$E$1,,$C$1,$D$1))</f>
        <v>14223.54</v>
      </c>
      <c r="G80" s="96">
        <f>IF(RTD("cqg.rtd",,"StudyData", $B$1, "Bar", "", "Close", $A$1, -$A80, $F$1,$E$1,,$C$1,$D$1)="",NA(),RTD("cqg.rtd",,"StudyData", $B$1, "Bar", "", "Close", $A$1, -$A80, $F$1,$E$1,,$C$1,$D$1))</f>
        <v>14426.88</v>
      </c>
    </row>
    <row r="81" spans="1:7" x14ac:dyDescent="0.3">
      <c r="A81" s="93">
        <f t="shared" si="1"/>
        <v>79</v>
      </c>
      <c r="B81" s="94">
        <f xml:space="preserve"> RTD("cqg.rtd",,"StudyData", $B$1, "Bar", "", "Time", $A$1,-$A81, $F$1,$E$1, "","False")</f>
        <v>42836</v>
      </c>
      <c r="C81" s="95">
        <f xml:space="preserve"> RTD("cqg.rtd",,"StudyData", $B$1, "Bar", "", "Time", $A$1, -$A81,$F$1,$E$1, "","False")</f>
        <v>42836</v>
      </c>
      <c r="D81" s="96">
        <f xml:space="preserve"> IF(RTD("cqg.rtd",,"StudyData", $B$1, "Bar", "", "Open", $A$1, -$A81, $F$1,$E$1,,$C$1,$D$1)="",NA(),RTD("cqg.rtd",,"StudyData", $B$1, "Bar", "", "Open", $A$1, -$A81, $F$1,$E$1,,$C$1,$D$1))</f>
        <v>14418.02</v>
      </c>
      <c r="E81" s="96">
        <f>IF(RTD("cqg.rtd",,"StudyData", $B$1, "Bar", "", "High", $A$1, -$A81, $F$1,$E$1,,$C$1,$D$1)="",NA(), RTD("cqg.rtd",,"StudyData", $B$1, "Bar", "", "High", $A$1, -$A81, $F$1,$E$1,,$C$1,$D$1))</f>
        <v>14435.91</v>
      </c>
      <c r="F81" s="96">
        <f>IF(RTD("cqg.rtd",,"StudyData", $B$1, "Bar", "", "Low", $A$1, -$A81, $F$1,$E$1,,$C$1,$D$1)="",NA(),RTD("cqg.rtd",,"StudyData", $B$1, "Bar", "", "Low", $A$1, -$A81, $F$1,$E$1,,$C$1,$D$1))</f>
        <v>14227.55</v>
      </c>
      <c r="G81" s="96">
        <f>IF(RTD("cqg.rtd",,"StudyData", $B$1, "Bar", "", "Close", $A$1, -$A81, $F$1,$E$1,,$C$1,$D$1)="",NA(),RTD("cqg.rtd",,"StudyData", $B$1, "Bar", "", "Close", $A$1, -$A81, $F$1,$E$1,,$C$1,$D$1))</f>
        <v>14263.7</v>
      </c>
    </row>
    <row r="82" spans="1:7" x14ac:dyDescent="0.3">
      <c r="A82" s="93">
        <f t="shared" si="1"/>
        <v>80</v>
      </c>
      <c r="B82" s="94">
        <f xml:space="preserve"> RTD("cqg.rtd",,"StudyData", $B$1, "Bar", "", "Time", $A$1,-$A82, $F$1,$E$1, "","False")</f>
        <v>42835</v>
      </c>
      <c r="C82" s="95">
        <f xml:space="preserve"> RTD("cqg.rtd",,"StudyData", $B$1, "Bar", "", "Time", $A$1, -$A82,$F$1,$E$1, "","False")</f>
        <v>42835</v>
      </c>
      <c r="D82" s="96">
        <f xml:space="preserve"> IF(RTD("cqg.rtd",,"StudyData", $B$1, "Bar", "", "Open", $A$1, -$A82, $F$1,$E$1,,$C$1,$D$1)="",NA(),RTD("cqg.rtd",,"StudyData", $B$1, "Bar", "", "Open", $A$1, -$A82, $F$1,$E$1,,$C$1,$D$1))</f>
        <v>14477.42</v>
      </c>
      <c r="E82" s="96">
        <f>IF(RTD("cqg.rtd",,"StudyData", $B$1, "Bar", "", "High", $A$1, -$A82, $F$1,$E$1,,$C$1,$D$1)="",NA(), RTD("cqg.rtd",,"StudyData", $B$1, "Bar", "", "High", $A$1, -$A82, $F$1,$E$1,,$C$1,$D$1))</f>
        <v>14483.1</v>
      </c>
      <c r="F82" s="96">
        <f>IF(RTD("cqg.rtd",,"StudyData", $B$1, "Bar", "", "Low", $A$1, -$A82, $F$1,$E$1,,$C$1,$D$1)="",NA(),RTD("cqg.rtd",,"StudyData", $B$1, "Bar", "", "Low", $A$1, -$A82, $F$1,$E$1,,$C$1,$D$1))</f>
        <v>14355.6</v>
      </c>
      <c r="G82" s="96">
        <f>IF(RTD("cqg.rtd",,"StudyData", $B$1, "Bar", "", "Close", $A$1, -$A82, $F$1,$E$1,,$C$1,$D$1)="",NA(),RTD("cqg.rtd",,"StudyData", $B$1, "Bar", "", "Close", $A$1, -$A82, $F$1,$E$1,,$C$1,$D$1))</f>
        <v>14389.55</v>
      </c>
    </row>
    <row r="83" spans="1:7" x14ac:dyDescent="0.3">
      <c r="A83" s="93">
        <f t="shared" si="1"/>
        <v>81</v>
      </c>
      <c r="B83" s="94">
        <f xml:space="preserve"> RTD("cqg.rtd",,"StudyData", $B$1, "Bar", "", "Time", $A$1,-$A83, $F$1,$E$1, "","False")</f>
        <v>42832</v>
      </c>
      <c r="C83" s="95">
        <f xml:space="preserve"> RTD("cqg.rtd",,"StudyData", $B$1, "Bar", "", "Time", $A$1, -$A83,$F$1,$E$1, "","False")</f>
        <v>42832</v>
      </c>
      <c r="D83" s="96">
        <f xml:space="preserve"> IF(RTD("cqg.rtd",,"StudyData", $B$1, "Bar", "", "Open", $A$1, -$A83, $F$1,$E$1,,$C$1,$D$1)="",NA(),RTD("cqg.rtd",,"StudyData", $B$1, "Bar", "", "Open", $A$1, -$A83, $F$1,$E$1,,$C$1,$D$1))</f>
        <v>14419.31</v>
      </c>
      <c r="E83" s="96">
        <f>IF(RTD("cqg.rtd",,"StudyData", $B$1, "Bar", "", "High", $A$1, -$A83, $F$1,$E$1,,$C$1,$D$1)="",NA(), RTD("cqg.rtd",,"StudyData", $B$1, "Bar", "", "High", $A$1, -$A83, $F$1,$E$1,,$C$1,$D$1))</f>
        <v>14451.12</v>
      </c>
      <c r="F83" s="96">
        <f>IF(RTD("cqg.rtd",,"StudyData", $B$1, "Bar", "", "Low", $A$1, -$A83, $F$1,$E$1,,$C$1,$D$1)="",NA(),RTD("cqg.rtd",,"StudyData", $B$1, "Bar", "", "Low", $A$1, -$A83, $F$1,$E$1,,$C$1,$D$1))</f>
        <v>14274.74</v>
      </c>
      <c r="G83" s="96">
        <f>IF(RTD("cqg.rtd",,"StudyData", $B$1, "Bar", "", "Close", $A$1, -$A83, $F$1,$E$1,,$C$1,$D$1)="",NA(),RTD("cqg.rtd",,"StudyData", $B$1, "Bar", "", "Close", $A$1, -$A83, $F$1,$E$1,,$C$1,$D$1))</f>
        <v>14442.56</v>
      </c>
    </row>
    <row r="84" spans="1:7" x14ac:dyDescent="0.3">
      <c r="A84" s="93">
        <f t="shared" si="1"/>
        <v>82</v>
      </c>
      <c r="B84" s="94">
        <f xml:space="preserve"> RTD("cqg.rtd",,"StudyData", $B$1, "Bar", "", "Time", $A$1,-$A84, $F$1,$E$1, "","False")</f>
        <v>42831</v>
      </c>
      <c r="C84" s="95">
        <f xml:space="preserve"> RTD("cqg.rtd",,"StudyData", $B$1, "Bar", "", "Time", $A$1, -$A84,$F$1,$E$1, "","False")</f>
        <v>42831</v>
      </c>
      <c r="D84" s="96">
        <f xml:space="preserve"> IF(RTD("cqg.rtd",,"StudyData", $B$1, "Bar", "", "Open", $A$1, -$A84, $F$1,$E$1,,$C$1,$D$1)="",NA(),RTD("cqg.rtd",,"StudyData", $B$1, "Bar", "", "Open", $A$1, -$A84, $F$1,$E$1,,$C$1,$D$1))</f>
        <v>14465.55</v>
      </c>
      <c r="E84" s="96">
        <f>IF(RTD("cqg.rtd",,"StudyData", $B$1, "Bar", "", "High", $A$1, -$A84, $F$1,$E$1,,$C$1,$D$1)="",NA(), RTD("cqg.rtd",,"StudyData", $B$1, "Bar", "", "High", $A$1, -$A84, $F$1,$E$1,,$C$1,$D$1))</f>
        <v>14473.27</v>
      </c>
      <c r="F84" s="96">
        <f>IF(RTD("cqg.rtd",,"StudyData", $B$1, "Bar", "", "Low", $A$1, -$A84, $F$1,$E$1,,$C$1,$D$1)="",NA(),RTD("cqg.rtd",,"StudyData", $B$1, "Bar", "", "Low", $A$1, -$A84, $F$1,$E$1,,$C$1,$D$1))</f>
        <v>14364.16</v>
      </c>
      <c r="G84" s="96">
        <f>IF(RTD("cqg.rtd",,"StudyData", $B$1, "Bar", "", "Close", $A$1, -$A84, $F$1,$E$1,,$C$1,$D$1)="",NA(),RTD("cqg.rtd",,"StudyData", $B$1, "Bar", "", "Close", $A$1, -$A84, $F$1,$E$1,,$C$1,$D$1))</f>
        <v>14423.01</v>
      </c>
    </row>
    <row r="85" spans="1:7" x14ac:dyDescent="0.3">
      <c r="A85" s="93">
        <f t="shared" si="1"/>
        <v>83</v>
      </c>
      <c r="B85" s="94">
        <f xml:space="preserve"> RTD("cqg.rtd",,"StudyData", $B$1, "Bar", "", "Time", $A$1,-$A85, $F$1,$E$1, "","False")</f>
        <v>42830</v>
      </c>
      <c r="C85" s="95">
        <f xml:space="preserve"> RTD("cqg.rtd",,"StudyData", $B$1, "Bar", "", "Time", $A$1, -$A85,$F$1,$E$1, "","False")</f>
        <v>42830</v>
      </c>
      <c r="D85" s="96">
        <f xml:space="preserve"> IF(RTD("cqg.rtd",,"StudyData", $B$1, "Bar", "", "Open", $A$1, -$A85, $F$1,$E$1,,$C$1,$D$1)="",NA(),RTD("cqg.rtd",,"StudyData", $B$1, "Bar", "", "Open", $A$1, -$A85, $F$1,$E$1,,$C$1,$D$1))</f>
        <v>14449.65</v>
      </c>
      <c r="E85" s="96">
        <f>IF(RTD("cqg.rtd",,"StudyData", $B$1, "Bar", "", "High", $A$1, -$A85, $F$1,$E$1,,$C$1,$D$1)="",NA(), RTD("cqg.rtd",,"StudyData", $B$1, "Bar", "", "High", $A$1, -$A85, $F$1,$E$1,,$C$1,$D$1))</f>
        <v>14507.76</v>
      </c>
      <c r="F85" s="96">
        <f>IF(RTD("cqg.rtd",,"StudyData", $B$1, "Bar", "", "Low", $A$1, -$A85, $F$1,$E$1,,$C$1,$D$1)="",NA(),RTD("cqg.rtd",,"StudyData", $B$1, "Bar", "", "Low", $A$1, -$A85, $F$1,$E$1,,$C$1,$D$1))</f>
        <v>14375.96</v>
      </c>
      <c r="G85" s="96">
        <f>IF(RTD("cqg.rtd",,"StudyData", $B$1, "Bar", "", "Close", $A$1, -$A85, $F$1,$E$1,,$C$1,$D$1)="",NA(),RTD("cqg.rtd",,"StudyData", $B$1, "Bar", "", "Close", $A$1, -$A85, $F$1,$E$1,,$C$1,$D$1))</f>
        <v>14507.76</v>
      </c>
    </row>
    <row r="86" spans="1:7" x14ac:dyDescent="0.3">
      <c r="A86" s="93">
        <f t="shared" si="1"/>
        <v>84</v>
      </c>
      <c r="B86" s="94">
        <f xml:space="preserve"> RTD("cqg.rtd",,"StudyData", $B$1, "Bar", "", "Time", $A$1,-$A86, $F$1,$E$1, "","False")</f>
        <v>42828</v>
      </c>
      <c r="C86" s="95">
        <f xml:space="preserve"> RTD("cqg.rtd",,"StudyData", $B$1, "Bar", "", "Time", $A$1, -$A86,$F$1,$E$1, "","False")</f>
        <v>42828</v>
      </c>
      <c r="D86" s="96">
        <f xml:space="preserve"> IF(RTD("cqg.rtd",,"StudyData", $B$1, "Bar", "", "Open", $A$1, -$A86, $F$1,$E$1,,$C$1,$D$1)="",NA(),RTD("cqg.rtd",,"StudyData", $B$1, "Bar", "", "Open", $A$1, -$A86, $F$1,$E$1,,$C$1,$D$1))</f>
        <v>14360.78</v>
      </c>
      <c r="E86" s="96">
        <f>IF(RTD("cqg.rtd",,"StudyData", $B$1, "Bar", "", "High", $A$1, -$A86, $F$1,$E$1,,$C$1,$D$1)="",NA(), RTD("cqg.rtd",,"StudyData", $B$1, "Bar", "", "High", $A$1, -$A86, $F$1,$E$1,,$C$1,$D$1))</f>
        <v>14360.78</v>
      </c>
      <c r="F86" s="96">
        <f>IF(RTD("cqg.rtd",,"StudyData", $B$1, "Bar", "", "Low", $A$1, -$A86, $F$1,$E$1,,$C$1,$D$1)="",NA(),RTD("cqg.rtd",,"StudyData", $B$1, "Bar", "", "Low", $A$1, -$A86, $F$1,$E$1,,$C$1,$D$1))</f>
        <v>14270.24</v>
      </c>
      <c r="G86" s="96">
        <f>IF(RTD("cqg.rtd",,"StudyData", $B$1, "Bar", "", "Close", $A$1, -$A86, $F$1,$E$1,,$C$1,$D$1)="",NA(),RTD("cqg.rtd",,"StudyData", $B$1, "Bar", "", "Close", $A$1, -$A86, $F$1,$E$1,,$C$1,$D$1))</f>
        <v>14358.86</v>
      </c>
    </row>
    <row r="87" spans="1:7" x14ac:dyDescent="0.3">
      <c r="A87" s="93">
        <f t="shared" si="1"/>
        <v>85</v>
      </c>
      <c r="B87" s="94">
        <f xml:space="preserve"> RTD("cqg.rtd",,"StudyData", $B$1, "Bar", "", "Time", $A$1,-$A87, $F$1,$E$1, "","False")</f>
        <v>42825</v>
      </c>
      <c r="C87" s="95">
        <f xml:space="preserve"> RTD("cqg.rtd",,"StudyData", $B$1, "Bar", "", "Time", $A$1, -$A87,$F$1,$E$1, "","False")</f>
        <v>42825</v>
      </c>
      <c r="D87" s="96">
        <f xml:space="preserve"> IF(RTD("cqg.rtd",,"StudyData", $B$1, "Bar", "", "Open", $A$1, -$A87, $F$1,$E$1,,$C$1,$D$1)="",NA(),RTD("cqg.rtd",,"StudyData", $B$1, "Bar", "", "Open", $A$1, -$A87, $F$1,$E$1,,$C$1,$D$1))</f>
        <v>14385.12</v>
      </c>
      <c r="E87" s="96">
        <f>IF(RTD("cqg.rtd",,"StudyData", $B$1, "Bar", "", "High", $A$1, -$A87, $F$1,$E$1,,$C$1,$D$1)="",NA(), RTD("cqg.rtd",,"StudyData", $B$1, "Bar", "", "High", $A$1, -$A87, $F$1,$E$1,,$C$1,$D$1))</f>
        <v>14392.15</v>
      </c>
      <c r="F87" s="96">
        <f>IF(RTD("cqg.rtd",,"StudyData", $B$1, "Bar", "", "Low", $A$1, -$A87, $F$1,$E$1,,$C$1,$D$1)="",NA(),RTD("cqg.rtd",,"StudyData", $B$1, "Bar", "", "Low", $A$1, -$A87, $F$1,$E$1,,$C$1,$D$1))</f>
        <v>14233.29</v>
      </c>
      <c r="G87" s="96">
        <f>IF(RTD("cqg.rtd",,"StudyData", $B$1, "Bar", "", "Close", $A$1, -$A87, $F$1,$E$1,,$C$1,$D$1)="",NA(),RTD("cqg.rtd",,"StudyData", $B$1, "Bar", "", "Close", $A$1, -$A87, $F$1,$E$1,,$C$1,$D$1))</f>
        <v>14241.47</v>
      </c>
    </row>
    <row r="88" spans="1:7" x14ac:dyDescent="0.3">
      <c r="A88" s="93">
        <f t="shared" si="1"/>
        <v>86</v>
      </c>
      <c r="B88" s="94">
        <f xml:space="preserve"> RTD("cqg.rtd",,"StudyData", $B$1, "Bar", "", "Time", $A$1,-$A88, $F$1,$E$1, "","False")</f>
        <v>42824</v>
      </c>
      <c r="C88" s="95">
        <f xml:space="preserve"> RTD("cqg.rtd",,"StudyData", $B$1, "Bar", "", "Time", $A$1, -$A88,$F$1,$E$1, "","False")</f>
        <v>42824</v>
      </c>
      <c r="D88" s="96">
        <f xml:space="preserve"> IF(RTD("cqg.rtd",,"StudyData", $B$1, "Bar", "", "Open", $A$1, -$A88, $F$1,$E$1,,$C$1,$D$1)="",NA(),RTD("cqg.rtd",,"StudyData", $B$1, "Bar", "", "Open", $A$1, -$A88, $F$1,$E$1,,$C$1,$D$1))</f>
        <v>14428.16</v>
      </c>
      <c r="E88" s="96">
        <f>IF(RTD("cqg.rtd",,"StudyData", $B$1, "Bar", "", "High", $A$1, -$A88, $F$1,$E$1,,$C$1,$D$1)="",NA(), RTD("cqg.rtd",,"StudyData", $B$1, "Bar", "", "High", $A$1, -$A88, $F$1,$E$1,,$C$1,$D$1))</f>
        <v>14431.18</v>
      </c>
      <c r="F88" s="96">
        <f>IF(RTD("cqg.rtd",,"StudyData", $B$1, "Bar", "", "Low", $A$1, -$A88, $F$1,$E$1,,$C$1,$D$1)="",NA(),RTD("cqg.rtd",,"StudyData", $B$1, "Bar", "", "Low", $A$1, -$A88, $F$1,$E$1,,$C$1,$D$1))</f>
        <v>14331.96</v>
      </c>
      <c r="G88" s="96">
        <f>IF(RTD("cqg.rtd",,"StudyData", $B$1, "Bar", "", "Close", $A$1, -$A88, $F$1,$E$1,,$C$1,$D$1)="",NA(),RTD("cqg.rtd",,"StudyData", $B$1, "Bar", "", "Close", $A$1, -$A88, $F$1,$E$1,,$C$1,$D$1))</f>
        <v>14370.02</v>
      </c>
    </row>
    <row r="89" spans="1:7" x14ac:dyDescent="0.3">
      <c r="A89" s="93">
        <f t="shared" si="1"/>
        <v>87</v>
      </c>
      <c r="B89" s="94">
        <f xml:space="preserve"> RTD("cqg.rtd",,"StudyData", $B$1, "Bar", "", "Time", $A$1,-$A89, $F$1,$E$1, "","False")</f>
        <v>42823</v>
      </c>
      <c r="C89" s="95">
        <f xml:space="preserve"> RTD("cqg.rtd",,"StudyData", $B$1, "Bar", "", "Time", $A$1, -$A89,$F$1,$E$1, "","False")</f>
        <v>42823</v>
      </c>
      <c r="D89" s="96">
        <f xml:space="preserve"> IF(RTD("cqg.rtd",,"StudyData", $B$1, "Bar", "", "Open", $A$1, -$A89, $F$1,$E$1,,$C$1,$D$1)="",NA(),RTD("cqg.rtd",,"StudyData", $B$1, "Bar", "", "Open", $A$1, -$A89, $F$1,$E$1,,$C$1,$D$1))</f>
        <v>14501.64</v>
      </c>
      <c r="E89" s="96">
        <f>IF(RTD("cqg.rtd",,"StudyData", $B$1, "Bar", "", "High", $A$1, -$A89, $F$1,$E$1,,$C$1,$D$1)="",NA(), RTD("cqg.rtd",,"StudyData", $B$1, "Bar", "", "High", $A$1, -$A89, $F$1,$E$1,,$C$1,$D$1))</f>
        <v>14501.64</v>
      </c>
      <c r="F89" s="96">
        <f>IF(RTD("cqg.rtd",,"StudyData", $B$1, "Bar", "", "Low", $A$1, -$A89, $F$1,$E$1,,$C$1,$D$1)="",NA(),RTD("cqg.rtd",,"StudyData", $B$1, "Bar", "", "Low", $A$1, -$A89, $F$1,$E$1,,$C$1,$D$1))</f>
        <v>14377.36</v>
      </c>
      <c r="G89" s="96">
        <f>IF(RTD("cqg.rtd",,"StudyData", $B$1, "Bar", "", "Close", $A$1, -$A89, $F$1,$E$1,,$C$1,$D$1)="",NA(),RTD("cqg.rtd",,"StudyData", $B$1, "Bar", "", "Close", $A$1, -$A89, $F$1,$E$1,,$C$1,$D$1))</f>
        <v>14424.35</v>
      </c>
    </row>
    <row r="90" spans="1:7" x14ac:dyDescent="0.3">
      <c r="A90" s="93">
        <f t="shared" si="1"/>
        <v>88</v>
      </c>
      <c r="B90" s="94">
        <f xml:space="preserve"> RTD("cqg.rtd",,"StudyData", $B$1, "Bar", "", "Time", $A$1,-$A90, $F$1,$E$1, "","False")</f>
        <v>42822</v>
      </c>
      <c r="C90" s="95">
        <f xml:space="preserve"> RTD("cqg.rtd",,"StudyData", $B$1, "Bar", "", "Time", $A$1, -$A90,$F$1,$E$1, "","False")</f>
        <v>42822</v>
      </c>
      <c r="D90" s="96">
        <f xml:space="preserve"> IF(RTD("cqg.rtd",,"StudyData", $B$1, "Bar", "", "Open", $A$1, -$A90, $F$1,$E$1,,$C$1,$D$1)="",NA(),RTD("cqg.rtd",,"StudyData", $B$1, "Bar", "", "Open", $A$1, -$A90, $F$1,$E$1,,$C$1,$D$1))</f>
        <v>14392.24</v>
      </c>
      <c r="E90" s="96">
        <f>IF(RTD("cqg.rtd",,"StudyData", $B$1, "Bar", "", "High", $A$1, -$A90, $F$1,$E$1,,$C$1,$D$1)="",NA(), RTD("cqg.rtd",,"StudyData", $B$1, "Bar", "", "High", $A$1, -$A90, $F$1,$E$1,,$C$1,$D$1))</f>
        <v>14411.33</v>
      </c>
      <c r="F90" s="96">
        <f>IF(RTD("cqg.rtd",,"StudyData", $B$1, "Bar", "", "Low", $A$1, -$A90, $F$1,$E$1,,$C$1,$D$1)="",NA(),RTD("cqg.rtd",,"StudyData", $B$1, "Bar", "", "Low", $A$1, -$A90, $F$1,$E$1,,$C$1,$D$1))</f>
        <v>14333.43</v>
      </c>
      <c r="G90" s="96">
        <f>IF(RTD("cqg.rtd",,"StudyData", $B$1, "Bar", "", "Close", $A$1, -$A90, $F$1,$E$1,,$C$1,$D$1)="",NA(),RTD("cqg.rtd",,"StudyData", $B$1, "Bar", "", "Close", $A$1, -$A90, $F$1,$E$1,,$C$1,$D$1))</f>
        <v>14411.33</v>
      </c>
    </row>
    <row r="91" spans="1:7" x14ac:dyDescent="0.3">
      <c r="A91" s="93">
        <f t="shared" si="1"/>
        <v>89</v>
      </c>
      <c r="B91" s="94">
        <f xml:space="preserve"> RTD("cqg.rtd",,"StudyData", $B$1, "Bar", "", "Time", $A$1,-$A91, $F$1,$E$1, "","False")</f>
        <v>42821</v>
      </c>
      <c r="C91" s="95">
        <f xml:space="preserve"> RTD("cqg.rtd",,"StudyData", $B$1, "Bar", "", "Time", $A$1, -$A91,$F$1,$E$1, "","False")</f>
        <v>42821</v>
      </c>
      <c r="D91" s="96">
        <f xml:space="preserve"> IF(RTD("cqg.rtd",,"StudyData", $B$1, "Bar", "", "Open", $A$1, -$A91, $F$1,$E$1,,$C$1,$D$1)="",NA(),RTD("cqg.rtd",,"StudyData", $B$1, "Bar", "", "Open", $A$1, -$A91, $F$1,$E$1,,$C$1,$D$1))</f>
        <v>14321.31</v>
      </c>
      <c r="E91" s="96">
        <f>IF(RTD("cqg.rtd",,"StudyData", $B$1, "Bar", "", "High", $A$1, -$A91, $F$1,$E$1,,$C$1,$D$1)="",NA(), RTD("cqg.rtd",,"StudyData", $B$1, "Bar", "", "High", $A$1, -$A91, $F$1,$E$1,,$C$1,$D$1))</f>
        <v>14448.59</v>
      </c>
      <c r="F91" s="96">
        <f>IF(RTD("cqg.rtd",,"StudyData", $B$1, "Bar", "", "Low", $A$1, -$A91, $F$1,$E$1,,$C$1,$D$1)="",NA(),RTD("cqg.rtd",,"StudyData", $B$1, "Bar", "", "Low", $A$1, -$A91, $F$1,$E$1,,$C$1,$D$1))</f>
        <v>14225.58</v>
      </c>
      <c r="G91" s="96">
        <f>IF(RTD("cqg.rtd",,"StudyData", $B$1, "Bar", "", "Close", $A$1, -$A91, $F$1,$E$1,,$C$1,$D$1)="",NA(),RTD("cqg.rtd",,"StudyData", $B$1, "Bar", "", "Close", $A$1, -$A91, $F$1,$E$1,,$C$1,$D$1))</f>
        <v>14284.29</v>
      </c>
    </row>
    <row r="92" spans="1:7" x14ac:dyDescent="0.3">
      <c r="A92" s="93">
        <f t="shared" si="1"/>
        <v>90</v>
      </c>
      <c r="B92" s="94">
        <f xml:space="preserve"> RTD("cqg.rtd",,"StudyData", $B$1, "Bar", "", "Time", $A$1,-$A92, $F$1,$E$1, "","False")</f>
        <v>42818</v>
      </c>
      <c r="C92" s="95">
        <f xml:space="preserve"> RTD("cqg.rtd",,"StudyData", $B$1, "Bar", "", "Time", $A$1, -$A92,$F$1,$E$1, "","False")</f>
        <v>42818</v>
      </c>
      <c r="D92" s="96">
        <f xml:space="preserve"> IF(RTD("cqg.rtd",,"StudyData", $B$1, "Bar", "", "Open", $A$1, -$A92, $F$1,$E$1,,$C$1,$D$1)="",NA(),RTD("cqg.rtd",,"StudyData", $B$1, "Bar", "", "Open", $A$1, -$A92, $F$1,$E$1,,$C$1,$D$1))</f>
        <v>14339.46</v>
      </c>
      <c r="E92" s="96">
        <f>IF(RTD("cqg.rtd",,"StudyData", $B$1, "Bar", "", "High", $A$1, -$A92, $F$1,$E$1,,$C$1,$D$1)="",NA(), RTD("cqg.rtd",,"StudyData", $B$1, "Bar", "", "High", $A$1, -$A92, $F$1,$E$1,,$C$1,$D$1))</f>
        <v>14364.84</v>
      </c>
      <c r="F92" s="96">
        <f>IF(RTD("cqg.rtd",,"StudyData", $B$1, "Bar", "", "Low", $A$1, -$A92, $F$1,$E$1,,$C$1,$D$1)="",NA(),RTD("cqg.rtd",,"StudyData", $B$1, "Bar", "", "Low", $A$1, -$A92, $F$1,$E$1,,$C$1,$D$1))</f>
        <v>14257.76</v>
      </c>
      <c r="G92" s="96">
        <f>IF(RTD("cqg.rtd",,"StudyData", $B$1, "Bar", "", "Close", $A$1, -$A92, $F$1,$E$1,,$C$1,$D$1)="",NA(),RTD("cqg.rtd",,"StudyData", $B$1, "Bar", "", "Close", $A$1, -$A92, $F$1,$E$1,,$C$1,$D$1))</f>
        <v>14347.58</v>
      </c>
    </row>
    <row r="93" spans="1:7" x14ac:dyDescent="0.3">
      <c r="A93" s="93">
        <f t="shared" si="1"/>
        <v>91</v>
      </c>
      <c r="B93" s="94">
        <f xml:space="preserve"> RTD("cqg.rtd",,"StudyData", $B$1, "Bar", "", "Time", $A$1,-$A93, $F$1,$E$1, "","False")</f>
        <v>42817</v>
      </c>
      <c r="C93" s="95">
        <f xml:space="preserve"> RTD("cqg.rtd",,"StudyData", $B$1, "Bar", "", "Time", $A$1, -$A93,$F$1,$E$1, "","False")</f>
        <v>42817</v>
      </c>
      <c r="D93" s="96">
        <f xml:space="preserve"> IF(RTD("cqg.rtd",,"StudyData", $B$1, "Bar", "", "Open", $A$1, -$A93, $F$1,$E$1,,$C$1,$D$1)="",NA(),RTD("cqg.rtd",,"StudyData", $B$1, "Bar", "", "Open", $A$1, -$A93, $F$1,$E$1,,$C$1,$D$1))</f>
        <v>14320.95</v>
      </c>
      <c r="E93" s="96">
        <f>IF(RTD("cqg.rtd",,"StudyData", $B$1, "Bar", "", "High", $A$1, -$A93, $F$1,$E$1,,$C$1,$D$1)="",NA(), RTD("cqg.rtd",,"StudyData", $B$1, "Bar", "", "High", $A$1, -$A93, $F$1,$E$1,,$C$1,$D$1))</f>
        <v>14396.5</v>
      </c>
      <c r="F93" s="96">
        <f>IF(RTD("cqg.rtd",,"StudyData", $B$1, "Bar", "", "Low", $A$1, -$A93, $F$1,$E$1,,$C$1,$D$1)="",NA(),RTD("cqg.rtd",,"StudyData", $B$1, "Bar", "", "Low", $A$1, -$A93, $F$1,$E$1,,$C$1,$D$1))</f>
        <v>14214.93</v>
      </c>
      <c r="G93" s="96">
        <f>IF(RTD("cqg.rtd",,"StudyData", $B$1, "Bar", "", "Close", $A$1, -$A93, $F$1,$E$1,,$C$1,$D$1)="",NA(),RTD("cqg.rtd",,"StudyData", $B$1, "Bar", "", "Close", $A$1, -$A93, $F$1,$E$1,,$C$1,$D$1))</f>
        <v>14267.11</v>
      </c>
    </row>
    <row r="94" spans="1:7" x14ac:dyDescent="0.3">
      <c r="A94" s="93">
        <f t="shared" si="1"/>
        <v>92</v>
      </c>
      <c r="B94" s="94">
        <f xml:space="preserve"> RTD("cqg.rtd",,"StudyData", $B$1, "Bar", "", "Time", $A$1,-$A94, $F$1,$E$1, "","False")</f>
        <v>42816</v>
      </c>
      <c r="C94" s="95">
        <f xml:space="preserve"> RTD("cqg.rtd",,"StudyData", $B$1, "Bar", "", "Time", $A$1, -$A94,$F$1,$E$1, "","False")</f>
        <v>42816</v>
      </c>
      <c r="D94" s="96">
        <f xml:space="preserve"> IF(RTD("cqg.rtd",,"StudyData", $B$1, "Bar", "", "Open", $A$1, -$A94, $F$1,$E$1,,$C$1,$D$1)="",NA(),RTD("cqg.rtd",,"StudyData", $B$1, "Bar", "", "Open", $A$1, -$A94, $F$1,$E$1,,$C$1,$D$1))</f>
        <v>14269.61</v>
      </c>
      <c r="E94" s="96">
        <f>IF(RTD("cqg.rtd",,"StudyData", $B$1, "Bar", "", "High", $A$1, -$A94, $F$1,$E$1,,$C$1,$D$1)="",NA(), RTD("cqg.rtd",,"StudyData", $B$1, "Bar", "", "High", $A$1, -$A94, $F$1,$E$1,,$C$1,$D$1))</f>
        <v>14371.47</v>
      </c>
      <c r="F94" s="96">
        <f>IF(RTD("cqg.rtd",,"StudyData", $B$1, "Bar", "", "Low", $A$1, -$A94, $F$1,$E$1,,$C$1,$D$1)="",NA(),RTD("cqg.rtd",,"StudyData", $B$1, "Bar", "", "Low", $A$1, -$A94, $F$1,$E$1,,$C$1,$D$1))</f>
        <v>14245.9</v>
      </c>
      <c r="G94" s="96">
        <f>IF(RTD("cqg.rtd",,"StudyData", $B$1, "Bar", "", "Close", $A$1, -$A94, $F$1,$E$1,,$C$1,$D$1)="",NA(),RTD("cqg.rtd",,"StudyData", $B$1, "Bar", "", "Close", $A$1, -$A94, $F$1,$E$1,,$C$1,$D$1))</f>
        <v>14346.06</v>
      </c>
    </row>
    <row r="95" spans="1:7" x14ac:dyDescent="0.3">
      <c r="A95" s="93">
        <f t="shared" si="1"/>
        <v>93</v>
      </c>
      <c r="B95" s="94">
        <f xml:space="preserve"> RTD("cqg.rtd",,"StudyData", $B$1, "Bar", "", "Time", $A$1,-$A95, $F$1,$E$1, "","False")</f>
        <v>42815</v>
      </c>
      <c r="C95" s="95">
        <f xml:space="preserve"> RTD("cqg.rtd",,"StudyData", $B$1, "Bar", "", "Time", $A$1, -$A95,$F$1,$E$1, "","False")</f>
        <v>42815</v>
      </c>
      <c r="D95" s="96">
        <f xml:space="preserve"> IF(RTD("cqg.rtd",,"StudyData", $B$1, "Bar", "", "Open", $A$1, -$A95, $F$1,$E$1,,$C$1,$D$1)="",NA(),RTD("cqg.rtd",,"StudyData", $B$1, "Bar", "", "Open", $A$1, -$A95, $F$1,$E$1,,$C$1,$D$1))</f>
        <v>14459.75</v>
      </c>
      <c r="E95" s="96">
        <f>IF(RTD("cqg.rtd",,"StudyData", $B$1, "Bar", "", "High", $A$1, -$A95, $F$1,$E$1,,$C$1,$D$1)="",NA(), RTD("cqg.rtd",,"StudyData", $B$1, "Bar", "", "High", $A$1, -$A95, $F$1,$E$1,,$C$1,$D$1))</f>
        <v>14485.11</v>
      </c>
      <c r="F95" s="96">
        <f>IF(RTD("cqg.rtd",,"StudyData", $B$1, "Bar", "", "Low", $A$1, -$A95, $F$1,$E$1,,$C$1,$D$1)="",NA(),RTD("cqg.rtd",,"StudyData", $B$1, "Bar", "", "Low", $A$1, -$A95, $F$1,$E$1,,$C$1,$D$1))</f>
        <v>14383.98</v>
      </c>
      <c r="G95" s="96">
        <f>IF(RTD("cqg.rtd",,"StudyData", $B$1, "Bar", "", "Close", $A$1, -$A95, $F$1,$E$1,,$C$1,$D$1)="",NA(),RTD("cqg.rtd",,"StudyData", $B$1, "Bar", "", "Close", $A$1, -$A95, $F$1,$E$1,,$C$1,$D$1))</f>
        <v>14474.14</v>
      </c>
    </row>
    <row r="96" spans="1:7" x14ac:dyDescent="0.3">
      <c r="A96" s="93">
        <f t="shared" si="1"/>
        <v>94</v>
      </c>
      <c r="B96" s="94">
        <f xml:space="preserve"> RTD("cqg.rtd",,"StudyData", $B$1, "Bar", "", "Time", $A$1,-$A96, $F$1,$E$1, "","False")</f>
        <v>42814</v>
      </c>
      <c r="C96" s="95">
        <f xml:space="preserve"> RTD("cqg.rtd",,"StudyData", $B$1, "Bar", "", "Time", $A$1, -$A96,$F$1,$E$1, "","False")</f>
        <v>42814</v>
      </c>
      <c r="D96" s="96">
        <f xml:space="preserve"> IF(RTD("cqg.rtd",,"StudyData", $B$1, "Bar", "", "Open", $A$1, -$A96, $F$1,$E$1,,$C$1,$D$1)="",NA(),RTD("cqg.rtd",,"StudyData", $B$1, "Bar", "", "Open", $A$1, -$A96, $F$1,$E$1,,$C$1,$D$1))</f>
        <v>14264.88</v>
      </c>
      <c r="E96" s="96">
        <f>IF(RTD("cqg.rtd",,"StudyData", $B$1, "Bar", "", "High", $A$1, -$A96, $F$1,$E$1,,$C$1,$D$1)="",NA(), RTD("cqg.rtd",,"StudyData", $B$1, "Bar", "", "High", $A$1, -$A96, $F$1,$E$1,,$C$1,$D$1))</f>
        <v>14452.62</v>
      </c>
      <c r="F96" s="96">
        <f>IF(RTD("cqg.rtd",,"StudyData", $B$1, "Bar", "", "Low", $A$1, -$A96, $F$1,$E$1,,$C$1,$D$1)="",NA(),RTD("cqg.rtd",,"StudyData", $B$1, "Bar", "", "Low", $A$1, -$A96, $F$1,$E$1,,$C$1,$D$1))</f>
        <v>14264.88</v>
      </c>
      <c r="G96" s="96">
        <f>IF(RTD("cqg.rtd",,"StudyData", $B$1, "Bar", "", "Close", $A$1, -$A96, $F$1,$E$1,,$C$1,$D$1)="",NA(),RTD("cqg.rtd",,"StudyData", $B$1, "Bar", "", "Close", $A$1, -$A96, $F$1,$E$1,,$C$1,$D$1))</f>
        <v>14452.62</v>
      </c>
    </row>
    <row r="97" spans="1:7" x14ac:dyDescent="0.3">
      <c r="A97" s="93">
        <f t="shared" si="1"/>
        <v>95</v>
      </c>
      <c r="B97" s="94">
        <f xml:space="preserve"> RTD("cqg.rtd",,"StudyData", $B$1, "Bar", "", "Time", $A$1,-$A97, $F$1,$E$1, "","False")</f>
        <v>42811</v>
      </c>
      <c r="C97" s="95">
        <f xml:space="preserve"> RTD("cqg.rtd",,"StudyData", $B$1, "Bar", "", "Time", $A$1, -$A97,$F$1,$E$1, "","False")</f>
        <v>42811</v>
      </c>
      <c r="D97" s="96">
        <f xml:space="preserve"> IF(RTD("cqg.rtd",,"StudyData", $B$1, "Bar", "", "Open", $A$1, -$A97, $F$1,$E$1,,$C$1,$D$1)="",NA(),RTD("cqg.rtd",,"StudyData", $B$1, "Bar", "", "Open", $A$1, -$A97, $F$1,$E$1,,$C$1,$D$1))</f>
        <v>14197.13</v>
      </c>
      <c r="E97" s="96">
        <f>IF(RTD("cqg.rtd",,"StudyData", $B$1, "Bar", "", "High", $A$1, -$A97, $F$1,$E$1,,$C$1,$D$1)="",NA(), RTD("cqg.rtd",,"StudyData", $B$1, "Bar", "", "High", $A$1, -$A97, $F$1,$E$1,,$C$1,$D$1))</f>
        <v>14219.69</v>
      </c>
      <c r="F97" s="96">
        <f>IF(RTD("cqg.rtd",,"StudyData", $B$1, "Bar", "", "Low", $A$1, -$A97, $F$1,$E$1,,$C$1,$D$1)="",NA(),RTD("cqg.rtd",,"StudyData", $B$1, "Bar", "", "Low", $A$1, -$A97, $F$1,$E$1,,$C$1,$D$1))</f>
        <v>14137.86</v>
      </c>
      <c r="G97" s="96">
        <f>IF(RTD("cqg.rtd",,"StudyData", $B$1, "Bar", "", "Close", $A$1, -$A97, $F$1,$E$1,,$C$1,$D$1)="",NA(),RTD("cqg.rtd",,"StudyData", $B$1, "Bar", "", "Close", $A$1, -$A97, $F$1,$E$1,,$C$1,$D$1))</f>
        <v>14190.45</v>
      </c>
    </row>
    <row r="98" spans="1:7" x14ac:dyDescent="0.3">
      <c r="A98" s="93">
        <f t="shared" si="1"/>
        <v>96</v>
      </c>
      <c r="B98" s="94">
        <f xml:space="preserve"> RTD("cqg.rtd",,"StudyData", $B$1, "Bar", "", "Time", $A$1,-$A98, $F$1,$E$1, "","False")</f>
        <v>42810</v>
      </c>
      <c r="C98" s="95">
        <f xml:space="preserve"> RTD("cqg.rtd",,"StudyData", $B$1, "Bar", "", "Time", $A$1, -$A98,$F$1,$E$1, "","False")</f>
        <v>42810</v>
      </c>
      <c r="D98" s="96">
        <f xml:space="preserve"> IF(RTD("cqg.rtd",,"StudyData", $B$1, "Bar", "", "Open", $A$1, -$A98, $F$1,$E$1,,$C$1,$D$1)="",NA(),RTD("cqg.rtd",,"StudyData", $B$1, "Bar", "", "Open", $A$1, -$A98, $F$1,$E$1,,$C$1,$D$1))</f>
        <v>13978.17</v>
      </c>
      <c r="E98" s="96">
        <f>IF(RTD("cqg.rtd",,"StudyData", $B$1, "Bar", "", "High", $A$1, -$A98, $F$1,$E$1,,$C$1,$D$1)="",NA(), RTD("cqg.rtd",,"StudyData", $B$1, "Bar", "", "High", $A$1, -$A98, $F$1,$E$1,,$C$1,$D$1))</f>
        <v>14128.61</v>
      </c>
      <c r="F98" s="96">
        <f>IF(RTD("cqg.rtd",,"StudyData", $B$1, "Bar", "", "Low", $A$1, -$A98, $F$1,$E$1,,$C$1,$D$1)="",NA(),RTD("cqg.rtd",,"StudyData", $B$1, "Bar", "", "Low", $A$1, -$A98, $F$1,$E$1,,$C$1,$D$1))</f>
        <v>13928.1</v>
      </c>
      <c r="G98" s="96">
        <f>IF(RTD("cqg.rtd",,"StudyData", $B$1, "Bar", "", "Close", $A$1, -$A98, $F$1,$E$1,,$C$1,$D$1)="",NA(),RTD("cqg.rtd",,"StudyData", $B$1, "Bar", "", "Close", $A$1, -$A98, $F$1,$E$1,,$C$1,$D$1))</f>
        <v>14128.61</v>
      </c>
    </row>
    <row r="99" spans="1:7" x14ac:dyDescent="0.3">
      <c r="A99" s="93">
        <f t="shared" si="1"/>
        <v>97</v>
      </c>
      <c r="B99" s="94">
        <f xml:space="preserve"> RTD("cqg.rtd",,"StudyData", $B$1, "Bar", "", "Time", $A$1,-$A99, $F$1,$E$1, "","False")</f>
        <v>42809</v>
      </c>
      <c r="C99" s="95">
        <f xml:space="preserve"> RTD("cqg.rtd",,"StudyData", $B$1, "Bar", "", "Time", $A$1, -$A99,$F$1,$E$1, "","False")</f>
        <v>42809</v>
      </c>
      <c r="D99" s="96">
        <f xml:space="preserve"> IF(RTD("cqg.rtd",,"StudyData", $B$1, "Bar", "", "Open", $A$1, -$A99, $F$1,$E$1,,$C$1,$D$1)="",NA(),RTD("cqg.rtd",,"StudyData", $B$1, "Bar", "", "Open", $A$1, -$A99, $F$1,$E$1,,$C$1,$D$1))</f>
        <v>13748.59</v>
      </c>
      <c r="E99" s="96">
        <f>IF(RTD("cqg.rtd",,"StudyData", $B$1, "Bar", "", "High", $A$1, -$A99, $F$1,$E$1,,$C$1,$D$1)="",NA(), RTD("cqg.rtd",,"StudyData", $B$1, "Bar", "", "High", $A$1, -$A99, $F$1,$E$1,,$C$1,$D$1))</f>
        <v>13848.17</v>
      </c>
      <c r="F99" s="96">
        <f>IF(RTD("cqg.rtd",,"StudyData", $B$1, "Bar", "", "Low", $A$1, -$A99, $F$1,$E$1,,$C$1,$D$1)="",NA(),RTD("cqg.rtd",,"StudyData", $B$1, "Bar", "", "Low", $A$1, -$A99, $F$1,$E$1,,$C$1,$D$1))</f>
        <v>13726.11</v>
      </c>
      <c r="G99" s="96">
        <f>IF(RTD("cqg.rtd",,"StudyData", $B$1, "Bar", "", "Close", $A$1, -$A99, $F$1,$E$1,,$C$1,$D$1)="",NA(),RTD("cqg.rtd",,"StudyData", $B$1, "Bar", "", "Close", $A$1, -$A99, $F$1,$E$1,,$C$1,$D$1))</f>
        <v>13806.88</v>
      </c>
    </row>
    <row r="100" spans="1:7" x14ac:dyDescent="0.3">
      <c r="A100" s="93">
        <f t="shared" si="1"/>
        <v>98</v>
      </c>
      <c r="B100" s="94">
        <f xml:space="preserve"> RTD("cqg.rtd",,"StudyData", $B$1, "Bar", "", "Time", $A$1,-$A100, $F$1,$E$1, "","False")</f>
        <v>42808</v>
      </c>
      <c r="C100" s="95">
        <f xml:space="preserve"> RTD("cqg.rtd",,"StudyData", $B$1, "Bar", "", "Time", $A$1, -$A100,$F$1,$E$1, "","False")</f>
        <v>42808</v>
      </c>
      <c r="D100" s="96">
        <f xml:space="preserve"> IF(RTD("cqg.rtd",,"StudyData", $B$1, "Bar", "", "Open", $A$1, -$A100, $F$1,$E$1,,$C$1,$D$1)="",NA(),RTD("cqg.rtd",,"StudyData", $B$1, "Bar", "", "Open", $A$1, -$A100, $F$1,$E$1,,$C$1,$D$1))</f>
        <v>13861.39</v>
      </c>
      <c r="E100" s="96">
        <f>IF(RTD("cqg.rtd",,"StudyData", $B$1, "Bar", "", "High", $A$1, -$A100, $F$1,$E$1,,$C$1,$D$1)="",NA(), RTD("cqg.rtd",,"StudyData", $B$1, "Bar", "", "High", $A$1, -$A100, $F$1,$E$1,,$C$1,$D$1))</f>
        <v>13863.41</v>
      </c>
      <c r="F100" s="96">
        <f>IF(RTD("cqg.rtd",,"StudyData", $B$1, "Bar", "", "Low", $A$1, -$A100, $F$1,$E$1,,$C$1,$D$1)="",NA(),RTD("cqg.rtd",,"StudyData", $B$1, "Bar", "", "Low", $A$1, -$A100, $F$1,$E$1,,$C$1,$D$1))</f>
        <v>13795.11</v>
      </c>
      <c r="G100" s="96">
        <f>IF(RTD("cqg.rtd",,"StudyData", $B$1, "Bar", "", "Close", $A$1, -$A100, $F$1,$E$1,,$C$1,$D$1)="",NA(),RTD("cqg.rtd",,"StudyData", $B$1, "Bar", "", "Close", $A$1, -$A100, $F$1,$E$1,,$C$1,$D$1))</f>
        <v>13838.08</v>
      </c>
    </row>
    <row r="101" spans="1:7" x14ac:dyDescent="0.3">
      <c r="A101" s="93">
        <f t="shared" si="1"/>
        <v>99</v>
      </c>
      <c r="B101" s="94">
        <f xml:space="preserve"> RTD("cqg.rtd",,"StudyData", $B$1, "Bar", "", "Time", $A$1,-$A101, $F$1,$E$1, "","False")</f>
        <v>42807</v>
      </c>
      <c r="C101" s="95">
        <f xml:space="preserve"> RTD("cqg.rtd",,"StudyData", $B$1, "Bar", "", "Time", $A$1, -$A101,$F$1,$E$1, "","False")</f>
        <v>42807</v>
      </c>
      <c r="D101" s="96">
        <f xml:space="preserve"> IF(RTD("cqg.rtd",,"StudyData", $B$1, "Bar", "", "Open", $A$1, -$A101, $F$1,$E$1,,$C$1,$D$1)="",NA(),RTD("cqg.rtd",,"StudyData", $B$1, "Bar", "", "Open", $A$1, -$A101, $F$1,$E$1,,$C$1,$D$1))</f>
        <v>13772.03</v>
      </c>
      <c r="E101" s="96">
        <f>IF(RTD("cqg.rtd",,"StudyData", $B$1, "Bar", "", "High", $A$1, -$A101, $F$1,$E$1,,$C$1,$D$1)="",NA(), RTD("cqg.rtd",,"StudyData", $B$1, "Bar", "", "High", $A$1, -$A101, $F$1,$E$1,,$C$1,$D$1))</f>
        <v>13855.56</v>
      </c>
      <c r="F101" s="96">
        <f>IF(RTD("cqg.rtd",,"StudyData", $B$1, "Bar", "", "Low", $A$1, -$A101, $F$1,$E$1,,$C$1,$D$1)="",NA(),RTD("cqg.rtd",,"StudyData", $B$1, "Bar", "", "Low", $A$1, -$A101, $F$1,$E$1,,$C$1,$D$1))</f>
        <v>13739.65</v>
      </c>
      <c r="G101" s="96">
        <f>IF(RTD("cqg.rtd",,"StudyData", $B$1, "Bar", "", "Close", $A$1, -$A101, $F$1,$E$1,,$C$1,$D$1)="",NA(),RTD("cqg.rtd",,"StudyData", $B$1, "Bar", "", "Close", $A$1, -$A101, $F$1,$E$1,,$C$1,$D$1))</f>
        <v>13844.89</v>
      </c>
    </row>
    <row r="102" spans="1:7" x14ac:dyDescent="0.3">
      <c r="A102" s="93">
        <f t="shared" si="1"/>
        <v>100</v>
      </c>
      <c r="B102" s="94">
        <f xml:space="preserve"> RTD("cqg.rtd",,"StudyData", $B$1, "Bar", "", "Time", $A$1,-$A102, $F$1,$E$1, "","False")</f>
        <v>42804</v>
      </c>
      <c r="C102" s="95">
        <f xml:space="preserve"> RTD("cqg.rtd",,"StudyData", $B$1, "Bar", "", "Time", $A$1, -$A102,$F$1,$E$1, "","False")</f>
        <v>42804</v>
      </c>
      <c r="D102" s="96">
        <f xml:space="preserve"> IF(RTD("cqg.rtd",,"StudyData", $B$1, "Bar", "", "Open", $A$1, -$A102, $F$1,$E$1,,$C$1,$D$1)="",NA(),RTD("cqg.rtd",,"StudyData", $B$1, "Bar", "", "Open", $A$1, -$A102, $F$1,$E$1,,$C$1,$D$1))</f>
        <v>13686.08</v>
      </c>
      <c r="E102" s="96">
        <f>IF(RTD("cqg.rtd",,"StudyData", $B$1, "Bar", "", "High", $A$1, -$A102, $F$1,$E$1,,$C$1,$D$1)="",NA(), RTD("cqg.rtd",,"StudyData", $B$1, "Bar", "", "High", $A$1, -$A102, $F$1,$E$1,,$C$1,$D$1))</f>
        <v>13732.72</v>
      </c>
      <c r="F102" s="96">
        <f>IF(RTD("cqg.rtd",,"StudyData", $B$1, "Bar", "", "Low", $A$1, -$A102, $F$1,$E$1,,$C$1,$D$1)="",NA(),RTD("cqg.rtd",,"StudyData", $B$1, "Bar", "", "Low", $A$1, -$A102, $F$1,$E$1,,$C$1,$D$1))</f>
        <v>13631.23</v>
      </c>
      <c r="G102" s="96">
        <f>IF(RTD("cqg.rtd",,"StudyData", $B$1, "Bar", "", "Close", $A$1, -$A102, $F$1,$E$1,,$C$1,$D$1)="",NA(),RTD("cqg.rtd",,"StudyData", $B$1, "Bar", "", "Close", $A$1, -$A102, $F$1,$E$1,,$C$1,$D$1))</f>
        <v>13717.64</v>
      </c>
    </row>
    <row r="103" spans="1:7" x14ac:dyDescent="0.3">
      <c r="A103" s="93">
        <f t="shared" si="1"/>
        <v>101</v>
      </c>
      <c r="B103" s="94">
        <f xml:space="preserve"> RTD("cqg.rtd",,"StudyData", $B$1, "Bar", "", "Time", $A$1,-$A103, $F$1,$E$1, "","False")</f>
        <v>42803</v>
      </c>
      <c r="C103" s="95">
        <f xml:space="preserve"> RTD("cqg.rtd",,"StudyData", $B$1, "Bar", "", "Time", $A$1, -$A103,$F$1,$E$1, "","False")</f>
        <v>42803</v>
      </c>
      <c r="D103" s="96">
        <f xml:space="preserve"> IF(RTD("cqg.rtd",,"StudyData", $B$1, "Bar", "", "Open", $A$1, -$A103, $F$1,$E$1,,$C$1,$D$1)="",NA(),RTD("cqg.rtd",,"StudyData", $B$1, "Bar", "", "Open", $A$1, -$A103, $F$1,$E$1,,$C$1,$D$1))</f>
        <v>13802.27</v>
      </c>
      <c r="E103" s="96">
        <f>IF(RTD("cqg.rtd",,"StudyData", $B$1, "Bar", "", "High", $A$1, -$A103, $F$1,$E$1,,$C$1,$D$1)="",NA(), RTD("cqg.rtd",,"StudyData", $B$1, "Bar", "", "High", $A$1, -$A103, $F$1,$E$1,,$C$1,$D$1))</f>
        <v>13802.27</v>
      </c>
      <c r="F103" s="96">
        <f>IF(RTD("cqg.rtd",,"StudyData", $B$1, "Bar", "", "Low", $A$1, -$A103, $F$1,$E$1,,$C$1,$D$1)="",NA(),RTD("cqg.rtd",,"StudyData", $B$1, "Bar", "", "Low", $A$1, -$A103, $F$1,$E$1,,$C$1,$D$1))</f>
        <v>13658.54</v>
      </c>
      <c r="G103" s="96">
        <f>IF(RTD("cqg.rtd",,"StudyData", $B$1, "Bar", "", "Close", $A$1, -$A103, $F$1,$E$1,,$C$1,$D$1)="",NA(),RTD("cqg.rtd",,"StudyData", $B$1, "Bar", "", "Close", $A$1, -$A103, $F$1,$E$1,,$C$1,$D$1))</f>
        <v>13688.32</v>
      </c>
    </row>
    <row r="104" spans="1:7" x14ac:dyDescent="0.3">
      <c r="A104" s="93">
        <f t="shared" si="1"/>
        <v>102</v>
      </c>
      <c r="B104" s="94">
        <f xml:space="preserve"> RTD("cqg.rtd",,"StudyData", $B$1, "Bar", "", "Time", $A$1,-$A104, $F$1,$E$1, "","False")</f>
        <v>42802</v>
      </c>
      <c r="C104" s="95">
        <f xml:space="preserve"> RTD("cqg.rtd",,"StudyData", $B$1, "Bar", "", "Time", $A$1, -$A104,$F$1,$E$1, "","False")</f>
        <v>42802</v>
      </c>
      <c r="D104" s="96">
        <f xml:space="preserve"> IF(RTD("cqg.rtd",,"StudyData", $B$1, "Bar", "", "Open", $A$1, -$A104, $F$1,$E$1,,$C$1,$D$1)="",NA(),RTD("cqg.rtd",,"StudyData", $B$1, "Bar", "", "Open", $A$1, -$A104, $F$1,$E$1,,$C$1,$D$1))</f>
        <v>13776.04</v>
      </c>
      <c r="E104" s="96">
        <f>IF(RTD("cqg.rtd",,"StudyData", $B$1, "Bar", "", "High", $A$1, -$A104, $F$1,$E$1,,$C$1,$D$1)="",NA(), RTD("cqg.rtd",,"StudyData", $B$1, "Bar", "", "High", $A$1, -$A104, $F$1,$E$1,,$C$1,$D$1))</f>
        <v>13887.57</v>
      </c>
      <c r="F104" s="96">
        <f>IF(RTD("cqg.rtd",,"StudyData", $B$1, "Bar", "", "Low", $A$1, -$A104, $F$1,$E$1,,$C$1,$D$1)="",NA(),RTD("cqg.rtd",,"StudyData", $B$1, "Bar", "", "Low", $A$1, -$A104, $F$1,$E$1,,$C$1,$D$1))</f>
        <v>13738.7</v>
      </c>
      <c r="G104" s="96">
        <f>IF(RTD("cqg.rtd",,"StudyData", $B$1, "Bar", "", "Close", $A$1, -$A104, $F$1,$E$1,,$C$1,$D$1)="",NA(),RTD("cqg.rtd",,"StudyData", $B$1, "Bar", "", "Close", $A$1, -$A104, $F$1,$E$1,,$C$1,$D$1))</f>
        <v>13868.83</v>
      </c>
    </row>
    <row r="105" spans="1:7" x14ac:dyDescent="0.3">
      <c r="A105" s="93">
        <f t="shared" si="1"/>
        <v>103</v>
      </c>
      <c r="B105" s="94">
        <f xml:space="preserve"> RTD("cqg.rtd",,"StudyData", $B$1, "Bar", "", "Time", $A$1,-$A105, $F$1,$E$1, "","False")</f>
        <v>42801</v>
      </c>
      <c r="C105" s="95">
        <f xml:space="preserve"> RTD("cqg.rtd",,"StudyData", $B$1, "Bar", "", "Time", $A$1, -$A105,$F$1,$E$1, "","False")</f>
        <v>42801</v>
      </c>
      <c r="D105" s="96">
        <f xml:space="preserve"> IF(RTD("cqg.rtd",,"StudyData", $B$1, "Bar", "", "Open", $A$1, -$A105, $F$1,$E$1,,$C$1,$D$1)="",NA(),RTD("cqg.rtd",,"StudyData", $B$1, "Bar", "", "Open", $A$1, -$A105, $F$1,$E$1,,$C$1,$D$1))</f>
        <v>13716.66</v>
      </c>
      <c r="E105" s="96">
        <f>IF(RTD("cqg.rtd",,"StudyData", $B$1, "Bar", "", "High", $A$1, -$A105, $F$1,$E$1,,$C$1,$D$1)="",NA(), RTD("cqg.rtd",,"StudyData", $B$1, "Bar", "", "High", $A$1, -$A105, $F$1,$E$1,,$C$1,$D$1))</f>
        <v>13830.25</v>
      </c>
      <c r="F105" s="96">
        <f>IF(RTD("cqg.rtd",,"StudyData", $B$1, "Bar", "", "Low", $A$1, -$A105, $F$1,$E$1,,$C$1,$D$1)="",NA(),RTD("cqg.rtd",,"StudyData", $B$1, "Bar", "", "Low", $A$1, -$A105, $F$1,$E$1,,$C$1,$D$1))</f>
        <v>13699.9</v>
      </c>
      <c r="G105" s="96">
        <f>IF(RTD("cqg.rtd",,"StudyData", $B$1, "Bar", "", "Close", $A$1, -$A105, $F$1,$E$1,,$C$1,$D$1)="",NA(),RTD("cqg.rtd",,"StudyData", $B$1, "Bar", "", "Close", $A$1, -$A105, $F$1,$E$1,,$C$1,$D$1))</f>
        <v>13808.31</v>
      </c>
    </row>
    <row r="106" spans="1:7" x14ac:dyDescent="0.3">
      <c r="A106" s="93">
        <f t="shared" si="1"/>
        <v>104</v>
      </c>
      <c r="B106" s="94">
        <f xml:space="preserve"> RTD("cqg.rtd",,"StudyData", $B$1, "Bar", "", "Time", $A$1,-$A106, $F$1,$E$1, "","False")</f>
        <v>42800</v>
      </c>
      <c r="C106" s="95">
        <f xml:space="preserve"> RTD("cqg.rtd",,"StudyData", $B$1, "Bar", "", "Time", $A$1, -$A106,$F$1,$E$1, "","False")</f>
        <v>42800</v>
      </c>
      <c r="D106" s="96">
        <f xml:space="preserve"> IF(RTD("cqg.rtd",,"StudyData", $B$1, "Bar", "", "Open", $A$1, -$A106, $F$1,$E$1,,$C$1,$D$1)="",NA(),RTD("cqg.rtd",,"StudyData", $B$1, "Bar", "", "Open", $A$1, -$A106, $F$1,$E$1,,$C$1,$D$1))</f>
        <v>13702.6</v>
      </c>
      <c r="E106" s="96">
        <f>IF(RTD("cqg.rtd",,"StudyData", $B$1, "Bar", "", "High", $A$1, -$A106, $F$1,$E$1,,$C$1,$D$1)="",NA(), RTD("cqg.rtd",,"StudyData", $B$1, "Bar", "", "High", $A$1, -$A106, $F$1,$E$1,,$C$1,$D$1))</f>
        <v>13755.19</v>
      </c>
      <c r="F106" s="96">
        <f>IF(RTD("cqg.rtd",,"StudyData", $B$1, "Bar", "", "Low", $A$1, -$A106, $F$1,$E$1,,$C$1,$D$1)="",NA(),RTD("cqg.rtd",,"StudyData", $B$1, "Bar", "", "Low", $A$1, -$A106, $F$1,$E$1,,$C$1,$D$1))</f>
        <v>13677.11</v>
      </c>
      <c r="G106" s="96">
        <f>IF(RTD("cqg.rtd",,"StudyData", $B$1, "Bar", "", "Close", $A$1, -$A106, $F$1,$E$1,,$C$1,$D$1)="",NA(),RTD("cqg.rtd",,"StudyData", $B$1, "Bar", "", "Close", $A$1, -$A106, $F$1,$E$1,,$C$1,$D$1))</f>
        <v>13730.84</v>
      </c>
    </row>
    <row r="107" spans="1:7" x14ac:dyDescent="0.3">
      <c r="A107" s="93">
        <f t="shared" si="1"/>
        <v>105</v>
      </c>
      <c r="B107" s="94">
        <f xml:space="preserve"> RTD("cqg.rtd",,"StudyData", $B$1, "Bar", "", "Time", $A$1,-$A107, $F$1,$E$1, "","False")</f>
        <v>42797</v>
      </c>
      <c r="C107" s="95">
        <f xml:space="preserve"> RTD("cqg.rtd",,"StudyData", $B$1, "Bar", "", "Time", $A$1, -$A107,$F$1,$E$1, "","False")</f>
        <v>42797</v>
      </c>
      <c r="D107" s="96">
        <f xml:space="preserve"> IF(RTD("cqg.rtd",,"StudyData", $B$1, "Bar", "", "Open", $A$1, -$A107, $F$1,$E$1,,$C$1,$D$1)="",NA(),RTD("cqg.rtd",,"StudyData", $B$1, "Bar", "", "Open", $A$1, -$A107, $F$1,$E$1,,$C$1,$D$1))</f>
        <v>13644.48</v>
      </c>
      <c r="E107" s="96">
        <f>IF(RTD("cqg.rtd",,"StudyData", $B$1, "Bar", "", "High", $A$1, -$A107, $F$1,$E$1,,$C$1,$D$1)="",NA(), RTD("cqg.rtd",,"StudyData", $B$1, "Bar", "", "High", $A$1, -$A107, $F$1,$E$1,,$C$1,$D$1))</f>
        <v>13714.04</v>
      </c>
      <c r="F107" s="96">
        <f>IF(RTD("cqg.rtd",,"StudyData", $B$1, "Bar", "", "Low", $A$1, -$A107, $F$1,$E$1,,$C$1,$D$1)="",NA(),RTD("cqg.rtd",,"StudyData", $B$1, "Bar", "", "Low", $A$1, -$A107, $F$1,$E$1,,$C$1,$D$1))</f>
        <v>13585.89</v>
      </c>
      <c r="G107" s="96">
        <f>IF(RTD("cqg.rtd",,"StudyData", $B$1, "Bar", "", "Close", $A$1, -$A107, $F$1,$E$1,,$C$1,$D$1)="",NA(),RTD("cqg.rtd",,"StudyData", $B$1, "Bar", "", "Close", $A$1, -$A107, $F$1,$E$1,,$C$1,$D$1))</f>
        <v>13670.73</v>
      </c>
    </row>
    <row r="108" spans="1:7" x14ac:dyDescent="0.3">
      <c r="A108" s="93">
        <f t="shared" si="1"/>
        <v>106</v>
      </c>
      <c r="B108" s="94">
        <f xml:space="preserve"> RTD("cqg.rtd",,"StudyData", $B$1, "Bar", "", "Time", $A$1,-$A108, $F$1,$E$1, "","False")</f>
        <v>42796</v>
      </c>
      <c r="C108" s="95">
        <f xml:space="preserve"> RTD("cqg.rtd",,"StudyData", $B$1, "Bar", "", "Time", $A$1, -$A108,$F$1,$E$1, "","False")</f>
        <v>42796</v>
      </c>
      <c r="D108" s="96">
        <f xml:space="preserve"> IF(RTD("cqg.rtd",,"StudyData", $B$1, "Bar", "", "Open", $A$1, -$A108, $F$1,$E$1,,$C$1,$D$1)="",NA(),RTD("cqg.rtd",,"StudyData", $B$1, "Bar", "", "Open", $A$1, -$A108, $F$1,$E$1,,$C$1,$D$1))</f>
        <v>13901.15</v>
      </c>
      <c r="E108" s="96">
        <f>IF(RTD("cqg.rtd",,"StudyData", $B$1, "Bar", "", "High", $A$1, -$A108, $F$1,$E$1,,$C$1,$D$1)="",NA(), RTD("cqg.rtd",,"StudyData", $B$1, "Bar", "", "High", $A$1, -$A108, $F$1,$E$1,,$C$1,$D$1))</f>
        <v>13909.88</v>
      </c>
      <c r="F108" s="96">
        <f>IF(RTD("cqg.rtd",,"StudyData", $B$1, "Bar", "", "Low", $A$1, -$A108, $F$1,$E$1,,$C$1,$D$1)="",NA(),RTD("cqg.rtd",,"StudyData", $B$1, "Bar", "", "Low", $A$1, -$A108, $F$1,$E$1,,$C$1,$D$1))</f>
        <v>13691.55</v>
      </c>
      <c r="G108" s="96">
        <f>IF(RTD("cqg.rtd",,"StudyData", $B$1, "Bar", "", "Close", $A$1, -$A108, $F$1,$E$1,,$C$1,$D$1)="",NA(),RTD("cqg.rtd",,"StudyData", $B$1, "Bar", "", "Close", $A$1, -$A108, $F$1,$E$1,,$C$1,$D$1))</f>
        <v>13711.08</v>
      </c>
    </row>
    <row r="109" spans="1:7" x14ac:dyDescent="0.3">
      <c r="A109" s="93">
        <f t="shared" si="1"/>
        <v>107</v>
      </c>
      <c r="B109" s="94">
        <f xml:space="preserve"> RTD("cqg.rtd",,"StudyData", $B$1, "Bar", "", "Time", $A$1,-$A109, $F$1,$E$1, "","False")</f>
        <v>42795</v>
      </c>
      <c r="C109" s="95">
        <f xml:space="preserve"> RTD("cqg.rtd",,"StudyData", $B$1, "Bar", "", "Time", $A$1, -$A109,$F$1,$E$1, "","False")</f>
        <v>42795</v>
      </c>
      <c r="D109" s="96">
        <f xml:space="preserve"> IF(RTD("cqg.rtd",,"StudyData", $B$1, "Bar", "", "Open", $A$1, -$A109, $F$1,$E$1,,$C$1,$D$1)="",NA(),RTD("cqg.rtd",,"StudyData", $B$1, "Bar", "", "Open", $A$1, -$A109, $F$1,$E$1,,$C$1,$D$1))</f>
        <v>13758.22</v>
      </c>
      <c r="E109" s="96">
        <f>IF(RTD("cqg.rtd",,"StudyData", $B$1, "Bar", "", "High", $A$1, -$A109, $F$1,$E$1,,$C$1,$D$1)="",NA(), RTD("cqg.rtd",,"StudyData", $B$1, "Bar", "", "High", $A$1, -$A109, $F$1,$E$1,,$C$1,$D$1))</f>
        <v>13758.22</v>
      </c>
      <c r="F109" s="96">
        <f>IF(RTD("cqg.rtd",,"StudyData", $B$1, "Bar", "", "Low", $A$1, -$A109, $F$1,$E$1,,$C$1,$D$1)="",NA(),RTD("cqg.rtd",,"StudyData", $B$1, "Bar", "", "Low", $A$1, -$A109, $F$1,$E$1,,$C$1,$D$1))</f>
        <v>13671.39</v>
      </c>
      <c r="G109" s="96">
        <f>IF(RTD("cqg.rtd",,"StudyData", $B$1, "Bar", "", "Close", $A$1, -$A109, $F$1,$E$1,,$C$1,$D$1)="",NA(),RTD("cqg.rtd",,"StudyData", $B$1, "Bar", "", "Close", $A$1, -$A109, $F$1,$E$1,,$C$1,$D$1))</f>
        <v>13724.38</v>
      </c>
    </row>
    <row r="110" spans="1:7" x14ac:dyDescent="0.3">
      <c r="A110" s="93">
        <f t="shared" si="1"/>
        <v>108</v>
      </c>
      <c r="B110" s="94">
        <f xml:space="preserve"> RTD("cqg.rtd",,"StudyData", $B$1, "Bar", "", "Time", $A$1,-$A110, $F$1,$E$1, "","False")</f>
        <v>42794</v>
      </c>
      <c r="C110" s="95">
        <f xml:space="preserve"> RTD("cqg.rtd",,"StudyData", $B$1, "Bar", "", "Time", $A$1, -$A110,$F$1,$E$1, "","False")</f>
        <v>42794</v>
      </c>
      <c r="D110" s="96">
        <f xml:space="preserve"> IF(RTD("cqg.rtd",,"StudyData", $B$1, "Bar", "", "Open", $A$1, -$A110, $F$1,$E$1,,$C$1,$D$1)="",NA(),RTD("cqg.rtd",,"StudyData", $B$1, "Bar", "", "Open", $A$1, -$A110, $F$1,$E$1,,$C$1,$D$1))</f>
        <v>13866.57</v>
      </c>
      <c r="E110" s="96">
        <f>IF(RTD("cqg.rtd",,"StudyData", $B$1, "Bar", "", "High", $A$1, -$A110, $F$1,$E$1,,$C$1,$D$1)="",NA(), RTD("cqg.rtd",,"StudyData", $B$1, "Bar", "", "High", $A$1, -$A110, $F$1,$E$1,,$C$1,$D$1))</f>
        <v>13892.6</v>
      </c>
      <c r="F110" s="96">
        <f>IF(RTD("cqg.rtd",,"StudyData", $B$1, "Bar", "", "Low", $A$1, -$A110, $F$1,$E$1,,$C$1,$D$1)="",NA(),RTD("cqg.rtd",,"StudyData", $B$1, "Bar", "", "Low", $A$1, -$A110, $F$1,$E$1,,$C$1,$D$1))</f>
        <v>13701.94</v>
      </c>
      <c r="G110" s="96">
        <f>IF(RTD("cqg.rtd",,"StudyData", $B$1, "Bar", "", "Close", $A$1, -$A110, $F$1,$E$1,,$C$1,$D$1)="",NA(),RTD("cqg.rtd",,"StudyData", $B$1, "Bar", "", "Close", $A$1, -$A110, $F$1,$E$1,,$C$1,$D$1))</f>
        <v>13701.94</v>
      </c>
    </row>
    <row r="111" spans="1:7" x14ac:dyDescent="0.3">
      <c r="A111" s="93">
        <f t="shared" si="1"/>
        <v>109</v>
      </c>
      <c r="B111" s="94">
        <f xml:space="preserve"> RTD("cqg.rtd",,"StudyData", $B$1, "Bar", "", "Time", $A$1,-$A111, $F$1,$E$1, "","False")</f>
        <v>42793</v>
      </c>
      <c r="C111" s="95">
        <f xml:space="preserve"> RTD("cqg.rtd",,"StudyData", $B$1, "Bar", "", "Time", $A$1, -$A111,$F$1,$E$1, "","False")</f>
        <v>42793</v>
      </c>
      <c r="D111" s="96">
        <f xml:space="preserve"> IF(RTD("cqg.rtd",,"StudyData", $B$1, "Bar", "", "Open", $A$1, -$A111, $F$1,$E$1,,$C$1,$D$1)="",NA(),RTD("cqg.rtd",,"StudyData", $B$1, "Bar", "", "Open", $A$1, -$A111, $F$1,$E$1,,$C$1,$D$1))</f>
        <v>13861</v>
      </c>
      <c r="E111" s="96">
        <f>IF(RTD("cqg.rtd",,"StudyData", $B$1, "Bar", "", "High", $A$1, -$A111, $F$1,$E$1,,$C$1,$D$1)="",NA(), RTD("cqg.rtd",,"StudyData", $B$1, "Bar", "", "High", $A$1, -$A111, $F$1,$E$1,,$C$1,$D$1))</f>
        <v>13955.54</v>
      </c>
      <c r="F111" s="96">
        <f>IF(RTD("cqg.rtd",,"StudyData", $B$1, "Bar", "", "Low", $A$1, -$A111, $F$1,$E$1,,$C$1,$D$1)="",NA(),RTD("cqg.rtd",,"StudyData", $B$1, "Bar", "", "Low", $A$1, -$A111, $F$1,$E$1,,$C$1,$D$1))</f>
        <v>13827.77</v>
      </c>
      <c r="G111" s="96">
        <f>IF(RTD("cqg.rtd",,"StudyData", $B$1, "Bar", "", "Close", $A$1, -$A111, $F$1,$E$1,,$C$1,$D$1)="",NA(),RTD("cqg.rtd",,"StudyData", $B$1, "Bar", "", "Close", $A$1, -$A111, $F$1,$E$1,,$C$1,$D$1))</f>
        <v>13845.66</v>
      </c>
    </row>
    <row r="112" spans="1:7" x14ac:dyDescent="0.3">
      <c r="A112" s="93">
        <f t="shared" si="1"/>
        <v>110</v>
      </c>
      <c r="B112" s="94">
        <f xml:space="preserve"> RTD("cqg.rtd",,"StudyData", $B$1, "Bar", "", "Time", $A$1,-$A112, $F$1,$E$1, "","False")</f>
        <v>42790</v>
      </c>
      <c r="C112" s="95">
        <f xml:space="preserve"> RTD("cqg.rtd",,"StudyData", $B$1, "Bar", "", "Time", $A$1, -$A112,$F$1,$E$1, "","False")</f>
        <v>42790</v>
      </c>
      <c r="D112" s="96">
        <f xml:space="preserve"> IF(RTD("cqg.rtd",,"StudyData", $B$1, "Bar", "", "Open", $A$1, -$A112, $F$1,$E$1,,$C$1,$D$1)="",NA(),RTD("cqg.rtd",,"StudyData", $B$1, "Bar", "", "Open", $A$1, -$A112, $F$1,$E$1,,$C$1,$D$1))</f>
        <v>13941.4</v>
      </c>
      <c r="E112" s="96">
        <f>IF(RTD("cqg.rtd",,"StudyData", $B$1, "Bar", "", "High", $A$1, -$A112, $F$1,$E$1,,$C$1,$D$1)="",NA(), RTD("cqg.rtd",,"StudyData", $B$1, "Bar", "", "High", $A$1, -$A112, $F$1,$E$1,,$C$1,$D$1))</f>
        <v>13942.55</v>
      </c>
      <c r="F112" s="96">
        <f>IF(RTD("cqg.rtd",,"StudyData", $B$1, "Bar", "", "Low", $A$1, -$A112, $F$1,$E$1,,$C$1,$D$1)="",NA(),RTD("cqg.rtd",,"StudyData", $B$1, "Bar", "", "Low", $A$1, -$A112, $F$1,$E$1,,$C$1,$D$1))</f>
        <v>13847.16</v>
      </c>
      <c r="G112" s="96">
        <f>IF(RTD("cqg.rtd",,"StudyData", $B$1, "Bar", "", "Close", $A$1, -$A112, $F$1,$E$1,,$C$1,$D$1)="",NA(),RTD("cqg.rtd",,"StudyData", $B$1, "Bar", "", "Close", $A$1, -$A112, $F$1,$E$1,,$C$1,$D$1))</f>
        <v>13855.93</v>
      </c>
    </row>
    <row r="113" spans="1:7" x14ac:dyDescent="0.3">
      <c r="A113" s="93">
        <f t="shared" si="1"/>
        <v>111</v>
      </c>
      <c r="B113" s="94">
        <f xml:space="preserve"> RTD("cqg.rtd",,"StudyData", $B$1, "Bar", "", "Time", $A$1,-$A113, $F$1,$E$1, "","False")</f>
        <v>42789</v>
      </c>
      <c r="C113" s="95">
        <f xml:space="preserve"> RTD("cqg.rtd",,"StudyData", $B$1, "Bar", "", "Time", $A$1, -$A113,$F$1,$E$1, "","False")</f>
        <v>42789</v>
      </c>
      <c r="D113" s="96">
        <f xml:space="preserve"> IF(RTD("cqg.rtd",,"StudyData", $B$1, "Bar", "", "Open", $A$1, -$A113, $F$1,$E$1,,$C$1,$D$1)="",NA(),RTD("cqg.rtd",,"StudyData", $B$1, "Bar", "", "Open", $A$1, -$A113, $F$1,$E$1,,$C$1,$D$1))</f>
        <v>13970.37</v>
      </c>
      <c r="E113" s="96">
        <f>IF(RTD("cqg.rtd",,"StudyData", $B$1, "Bar", "", "High", $A$1, -$A113, $F$1,$E$1,,$C$1,$D$1)="",NA(), RTD("cqg.rtd",,"StudyData", $B$1, "Bar", "", "High", $A$1, -$A113, $F$1,$E$1,,$C$1,$D$1))</f>
        <v>14013.37</v>
      </c>
      <c r="F113" s="96">
        <f>IF(RTD("cqg.rtd",,"StudyData", $B$1, "Bar", "", "Low", $A$1, -$A113, $F$1,$E$1,,$C$1,$D$1)="",NA(),RTD("cqg.rtd",,"StudyData", $B$1, "Bar", "", "Low", $A$1, -$A113, $F$1,$E$1,,$C$1,$D$1))</f>
        <v>13905.19</v>
      </c>
      <c r="G113" s="96">
        <f>IF(RTD("cqg.rtd",,"StudyData", $B$1, "Bar", "", "Close", $A$1, -$A113, $F$1,$E$1,,$C$1,$D$1)="",NA(),RTD("cqg.rtd",,"StudyData", $B$1, "Bar", "", "Close", $A$1, -$A113, $F$1,$E$1,,$C$1,$D$1))</f>
        <v>13931.23</v>
      </c>
    </row>
    <row r="114" spans="1:7" x14ac:dyDescent="0.3">
      <c r="A114" s="93">
        <f t="shared" si="1"/>
        <v>112</v>
      </c>
      <c r="B114" s="94">
        <f xml:space="preserve"> RTD("cqg.rtd",,"StudyData", $B$1, "Bar", "", "Time", $A$1,-$A114, $F$1,$E$1, "","False")</f>
        <v>42788</v>
      </c>
      <c r="C114" s="95">
        <f xml:space="preserve"> RTD("cqg.rtd",,"StudyData", $B$1, "Bar", "", "Time", $A$1, -$A114,$F$1,$E$1, "","False")</f>
        <v>42788</v>
      </c>
      <c r="D114" s="96">
        <f xml:space="preserve"> IF(RTD("cqg.rtd",,"StudyData", $B$1, "Bar", "", "Open", $A$1, -$A114, $F$1,$E$1,,$C$1,$D$1)="",NA(),RTD("cqg.rtd",,"StudyData", $B$1, "Bar", "", "Open", $A$1, -$A114, $F$1,$E$1,,$C$1,$D$1))</f>
        <v>13957.9</v>
      </c>
      <c r="E114" s="96">
        <f>IF(RTD("cqg.rtd",,"StudyData", $B$1, "Bar", "", "High", $A$1, -$A114, $F$1,$E$1,,$C$1,$D$1)="",NA(), RTD("cqg.rtd",,"StudyData", $B$1, "Bar", "", "High", $A$1, -$A114, $F$1,$E$1,,$C$1,$D$1))</f>
        <v>13998.98</v>
      </c>
      <c r="F114" s="96">
        <f>IF(RTD("cqg.rtd",,"StudyData", $B$1, "Bar", "", "Low", $A$1, -$A114, $F$1,$E$1,,$C$1,$D$1)="",NA(),RTD("cqg.rtd",,"StudyData", $B$1, "Bar", "", "Low", $A$1, -$A114, $F$1,$E$1,,$C$1,$D$1))</f>
        <v>13911.96</v>
      </c>
      <c r="G114" s="96">
        <f>IF(RTD("cqg.rtd",,"StudyData", $B$1, "Bar", "", "Close", $A$1, -$A114, $F$1,$E$1,,$C$1,$D$1)="",NA(),RTD("cqg.rtd",,"StudyData", $B$1, "Bar", "", "Close", $A$1, -$A114, $F$1,$E$1,,$C$1,$D$1))</f>
        <v>13998.98</v>
      </c>
    </row>
    <row r="115" spans="1:7" x14ac:dyDescent="0.3">
      <c r="A115" s="93">
        <f t="shared" si="1"/>
        <v>113</v>
      </c>
      <c r="B115" s="94">
        <f xml:space="preserve"> RTD("cqg.rtd",,"StudyData", $B$1, "Bar", "", "Time", $A$1,-$A115, $F$1,$E$1, "","False")</f>
        <v>42787</v>
      </c>
      <c r="C115" s="95">
        <f xml:space="preserve"> RTD("cqg.rtd",,"StudyData", $B$1, "Bar", "", "Time", $A$1, -$A115,$F$1,$E$1, "","False")</f>
        <v>42787</v>
      </c>
      <c r="D115" s="96">
        <f xml:space="preserve"> IF(RTD("cqg.rtd",,"StudyData", $B$1, "Bar", "", "Open", $A$1, -$A115, $F$1,$E$1,,$C$1,$D$1)="",NA(),RTD("cqg.rtd",,"StudyData", $B$1, "Bar", "", "Open", $A$1, -$A115, $F$1,$E$1,,$C$1,$D$1))</f>
        <v>13949.92</v>
      </c>
      <c r="E115" s="96">
        <f>IF(RTD("cqg.rtd",,"StudyData", $B$1, "Bar", "", "High", $A$1, -$A115, $F$1,$E$1,,$C$1,$D$1)="",NA(), RTD("cqg.rtd",,"StudyData", $B$1, "Bar", "", "High", $A$1, -$A115, $F$1,$E$1,,$C$1,$D$1))</f>
        <v>14003.42</v>
      </c>
      <c r="F115" s="96">
        <f>IF(RTD("cqg.rtd",,"StudyData", $B$1, "Bar", "", "Low", $A$1, -$A115, $F$1,$E$1,,$C$1,$D$1)="",NA(),RTD("cqg.rtd",,"StudyData", $B$1, "Bar", "", "Low", $A$1, -$A115, $F$1,$E$1,,$C$1,$D$1))</f>
        <v>13829.97</v>
      </c>
      <c r="G115" s="96">
        <f>IF(RTD("cqg.rtd",,"StudyData", $B$1, "Bar", "", "Close", $A$1, -$A115, $F$1,$E$1,,$C$1,$D$1)="",NA(),RTD("cqg.rtd",,"StudyData", $B$1, "Bar", "", "Close", $A$1, -$A115, $F$1,$E$1,,$C$1,$D$1))</f>
        <v>13874.95</v>
      </c>
    </row>
    <row r="116" spans="1:7" x14ac:dyDescent="0.3">
      <c r="A116" s="93">
        <f t="shared" si="1"/>
        <v>114</v>
      </c>
      <c r="B116" s="94">
        <f xml:space="preserve"> RTD("cqg.rtd",,"StudyData", $B$1, "Bar", "", "Time", $A$1,-$A116, $F$1,$E$1, "","False")</f>
        <v>42786</v>
      </c>
      <c r="C116" s="95">
        <f xml:space="preserve"> RTD("cqg.rtd",,"StudyData", $B$1, "Bar", "", "Time", $A$1, -$A116,$F$1,$E$1, "","False")</f>
        <v>42786</v>
      </c>
      <c r="D116" s="96">
        <f xml:space="preserve"> IF(RTD("cqg.rtd",,"StudyData", $B$1, "Bar", "", "Open", $A$1, -$A116, $F$1,$E$1,,$C$1,$D$1)="",NA(),RTD("cqg.rtd",,"StudyData", $B$1, "Bar", "", "Open", $A$1, -$A116, $F$1,$E$1,,$C$1,$D$1))</f>
        <v>13887.95</v>
      </c>
      <c r="E116" s="96">
        <f>IF(RTD("cqg.rtd",,"StudyData", $B$1, "Bar", "", "High", $A$1, -$A116, $F$1,$E$1,,$C$1,$D$1)="",NA(), RTD("cqg.rtd",,"StudyData", $B$1, "Bar", "", "High", $A$1, -$A116, $F$1,$E$1,,$C$1,$D$1))</f>
        <v>13978.28</v>
      </c>
      <c r="F116" s="96">
        <f>IF(RTD("cqg.rtd",,"StudyData", $B$1, "Bar", "", "Low", $A$1, -$A116, $F$1,$E$1,,$C$1,$D$1)="",NA(),RTD("cqg.rtd",,"StudyData", $B$1, "Bar", "", "Low", $A$1, -$A116, $F$1,$E$1,,$C$1,$D$1))</f>
        <v>13878.51</v>
      </c>
      <c r="G116" s="96">
        <f>IF(RTD("cqg.rtd",,"StudyData", $B$1, "Bar", "", "Close", $A$1, -$A116, $F$1,$E$1,,$C$1,$D$1)="",NA(),RTD("cqg.rtd",,"StudyData", $B$1, "Bar", "", "Close", $A$1, -$A116, $F$1,$E$1,,$C$1,$D$1))</f>
        <v>13935.29</v>
      </c>
    </row>
    <row r="117" spans="1:7" x14ac:dyDescent="0.3">
      <c r="A117" s="93">
        <f t="shared" si="1"/>
        <v>115</v>
      </c>
      <c r="B117" s="94">
        <f xml:space="preserve"> RTD("cqg.rtd",,"StudyData", $B$1, "Bar", "", "Time", $A$1,-$A117, $F$1,$E$1, "","False")</f>
        <v>42783</v>
      </c>
      <c r="C117" s="95">
        <f xml:space="preserve"> RTD("cqg.rtd",,"StudyData", $B$1, "Bar", "", "Time", $A$1, -$A117,$F$1,$E$1, "","False")</f>
        <v>42783</v>
      </c>
      <c r="D117" s="96">
        <f xml:space="preserve"> IF(RTD("cqg.rtd",,"StudyData", $B$1, "Bar", "", "Open", $A$1, -$A117, $F$1,$E$1,,$C$1,$D$1)="",NA(),RTD("cqg.rtd",,"StudyData", $B$1, "Bar", "", "Open", $A$1, -$A117, $F$1,$E$1,,$C$1,$D$1))</f>
        <v>13929.71</v>
      </c>
      <c r="E117" s="96">
        <f>IF(RTD("cqg.rtd",,"StudyData", $B$1, "Bar", "", "High", $A$1, -$A117, $F$1,$E$1,,$C$1,$D$1)="",NA(), RTD("cqg.rtd",,"StudyData", $B$1, "Bar", "", "High", $A$1, -$A117, $F$1,$E$1,,$C$1,$D$1))</f>
        <v>13955.03</v>
      </c>
      <c r="F117" s="96">
        <f>IF(RTD("cqg.rtd",,"StudyData", $B$1, "Bar", "", "Low", $A$1, -$A117, $F$1,$E$1,,$C$1,$D$1)="",NA(),RTD("cqg.rtd",,"StudyData", $B$1, "Bar", "", "Low", $A$1, -$A117, $F$1,$E$1,,$C$1,$D$1))</f>
        <v>13837.21</v>
      </c>
      <c r="G117" s="96">
        <f>IF(RTD("cqg.rtd",,"StudyData", $B$1, "Bar", "", "Close", $A$1, -$A117, $F$1,$E$1,,$C$1,$D$1)="",NA(),RTD("cqg.rtd",,"StudyData", $B$1, "Bar", "", "Close", $A$1, -$A117, $F$1,$E$1,,$C$1,$D$1))</f>
        <v>13858.23</v>
      </c>
    </row>
    <row r="118" spans="1:7" x14ac:dyDescent="0.3">
      <c r="A118" s="93">
        <f t="shared" si="1"/>
        <v>116</v>
      </c>
      <c r="B118" s="94">
        <f xml:space="preserve"> RTD("cqg.rtd",,"StudyData", $B$1, "Bar", "", "Time", $A$1,-$A118, $F$1,$E$1, "","False")</f>
        <v>42782</v>
      </c>
      <c r="C118" s="95">
        <f xml:space="preserve"> RTD("cqg.rtd",,"StudyData", $B$1, "Bar", "", "Time", $A$1, -$A118,$F$1,$E$1, "","False")</f>
        <v>42782</v>
      </c>
      <c r="D118" s="96">
        <f xml:space="preserve"> IF(RTD("cqg.rtd",,"StudyData", $B$1, "Bar", "", "Open", $A$1, -$A118, $F$1,$E$1,,$C$1,$D$1)="",NA(),RTD("cqg.rtd",,"StudyData", $B$1, "Bar", "", "Open", $A$1, -$A118, $F$1,$E$1,,$C$1,$D$1))</f>
        <v>13904.88</v>
      </c>
      <c r="E118" s="96">
        <f>IF(RTD("cqg.rtd",,"StudyData", $B$1, "Bar", "", "High", $A$1, -$A118, $F$1,$E$1,,$C$1,$D$1)="",NA(), RTD("cqg.rtd",,"StudyData", $B$1, "Bar", "", "High", $A$1, -$A118, $F$1,$E$1,,$C$1,$D$1))</f>
        <v>13942.71</v>
      </c>
      <c r="F118" s="96">
        <f>IF(RTD("cqg.rtd",,"StudyData", $B$1, "Bar", "", "Low", $A$1, -$A118, $F$1,$E$1,,$C$1,$D$1)="",NA(),RTD("cqg.rtd",,"StudyData", $B$1, "Bar", "", "Low", $A$1, -$A118, $F$1,$E$1,,$C$1,$D$1))</f>
        <v>13826.99</v>
      </c>
      <c r="G118" s="96">
        <f>IF(RTD("cqg.rtd",,"StudyData", $B$1, "Bar", "", "Close", $A$1, -$A118, $F$1,$E$1,,$C$1,$D$1)="",NA(),RTD("cqg.rtd",,"StudyData", $B$1, "Bar", "", "Close", $A$1, -$A118, $F$1,$E$1,,$C$1,$D$1))</f>
        <v>13909.66</v>
      </c>
    </row>
    <row r="119" spans="1:7" x14ac:dyDescent="0.3">
      <c r="A119" s="93">
        <f t="shared" si="1"/>
        <v>117</v>
      </c>
      <c r="B119" s="94">
        <f xml:space="preserve"> RTD("cqg.rtd",,"StudyData", $B$1, "Bar", "", "Time", $A$1,-$A119, $F$1,$E$1, "","False")</f>
        <v>42781</v>
      </c>
      <c r="C119" s="95">
        <f xml:space="preserve"> RTD("cqg.rtd",,"StudyData", $B$1, "Bar", "", "Time", $A$1, -$A119,$F$1,$E$1, "","False")</f>
        <v>42781</v>
      </c>
      <c r="D119" s="96">
        <f xml:space="preserve"> IF(RTD("cqg.rtd",,"StudyData", $B$1, "Bar", "", "Open", $A$1, -$A119, $F$1,$E$1,,$C$1,$D$1)="",NA(),RTD("cqg.rtd",,"StudyData", $B$1, "Bar", "", "Open", $A$1, -$A119, $F$1,$E$1,,$C$1,$D$1))</f>
        <v>13801.2</v>
      </c>
      <c r="E119" s="96">
        <f>IF(RTD("cqg.rtd",,"StudyData", $B$1, "Bar", "", "High", $A$1, -$A119, $F$1,$E$1,,$C$1,$D$1)="",NA(), RTD("cqg.rtd",,"StudyData", $B$1, "Bar", "", "High", $A$1, -$A119, $F$1,$E$1,,$C$1,$D$1))</f>
        <v>13928.38</v>
      </c>
      <c r="F119" s="96">
        <f>IF(RTD("cqg.rtd",,"StudyData", $B$1, "Bar", "", "Low", $A$1, -$A119, $F$1,$E$1,,$C$1,$D$1)="",NA(),RTD("cqg.rtd",,"StudyData", $B$1, "Bar", "", "Low", $A$1, -$A119, $F$1,$E$1,,$C$1,$D$1))</f>
        <v>13801.2</v>
      </c>
      <c r="G119" s="96">
        <f>IF(RTD("cqg.rtd",,"StudyData", $B$1, "Bar", "", "Close", $A$1, -$A119, $F$1,$E$1,,$C$1,$D$1)="",NA(),RTD("cqg.rtd",,"StudyData", $B$1, "Bar", "", "Close", $A$1, -$A119, $F$1,$E$1,,$C$1,$D$1))</f>
        <v>13855.79</v>
      </c>
    </row>
    <row r="120" spans="1:7" x14ac:dyDescent="0.3">
      <c r="A120" s="93">
        <f t="shared" si="1"/>
        <v>118</v>
      </c>
      <c r="B120" s="94">
        <f xml:space="preserve"> RTD("cqg.rtd",,"StudyData", $B$1, "Bar", "", "Time", $A$1,-$A120, $F$1,$E$1, "","False")</f>
        <v>42780</v>
      </c>
      <c r="C120" s="95">
        <f xml:space="preserve"> RTD("cqg.rtd",,"StudyData", $B$1, "Bar", "", "Time", $A$1, -$A120,$F$1,$E$1, "","False")</f>
        <v>42780</v>
      </c>
      <c r="D120" s="96">
        <f xml:space="preserve"> IF(RTD("cqg.rtd",,"StudyData", $B$1, "Bar", "", "Open", $A$1, -$A120, $F$1,$E$1,,$C$1,$D$1)="",NA(),RTD("cqg.rtd",,"StudyData", $B$1, "Bar", "", "Open", $A$1, -$A120, $F$1,$E$1,,$C$1,$D$1))</f>
        <v>13774.55</v>
      </c>
      <c r="E120" s="96">
        <f>IF(RTD("cqg.rtd",,"StudyData", $B$1, "Bar", "", "High", $A$1, -$A120, $F$1,$E$1,,$C$1,$D$1)="",NA(), RTD("cqg.rtd",,"StudyData", $B$1, "Bar", "", "High", $A$1, -$A120, $F$1,$E$1,,$C$1,$D$1))</f>
        <v>13791.29</v>
      </c>
      <c r="F120" s="96">
        <f>IF(RTD("cqg.rtd",,"StudyData", $B$1, "Bar", "", "Low", $A$1, -$A120, $F$1,$E$1,,$C$1,$D$1)="",NA(),RTD("cqg.rtd",,"StudyData", $B$1, "Bar", "", "Low", $A$1, -$A120, $F$1,$E$1,,$C$1,$D$1))</f>
        <v>13715.88</v>
      </c>
      <c r="G120" s="96">
        <f>IF(RTD("cqg.rtd",,"StudyData", $B$1, "Bar", "", "Close", $A$1, -$A120, $F$1,$E$1,,$C$1,$D$1)="",NA(),RTD("cqg.rtd",,"StudyData", $B$1, "Bar", "", "Close", $A$1, -$A120, $F$1,$E$1,,$C$1,$D$1))</f>
        <v>13781.88</v>
      </c>
    </row>
    <row r="121" spans="1:7" x14ac:dyDescent="0.3">
      <c r="A121" s="93">
        <f t="shared" si="1"/>
        <v>119</v>
      </c>
      <c r="B121" s="94">
        <f xml:space="preserve"> RTD("cqg.rtd",,"StudyData", $B$1, "Bar", "", "Time", $A$1,-$A121, $F$1,$E$1, "","False")</f>
        <v>42779</v>
      </c>
      <c r="C121" s="95">
        <f xml:space="preserve"> RTD("cqg.rtd",,"StudyData", $B$1, "Bar", "", "Time", $A$1, -$A121,$F$1,$E$1, "","False")</f>
        <v>42779</v>
      </c>
      <c r="D121" s="96">
        <f xml:space="preserve"> IF(RTD("cqg.rtd",,"StudyData", $B$1, "Bar", "", "Open", $A$1, -$A121, $F$1,$E$1,,$C$1,$D$1)="",NA(),RTD("cqg.rtd",,"StudyData", $B$1, "Bar", "", "Open", $A$1, -$A121, $F$1,$E$1,,$C$1,$D$1))</f>
        <v>13772.39</v>
      </c>
      <c r="E121" s="96">
        <f>IF(RTD("cqg.rtd",,"StudyData", $B$1, "Bar", "", "High", $A$1, -$A121, $F$1,$E$1,,$C$1,$D$1)="",NA(), RTD("cqg.rtd",,"StudyData", $B$1, "Bar", "", "High", $A$1, -$A121, $F$1,$E$1,,$C$1,$D$1))</f>
        <v>13819.05</v>
      </c>
      <c r="F121" s="96">
        <f>IF(RTD("cqg.rtd",,"StudyData", $B$1, "Bar", "", "Low", $A$1, -$A121, $F$1,$E$1,,$C$1,$D$1)="",NA(),RTD("cqg.rtd",,"StudyData", $B$1, "Bar", "", "Low", $A$1, -$A121, $F$1,$E$1,,$C$1,$D$1))</f>
        <v>13740.68</v>
      </c>
      <c r="G121" s="96">
        <f>IF(RTD("cqg.rtd",,"StudyData", $B$1, "Bar", "", "Close", $A$1, -$A121, $F$1,$E$1,,$C$1,$D$1)="",NA(),RTD("cqg.rtd",,"StudyData", $B$1, "Bar", "", "Close", $A$1, -$A121, $F$1,$E$1,,$C$1,$D$1))</f>
        <v>13791.03</v>
      </c>
    </row>
    <row r="122" spans="1:7" x14ac:dyDescent="0.3">
      <c r="A122" s="93">
        <f t="shared" si="1"/>
        <v>120</v>
      </c>
      <c r="B122" s="94">
        <f xml:space="preserve"> RTD("cqg.rtd",,"StudyData", $B$1, "Bar", "", "Time", $A$1,-$A122, $F$1,$E$1, "","False")</f>
        <v>42776</v>
      </c>
      <c r="C122" s="95">
        <f xml:space="preserve"> RTD("cqg.rtd",,"StudyData", $B$1, "Bar", "", "Time", $A$1, -$A122,$F$1,$E$1, "","False")</f>
        <v>42776</v>
      </c>
      <c r="D122" s="96">
        <f xml:space="preserve"> IF(RTD("cqg.rtd",,"StudyData", $B$1, "Bar", "", "Open", $A$1, -$A122, $F$1,$E$1,,$C$1,$D$1)="",NA(),RTD("cqg.rtd",,"StudyData", $B$1, "Bar", "", "Open", $A$1, -$A122, $F$1,$E$1,,$C$1,$D$1))</f>
        <v>13768.08</v>
      </c>
      <c r="E122" s="96">
        <f>IF(RTD("cqg.rtd",,"StudyData", $B$1, "Bar", "", "High", $A$1, -$A122, $F$1,$E$1,,$C$1,$D$1)="",NA(), RTD("cqg.rtd",,"StudyData", $B$1, "Bar", "", "High", $A$1, -$A122, $F$1,$E$1,,$C$1,$D$1))</f>
        <v>13825.5</v>
      </c>
      <c r="F122" s="96">
        <f>IF(RTD("cqg.rtd",,"StudyData", $B$1, "Bar", "", "Low", $A$1, -$A122, $F$1,$E$1,,$C$1,$D$1)="",NA(),RTD("cqg.rtd",,"StudyData", $B$1, "Bar", "", "Low", $A$1, -$A122, $F$1,$E$1,,$C$1,$D$1))</f>
        <v>13701.06</v>
      </c>
      <c r="G122" s="96">
        <f>IF(RTD("cqg.rtd",,"StudyData", $B$1, "Bar", "", "Close", $A$1, -$A122, $F$1,$E$1,,$C$1,$D$1)="",NA(),RTD("cqg.rtd",,"StudyData", $B$1, "Bar", "", "Close", $A$1, -$A122, $F$1,$E$1,,$C$1,$D$1))</f>
        <v>13710.88</v>
      </c>
    </row>
    <row r="123" spans="1:7" x14ac:dyDescent="0.3">
      <c r="A123" s="93">
        <f t="shared" si="1"/>
        <v>121</v>
      </c>
      <c r="B123" s="94">
        <f xml:space="preserve"> RTD("cqg.rtd",,"StudyData", $B$1, "Bar", "", "Time", $A$1,-$A123, $F$1,$E$1, "","False")</f>
        <v>42775</v>
      </c>
      <c r="C123" s="95">
        <f xml:space="preserve"> RTD("cqg.rtd",,"StudyData", $B$1, "Bar", "", "Time", $A$1, -$A123,$F$1,$E$1, "","False")</f>
        <v>42775</v>
      </c>
      <c r="D123" s="96">
        <f xml:space="preserve"> IF(RTD("cqg.rtd",,"StudyData", $B$1, "Bar", "", "Open", $A$1, -$A123, $F$1,$E$1,,$C$1,$D$1)="",NA(),RTD("cqg.rtd",,"StudyData", $B$1, "Bar", "", "Open", $A$1, -$A123, $F$1,$E$1,,$C$1,$D$1))</f>
        <v>13699.37</v>
      </c>
      <c r="E123" s="96">
        <f>IF(RTD("cqg.rtd",,"StudyData", $B$1, "Bar", "", "High", $A$1, -$A123, $F$1,$E$1,,$C$1,$D$1)="",NA(), RTD("cqg.rtd",,"StudyData", $B$1, "Bar", "", "High", $A$1, -$A123, $F$1,$E$1,,$C$1,$D$1))</f>
        <v>13788.83</v>
      </c>
      <c r="F123" s="96">
        <f>IF(RTD("cqg.rtd",,"StudyData", $B$1, "Bar", "", "Low", $A$1, -$A123, $F$1,$E$1,,$C$1,$D$1)="",NA(),RTD("cqg.rtd",,"StudyData", $B$1, "Bar", "", "Low", $A$1, -$A123, $F$1,$E$1,,$C$1,$D$1))</f>
        <v>13680.8</v>
      </c>
      <c r="G123" s="96">
        <f>IF(RTD("cqg.rtd",,"StudyData", $B$1, "Bar", "", "Close", $A$1, -$A123, $F$1,$E$1,,$C$1,$D$1)="",NA(),RTD("cqg.rtd",,"StudyData", $B$1, "Bar", "", "Close", $A$1, -$A123, $F$1,$E$1,,$C$1,$D$1))</f>
        <v>13695.52</v>
      </c>
    </row>
    <row r="124" spans="1:7" x14ac:dyDescent="0.3">
      <c r="A124" s="93">
        <f t="shared" si="1"/>
        <v>122</v>
      </c>
      <c r="B124" s="94">
        <f xml:space="preserve"> RTD("cqg.rtd",,"StudyData", $B$1, "Bar", "", "Time", $A$1,-$A124, $F$1,$E$1, "","False")</f>
        <v>42774</v>
      </c>
      <c r="C124" s="95">
        <f xml:space="preserve"> RTD("cqg.rtd",,"StudyData", $B$1, "Bar", "", "Time", $A$1, -$A124,$F$1,$E$1, "","False")</f>
        <v>42774</v>
      </c>
      <c r="D124" s="96">
        <f xml:space="preserve"> IF(RTD("cqg.rtd",,"StudyData", $B$1, "Bar", "", "Open", $A$1, -$A124, $F$1,$E$1,,$C$1,$D$1)="",NA(),RTD("cqg.rtd",,"StudyData", $B$1, "Bar", "", "Open", $A$1, -$A124, $F$1,$E$1,,$C$1,$D$1))</f>
        <v>13624.68</v>
      </c>
      <c r="E124" s="96">
        <f>IF(RTD("cqg.rtd",,"StudyData", $B$1, "Bar", "", "High", $A$1, -$A124, $F$1,$E$1,,$C$1,$D$1)="",NA(), RTD("cqg.rtd",,"StudyData", $B$1, "Bar", "", "High", $A$1, -$A124, $F$1,$E$1,,$C$1,$D$1))</f>
        <v>13713.46</v>
      </c>
      <c r="F124" s="96">
        <f>IF(RTD("cqg.rtd",,"StudyData", $B$1, "Bar", "", "Low", $A$1, -$A124, $F$1,$E$1,,$C$1,$D$1)="",NA(),RTD("cqg.rtd",,"StudyData", $B$1, "Bar", "", "Low", $A$1, -$A124, $F$1,$E$1,,$C$1,$D$1))</f>
        <v>13564.23</v>
      </c>
      <c r="G124" s="96">
        <f>IF(RTD("cqg.rtd",,"StudyData", $B$1, "Bar", "", "Close", $A$1, -$A124, $F$1,$E$1,,$C$1,$D$1)="",NA(),RTD("cqg.rtd",,"StudyData", $B$1, "Bar", "", "Close", $A$1, -$A124, $F$1,$E$1,,$C$1,$D$1))</f>
        <v>13685.7</v>
      </c>
    </row>
    <row r="125" spans="1:7" x14ac:dyDescent="0.3">
      <c r="A125" s="93">
        <f t="shared" si="1"/>
        <v>123</v>
      </c>
      <c r="B125" s="94">
        <f xml:space="preserve"> RTD("cqg.rtd",,"StudyData", $B$1, "Bar", "", "Time", $A$1,-$A125, $F$1,$E$1, "","False")</f>
        <v>42773</v>
      </c>
      <c r="C125" s="95">
        <f xml:space="preserve"> RTD("cqg.rtd",,"StudyData", $B$1, "Bar", "", "Time", $A$1, -$A125,$F$1,$E$1, "","False")</f>
        <v>42773</v>
      </c>
      <c r="D125" s="96">
        <f xml:space="preserve"> IF(RTD("cqg.rtd",,"StudyData", $B$1, "Bar", "", "Open", $A$1, -$A125, $F$1,$E$1,,$C$1,$D$1)="",NA(),RTD("cqg.rtd",,"StudyData", $B$1, "Bar", "", "Open", $A$1, -$A125, $F$1,$E$1,,$C$1,$D$1))</f>
        <v>13689.05</v>
      </c>
      <c r="E125" s="96">
        <f>IF(RTD("cqg.rtd",,"StudyData", $B$1, "Bar", "", "High", $A$1, -$A125, $F$1,$E$1,,$C$1,$D$1)="",NA(), RTD("cqg.rtd",,"StudyData", $B$1, "Bar", "", "High", $A$1, -$A125, $F$1,$E$1,,$C$1,$D$1))</f>
        <v>13770.6</v>
      </c>
      <c r="F125" s="96">
        <f>IF(RTD("cqg.rtd",,"StudyData", $B$1, "Bar", "", "Low", $A$1, -$A125, $F$1,$E$1,,$C$1,$D$1)="",NA(),RTD("cqg.rtd",,"StudyData", $B$1, "Bar", "", "Low", $A$1, -$A125, $F$1,$E$1,,$C$1,$D$1))</f>
        <v>13683.62</v>
      </c>
      <c r="G125" s="96">
        <f>IF(RTD("cqg.rtd",,"StudyData", $B$1, "Bar", "", "Close", $A$1, -$A125, $F$1,$E$1,,$C$1,$D$1)="",NA(),RTD("cqg.rtd",,"StudyData", $B$1, "Bar", "", "Close", $A$1, -$A125, $F$1,$E$1,,$C$1,$D$1))</f>
        <v>13707.27</v>
      </c>
    </row>
    <row r="126" spans="1:7" x14ac:dyDescent="0.3">
      <c r="A126" s="93">
        <f t="shared" si="1"/>
        <v>124</v>
      </c>
      <c r="B126" s="94">
        <f xml:space="preserve"> RTD("cqg.rtd",,"StudyData", $B$1, "Bar", "", "Time", $A$1,-$A126, $F$1,$E$1, "","False")</f>
        <v>42772</v>
      </c>
      <c r="C126" s="95">
        <f xml:space="preserve"> RTD("cqg.rtd",,"StudyData", $B$1, "Bar", "", "Time", $A$1, -$A126,$F$1,$E$1, "","False")</f>
        <v>42772</v>
      </c>
      <c r="D126" s="96">
        <f xml:space="preserve"> IF(RTD("cqg.rtd",,"StudyData", $B$1, "Bar", "", "Open", $A$1, -$A126, $F$1,$E$1,,$C$1,$D$1)="",NA(),RTD("cqg.rtd",,"StudyData", $B$1, "Bar", "", "Open", $A$1, -$A126, $F$1,$E$1,,$C$1,$D$1))</f>
        <v>13710.31</v>
      </c>
      <c r="E126" s="96">
        <f>IF(RTD("cqg.rtd",,"StudyData", $B$1, "Bar", "", "High", $A$1, -$A126, $F$1,$E$1,,$C$1,$D$1)="",NA(), RTD("cqg.rtd",,"StudyData", $B$1, "Bar", "", "High", $A$1, -$A126, $F$1,$E$1,,$C$1,$D$1))</f>
        <v>13769.92</v>
      </c>
      <c r="F126" s="96">
        <f>IF(RTD("cqg.rtd",,"StudyData", $B$1, "Bar", "", "Low", $A$1, -$A126, $F$1,$E$1,,$C$1,$D$1)="",NA(),RTD("cqg.rtd",,"StudyData", $B$1, "Bar", "", "Low", $A$1, -$A126, $F$1,$E$1,,$C$1,$D$1))</f>
        <v>13637.6</v>
      </c>
      <c r="G126" s="96">
        <f>IF(RTD("cqg.rtd",,"StudyData", $B$1, "Bar", "", "Close", $A$1, -$A126, $F$1,$E$1,,$C$1,$D$1)="",NA(),RTD("cqg.rtd",,"StudyData", $B$1, "Bar", "", "Close", $A$1, -$A126, $F$1,$E$1,,$C$1,$D$1))</f>
        <v>13769.92</v>
      </c>
    </row>
    <row r="127" spans="1:7" x14ac:dyDescent="0.3">
      <c r="A127" s="93">
        <f t="shared" si="1"/>
        <v>125</v>
      </c>
      <c r="B127" s="94">
        <f xml:space="preserve"> RTD("cqg.rtd",,"StudyData", $B$1, "Bar", "", "Time", $A$1,-$A127, $F$1,$E$1, "","False")</f>
        <v>42769</v>
      </c>
      <c r="C127" s="95">
        <f xml:space="preserve"> RTD("cqg.rtd",,"StudyData", $B$1, "Bar", "", "Time", $A$1, -$A127,$F$1,$E$1, "","False")</f>
        <v>42769</v>
      </c>
      <c r="D127" s="96">
        <f xml:space="preserve"> IF(RTD("cqg.rtd",,"StudyData", $B$1, "Bar", "", "Open", $A$1, -$A127, $F$1,$E$1,,$C$1,$D$1)="",NA(),RTD("cqg.rtd",,"StudyData", $B$1, "Bar", "", "Open", $A$1, -$A127, $F$1,$E$1,,$C$1,$D$1))</f>
        <v>13731.21</v>
      </c>
      <c r="E127" s="96">
        <f>IF(RTD("cqg.rtd",,"StudyData", $B$1, "Bar", "", "High", $A$1, -$A127, $F$1,$E$1,,$C$1,$D$1)="",NA(), RTD("cqg.rtd",,"StudyData", $B$1, "Bar", "", "High", $A$1, -$A127, $F$1,$E$1,,$C$1,$D$1))</f>
        <v>13751.87</v>
      </c>
      <c r="F127" s="96">
        <f>IF(RTD("cqg.rtd",,"StudyData", $B$1, "Bar", "", "Low", $A$1, -$A127, $F$1,$E$1,,$C$1,$D$1)="",NA(),RTD("cqg.rtd",,"StudyData", $B$1, "Bar", "", "Low", $A$1, -$A127, $F$1,$E$1,,$C$1,$D$1))</f>
        <v>13570.03</v>
      </c>
      <c r="G127" s="96">
        <f>IF(RTD("cqg.rtd",,"StudyData", $B$1, "Bar", "", "Close", $A$1, -$A127, $F$1,$E$1,,$C$1,$D$1)="",NA(),RTD("cqg.rtd",,"StudyData", $B$1, "Bar", "", "Close", $A$1, -$A127, $F$1,$E$1,,$C$1,$D$1))</f>
        <v>13669.71</v>
      </c>
    </row>
    <row r="128" spans="1:7" x14ac:dyDescent="0.3">
      <c r="A128" s="93">
        <f t="shared" si="1"/>
        <v>126</v>
      </c>
      <c r="B128" s="94">
        <f xml:space="preserve"> RTD("cqg.rtd",,"StudyData", $B$1, "Bar", "", "Time", $A$1,-$A128, $F$1,$E$1, "","False")</f>
        <v>42768</v>
      </c>
      <c r="C128" s="95">
        <f xml:space="preserve"> RTD("cqg.rtd",,"StudyData", $B$1, "Bar", "", "Time", $A$1, -$A128,$F$1,$E$1, "","False")</f>
        <v>42768</v>
      </c>
      <c r="D128" s="96">
        <f xml:space="preserve"> IF(RTD("cqg.rtd",,"StudyData", $B$1, "Bar", "", "Open", $A$1, -$A128, $F$1,$E$1,,$C$1,$D$1)="",NA(),RTD("cqg.rtd",,"StudyData", $B$1, "Bar", "", "Open", $A$1, -$A128, $F$1,$E$1,,$C$1,$D$1))</f>
        <v>13802.16</v>
      </c>
      <c r="E128" s="96">
        <f>IF(RTD("cqg.rtd",,"StudyData", $B$1, "Bar", "", "High", $A$1, -$A128, $F$1,$E$1,,$C$1,$D$1)="",NA(), RTD("cqg.rtd",,"StudyData", $B$1, "Bar", "", "High", $A$1, -$A128, $F$1,$E$1,,$C$1,$D$1))</f>
        <v>13865.87</v>
      </c>
      <c r="F128" s="96">
        <f>IF(RTD("cqg.rtd",,"StudyData", $B$1, "Bar", "", "Low", $A$1, -$A128, $F$1,$E$1,,$C$1,$D$1)="",NA(),RTD("cqg.rtd",,"StudyData", $B$1, "Bar", "", "Low", $A$1, -$A128, $F$1,$E$1,,$C$1,$D$1))</f>
        <v>13672.39</v>
      </c>
      <c r="G128" s="96">
        <f>IF(RTD("cqg.rtd",,"StudyData", $B$1, "Bar", "", "Close", $A$1, -$A128, $F$1,$E$1,,$C$1,$D$1)="",NA(),RTD("cqg.rtd",,"StudyData", $B$1, "Bar", "", "Close", $A$1, -$A128, $F$1,$E$1,,$C$1,$D$1))</f>
        <v>13704.95</v>
      </c>
    </row>
    <row r="129" spans="1:7" x14ac:dyDescent="0.3">
      <c r="A129" s="93">
        <f t="shared" si="1"/>
        <v>127</v>
      </c>
      <c r="B129" s="94">
        <f xml:space="preserve"> RTD("cqg.rtd",,"StudyData", $B$1, "Bar", "", "Time", $A$1,-$A129, $F$1,$E$1, "","False")</f>
        <v>42767</v>
      </c>
      <c r="C129" s="95">
        <f xml:space="preserve"> RTD("cqg.rtd",,"StudyData", $B$1, "Bar", "", "Time", $A$1, -$A129,$F$1,$E$1, "","False")</f>
        <v>42767</v>
      </c>
      <c r="D129" s="96">
        <f xml:space="preserve"> IF(RTD("cqg.rtd",,"StudyData", $B$1, "Bar", "", "Open", $A$1, -$A129, $F$1,$E$1,,$C$1,$D$1)="",NA(),RTD("cqg.rtd",,"StudyData", $B$1, "Bar", "", "Open", $A$1, -$A129, $F$1,$E$1,,$C$1,$D$1))</f>
        <v>13662.24</v>
      </c>
      <c r="E129" s="96">
        <f>IF(RTD("cqg.rtd",,"StudyData", $B$1, "Bar", "", "High", $A$1, -$A129, $F$1,$E$1,,$C$1,$D$1)="",NA(), RTD("cqg.rtd",,"StudyData", $B$1, "Bar", "", "High", $A$1, -$A129, $F$1,$E$1,,$C$1,$D$1))</f>
        <v>13774.64</v>
      </c>
      <c r="F129" s="96">
        <f>IF(RTD("cqg.rtd",,"StudyData", $B$1, "Bar", "", "Low", $A$1, -$A129, $F$1,$E$1,,$C$1,$D$1)="",NA(),RTD("cqg.rtd",,"StudyData", $B$1, "Bar", "", "Low", $A$1, -$A129, $F$1,$E$1,,$C$1,$D$1))</f>
        <v>13610.99</v>
      </c>
      <c r="G129" s="96">
        <f>IF(RTD("cqg.rtd",,"StudyData", $B$1, "Bar", "", "Close", $A$1, -$A129, $F$1,$E$1,,$C$1,$D$1)="",NA(),RTD("cqg.rtd",,"StudyData", $B$1, "Bar", "", "Close", $A$1, -$A129, $F$1,$E$1,,$C$1,$D$1))</f>
        <v>13774.12</v>
      </c>
    </row>
    <row r="130" spans="1:7" x14ac:dyDescent="0.3">
      <c r="A130" s="93">
        <f t="shared" si="1"/>
        <v>128</v>
      </c>
      <c r="B130" s="94">
        <f xml:space="preserve"> RTD("cqg.rtd",,"StudyData", $B$1, "Bar", "", "Time", $A$1,-$A130, $F$1,$E$1, "","False")</f>
        <v>42762</v>
      </c>
      <c r="C130" s="95">
        <f xml:space="preserve"> RTD("cqg.rtd",,"StudyData", $B$1, "Bar", "", "Time", $A$1, -$A130,$F$1,$E$1, "","False")</f>
        <v>42762</v>
      </c>
      <c r="D130" s="96">
        <f xml:space="preserve"> IF(RTD("cqg.rtd",,"StudyData", $B$1, "Bar", "", "Open", $A$1, -$A130, $F$1,$E$1,,$C$1,$D$1)="",NA(),RTD("cqg.rtd",,"StudyData", $B$1, "Bar", "", "Open", $A$1, -$A130, $F$1,$E$1,,$C$1,$D$1))</f>
        <v>13802.23</v>
      </c>
      <c r="E130" s="96">
        <f>IF(RTD("cqg.rtd",,"StudyData", $B$1, "Bar", "", "High", $A$1, -$A130, $F$1,$E$1,,$C$1,$D$1)="",NA(), RTD("cqg.rtd",,"StudyData", $B$1, "Bar", "", "High", $A$1, -$A130, $F$1,$E$1,,$C$1,$D$1))</f>
        <v>13846.1</v>
      </c>
      <c r="F130" s="96">
        <f>IF(RTD("cqg.rtd",,"StudyData", $B$1, "Bar", "", "Low", $A$1, -$A130, $F$1,$E$1,,$C$1,$D$1)="",NA(),RTD("cqg.rtd",,"StudyData", $B$1, "Bar", "", "Low", $A$1, -$A130, $F$1,$E$1,,$C$1,$D$1))</f>
        <v>13779.55</v>
      </c>
      <c r="G130" s="96">
        <f>IF(RTD("cqg.rtd",,"StudyData", $B$1, "Bar", "", "Close", $A$1, -$A130, $F$1,$E$1,,$C$1,$D$1)="",NA(),RTD("cqg.rtd",,"StudyData", $B$1, "Bar", "", "Close", $A$1, -$A130, $F$1,$E$1,,$C$1,$D$1))</f>
        <v>13793.38</v>
      </c>
    </row>
    <row r="131" spans="1:7" x14ac:dyDescent="0.3">
      <c r="A131" s="93">
        <f t="shared" si="1"/>
        <v>129</v>
      </c>
      <c r="B131" s="94">
        <f xml:space="preserve"> RTD("cqg.rtd",,"StudyData", $B$1, "Bar", "", "Time", $A$1,-$A131, $F$1,$E$1, "","False")</f>
        <v>42761</v>
      </c>
      <c r="C131" s="95">
        <f xml:space="preserve"> RTD("cqg.rtd",,"StudyData", $B$1, "Bar", "", "Time", $A$1, -$A131,$F$1,$E$1, "","False")</f>
        <v>42761</v>
      </c>
      <c r="D131" s="96">
        <f xml:space="preserve"> IF(RTD("cqg.rtd",,"StudyData", $B$1, "Bar", "", "Open", $A$1, -$A131, $F$1,$E$1,,$C$1,$D$1)="",NA(),RTD("cqg.rtd",,"StudyData", $B$1, "Bar", "", "Open", $A$1, -$A131, $F$1,$E$1,,$C$1,$D$1))</f>
        <v>13658.07</v>
      </c>
      <c r="E131" s="96">
        <f>IF(RTD("cqg.rtd",,"StudyData", $B$1, "Bar", "", "High", $A$1, -$A131, $F$1,$E$1,,$C$1,$D$1)="",NA(), RTD("cqg.rtd",,"StudyData", $B$1, "Bar", "", "High", $A$1, -$A131, $F$1,$E$1,,$C$1,$D$1))</f>
        <v>13825.37</v>
      </c>
      <c r="F131" s="96">
        <f>IF(RTD("cqg.rtd",,"StudyData", $B$1, "Bar", "", "Low", $A$1, -$A131, $F$1,$E$1,,$C$1,$D$1)="",NA(),RTD("cqg.rtd",,"StudyData", $B$1, "Bar", "", "Low", $A$1, -$A131, $F$1,$E$1,,$C$1,$D$1))</f>
        <v>13644.26</v>
      </c>
      <c r="G131" s="96">
        <f>IF(RTD("cqg.rtd",,"StudyData", $B$1, "Bar", "", "Close", $A$1, -$A131, $F$1,$E$1,,$C$1,$D$1)="",NA(),RTD("cqg.rtd",,"StudyData", $B$1, "Bar", "", "Close", $A$1, -$A131, $F$1,$E$1,,$C$1,$D$1))</f>
        <v>13824.11</v>
      </c>
    </row>
    <row r="132" spans="1:7" x14ac:dyDescent="0.3">
      <c r="A132" s="93">
        <f t="shared" ref="A132:A195" si="2">A131+1</f>
        <v>130</v>
      </c>
      <c r="B132" s="94">
        <f xml:space="preserve"> RTD("cqg.rtd",,"StudyData", $B$1, "Bar", "", "Time", $A$1,-$A132, $F$1,$E$1, "","False")</f>
        <v>42760</v>
      </c>
      <c r="C132" s="95">
        <f xml:space="preserve"> RTD("cqg.rtd",,"StudyData", $B$1, "Bar", "", "Time", $A$1, -$A132,$F$1,$E$1, "","False")</f>
        <v>42760</v>
      </c>
      <c r="D132" s="96">
        <f xml:space="preserve"> IF(RTD("cqg.rtd",,"StudyData", $B$1, "Bar", "", "Open", $A$1, -$A132, $F$1,$E$1,,$C$1,$D$1)="",NA(),RTD("cqg.rtd",,"StudyData", $B$1, "Bar", "", "Open", $A$1, -$A132, $F$1,$E$1,,$C$1,$D$1))</f>
        <v>13570.9</v>
      </c>
      <c r="E132" s="96">
        <f>IF(RTD("cqg.rtd",,"StudyData", $B$1, "Bar", "", "High", $A$1, -$A132, $F$1,$E$1,,$C$1,$D$1)="",NA(), RTD("cqg.rtd",,"StudyData", $B$1, "Bar", "", "High", $A$1, -$A132, $F$1,$E$1,,$C$1,$D$1))</f>
        <v>13622.87</v>
      </c>
      <c r="F132" s="96">
        <f>IF(RTD("cqg.rtd",,"StudyData", $B$1, "Bar", "", "Low", $A$1, -$A132, $F$1,$E$1,,$C$1,$D$1)="",NA(),RTD("cqg.rtd",,"StudyData", $B$1, "Bar", "", "Low", $A$1, -$A132, $F$1,$E$1,,$C$1,$D$1))</f>
        <v>13536.21</v>
      </c>
      <c r="G132" s="96">
        <f>IF(RTD("cqg.rtd",,"StudyData", $B$1, "Bar", "", "Close", $A$1, -$A132, $F$1,$E$1,,$C$1,$D$1)="",NA(),RTD("cqg.rtd",,"StudyData", $B$1, "Bar", "", "Close", $A$1, -$A132, $F$1,$E$1,,$C$1,$D$1))</f>
        <v>13614.15</v>
      </c>
    </row>
    <row r="133" spans="1:7" x14ac:dyDescent="0.3">
      <c r="A133" s="93">
        <f t="shared" si="2"/>
        <v>131</v>
      </c>
      <c r="B133" s="94">
        <f xml:space="preserve"> RTD("cqg.rtd",,"StudyData", $B$1, "Bar", "", "Time", $A$1,-$A133, $F$1,$E$1, "","False")</f>
        <v>42759</v>
      </c>
      <c r="C133" s="95">
        <f xml:space="preserve"> RTD("cqg.rtd",,"StudyData", $B$1, "Bar", "", "Time", $A$1, -$A133,$F$1,$E$1, "","False")</f>
        <v>42759</v>
      </c>
      <c r="D133" s="96">
        <f xml:space="preserve"> IF(RTD("cqg.rtd",,"StudyData", $B$1, "Bar", "", "Open", $A$1, -$A133, $F$1,$E$1,,$C$1,$D$1)="",NA(),RTD("cqg.rtd",,"StudyData", $B$1, "Bar", "", "Open", $A$1, -$A133, $F$1,$E$1,,$C$1,$D$1))</f>
        <v>13504.68</v>
      </c>
      <c r="E133" s="96">
        <f>IF(RTD("cqg.rtd",,"StudyData", $B$1, "Bar", "", "High", $A$1, -$A133, $F$1,$E$1,,$C$1,$D$1)="",NA(), RTD("cqg.rtd",,"StudyData", $B$1, "Bar", "", "High", $A$1, -$A133, $F$1,$E$1,,$C$1,$D$1))</f>
        <v>13535.37</v>
      </c>
      <c r="F133" s="96">
        <f>IF(RTD("cqg.rtd",,"StudyData", $B$1, "Bar", "", "Low", $A$1, -$A133, $F$1,$E$1,,$C$1,$D$1)="",NA(),RTD("cqg.rtd",,"StudyData", $B$1, "Bar", "", "Low", $A$1, -$A133, $F$1,$E$1,,$C$1,$D$1))</f>
        <v>13471.58</v>
      </c>
      <c r="G133" s="96">
        <f>IF(RTD("cqg.rtd",,"StudyData", $B$1, "Bar", "", "Close", $A$1, -$A133, $F$1,$E$1,,$C$1,$D$1)="",NA(),RTD("cqg.rtd",,"StudyData", $B$1, "Bar", "", "Close", $A$1, -$A133, $F$1,$E$1,,$C$1,$D$1))</f>
        <v>13532.83</v>
      </c>
    </row>
    <row r="134" spans="1:7" x14ac:dyDescent="0.3">
      <c r="A134" s="93">
        <f t="shared" si="2"/>
        <v>132</v>
      </c>
      <c r="B134" s="94">
        <f xml:space="preserve"> RTD("cqg.rtd",,"StudyData", $B$1, "Bar", "", "Time", $A$1,-$A134, $F$1,$E$1, "","False")</f>
        <v>42758</v>
      </c>
      <c r="C134" s="95">
        <f xml:space="preserve"> RTD("cqg.rtd",,"StudyData", $B$1, "Bar", "", "Time", $A$1, -$A134,$F$1,$E$1, "","False")</f>
        <v>42758</v>
      </c>
      <c r="D134" s="96">
        <f xml:space="preserve"> IF(RTD("cqg.rtd",,"StudyData", $B$1, "Bar", "", "Open", $A$1, -$A134, $F$1,$E$1,,$C$1,$D$1)="",NA(),RTD("cqg.rtd",,"StudyData", $B$1, "Bar", "", "Open", $A$1, -$A134, $F$1,$E$1,,$C$1,$D$1))</f>
        <v>13454.76</v>
      </c>
      <c r="E134" s="96">
        <f>IF(RTD("cqg.rtd",,"StudyData", $B$1, "Bar", "", "High", $A$1, -$A134, $F$1,$E$1,,$C$1,$D$1)="",NA(), RTD("cqg.rtd",,"StudyData", $B$1, "Bar", "", "High", $A$1, -$A134, $F$1,$E$1,,$C$1,$D$1))</f>
        <v>13565.06</v>
      </c>
      <c r="F134" s="96">
        <f>IF(RTD("cqg.rtd",,"StudyData", $B$1, "Bar", "", "Low", $A$1, -$A134, $F$1,$E$1,,$C$1,$D$1)="",NA(),RTD("cqg.rtd",,"StudyData", $B$1, "Bar", "", "Low", $A$1, -$A134, $F$1,$E$1,,$C$1,$D$1))</f>
        <v>13431.46</v>
      </c>
      <c r="G134" s="96">
        <f>IF(RTD("cqg.rtd",,"StudyData", $B$1, "Bar", "", "Close", $A$1, -$A134, $F$1,$E$1,,$C$1,$D$1)="",NA(),RTD("cqg.rtd",,"StudyData", $B$1, "Bar", "", "Close", $A$1, -$A134, $F$1,$E$1,,$C$1,$D$1))</f>
        <v>13451.03</v>
      </c>
    </row>
    <row r="135" spans="1:7" x14ac:dyDescent="0.3">
      <c r="A135" s="93">
        <f t="shared" si="2"/>
        <v>133</v>
      </c>
      <c r="B135" s="94">
        <f xml:space="preserve"> RTD("cqg.rtd",,"StudyData", $B$1, "Bar", "", "Time", $A$1,-$A135, $F$1,$E$1, "","False")</f>
        <v>42755</v>
      </c>
      <c r="C135" s="95">
        <f xml:space="preserve"> RTD("cqg.rtd",,"StudyData", $B$1, "Bar", "", "Time", $A$1, -$A135,$F$1,$E$1, "","False")</f>
        <v>42755</v>
      </c>
      <c r="D135" s="96">
        <f xml:space="preserve"> IF(RTD("cqg.rtd",,"StudyData", $B$1, "Bar", "", "Open", $A$1, -$A135, $F$1,$E$1,,$C$1,$D$1)="",NA(),RTD("cqg.rtd",,"StudyData", $B$1, "Bar", "", "Open", $A$1, -$A135, $F$1,$E$1,,$C$1,$D$1))</f>
        <v>13515.45</v>
      </c>
      <c r="E135" s="96">
        <f>IF(RTD("cqg.rtd",,"StudyData", $B$1, "Bar", "", "High", $A$1, -$A135, $F$1,$E$1,,$C$1,$D$1)="",NA(), RTD("cqg.rtd",,"StudyData", $B$1, "Bar", "", "High", $A$1, -$A135, $F$1,$E$1,,$C$1,$D$1))</f>
        <v>13515.45</v>
      </c>
      <c r="F135" s="96">
        <f>IF(RTD("cqg.rtd",,"StudyData", $B$1, "Bar", "", "Low", $A$1, -$A135, $F$1,$E$1,,$C$1,$D$1)="",NA(),RTD("cqg.rtd",,"StudyData", $B$1, "Bar", "", "Low", $A$1, -$A135, $F$1,$E$1,,$C$1,$D$1))</f>
        <v>13447.6</v>
      </c>
      <c r="G135" s="96">
        <f>IF(RTD("cqg.rtd",,"StudyData", $B$1, "Bar", "", "Close", $A$1, -$A135, $F$1,$E$1,,$C$1,$D$1)="",NA(),RTD("cqg.rtd",,"StudyData", $B$1, "Bar", "", "Close", $A$1, -$A135, $F$1,$E$1,,$C$1,$D$1))</f>
        <v>13450.71</v>
      </c>
    </row>
    <row r="136" spans="1:7" x14ac:dyDescent="0.3">
      <c r="A136" s="93">
        <f t="shared" si="2"/>
        <v>134</v>
      </c>
      <c r="B136" s="94">
        <f xml:space="preserve"> RTD("cqg.rtd",,"StudyData", $B$1, "Bar", "", "Time", $A$1,-$A136, $F$1,$E$1, "","False")</f>
        <v>42754</v>
      </c>
      <c r="C136" s="95">
        <f xml:space="preserve"> RTD("cqg.rtd",,"StudyData", $B$1, "Bar", "", "Time", $A$1, -$A136,$F$1,$E$1, "","False")</f>
        <v>42754</v>
      </c>
      <c r="D136" s="96">
        <f xml:space="preserve"> IF(RTD("cqg.rtd",,"StudyData", $B$1, "Bar", "", "Open", $A$1, -$A136, $F$1,$E$1,,$C$1,$D$1)="",NA(),RTD("cqg.rtd",,"StudyData", $B$1, "Bar", "", "Open", $A$1, -$A136, $F$1,$E$1,,$C$1,$D$1))</f>
        <v>13613.03</v>
      </c>
      <c r="E136" s="96">
        <f>IF(RTD("cqg.rtd",,"StudyData", $B$1, "Bar", "", "High", $A$1, -$A136, $F$1,$E$1,,$C$1,$D$1)="",NA(), RTD("cqg.rtd",,"StudyData", $B$1, "Bar", "", "High", $A$1, -$A136, $F$1,$E$1,,$C$1,$D$1))</f>
        <v>13613.03</v>
      </c>
      <c r="F136" s="96">
        <f>IF(RTD("cqg.rtd",,"StudyData", $B$1, "Bar", "", "Low", $A$1, -$A136, $F$1,$E$1,,$C$1,$D$1)="",NA(),RTD("cqg.rtd",,"StudyData", $B$1, "Bar", "", "Low", $A$1, -$A136, $F$1,$E$1,,$C$1,$D$1))</f>
        <v>13478.76</v>
      </c>
      <c r="G136" s="96">
        <f>IF(RTD("cqg.rtd",,"StudyData", $B$1, "Bar", "", "Close", $A$1, -$A136, $F$1,$E$1,,$C$1,$D$1)="",NA(),RTD("cqg.rtd",,"StudyData", $B$1, "Bar", "", "Close", $A$1, -$A136, $F$1,$E$1,,$C$1,$D$1))</f>
        <v>13539.33</v>
      </c>
    </row>
    <row r="137" spans="1:7" x14ac:dyDescent="0.3">
      <c r="A137" s="93">
        <f t="shared" si="2"/>
        <v>135</v>
      </c>
      <c r="B137" s="94">
        <f xml:space="preserve"> RTD("cqg.rtd",,"StudyData", $B$1, "Bar", "", "Time", $A$1,-$A137, $F$1,$E$1, "","False")</f>
        <v>42753</v>
      </c>
      <c r="C137" s="95">
        <f xml:space="preserve"> RTD("cqg.rtd",,"StudyData", $B$1, "Bar", "", "Time", $A$1, -$A137,$F$1,$E$1, "","False")</f>
        <v>42753</v>
      </c>
      <c r="D137" s="96">
        <f xml:space="preserve"> IF(RTD("cqg.rtd",,"StudyData", $B$1, "Bar", "", "Open", $A$1, -$A137, $F$1,$E$1,,$C$1,$D$1)="",NA(),RTD("cqg.rtd",,"StudyData", $B$1, "Bar", "", "Open", $A$1, -$A137, $F$1,$E$1,,$C$1,$D$1))</f>
        <v>13488.57</v>
      </c>
      <c r="E137" s="96">
        <f>IF(RTD("cqg.rtd",,"StudyData", $B$1, "Bar", "", "High", $A$1, -$A137, $F$1,$E$1,,$C$1,$D$1)="",NA(), RTD("cqg.rtd",,"StudyData", $B$1, "Bar", "", "High", $A$1, -$A137, $F$1,$E$1,,$C$1,$D$1))</f>
        <v>13619.63</v>
      </c>
      <c r="F137" s="96">
        <f>IF(RTD("cqg.rtd",,"StudyData", $B$1, "Bar", "", "Low", $A$1, -$A137, $F$1,$E$1,,$C$1,$D$1)="",NA(),RTD("cqg.rtd",,"StudyData", $B$1, "Bar", "", "Low", $A$1, -$A137, $F$1,$E$1,,$C$1,$D$1))</f>
        <v>13476.3</v>
      </c>
      <c r="G137" s="96">
        <f>IF(RTD("cqg.rtd",,"StudyData", $B$1, "Bar", "", "Close", $A$1, -$A137, $F$1,$E$1,,$C$1,$D$1)="",NA(),RTD("cqg.rtd",,"StudyData", $B$1, "Bar", "", "Close", $A$1, -$A137, $F$1,$E$1,,$C$1,$D$1))</f>
        <v>13600.62</v>
      </c>
    </row>
    <row r="138" spans="1:7" x14ac:dyDescent="0.3">
      <c r="A138" s="93">
        <f t="shared" si="2"/>
        <v>136</v>
      </c>
      <c r="B138" s="94">
        <f xml:space="preserve"> RTD("cqg.rtd",,"StudyData", $B$1, "Bar", "", "Time", $A$1,-$A138, $F$1,$E$1, "","False")</f>
        <v>42752</v>
      </c>
      <c r="C138" s="95">
        <f xml:space="preserve"> RTD("cqg.rtd",,"StudyData", $B$1, "Bar", "", "Time", $A$1, -$A138,$F$1,$E$1, "","False")</f>
        <v>42752</v>
      </c>
      <c r="D138" s="96">
        <f xml:space="preserve"> IF(RTD("cqg.rtd",,"StudyData", $B$1, "Bar", "", "Open", $A$1, -$A138, $F$1,$E$1,,$C$1,$D$1)="",NA(),RTD("cqg.rtd",,"StudyData", $B$1, "Bar", "", "Open", $A$1, -$A138, $F$1,$E$1,,$C$1,$D$1))</f>
        <v>13439.31</v>
      </c>
      <c r="E138" s="96">
        <f>IF(RTD("cqg.rtd",,"StudyData", $B$1, "Bar", "", "High", $A$1, -$A138, $F$1,$E$1,,$C$1,$D$1)="",NA(), RTD("cqg.rtd",,"StudyData", $B$1, "Bar", "", "High", $A$1, -$A138, $F$1,$E$1,,$C$1,$D$1))</f>
        <v>13461.09</v>
      </c>
      <c r="F138" s="96">
        <f>IF(RTD("cqg.rtd",,"StudyData", $B$1, "Bar", "", "Low", $A$1, -$A138, $F$1,$E$1,,$C$1,$D$1)="",NA(),RTD("cqg.rtd",,"StudyData", $B$1, "Bar", "", "Low", $A$1, -$A138, $F$1,$E$1,,$C$1,$D$1))</f>
        <v>13357.25</v>
      </c>
      <c r="G138" s="96">
        <f>IF(RTD("cqg.rtd",,"StudyData", $B$1, "Bar", "", "Close", $A$1, -$A138, $F$1,$E$1,,$C$1,$D$1)="",NA(),RTD("cqg.rtd",,"StudyData", $B$1, "Bar", "", "Close", $A$1, -$A138, $F$1,$E$1,,$C$1,$D$1))</f>
        <v>13434.68</v>
      </c>
    </row>
    <row r="139" spans="1:7" x14ac:dyDescent="0.3">
      <c r="A139" s="93">
        <f t="shared" si="2"/>
        <v>137</v>
      </c>
      <c r="B139" s="94">
        <f xml:space="preserve"> RTD("cqg.rtd",,"StudyData", $B$1, "Bar", "", "Time", $A$1,-$A139, $F$1,$E$1, "","False")</f>
        <v>42751</v>
      </c>
      <c r="C139" s="95">
        <f xml:space="preserve"> RTD("cqg.rtd",,"StudyData", $B$1, "Bar", "", "Time", $A$1, -$A139,$F$1,$E$1, "","False")</f>
        <v>42751</v>
      </c>
      <c r="D139" s="96">
        <f xml:space="preserve"> IF(RTD("cqg.rtd",,"StudyData", $B$1, "Bar", "", "Open", $A$1, -$A139, $F$1,$E$1,,$C$1,$D$1)="",NA(),RTD("cqg.rtd",,"StudyData", $B$1, "Bar", "", "Open", $A$1, -$A139, $F$1,$E$1,,$C$1,$D$1))</f>
        <v>13494.2</v>
      </c>
      <c r="E139" s="96">
        <f>IF(RTD("cqg.rtd",,"StudyData", $B$1, "Bar", "", "High", $A$1, -$A139, $F$1,$E$1,,$C$1,$D$1)="",NA(), RTD("cqg.rtd",,"StudyData", $B$1, "Bar", "", "High", $A$1, -$A139, $F$1,$E$1,,$C$1,$D$1))</f>
        <v>13503.8</v>
      </c>
      <c r="F139" s="96">
        <f>IF(RTD("cqg.rtd",,"StudyData", $B$1, "Bar", "", "Low", $A$1, -$A139, $F$1,$E$1,,$C$1,$D$1)="",NA(),RTD("cqg.rtd",,"StudyData", $B$1, "Bar", "", "Low", $A$1, -$A139, $F$1,$E$1,,$C$1,$D$1))</f>
        <v>13326.04</v>
      </c>
      <c r="G139" s="96">
        <f>IF(RTD("cqg.rtd",,"StudyData", $B$1, "Bar", "", "Close", $A$1, -$A139, $F$1,$E$1,,$C$1,$D$1)="",NA(),RTD("cqg.rtd",,"StudyData", $B$1, "Bar", "", "Close", $A$1, -$A139, $F$1,$E$1,,$C$1,$D$1))</f>
        <v>13361.97</v>
      </c>
    </row>
    <row r="140" spans="1:7" x14ac:dyDescent="0.3">
      <c r="A140" s="93">
        <f t="shared" si="2"/>
        <v>138</v>
      </c>
      <c r="B140" s="94">
        <f xml:space="preserve"> RTD("cqg.rtd",,"StudyData", $B$1, "Bar", "", "Time", $A$1,-$A140, $F$1,$E$1, "","False")</f>
        <v>42748</v>
      </c>
      <c r="C140" s="95">
        <f xml:space="preserve"> RTD("cqg.rtd",,"StudyData", $B$1, "Bar", "", "Time", $A$1, -$A140,$F$1,$E$1, "","False")</f>
        <v>42748</v>
      </c>
      <c r="D140" s="96">
        <f xml:space="preserve"> IF(RTD("cqg.rtd",,"StudyData", $B$1, "Bar", "", "Open", $A$1, -$A140, $F$1,$E$1,,$C$1,$D$1)="",NA(),RTD("cqg.rtd",,"StudyData", $B$1, "Bar", "", "Open", $A$1, -$A140, $F$1,$E$1,,$C$1,$D$1))</f>
        <v>13451.64</v>
      </c>
      <c r="E140" s="96">
        <f>IF(RTD("cqg.rtd",,"StudyData", $B$1, "Bar", "", "High", $A$1, -$A140, $F$1,$E$1,,$C$1,$D$1)="",NA(), RTD("cqg.rtd",,"StudyData", $B$1, "Bar", "", "High", $A$1, -$A140, $F$1,$E$1,,$C$1,$D$1))</f>
        <v>13530.59</v>
      </c>
      <c r="F140" s="96">
        <f>IF(RTD("cqg.rtd",,"StudyData", $B$1, "Bar", "", "Low", $A$1, -$A140, $F$1,$E$1,,$C$1,$D$1)="",NA(),RTD("cqg.rtd",,"StudyData", $B$1, "Bar", "", "Low", $A$1, -$A140, $F$1,$E$1,,$C$1,$D$1))</f>
        <v>13444.39</v>
      </c>
      <c r="G140" s="96">
        <f>IF(RTD("cqg.rtd",,"StudyData", $B$1, "Bar", "", "Close", $A$1, -$A140, $F$1,$E$1,,$C$1,$D$1)="",NA(),RTD("cqg.rtd",,"StudyData", $B$1, "Bar", "", "Close", $A$1, -$A140, $F$1,$E$1,,$C$1,$D$1))</f>
        <v>13528.84</v>
      </c>
    </row>
    <row r="141" spans="1:7" x14ac:dyDescent="0.3">
      <c r="A141" s="93">
        <f t="shared" si="2"/>
        <v>139</v>
      </c>
      <c r="B141" s="94">
        <f xml:space="preserve"> RTD("cqg.rtd",,"StudyData", $B$1, "Bar", "", "Time", $A$1,-$A141, $F$1,$E$1, "","False")</f>
        <v>42747</v>
      </c>
      <c r="C141" s="95">
        <f xml:space="preserve"> RTD("cqg.rtd",,"StudyData", $B$1, "Bar", "", "Time", $A$1, -$A141,$F$1,$E$1, "","False")</f>
        <v>42747</v>
      </c>
      <c r="D141" s="96">
        <f xml:space="preserve"> IF(RTD("cqg.rtd",,"StudyData", $B$1, "Bar", "", "Open", $A$1, -$A141, $F$1,$E$1,,$C$1,$D$1)="",NA(),RTD("cqg.rtd",,"StudyData", $B$1, "Bar", "", "Open", $A$1, -$A141, $F$1,$E$1,,$C$1,$D$1))</f>
        <v>13513.33</v>
      </c>
      <c r="E141" s="96">
        <f>IF(RTD("cqg.rtd",,"StudyData", $B$1, "Bar", "", "High", $A$1, -$A141, $F$1,$E$1,,$C$1,$D$1)="",NA(), RTD("cqg.rtd",,"StudyData", $B$1, "Bar", "", "High", $A$1, -$A141, $F$1,$E$1,,$C$1,$D$1))</f>
        <v>13525.62</v>
      </c>
      <c r="F141" s="96">
        <f>IF(RTD("cqg.rtd",,"StudyData", $B$1, "Bar", "", "Low", $A$1, -$A141, $F$1,$E$1,,$C$1,$D$1)="",NA(),RTD("cqg.rtd",,"StudyData", $B$1, "Bar", "", "Low", $A$1, -$A141, $F$1,$E$1,,$C$1,$D$1))</f>
        <v>13354.42</v>
      </c>
      <c r="G141" s="96">
        <f>IF(RTD("cqg.rtd",,"StudyData", $B$1, "Bar", "", "Close", $A$1, -$A141, $F$1,$E$1,,$C$1,$D$1)="",NA(),RTD("cqg.rtd",,"StudyData", $B$1, "Bar", "", "Close", $A$1, -$A141, $F$1,$E$1,,$C$1,$D$1))</f>
        <v>13411.78</v>
      </c>
    </row>
    <row r="142" spans="1:7" x14ac:dyDescent="0.3">
      <c r="A142" s="93">
        <f t="shared" si="2"/>
        <v>140</v>
      </c>
      <c r="B142" s="94">
        <f xml:space="preserve"> RTD("cqg.rtd",,"StudyData", $B$1, "Bar", "", "Time", $A$1,-$A142, $F$1,$E$1, "","False")</f>
        <v>42746</v>
      </c>
      <c r="C142" s="95">
        <f xml:space="preserve"> RTD("cqg.rtd",,"StudyData", $B$1, "Bar", "", "Time", $A$1, -$A142,$F$1,$E$1, "","False")</f>
        <v>42746</v>
      </c>
      <c r="D142" s="96">
        <f xml:space="preserve"> IF(RTD("cqg.rtd",,"StudyData", $B$1, "Bar", "", "Open", $A$1, -$A142, $F$1,$E$1,,$C$1,$D$1)="",NA(),RTD("cqg.rtd",,"StudyData", $B$1, "Bar", "", "Open", $A$1, -$A142, $F$1,$E$1,,$C$1,$D$1))</f>
        <v>13429.99</v>
      </c>
      <c r="E142" s="96">
        <f>IF(RTD("cqg.rtd",,"StudyData", $B$1, "Bar", "", "High", $A$1, -$A142, $F$1,$E$1,,$C$1,$D$1)="",NA(), RTD("cqg.rtd",,"StudyData", $B$1, "Bar", "", "High", $A$1, -$A142, $F$1,$E$1,,$C$1,$D$1))</f>
        <v>13502.31</v>
      </c>
      <c r="F142" s="96">
        <f>IF(RTD("cqg.rtd",,"StudyData", $B$1, "Bar", "", "Low", $A$1, -$A142, $F$1,$E$1,,$C$1,$D$1)="",NA(),RTD("cqg.rtd",,"StudyData", $B$1, "Bar", "", "Low", $A$1, -$A142, $F$1,$E$1,,$C$1,$D$1))</f>
        <v>13399.34</v>
      </c>
      <c r="G142" s="96">
        <f>IF(RTD("cqg.rtd",,"StudyData", $B$1, "Bar", "", "Close", $A$1, -$A142, $F$1,$E$1,,$C$1,$D$1)="",NA(),RTD("cqg.rtd",,"StudyData", $B$1, "Bar", "", "Close", $A$1, -$A142, $F$1,$E$1,,$C$1,$D$1))</f>
        <v>13497.97</v>
      </c>
    </row>
    <row r="143" spans="1:7" x14ac:dyDescent="0.3">
      <c r="A143" s="93">
        <f t="shared" si="2"/>
        <v>141</v>
      </c>
      <c r="B143" s="94">
        <f xml:space="preserve"> RTD("cqg.rtd",,"StudyData", $B$1, "Bar", "", "Time", $A$1,-$A143, $F$1,$E$1, "","False")</f>
        <v>42745</v>
      </c>
      <c r="C143" s="95">
        <f xml:space="preserve"> RTD("cqg.rtd",,"StudyData", $B$1, "Bar", "", "Time", $A$1, -$A143,$F$1,$E$1, "","False")</f>
        <v>42745</v>
      </c>
      <c r="D143" s="96">
        <f xml:space="preserve"> IF(RTD("cqg.rtd",,"StudyData", $B$1, "Bar", "", "Open", $A$1, -$A143, $F$1,$E$1,,$C$1,$D$1)="",NA(),RTD("cqg.rtd",,"StudyData", $B$1, "Bar", "", "Open", $A$1, -$A143, $F$1,$E$1,,$C$1,$D$1))</f>
        <v>13284.1</v>
      </c>
      <c r="E143" s="96">
        <f>IF(RTD("cqg.rtd",,"StudyData", $B$1, "Bar", "", "High", $A$1, -$A143, $F$1,$E$1,,$C$1,$D$1)="",NA(), RTD("cqg.rtd",,"StudyData", $B$1, "Bar", "", "High", $A$1, -$A143, $F$1,$E$1,,$C$1,$D$1))</f>
        <v>13379.13</v>
      </c>
      <c r="F143" s="96">
        <f>IF(RTD("cqg.rtd",,"StudyData", $B$1, "Bar", "", "Low", $A$1, -$A143, $F$1,$E$1,,$C$1,$D$1)="",NA(),RTD("cqg.rtd",,"StudyData", $B$1, "Bar", "", "Low", $A$1, -$A143, $F$1,$E$1,,$C$1,$D$1))</f>
        <v>13262.68</v>
      </c>
      <c r="G143" s="96">
        <f>IF(RTD("cqg.rtd",,"StudyData", $B$1, "Bar", "", "Close", $A$1, -$A143, $F$1,$E$1,,$C$1,$D$1)="",NA(),RTD("cqg.rtd",,"StudyData", $B$1, "Bar", "", "Close", $A$1, -$A143, $F$1,$E$1,,$C$1,$D$1))</f>
        <v>13379.13</v>
      </c>
    </row>
    <row r="144" spans="1:7" x14ac:dyDescent="0.3">
      <c r="A144" s="93">
        <f t="shared" si="2"/>
        <v>142</v>
      </c>
      <c r="B144" s="94">
        <f xml:space="preserve"> RTD("cqg.rtd",,"StudyData", $B$1, "Bar", "", "Time", $A$1,-$A144, $F$1,$E$1, "","False")</f>
        <v>42744</v>
      </c>
      <c r="C144" s="95">
        <f xml:space="preserve"> RTD("cqg.rtd",,"StudyData", $B$1, "Bar", "", "Time", $A$1, -$A144,$F$1,$E$1, "","False")</f>
        <v>42744</v>
      </c>
      <c r="D144" s="96">
        <f xml:space="preserve"> IF(RTD("cqg.rtd",,"StudyData", $B$1, "Bar", "", "Open", $A$1, -$A144, $F$1,$E$1,,$C$1,$D$1)="",NA(),RTD("cqg.rtd",,"StudyData", $B$1, "Bar", "", "Open", $A$1, -$A144, $F$1,$E$1,,$C$1,$D$1))</f>
        <v>13322.66</v>
      </c>
      <c r="E144" s="96">
        <f>IF(RTD("cqg.rtd",,"StudyData", $B$1, "Bar", "", "High", $A$1, -$A144, $F$1,$E$1,,$C$1,$D$1)="",NA(), RTD("cqg.rtd",,"StudyData", $B$1, "Bar", "", "High", $A$1, -$A144, $F$1,$E$1,,$C$1,$D$1))</f>
        <v>13350.51</v>
      </c>
      <c r="F144" s="96">
        <f>IF(RTD("cqg.rtd",,"StudyData", $B$1, "Bar", "", "Low", $A$1, -$A144, $F$1,$E$1,,$C$1,$D$1)="",NA(),RTD("cqg.rtd",,"StudyData", $B$1, "Bar", "", "Low", $A$1, -$A144, $F$1,$E$1,,$C$1,$D$1))</f>
        <v>13247.1</v>
      </c>
      <c r="G144" s="96">
        <f>IF(RTD("cqg.rtd",,"StudyData", $B$1, "Bar", "", "Close", $A$1, -$A144, $F$1,$E$1,,$C$1,$D$1)="",NA(),RTD("cqg.rtd",,"StudyData", $B$1, "Bar", "", "Close", $A$1, -$A144, $F$1,$E$1,,$C$1,$D$1))</f>
        <v>13292.98</v>
      </c>
    </row>
    <row r="145" spans="1:7" x14ac:dyDescent="0.3">
      <c r="A145" s="93">
        <f t="shared" si="2"/>
        <v>143</v>
      </c>
      <c r="B145" s="94">
        <f xml:space="preserve"> RTD("cqg.rtd",,"StudyData", $B$1, "Bar", "", "Time", $A$1,-$A145, $F$1,$E$1, "","False")</f>
        <v>42741</v>
      </c>
      <c r="C145" s="95">
        <f xml:space="preserve"> RTD("cqg.rtd",,"StudyData", $B$1, "Bar", "", "Time", $A$1, -$A145,$F$1,$E$1, "","False")</f>
        <v>42741</v>
      </c>
      <c r="D145" s="96">
        <f xml:space="preserve"> IF(RTD("cqg.rtd",,"StudyData", $B$1, "Bar", "", "Open", $A$1, -$A145, $F$1,$E$1,,$C$1,$D$1)="",NA(),RTD("cqg.rtd",,"StudyData", $B$1, "Bar", "", "Open", $A$1, -$A145, $F$1,$E$1,,$C$1,$D$1))</f>
        <v>13323.34</v>
      </c>
      <c r="E145" s="96">
        <f>IF(RTD("cqg.rtd",,"StudyData", $B$1, "Bar", "", "High", $A$1, -$A145, $F$1,$E$1,,$C$1,$D$1)="",NA(), RTD("cqg.rtd",,"StudyData", $B$1, "Bar", "", "High", $A$1, -$A145, $F$1,$E$1,,$C$1,$D$1))</f>
        <v>13327.61</v>
      </c>
      <c r="F145" s="96">
        <f>IF(RTD("cqg.rtd",,"StudyData", $B$1, "Bar", "", "Low", $A$1, -$A145, $F$1,$E$1,,$C$1,$D$1)="",NA(),RTD("cqg.rtd",,"StudyData", $B$1, "Bar", "", "Low", $A$1, -$A145, $F$1,$E$1,,$C$1,$D$1))</f>
        <v>13211.9</v>
      </c>
      <c r="G145" s="96">
        <f>IF(RTD("cqg.rtd",,"StudyData", $B$1, "Bar", "", "Close", $A$1, -$A145, $F$1,$E$1,,$C$1,$D$1)="",NA(),RTD("cqg.rtd",,"StudyData", $B$1, "Bar", "", "Close", $A$1, -$A145, $F$1,$E$1,,$C$1,$D$1))</f>
        <v>13243.56</v>
      </c>
    </row>
    <row r="146" spans="1:7" x14ac:dyDescent="0.3">
      <c r="A146" s="93">
        <f t="shared" si="2"/>
        <v>144</v>
      </c>
      <c r="B146" s="94">
        <f xml:space="preserve"> RTD("cqg.rtd",,"StudyData", $B$1, "Bar", "", "Time", $A$1,-$A146, $F$1,$E$1, "","False")</f>
        <v>42740</v>
      </c>
      <c r="C146" s="95">
        <f xml:space="preserve"> RTD("cqg.rtd",,"StudyData", $B$1, "Bar", "", "Time", $A$1, -$A146,$F$1,$E$1, "","False")</f>
        <v>42740</v>
      </c>
      <c r="D146" s="96">
        <f xml:space="preserve"> IF(RTD("cqg.rtd",,"StudyData", $B$1, "Bar", "", "Open", $A$1, -$A146, $F$1,$E$1,,$C$1,$D$1)="",NA(),RTD("cqg.rtd",,"StudyData", $B$1, "Bar", "", "Open", $A$1, -$A146, $F$1,$E$1,,$C$1,$D$1))</f>
        <v>13069.14</v>
      </c>
      <c r="E146" s="96">
        <f>IF(RTD("cqg.rtd",,"StudyData", $B$1, "Bar", "", "High", $A$1, -$A146, $F$1,$E$1,,$C$1,$D$1)="",NA(), RTD("cqg.rtd",,"StudyData", $B$1, "Bar", "", "High", $A$1, -$A146, $F$1,$E$1,,$C$1,$D$1))</f>
        <v>13227.54</v>
      </c>
      <c r="F146" s="96">
        <f>IF(RTD("cqg.rtd",,"StudyData", $B$1, "Bar", "", "Low", $A$1, -$A146, $F$1,$E$1,,$C$1,$D$1)="",NA(),RTD("cqg.rtd",,"StudyData", $B$1, "Bar", "", "Low", $A$1, -$A146, $F$1,$E$1,,$C$1,$D$1))</f>
        <v>13032.81</v>
      </c>
      <c r="G146" s="96">
        <f>IF(RTD("cqg.rtd",,"StudyData", $B$1, "Bar", "", "Close", $A$1, -$A146, $F$1,$E$1,,$C$1,$D$1)="",NA(),RTD("cqg.rtd",,"StudyData", $B$1, "Bar", "", "Close", $A$1, -$A146, $F$1,$E$1,,$C$1,$D$1))</f>
        <v>13213.22</v>
      </c>
    </row>
    <row r="147" spans="1:7" x14ac:dyDescent="0.3">
      <c r="A147" s="93">
        <f t="shared" si="2"/>
        <v>145</v>
      </c>
      <c r="B147" s="94">
        <f xml:space="preserve"> RTD("cqg.rtd",,"StudyData", $B$1, "Bar", "", "Time", $A$1,-$A147, $F$1,$E$1, "","False")</f>
        <v>42739</v>
      </c>
      <c r="C147" s="95">
        <f xml:space="preserve"> RTD("cqg.rtd",,"StudyData", $B$1, "Bar", "", "Time", $A$1, -$A147,$F$1,$E$1, "","False")</f>
        <v>42739</v>
      </c>
      <c r="D147" s="96">
        <f xml:space="preserve"> IF(RTD("cqg.rtd",,"StudyData", $B$1, "Bar", "", "Open", $A$1, -$A147, $F$1,$E$1,,$C$1,$D$1)="",NA(),RTD("cqg.rtd",,"StudyData", $B$1, "Bar", "", "Open", $A$1, -$A147, $F$1,$E$1,,$C$1,$D$1))</f>
        <v>13004.76</v>
      </c>
      <c r="E147" s="96">
        <f>IF(RTD("cqg.rtd",,"StudyData", $B$1, "Bar", "", "High", $A$1, -$A147, $F$1,$E$1,,$C$1,$D$1)="",NA(), RTD("cqg.rtd",,"StudyData", $B$1, "Bar", "", "High", $A$1, -$A147, $F$1,$E$1,,$C$1,$D$1))</f>
        <v>13022.95</v>
      </c>
      <c r="F147" s="96">
        <f>IF(RTD("cqg.rtd",,"StudyData", $B$1, "Bar", "", "Low", $A$1, -$A147, $F$1,$E$1,,$C$1,$D$1)="",NA(),RTD("cqg.rtd",,"StudyData", $B$1, "Bar", "", "Low", $A$1, -$A147, $F$1,$E$1,,$C$1,$D$1))</f>
        <v>12921.62</v>
      </c>
      <c r="G147" s="96">
        <f>IF(RTD("cqg.rtd",,"StudyData", $B$1, "Bar", "", "Close", $A$1, -$A147, $F$1,$E$1,,$C$1,$D$1)="",NA(),RTD("cqg.rtd",,"StudyData", $B$1, "Bar", "", "Close", $A$1, -$A147, $F$1,$E$1,,$C$1,$D$1))</f>
        <v>12952.52</v>
      </c>
    </row>
    <row r="148" spans="1:7" x14ac:dyDescent="0.3">
      <c r="A148" s="93">
        <f t="shared" si="2"/>
        <v>146</v>
      </c>
      <c r="B148" s="94">
        <f xml:space="preserve"> RTD("cqg.rtd",,"StudyData", $B$1, "Bar", "", "Time", $A$1,-$A148, $F$1,$E$1, "","False")</f>
        <v>42738</v>
      </c>
      <c r="C148" s="95">
        <f xml:space="preserve"> RTD("cqg.rtd",,"StudyData", $B$1, "Bar", "", "Time", $A$1, -$A148,$F$1,$E$1, "","False")</f>
        <v>42738</v>
      </c>
      <c r="D148" s="96">
        <f xml:space="preserve"> IF(RTD("cqg.rtd",,"StudyData", $B$1, "Bar", "", "Open", $A$1, -$A148, $F$1,$E$1,,$C$1,$D$1)="",NA(),RTD("cqg.rtd",,"StudyData", $B$1, "Bar", "", "Open", $A$1, -$A148, $F$1,$E$1,,$C$1,$D$1))</f>
        <v>12836.87</v>
      </c>
      <c r="E148" s="96">
        <f>IF(RTD("cqg.rtd",,"StudyData", $B$1, "Bar", "", "High", $A$1, -$A148, $F$1,$E$1,,$C$1,$D$1)="",NA(), RTD("cqg.rtd",,"StudyData", $B$1, "Bar", "", "High", $A$1, -$A148, $F$1,$E$1,,$C$1,$D$1))</f>
        <v>12952.28</v>
      </c>
      <c r="F148" s="96">
        <f>IF(RTD("cqg.rtd",,"StudyData", $B$1, "Bar", "", "Low", $A$1, -$A148, $F$1,$E$1,,$C$1,$D$1)="",NA(),RTD("cqg.rtd",,"StudyData", $B$1, "Bar", "", "Low", $A$1, -$A148, $F$1,$E$1,,$C$1,$D$1))</f>
        <v>12790.11</v>
      </c>
      <c r="G148" s="96">
        <f>IF(RTD("cqg.rtd",,"StudyData", $B$1, "Bar", "", "Close", $A$1, -$A148, $F$1,$E$1,,$C$1,$D$1)="",NA(),RTD("cqg.rtd",,"StudyData", $B$1, "Bar", "", "Close", $A$1, -$A148, $F$1,$E$1,,$C$1,$D$1))</f>
        <v>12952.28</v>
      </c>
    </row>
    <row r="149" spans="1:7" x14ac:dyDescent="0.3">
      <c r="A149" s="93">
        <f t="shared" si="2"/>
        <v>147</v>
      </c>
      <c r="B149" s="94">
        <f xml:space="preserve"> RTD("cqg.rtd",,"StudyData", $B$1, "Bar", "", "Time", $A$1,-$A149, $F$1,$E$1, "","False")</f>
        <v>42734</v>
      </c>
      <c r="C149" s="95">
        <f xml:space="preserve"> RTD("cqg.rtd",,"StudyData", $B$1, "Bar", "", "Time", $A$1, -$A149,$F$1,$E$1, "","False")</f>
        <v>42734</v>
      </c>
      <c r="D149" s="96">
        <f xml:space="preserve"> IF(RTD("cqg.rtd",,"StudyData", $B$1, "Bar", "", "Open", $A$1, -$A149, $F$1,$E$1,,$C$1,$D$1)="",NA(),RTD("cqg.rtd",,"StudyData", $B$1, "Bar", "", "Open", $A$1, -$A149, $F$1,$E$1,,$C$1,$D$1))</f>
        <v>12826.24</v>
      </c>
      <c r="E149" s="96">
        <f>IF(RTD("cqg.rtd",,"StudyData", $B$1, "Bar", "", "High", $A$1, -$A149, $F$1,$E$1,,$C$1,$D$1)="",NA(), RTD("cqg.rtd",,"StudyData", $B$1, "Bar", "", "High", $A$1, -$A149, $F$1,$E$1,,$C$1,$D$1))</f>
        <v>12930.36</v>
      </c>
      <c r="F149" s="96">
        <f>IF(RTD("cqg.rtd",,"StudyData", $B$1, "Bar", "", "Low", $A$1, -$A149, $F$1,$E$1,,$C$1,$D$1)="",NA(),RTD("cqg.rtd",,"StudyData", $B$1, "Bar", "", "Low", $A$1, -$A149, $F$1,$E$1,,$C$1,$D$1))</f>
        <v>12818.08</v>
      </c>
      <c r="G149" s="96">
        <f>IF(RTD("cqg.rtd",,"StudyData", $B$1, "Bar", "", "Close", $A$1, -$A149, $F$1,$E$1,,$C$1,$D$1)="",NA(),RTD("cqg.rtd",,"StudyData", $B$1, "Bar", "", "Close", $A$1, -$A149, $F$1,$E$1,,$C$1,$D$1))</f>
        <v>12884.63</v>
      </c>
    </row>
    <row r="150" spans="1:7" x14ac:dyDescent="0.3">
      <c r="A150" s="93">
        <f t="shared" si="2"/>
        <v>148</v>
      </c>
      <c r="B150" s="94">
        <f xml:space="preserve"> RTD("cqg.rtd",,"StudyData", $B$1, "Bar", "", "Time", $A$1,-$A150, $F$1,$E$1, "","False")</f>
        <v>42733</v>
      </c>
      <c r="C150" s="95">
        <f xml:space="preserve"> RTD("cqg.rtd",,"StudyData", $B$1, "Bar", "", "Time", $A$1, -$A150,$F$1,$E$1, "","False")</f>
        <v>42733</v>
      </c>
      <c r="D150" s="96">
        <f xml:space="preserve"> IF(RTD("cqg.rtd",,"StudyData", $B$1, "Bar", "", "Open", $A$1, -$A150, $F$1,$E$1,,$C$1,$D$1)="",NA(),RTD("cqg.rtd",,"StudyData", $B$1, "Bar", "", "Open", $A$1, -$A150, $F$1,$E$1,,$C$1,$D$1))</f>
        <v>12641.57</v>
      </c>
      <c r="E150" s="96">
        <f>IF(RTD("cqg.rtd",,"StudyData", $B$1, "Bar", "", "High", $A$1, -$A150, $F$1,$E$1,,$C$1,$D$1)="",NA(), RTD("cqg.rtd",,"StudyData", $B$1, "Bar", "", "High", $A$1, -$A150, $F$1,$E$1,,$C$1,$D$1))</f>
        <v>12812.79</v>
      </c>
      <c r="F150" s="96">
        <f>IF(RTD("cqg.rtd",,"StudyData", $B$1, "Bar", "", "Low", $A$1, -$A150, $F$1,$E$1,,$C$1,$D$1)="",NA(),RTD("cqg.rtd",,"StudyData", $B$1, "Bar", "", "Low", $A$1, -$A150, $F$1,$E$1,,$C$1,$D$1))</f>
        <v>12641.57</v>
      </c>
      <c r="G150" s="96">
        <f>IF(RTD("cqg.rtd",,"StudyData", $B$1, "Bar", "", "Close", $A$1, -$A150, $F$1,$E$1,,$C$1,$D$1)="",NA(),RTD("cqg.rtd",,"StudyData", $B$1, "Bar", "", "Close", $A$1, -$A150, $F$1,$E$1,,$C$1,$D$1))</f>
        <v>12766.78</v>
      </c>
    </row>
    <row r="151" spans="1:7" x14ac:dyDescent="0.3">
      <c r="A151" s="93">
        <f t="shared" si="2"/>
        <v>149</v>
      </c>
      <c r="B151" s="94">
        <f xml:space="preserve"> RTD("cqg.rtd",,"StudyData", $B$1, "Bar", "", "Time", $A$1,-$A151, $F$1,$E$1, "","False")</f>
        <v>42732</v>
      </c>
      <c r="C151" s="95">
        <f xml:space="preserve"> RTD("cqg.rtd",,"StudyData", $B$1, "Bar", "", "Time", $A$1, -$A151,$F$1,$E$1, "","False")</f>
        <v>42732</v>
      </c>
      <c r="D151" s="96">
        <f xml:space="preserve"> IF(RTD("cqg.rtd",,"StudyData", $B$1, "Bar", "", "Open", $A$1, -$A151, $F$1,$E$1,,$C$1,$D$1)="",NA(),RTD("cqg.rtd",,"StudyData", $B$1, "Bar", "", "Open", $A$1, -$A151, $F$1,$E$1,,$C$1,$D$1))</f>
        <v>12591.31</v>
      </c>
      <c r="E151" s="96">
        <f>IF(RTD("cqg.rtd",,"StudyData", $B$1, "Bar", "", "High", $A$1, -$A151, $F$1,$E$1,,$C$1,$D$1)="",NA(), RTD("cqg.rtd",,"StudyData", $B$1, "Bar", "", "High", $A$1, -$A151, $F$1,$E$1,,$C$1,$D$1))</f>
        <v>12751.2</v>
      </c>
      <c r="F151" s="96">
        <f>IF(RTD("cqg.rtd",,"StudyData", $B$1, "Bar", "", "Low", $A$1, -$A151, $F$1,$E$1,,$C$1,$D$1)="",NA(),RTD("cqg.rtd",,"StudyData", $B$1, "Bar", "", "Low", $A$1, -$A151, $F$1,$E$1,,$C$1,$D$1))</f>
        <v>12571.05</v>
      </c>
      <c r="G151" s="96">
        <f>IF(RTD("cqg.rtd",,"StudyData", $B$1, "Bar", "", "Close", $A$1, -$A151, $F$1,$E$1,,$C$1,$D$1)="",NA(),RTD("cqg.rtd",,"StudyData", $B$1, "Bar", "", "Close", $A$1, -$A151, $F$1,$E$1,,$C$1,$D$1))</f>
        <v>12699.83</v>
      </c>
    </row>
    <row r="152" spans="1:7" x14ac:dyDescent="0.3">
      <c r="A152" s="93">
        <f t="shared" si="2"/>
        <v>150</v>
      </c>
      <c r="B152" s="94">
        <f xml:space="preserve"> RTD("cqg.rtd",,"StudyData", $B$1, "Bar", "", "Time", $A$1,-$A152, $F$1,$E$1, "","False")</f>
        <v>42727</v>
      </c>
      <c r="C152" s="95">
        <f xml:space="preserve"> RTD("cqg.rtd",,"StudyData", $B$1, "Bar", "", "Time", $A$1, -$A152,$F$1,$E$1, "","False")</f>
        <v>42727</v>
      </c>
      <c r="D152" s="96">
        <f xml:space="preserve"> IF(RTD("cqg.rtd",,"StudyData", $B$1, "Bar", "", "Open", $A$1, -$A152, $F$1,$E$1,,$C$1,$D$1)="",NA(),RTD("cqg.rtd",,"StudyData", $B$1, "Bar", "", "Open", $A$1, -$A152, $F$1,$E$1,,$C$1,$D$1))</f>
        <v>12637.96</v>
      </c>
      <c r="E152" s="96">
        <f>IF(RTD("cqg.rtd",,"StudyData", $B$1, "Bar", "", "High", $A$1, -$A152, $F$1,$E$1,,$C$1,$D$1)="",NA(), RTD("cqg.rtd",,"StudyData", $B$1, "Bar", "", "High", $A$1, -$A152, $F$1,$E$1,,$C$1,$D$1))</f>
        <v>12643.02</v>
      </c>
      <c r="F152" s="96">
        <f>IF(RTD("cqg.rtd",,"StudyData", $B$1, "Bar", "", "Low", $A$1, -$A152, $F$1,$E$1,,$C$1,$D$1)="",NA(),RTD("cqg.rtd",,"StudyData", $B$1, "Bar", "", "Low", $A$1, -$A152, $F$1,$E$1,,$C$1,$D$1))</f>
        <v>12569.67</v>
      </c>
      <c r="G152" s="96">
        <f>IF(RTD("cqg.rtd",,"StudyData", $B$1, "Bar", "", "Close", $A$1, -$A152, $F$1,$E$1,,$C$1,$D$1)="",NA(),RTD("cqg.rtd",,"StudyData", $B$1, "Bar", "", "Close", $A$1, -$A152, $F$1,$E$1,,$C$1,$D$1))</f>
        <v>12570.63</v>
      </c>
    </row>
    <row r="153" spans="1:7" x14ac:dyDescent="0.3">
      <c r="A153" s="93">
        <f t="shared" si="2"/>
        <v>151</v>
      </c>
      <c r="B153" s="94">
        <f xml:space="preserve"> RTD("cqg.rtd",,"StudyData", $B$1, "Bar", "", "Time", $A$1,-$A153, $F$1,$E$1, "","False")</f>
        <v>42726</v>
      </c>
      <c r="C153" s="95">
        <f xml:space="preserve"> RTD("cqg.rtd",,"StudyData", $B$1, "Bar", "", "Time", $A$1, -$A153,$F$1,$E$1, "","False")</f>
        <v>42726</v>
      </c>
      <c r="D153" s="96">
        <f xml:space="preserve"> IF(RTD("cqg.rtd",,"StudyData", $B$1, "Bar", "", "Open", $A$1, -$A153, $F$1,$E$1,,$C$1,$D$1)="",NA(),RTD("cqg.rtd",,"StudyData", $B$1, "Bar", "", "Open", $A$1, -$A153, $F$1,$E$1,,$C$1,$D$1))</f>
        <v>12769.03</v>
      </c>
      <c r="E153" s="96">
        <f>IF(RTD("cqg.rtd",,"StudyData", $B$1, "Bar", "", "High", $A$1, -$A153, $F$1,$E$1,,$C$1,$D$1)="",NA(), RTD("cqg.rtd",,"StudyData", $B$1, "Bar", "", "High", $A$1, -$A153, $F$1,$E$1,,$C$1,$D$1))</f>
        <v>12800.15</v>
      </c>
      <c r="F153" s="96">
        <f>IF(RTD("cqg.rtd",,"StudyData", $B$1, "Bar", "", "Low", $A$1, -$A153, $F$1,$E$1,,$C$1,$D$1)="",NA(),RTD("cqg.rtd",,"StudyData", $B$1, "Bar", "", "Low", $A$1, -$A153, $F$1,$E$1,,$C$1,$D$1))</f>
        <v>12656.05</v>
      </c>
      <c r="G153" s="96">
        <f>IF(RTD("cqg.rtd",,"StudyData", $B$1, "Bar", "", "Close", $A$1, -$A153, $F$1,$E$1,,$C$1,$D$1)="",NA(),RTD("cqg.rtd",,"StudyData", $B$1, "Bar", "", "Close", $A$1, -$A153, $F$1,$E$1,,$C$1,$D$1))</f>
        <v>12665.96</v>
      </c>
    </row>
    <row r="154" spans="1:7" x14ac:dyDescent="0.3">
      <c r="A154" s="93">
        <f t="shared" si="2"/>
        <v>152</v>
      </c>
      <c r="B154" s="94">
        <f xml:space="preserve"> RTD("cqg.rtd",,"StudyData", $B$1, "Bar", "", "Time", $A$1,-$A154, $F$1,$E$1, "","False")</f>
        <v>42725</v>
      </c>
      <c r="C154" s="95">
        <f xml:space="preserve"> RTD("cqg.rtd",,"StudyData", $B$1, "Bar", "", "Time", $A$1, -$A154,$F$1,$E$1, "","False")</f>
        <v>42725</v>
      </c>
      <c r="D154" s="96">
        <f xml:space="preserve"> IF(RTD("cqg.rtd",,"StudyData", $B$1, "Bar", "", "Open", $A$1, -$A154, $F$1,$E$1,,$C$1,$D$1)="",NA(),RTD("cqg.rtd",,"StudyData", $B$1, "Bar", "", "Open", $A$1, -$A154, $F$1,$E$1,,$C$1,$D$1))</f>
        <v>12741.61</v>
      </c>
      <c r="E154" s="96">
        <f>IF(RTD("cqg.rtd",,"StudyData", $B$1, "Bar", "", "High", $A$1, -$A154, $F$1,$E$1,,$C$1,$D$1)="",NA(), RTD("cqg.rtd",,"StudyData", $B$1, "Bar", "", "High", $A$1, -$A154, $F$1,$E$1,,$C$1,$D$1))</f>
        <v>12833.04</v>
      </c>
      <c r="F154" s="96">
        <f>IF(RTD("cqg.rtd",,"StudyData", $B$1, "Bar", "", "Low", $A$1, -$A154, $F$1,$E$1,,$C$1,$D$1)="",NA(),RTD("cqg.rtd",,"StudyData", $B$1, "Bar", "", "Low", $A$1, -$A154, $F$1,$E$1,,$C$1,$D$1))</f>
        <v>12741.61</v>
      </c>
      <c r="G154" s="96">
        <f>IF(RTD("cqg.rtd",,"StudyData", $B$1, "Bar", "", "Close", $A$1, -$A154, $F$1,$E$1,,$C$1,$D$1)="",NA(),RTD("cqg.rtd",,"StudyData", $B$1, "Bar", "", "Close", $A$1, -$A154, $F$1,$E$1,,$C$1,$D$1))</f>
        <v>12769.77</v>
      </c>
    </row>
    <row r="155" spans="1:7" x14ac:dyDescent="0.3">
      <c r="A155" s="93">
        <f t="shared" si="2"/>
        <v>153</v>
      </c>
      <c r="B155" s="94">
        <f xml:space="preserve"> RTD("cqg.rtd",,"StudyData", $B$1, "Bar", "", "Time", $A$1,-$A155, $F$1,$E$1, "","False")</f>
        <v>42724</v>
      </c>
      <c r="C155" s="95">
        <f xml:space="preserve"> RTD("cqg.rtd",,"StudyData", $B$1, "Bar", "", "Time", $A$1, -$A155,$F$1,$E$1, "","False")</f>
        <v>42724</v>
      </c>
      <c r="D155" s="96">
        <f xml:space="preserve"> IF(RTD("cqg.rtd",,"StudyData", $B$1, "Bar", "", "Open", $A$1, -$A155, $F$1,$E$1,,$C$1,$D$1)="",NA(),RTD("cqg.rtd",,"StudyData", $B$1, "Bar", "", "Open", $A$1, -$A155, $F$1,$E$1,,$C$1,$D$1))</f>
        <v>12757.62</v>
      </c>
      <c r="E155" s="96">
        <f>IF(RTD("cqg.rtd",,"StudyData", $B$1, "Bar", "", "High", $A$1, -$A155, $F$1,$E$1,,$C$1,$D$1)="",NA(), RTD("cqg.rtd",,"StudyData", $B$1, "Bar", "", "High", $A$1, -$A155, $F$1,$E$1,,$C$1,$D$1))</f>
        <v>12827.47</v>
      </c>
      <c r="F155" s="96">
        <f>IF(RTD("cqg.rtd",,"StudyData", $B$1, "Bar", "", "Low", $A$1, -$A155, $F$1,$E$1,,$C$1,$D$1)="",NA(),RTD("cqg.rtd",,"StudyData", $B$1, "Bar", "", "Low", $A$1, -$A155, $F$1,$E$1,,$C$1,$D$1))</f>
        <v>12695.82</v>
      </c>
      <c r="G155" s="96">
        <f>IF(RTD("cqg.rtd",,"StudyData", $B$1, "Bar", "", "Close", $A$1, -$A155, $F$1,$E$1,,$C$1,$D$1)="",NA(),RTD("cqg.rtd",,"StudyData", $B$1, "Bar", "", "Close", $A$1, -$A155, $F$1,$E$1,,$C$1,$D$1))</f>
        <v>12732.64</v>
      </c>
    </row>
    <row r="156" spans="1:7" x14ac:dyDescent="0.3">
      <c r="A156" s="93">
        <f t="shared" si="2"/>
        <v>154</v>
      </c>
      <c r="B156" s="94">
        <f xml:space="preserve"> RTD("cqg.rtd",,"StudyData", $B$1, "Bar", "", "Time", $A$1,-$A156, $F$1,$E$1, "","False")</f>
        <v>42723</v>
      </c>
      <c r="C156" s="95">
        <f xml:space="preserve"> RTD("cqg.rtd",,"StudyData", $B$1, "Bar", "", "Time", $A$1, -$A156,$F$1,$E$1, "","False")</f>
        <v>42723</v>
      </c>
      <c r="D156" s="96">
        <f xml:space="preserve"> IF(RTD("cqg.rtd",,"StudyData", $B$1, "Bar", "", "Open", $A$1, -$A156, $F$1,$E$1,,$C$1,$D$1)="",NA(),RTD("cqg.rtd",,"StudyData", $B$1, "Bar", "", "Open", $A$1, -$A156, $F$1,$E$1,,$C$1,$D$1))</f>
        <v>12796.83</v>
      </c>
      <c r="E156" s="96">
        <f>IF(RTD("cqg.rtd",,"StudyData", $B$1, "Bar", "", "High", $A$1, -$A156, $F$1,$E$1,,$C$1,$D$1)="",NA(), RTD("cqg.rtd",,"StudyData", $B$1, "Bar", "", "High", $A$1, -$A156, $F$1,$E$1,,$C$1,$D$1))</f>
        <v>12808.63</v>
      </c>
      <c r="F156" s="96">
        <f>IF(RTD("cqg.rtd",,"StudyData", $B$1, "Bar", "", "Low", $A$1, -$A156, $F$1,$E$1,,$C$1,$D$1)="",NA(),RTD("cqg.rtd",,"StudyData", $B$1, "Bar", "", "Low", $A$1, -$A156, $F$1,$E$1,,$C$1,$D$1))</f>
        <v>12742.96</v>
      </c>
      <c r="G156" s="96">
        <f>IF(RTD("cqg.rtd",,"StudyData", $B$1, "Bar", "", "Close", $A$1, -$A156, $F$1,$E$1,,$C$1,$D$1)="",NA(),RTD("cqg.rtd",,"StudyData", $B$1, "Bar", "", "Close", $A$1, -$A156, $F$1,$E$1,,$C$1,$D$1))</f>
        <v>12744.4</v>
      </c>
    </row>
    <row r="157" spans="1:7" x14ac:dyDescent="0.3">
      <c r="A157" s="93">
        <f t="shared" si="2"/>
        <v>155</v>
      </c>
      <c r="B157" s="94">
        <f xml:space="preserve"> RTD("cqg.rtd",,"StudyData", $B$1, "Bar", "", "Time", $A$1,-$A157, $F$1,$E$1, "","False")</f>
        <v>42720</v>
      </c>
      <c r="C157" s="95">
        <f xml:space="preserve"> RTD("cqg.rtd",,"StudyData", $B$1, "Bar", "", "Time", $A$1, -$A157,$F$1,$E$1, "","False")</f>
        <v>42720</v>
      </c>
      <c r="D157" s="96">
        <f xml:space="preserve"> IF(RTD("cqg.rtd",,"StudyData", $B$1, "Bar", "", "Open", $A$1, -$A157, $F$1,$E$1,,$C$1,$D$1)="",NA(),RTD("cqg.rtd",,"StudyData", $B$1, "Bar", "", "Open", $A$1, -$A157, $F$1,$E$1,,$C$1,$D$1))</f>
        <v>12835.82</v>
      </c>
      <c r="E157" s="96">
        <f>IF(RTD("cqg.rtd",,"StudyData", $B$1, "Bar", "", "High", $A$1, -$A157, $F$1,$E$1,,$C$1,$D$1)="",NA(), RTD("cqg.rtd",,"StudyData", $B$1, "Bar", "", "High", $A$1, -$A157, $F$1,$E$1,,$C$1,$D$1))</f>
        <v>12900.5</v>
      </c>
      <c r="F157" s="96">
        <f>IF(RTD("cqg.rtd",,"StudyData", $B$1, "Bar", "", "Low", $A$1, -$A157, $F$1,$E$1,,$C$1,$D$1)="",NA(),RTD("cqg.rtd",,"StudyData", $B$1, "Bar", "", "Low", $A$1, -$A157, $F$1,$E$1,,$C$1,$D$1))</f>
        <v>12784.81</v>
      </c>
      <c r="G157" s="96">
        <f>IF(RTD("cqg.rtd",,"StudyData", $B$1, "Bar", "", "Close", $A$1, -$A157, $F$1,$E$1,,$C$1,$D$1)="",NA(),RTD("cqg.rtd",,"StudyData", $B$1, "Bar", "", "Close", $A$1, -$A157, $F$1,$E$1,,$C$1,$D$1))</f>
        <v>12855.25</v>
      </c>
    </row>
    <row r="158" spans="1:7" x14ac:dyDescent="0.3">
      <c r="A158" s="93">
        <f t="shared" si="2"/>
        <v>156</v>
      </c>
      <c r="B158" s="94">
        <f xml:space="preserve"> RTD("cqg.rtd",,"StudyData", $B$1, "Bar", "", "Time", $A$1,-$A158, $F$1,$E$1, "","False")</f>
        <v>42719</v>
      </c>
      <c r="C158" s="95">
        <f xml:space="preserve"> RTD("cqg.rtd",,"StudyData", $B$1, "Bar", "", "Time", $A$1, -$A158,$F$1,$E$1, "","False")</f>
        <v>42719</v>
      </c>
      <c r="D158" s="96">
        <f xml:space="preserve"> IF(RTD("cqg.rtd",,"StudyData", $B$1, "Bar", "", "Open", $A$1, -$A158, $F$1,$E$1,,$C$1,$D$1)="",NA(),RTD("cqg.rtd",,"StudyData", $B$1, "Bar", "", "Open", $A$1, -$A158, $F$1,$E$1,,$C$1,$D$1))</f>
        <v>12941.85</v>
      </c>
      <c r="E158" s="96">
        <f>IF(RTD("cqg.rtd",,"StudyData", $B$1, "Bar", "", "High", $A$1, -$A158, $F$1,$E$1,,$C$1,$D$1)="",NA(), RTD("cqg.rtd",,"StudyData", $B$1, "Bar", "", "High", $A$1, -$A158, $F$1,$E$1,,$C$1,$D$1))</f>
        <v>13007.3</v>
      </c>
      <c r="F158" s="96">
        <f>IF(RTD("cqg.rtd",,"StudyData", $B$1, "Bar", "", "Low", $A$1, -$A158, $F$1,$E$1,,$C$1,$D$1)="",NA(),RTD("cqg.rtd",,"StudyData", $B$1, "Bar", "", "Low", $A$1, -$A158, $F$1,$E$1,,$C$1,$D$1))</f>
        <v>12831.35</v>
      </c>
      <c r="G158" s="96">
        <f>IF(RTD("cqg.rtd",,"StudyData", $B$1, "Bar", "", "Close", $A$1, -$A158, $F$1,$E$1,,$C$1,$D$1)="",NA(),RTD("cqg.rtd",,"StudyData", $B$1, "Bar", "", "Close", $A$1, -$A158, $F$1,$E$1,,$C$1,$D$1))</f>
        <v>12885.1</v>
      </c>
    </row>
    <row r="159" spans="1:7" x14ac:dyDescent="0.3">
      <c r="A159" s="93">
        <f t="shared" si="2"/>
        <v>157</v>
      </c>
      <c r="B159" s="94">
        <f xml:space="preserve"> RTD("cqg.rtd",,"StudyData", $B$1, "Bar", "", "Time", $A$1,-$A159, $F$1,$E$1, "","False")</f>
        <v>42718</v>
      </c>
      <c r="C159" s="95">
        <f xml:space="preserve"> RTD("cqg.rtd",,"StudyData", $B$1, "Bar", "", "Time", $A$1, -$A159,$F$1,$E$1, "","False")</f>
        <v>42718</v>
      </c>
      <c r="D159" s="96">
        <f xml:space="preserve"> IF(RTD("cqg.rtd",,"StudyData", $B$1, "Bar", "", "Open", $A$1, -$A159, $F$1,$E$1,,$C$1,$D$1)="",NA(),RTD("cqg.rtd",,"StudyData", $B$1, "Bar", "", "Open", $A$1, -$A159, $F$1,$E$1,,$C$1,$D$1))</f>
        <v>13132.97</v>
      </c>
      <c r="E159" s="96">
        <f>IF(RTD("cqg.rtd",,"StudyData", $B$1, "Bar", "", "High", $A$1, -$A159, $F$1,$E$1,,$C$1,$D$1)="",NA(), RTD("cqg.rtd",,"StudyData", $B$1, "Bar", "", "High", $A$1, -$A159, $F$1,$E$1,,$C$1,$D$1))</f>
        <v>13222.67</v>
      </c>
      <c r="F159" s="96">
        <f>IF(RTD("cqg.rtd",,"StudyData", $B$1, "Bar", "", "Low", $A$1, -$A159, $F$1,$E$1,,$C$1,$D$1)="",NA(),RTD("cqg.rtd",,"StudyData", $B$1, "Bar", "", "Low", $A$1, -$A159, $F$1,$E$1,,$C$1,$D$1))</f>
        <v>13088.01</v>
      </c>
      <c r="G159" s="96">
        <f>IF(RTD("cqg.rtd",,"StudyData", $B$1, "Bar", "", "Close", $A$1, -$A159, $F$1,$E$1,,$C$1,$D$1)="",NA(),RTD("cqg.rtd",,"StudyData", $B$1, "Bar", "", "Close", $A$1, -$A159, $F$1,$E$1,,$C$1,$D$1))</f>
        <v>13088.01</v>
      </c>
    </row>
    <row r="160" spans="1:7" x14ac:dyDescent="0.3">
      <c r="A160" s="93">
        <f t="shared" si="2"/>
        <v>158</v>
      </c>
      <c r="B160" s="94">
        <f xml:space="preserve"> RTD("cqg.rtd",,"StudyData", $B$1, "Bar", "", "Time", $A$1,-$A160, $F$1,$E$1, "","False")</f>
        <v>42717</v>
      </c>
      <c r="C160" s="95">
        <f xml:space="preserve"> RTD("cqg.rtd",,"StudyData", $B$1, "Bar", "", "Time", $A$1, -$A160,$F$1,$E$1, "","False")</f>
        <v>42717</v>
      </c>
      <c r="D160" s="96">
        <f xml:space="preserve"> IF(RTD("cqg.rtd",,"StudyData", $B$1, "Bar", "", "Open", $A$1, -$A160, $F$1,$E$1,,$C$1,$D$1)="",NA(),RTD("cqg.rtd",,"StudyData", $B$1, "Bar", "", "Open", $A$1, -$A160, $F$1,$E$1,,$C$1,$D$1))</f>
        <v>12979.15</v>
      </c>
      <c r="E160" s="96">
        <f>IF(RTD("cqg.rtd",,"StudyData", $B$1, "Bar", "", "High", $A$1, -$A160, $F$1,$E$1,,$C$1,$D$1)="",NA(), RTD("cqg.rtd",,"StudyData", $B$1, "Bar", "", "High", $A$1, -$A160, $F$1,$E$1,,$C$1,$D$1))</f>
        <v>13019.4</v>
      </c>
      <c r="F160" s="96">
        <f>IF(RTD("cqg.rtd",,"StudyData", $B$1, "Bar", "", "Low", $A$1, -$A160, $F$1,$E$1,,$C$1,$D$1)="",NA(),RTD("cqg.rtd",,"StudyData", $B$1, "Bar", "", "Low", $A$1, -$A160, $F$1,$E$1,,$C$1,$D$1))</f>
        <v>12910.18</v>
      </c>
      <c r="G160" s="96">
        <f>IF(RTD("cqg.rtd",,"StudyData", $B$1, "Bar", "", "Close", $A$1, -$A160, $F$1,$E$1,,$C$1,$D$1)="",NA(),RTD("cqg.rtd",,"StudyData", $B$1, "Bar", "", "Close", $A$1, -$A160, $F$1,$E$1,,$C$1,$D$1))</f>
        <v>13019.4</v>
      </c>
    </row>
    <row r="161" spans="1:7" x14ac:dyDescent="0.3">
      <c r="A161" s="93">
        <f t="shared" si="2"/>
        <v>159</v>
      </c>
      <c r="B161" s="94">
        <f xml:space="preserve"> RTD("cqg.rtd",,"StudyData", $B$1, "Bar", "", "Time", $A$1,-$A161, $F$1,$E$1, "","False")</f>
        <v>42716</v>
      </c>
      <c r="C161" s="95">
        <f xml:space="preserve"> RTD("cqg.rtd",,"StudyData", $B$1, "Bar", "", "Time", $A$1, -$A161,$F$1,$E$1, "","False")</f>
        <v>42716</v>
      </c>
      <c r="D161" s="96">
        <f xml:space="preserve"> IF(RTD("cqg.rtd",,"StudyData", $B$1, "Bar", "", "Open", $A$1, -$A161, $F$1,$E$1,,$C$1,$D$1)="",NA(),RTD("cqg.rtd",,"StudyData", $B$1, "Bar", "", "Open", $A$1, -$A161, $F$1,$E$1,,$C$1,$D$1))</f>
        <v>13240.54</v>
      </c>
      <c r="E161" s="96">
        <f>IF(RTD("cqg.rtd",,"StudyData", $B$1, "Bar", "", "High", $A$1, -$A161, $F$1,$E$1,,$C$1,$D$1)="",NA(), RTD("cqg.rtd",,"StudyData", $B$1, "Bar", "", "High", $A$1, -$A161, $F$1,$E$1,,$C$1,$D$1))</f>
        <v>13240.54</v>
      </c>
      <c r="F161" s="96">
        <f>IF(RTD("cqg.rtd",,"StudyData", $B$1, "Bar", "", "Low", $A$1, -$A161, $F$1,$E$1,,$C$1,$D$1)="",NA(),RTD("cqg.rtd",,"StudyData", $B$1, "Bar", "", "Low", $A$1, -$A161, $F$1,$E$1,,$C$1,$D$1))</f>
        <v>12923.79</v>
      </c>
      <c r="G161" s="96">
        <f>IF(RTD("cqg.rtd",,"StudyData", $B$1, "Bar", "", "Close", $A$1, -$A161, $F$1,$E$1,,$C$1,$D$1)="",NA(),RTD("cqg.rtd",,"StudyData", $B$1, "Bar", "", "Close", $A$1, -$A161, $F$1,$E$1,,$C$1,$D$1))</f>
        <v>12939.22</v>
      </c>
    </row>
    <row r="162" spans="1:7" x14ac:dyDescent="0.3">
      <c r="A162" s="93">
        <f t="shared" si="2"/>
        <v>160</v>
      </c>
      <c r="B162" s="94">
        <f xml:space="preserve"> RTD("cqg.rtd",,"StudyData", $B$1, "Bar", "", "Time", $A$1,-$A162, $F$1,$E$1, "","False")</f>
        <v>42713</v>
      </c>
      <c r="C162" s="95">
        <f xml:space="preserve"> RTD("cqg.rtd",,"StudyData", $B$1, "Bar", "", "Time", $A$1, -$A162,$F$1,$E$1, "","False")</f>
        <v>42713</v>
      </c>
      <c r="D162" s="96">
        <f xml:space="preserve"> IF(RTD("cqg.rtd",,"StudyData", $B$1, "Bar", "", "Open", $A$1, -$A162, $F$1,$E$1,,$C$1,$D$1)="",NA(),RTD("cqg.rtd",,"StudyData", $B$1, "Bar", "", "Open", $A$1, -$A162, $F$1,$E$1,,$C$1,$D$1))</f>
        <v>13188.73</v>
      </c>
      <c r="E162" s="96">
        <f>IF(RTD("cqg.rtd",,"StudyData", $B$1, "Bar", "", "High", $A$1, -$A162, $F$1,$E$1,,$C$1,$D$1)="",NA(), RTD("cqg.rtd",,"StudyData", $B$1, "Bar", "", "High", $A$1, -$A162, $F$1,$E$1,,$C$1,$D$1))</f>
        <v>13208.9</v>
      </c>
      <c r="F162" s="96">
        <f>IF(RTD("cqg.rtd",,"StudyData", $B$1, "Bar", "", "Low", $A$1, -$A162, $F$1,$E$1,,$C$1,$D$1)="",NA(),RTD("cqg.rtd",,"StudyData", $B$1, "Bar", "", "Low", $A$1, -$A162, $F$1,$E$1,,$C$1,$D$1))</f>
        <v>13059.89</v>
      </c>
      <c r="G162" s="96">
        <f>IF(RTD("cqg.rtd",,"StudyData", $B$1, "Bar", "", "Close", $A$1, -$A162, $F$1,$E$1,,$C$1,$D$1)="",NA(),RTD("cqg.rtd",,"StudyData", $B$1, "Bar", "", "Close", $A$1, -$A162, $F$1,$E$1,,$C$1,$D$1))</f>
        <v>13133.54</v>
      </c>
    </row>
    <row r="163" spans="1:7" x14ac:dyDescent="0.3">
      <c r="A163" s="93">
        <f t="shared" si="2"/>
        <v>161</v>
      </c>
      <c r="B163" s="94">
        <f xml:space="preserve"> RTD("cqg.rtd",,"StudyData", $B$1, "Bar", "", "Time", $A$1,-$A163, $F$1,$E$1, "","False")</f>
        <v>42712</v>
      </c>
      <c r="C163" s="95">
        <f xml:space="preserve"> RTD("cqg.rtd",,"StudyData", $B$1, "Bar", "", "Time", $A$1, -$A163,$F$1,$E$1, "","False")</f>
        <v>42712</v>
      </c>
      <c r="D163" s="96">
        <f xml:space="preserve"> IF(RTD("cqg.rtd",,"StudyData", $B$1, "Bar", "", "Open", $A$1, -$A163, $F$1,$E$1,,$C$1,$D$1)="",NA(),RTD("cqg.rtd",,"StudyData", $B$1, "Bar", "", "Open", $A$1, -$A163, $F$1,$E$1,,$C$1,$D$1))</f>
        <v>13368.79</v>
      </c>
      <c r="E163" s="96">
        <f>IF(RTD("cqg.rtd",,"StudyData", $B$1, "Bar", "", "High", $A$1, -$A163, $F$1,$E$1,,$C$1,$D$1)="",NA(), RTD("cqg.rtd",,"StudyData", $B$1, "Bar", "", "High", $A$1, -$A163, $F$1,$E$1,,$C$1,$D$1))</f>
        <v>13384.65</v>
      </c>
      <c r="F163" s="96">
        <f>IF(RTD("cqg.rtd",,"StudyData", $B$1, "Bar", "", "Low", $A$1, -$A163, $F$1,$E$1,,$C$1,$D$1)="",NA(),RTD("cqg.rtd",,"StudyData", $B$1, "Bar", "", "Low", $A$1, -$A163, $F$1,$E$1,,$C$1,$D$1))</f>
        <v>13257.13</v>
      </c>
      <c r="G163" s="96">
        <f>IF(RTD("cqg.rtd",,"StudyData", $B$1, "Bar", "", "Close", $A$1, -$A163, $F$1,$E$1,,$C$1,$D$1)="",NA(),RTD("cqg.rtd",,"StudyData", $B$1, "Bar", "", "Close", $A$1, -$A163, $F$1,$E$1,,$C$1,$D$1))</f>
        <v>13290.02</v>
      </c>
    </row>
    <row r="164" spans="1:7" x14ac:dyDescent="0.3">
      <c r="A164" s="93">
        <f t="shared" si="2"/>
        <v>162</v>
      </c>
      <c r="B164" s="94">
        <f xml:space="preserve"> RTD("cqg.rtd",,"StudyData", $B$1, "Bar", "", "Time", $A$1,-$A164, $F$1,$E$1, "","False")</f>
        <v>42711</v>
      </c>
      <c r="C164" s="95">
        <f xml:space="preserve"> RTD("cqg.rtd",,"StudyData", $B$1, "Bar", "", "Time", $A$1, -$A164,$F$1,$E$1, "","False")</f>
        <v>42711</v>
      </c>
      <c r="D164" s="96">
        <f xml:space="preserve"> IF(RTD("cqg.rtd",,"StudyData", $B$1, "Bar", "", "Open", $A$1, -$A164, $F$1,$E$1,,$C$1,$D$1)="",NA(),RTD("cqg.rtd",,"StudyData", $B$1, "Bar", "", "Open", $A$1, -$A164, $F$1,$E$1,,$C$1,$D$1))</f>
        <v>13261.01</v>
      </c>
      <c r="E164" s="96">
        <f>IF(RTD("cqg.rtd",,"StudyData", $B$1, "Bar", "", "High", $A$1, -$A164, $F$1,$E$1,,$C$1,$D$1)="",NA(), RTD("cqg.rtd",,"StudyData", $B$1, "Bar", "", "High", $A$1, -$A164, $F$1,$E$1,,$C$1,$D$1))</f>
        <v>13277.06</v>
      </c>
      <c r="F164" s="96">
        <f>IF(RTD("cqg.rtd",,"StudyData", $B$1, "Bar", "", "Low", $A$1, -$A164, $F$1,$E$1,,$C$1,$D$1)="",NA(),RTD("cqg.rtd",,"StudyData", $B$1, "Bar", "", "Low", $A$1, -$A164, $F$1,$E$1,,$C$1,$D$1))</f>
        <v>13197.94</v>
      </c>
      <c r="G164" s="96">
        <f>IF(RTD("cqg.rtd",,"StudyData", $B$1, "Bar", "", "Close", $A$1, -$A164, $F$1,$E$1,,$C$1,$D$1)="",NA(),RTD("cqg.rtd",,"StudyData", $B$1, "Bar", "", "Close", $A$1, -$A164, $F$1,$E$1,,$C$1,$D$1))</f>
        <v>13233.28</v>
      </c>
    </row>
    <row r="165" spans="1:7" x14ac:dyDescent="0.3">
      <c r="A165" s="93">
        <f t="shared" si="2"/>
        <v>163</v>
      </c>
      <c r="B165" s="94">
        <f xml:space="preserve"> RTD("cqg.rtd",,"StudyData", $B$1, "Bar", "", "Time", $A$1,-$A165, $F$1,$E$1, "","False")</f>
        <v>42710</v>
      </c>
      <c r="C165" s="95">
        <f xml:space="preserve"> RTD("cqg.rtd",,"StudyData", $B$1, "Bar", "", "Time", $A$1, -$A165,$F$1,$E$1, "","False")</f>
        <v>42710</v>
      </c>
      <c r="D165" s="96">
        <f xml:space="preserve"> IF(RTD("cqg.rtd",,"StudyData", $B$1, "Bar", "", "Open", $A$1, -$A165, $F$1,$E$1,,$C$1,$D$1)="",NA(),RTD("cqg.rtd",,"StudyData", $B$1, "Bar", "", "Open", $A$1, -$A165, $F$1,$E$1,,$C$1,$D$1))</f>
        <v>13260.56</v>
      </c>
      <c r="E165" s="96">
        <f>IF(RTD("cqg.rtd",,"StudyData", $B$1, "Bar", "", "High", $A$1, -$A165, $F$1,$E$1,,$C$1,$D$1)="",NA(), RTD("cqg.rtd",,"StudyData", $B$1, "Bar", "", "High", $A$1, -$A165, $F$1,$E$1,,$C$1,$D$1))</f>
        <v>13298.27</v>
      </c>
      <c r="F165" s="96">
        <f>IF(RTD("cqg.rtd",,"StudyData", $B$1, "Bar", "", "Low", $A$1, -$A165, $F$1,$E$1,,$C$1,$D$1)="",NA(),RTD("cqg.rtd",,"StudyData", $B$1, "Bar", "", "Low", $A$1, -$A165, $F$1,$E$1,,$C$1,$D$1))</f>
        <v>13200.16</v>
      </c>
      <c r="G165" s="96">
        <f>IF(RTD("cqg.rtd",,"StudyData", $B$1, "Bar", "", "Close", $A$1, -$A165, $F$1,$E$1,,$C$1,$D$1)="",NA(),RTD("cqg.rtd",,"StudyData", $B$1, "Bar", "", "Close", $A$1, -$A165, $F$1,$E$1,,$C$1,$D$1))</f>
        <v>13214.04</v>
      </c>
    </row>
    <row r="166" spans="1:7" x14ac:dyDescent="0.3">
      <c r="A166" s="93">
        <f t="shared" si="2"/>
        <v>164</v>
      </c>
      <c r="B166" s="94">
        <f xml:space="preserve"> RTD("cqg.rtd",,"StudyData", $B$1, "Bar", "", "Time", $A$1,-$A166, $F$1,$E$1, "","False")</f>
        <v>42709</v>
      </c>
      <c r="C166" s="95">
        <f xml:space="preserve"> RTD("cqg.rtd",,"StudyData", $B$1, "Bar", "", "Time", $A$1, -$A166,$F$1,$E$1, "","False")</f>
        <v>42709</v>
      </c>
      <c r="D166" s="96">
        <f xml:space="preserve"> IF(RTD("cqg.rtd",,"StudyData", $B$1, "Bar", "", "Open", $A$1, -$A166, $F$1,$E$1,,$C$1,$D$1)="",NA(),RTD("cqg.rtd",,"StudyData", $B$1, "Bar", "", "Open", $A$1, -$A166, $F$1,$E$1,,$C$1,$D$1))</f>
        <v>13246.49</v>
      </c>
      <c r="E166" s="96">
        <f>IF(RTD("cqg.rtd",,"StudyData", $B$1, "Bar", "", "High", $A$1, -$A166, $F$1,$E$1,,$C$1,$D$1)="",NA(), RTD("cqg.rtd",,"StudyData", $B$1, "Bar", "", "High", $A$1, -$A166, $F$1,$E$1,,$C$1,$D$1))</f>
        <v>13274.26</v>
      </c>
      <c r="F166" s="96">
        <f>IF(RTD("cqg.rtd",,"StudyData", $B$1, "Bar", "", "Low", $A$1, -$A166, $F$1,$E$1,,$C$1,$D$1)="",NA(),RTD("cqg.rtd",,"StudyData", $B$1, "Bar", "", "Low", $A$1, -$A166, $F$1,$E$1,,$C$1,$D$1))</f>
        <v>13091.09</v>
      </c>
      <c r="G166" s="96">
        <f>IF(RTD("cqg.rtd",,"StudyData", $B$1, "Bar", "", "Close", $A$1, -$A166, $F$1,$E$1,,$C$1,$D$1)="",NA(),RTD("cqg.rtd",,"StudyData", $B$1, "Bar", "", "Close", $A$1, -$A166, $F$1,$E$1,,$C$1,$D$1))</f>
        <v>13152.29</v>
      </c>
    </row>
    <row r="167" spans="1:7" x14ac:dyDescent="0.3">
      <c r="A167" s="93">
        <f t="shared" si="2"/>
        <v>165</v>
      </c>
      <c r="B167" s="94">
        <f xml:space="preserve"> RTD("cqg.rtd",,"StudyData", $B$1, "Bar", "", "Time", $A$1,-$A167, $F$1,$E$1, "","False")</f>
        <v>42706</v>
      </c>
      <c r="C167" s="95">
        <f xml:space="preserve"> RTD("cqg.rtd",,"StudyData", $B$1, "Bar", "", "Time", $A$1, -$A167,$F$1,$E$1, "","False")</f>
        <v>42706</v>
      </c>
      <c r="D167" s="96">
        <f xml:space="preserve"> IF(RTD("cqg.rtd",,"StudyData", $B$1, "Bar", "", "Open", $A$1, -$A167, $F$1,$E$1,,$C$1,$D$1)="",NA(),RTD("cqg.rtd",,"StudyData", $B$1, "Bar", "", "Open", $A$1, -$A167, $F$1,$E$1,,$C$1,$D$1))</f>
        <v>13318.39</v>
      </c>
      <c r="E167" s="96">
        <f>IF(RTD("cqg.rtd",,"StudyData", $B$1, "Bar", "", "High", $A$1, -$A167, $F$1,$E$1,,$C$1,$D$1)="",NA(), RTD("cqg.rtd",,"StudyData", $B$1, "Bar", "", "High", $A$1, -$A167, $F$1,$E$1,,$C$1,$D$1))</f>
        <v>13351.05</v>
      </c>
      <c r="F167" s="96">
        <f>IF(RTD("cqg.rtd",,"StudyData", $B$1, "Bar", "", "Low", $A$1, -$A167, $F$1,$E$1,,$C$1,$D$1)="",NA(),RTD("cqg.rtd",,"StudyData", $B$1, "Bar", "", "Low", $A$1, -$A167, $F$1,$E$1,,$C$1,$D$1))</f>
        <v>13198.21</v>
      </c>
      <c r="G167" s="96">
        <f>IF(RTD("cqg.rtd",,"StudyData", $B$1, "Bar", "", "Close", $A$1, -$A167, $F$1,$E$1,,$C$1,$D$1)="",NA(),RTD("cqg.rtd",,"StudyData", $B$1, "Bar", "", "Close", $A$1, -$A167, $F$1,$E$1,,$C$1,$D$1))</f>
        <v>13209.27</v>
      </c>
    </row>
    <row r="168" spans="1:7" x14ac:dyDescent="0.3">
      <c r="A168" s="93">
        <f t="shared" si="2"/>
        <v>166</v>
      </c>
      <c r="B168" s="94">
        <f xml:space="preserve"> RTD("cqg.rtd",,"StudyData", $B$1, "Bar", "", "Time", $A$1,-$A168, $F$1,$E$1, "","False")</f>
        <v>42705</v>
      </c>
      <c r="C168" s="95">
        <f xml:space="preserve"> RTD("cqg.rtd",,"StudyData", $B$1, "Bar", "", "Time", $A$1, -$A168,$F$1,$E$1, "","False")</f>
        <v>42705</v>
      </c>
      <c r="D168" s="96">
        <f xml:space="preserve"> IF(RTD("cqg.rtd",,"StudyData", $B$1, "Bar", "", "Open", $A$1, -$A168, $F$1,$E$1,,$C$1,$D$1)="",NA(),RTD("cqg.rtd",,"StudyData", $B$1, "Bar", "", "Open", $A$1, -$A168, $F$1,$E$1,,$C$1,$D$1))</f>
        <v>13453.4</v>
      </c>
      <c r="E168" s="96">
        <f>IF(RTD("cqg.rtd",,"StudyData", $B$1, "Bar", "", "High", $A$1, -$A168, $F$1,$E$1,,$C$1,$D$1)="",NA(), RTD("cqg.rtd",,"StudyData", $B$1, "Bar", "", "High", $A$1, -$A168, $F$1,$E$1,,$C$1,$D$1))</f>
        <v>13515.87</v>
      </c>
      <c r="F168" s="96">
        <f>IF(RTD("cqg.rtd",,"StudyData", $B$1, "Bar", "", "Low", $A$1, -$A168, $F$1,$E$1,,$C$1,$D$1)="",NA(),RTD("cqg.rtd",,"StudyData", $B$1, "Bar", "", "Low", $A$1, -$A168, $F$1,$E$1,,$C$1,$D$1))</f>
        <v>13409.01</v>
      </c>
      <c r="G168" s="96">
        <f>IF(RTD("cqg.rtd",,"StudyData", $B$1, "Bar", "", "Close", $A$1, -$A168, $F$1,$E$1,,$C$1,$D$1)="",NA(),RTD("cqg.rtd",,"StudyData", $B$1, "Bar", "", "Close", $A$1, -$A168, $F$1,$E$1,,$C$1,$D$1))</f>
        <v>13429.96</v>
      </c>
    </row>
    <row r="169" spans="1:7" x14ac:dyDescent="0.3">
      <c r="A169" s="93">
        <f t="shared" si="2"/>
        <v>167</v>
      </c>
      <c r="B169" s="94">
        <f xml:space="preserve"> RTD("cqg.rtd",,"StudyData", $B$1, "Bar", "", "Time", $A$1,-$A169, $F$1,$E$1, "","False")</f>
        <v>42704</v>
      </c>
      <c r="C169" s="95">
        <f xml:space="preserve"> RTD("cqg.rtd",,"StudyData", $B$1, "Bar", "", "Time", $A$1, -$A169,$F$1,$E$1, "","False")</f>
        <v>42704</v>
      </c>
      <c r="D169" s="96">
        <f xml:space="preserve"> IF(RTD("cqg.rtd",,"StudyData", $B$1, "Bar", "", "Open", $A$1, -$A169, $F$1,$E$1,,$C$1,$D$1)="",NA(),RTD("cqg.rtd",,"StudyData", $B$1, "Bar", "", "Open", $A$1, -$A169, $F$1,$E$1,,$C$1,$D$1))</f>
        <v>13321.32</v>
      </c>
      <c r="E169" s="96">
        <f>IF(RTD("cqg.rtd",,"StudyData", $B$1, "Bar", "", "High", $A$1, -$A169, $F$1,$E$1,,$C$1,$D$1)="",NA(), RTD("cqg.rtd",,"StudyData", $B$1, "Bar", "", "High", $A$1, -$A169, $F$1,$E$1,,$C$1,$D$1))</f>
        <v>13347.91</v>
      </c>
      <c r="F169" s="96">
        <f>IF(RTD("cqg.rtd",,"StudyData", $B$1, "Bar", "", "Low", $A$1, -$A169, $F$1,$E$1,,$C$1,$D$1)="",NA(),RTD("cqg.rtd",,"StudyData", $B$1, "Bar", "", "Low", $A$1, -$A169, $F$1,$E$1,,$C$1,$D$1))</f>
        <v>13265.46</v>
      </c>
      <c r="G169" s="96">
        <f>IF(RTD("cqg.rtd",,"StudyData", $B$1, "Bar", "", "Close", $A$1, -$A169, $F$1,$E$1,,$C$1,$D$1)="",NA(),RTD("cqg.rtd",,"StudyData", $B$1, "Bar", "", "Close", $A$1, -$A169, $F$1,$E$1,,$C$1,$D$1))</f>
        <v>13279.09</v>
      </c>
    </row>
    <row r="170" spans="1:7" x14ac:dyDescent="0.3">
      <c r="A170" s="93">
        <f t="shared" si="2"/>
        <v>168</v>
      </c>
      <c r="B170" s="94">
        <f xml:space="preserve"> RTD("cqg.rtd",,"StudyData", $B$1, "Bar", "", "Time", $A$1,-$A170, $F$1,$E$1, "","False")</f>
        <v>42703</v>
      </c>
      <c r="C170" s="95">
        <f xml:space="preserve"> RTD("cqg.rtd",,"StudyData", $B$1, "Bar", "", "Time", $A$1, -$A170,$F$1,$E$1, "","False")</f>
        <v>42703</v>
      </c>
      <c r="D170" s="96">
        <f xml:space="preserve"> IF(RTD("cqg.rtd",,"StudyData", $B$1, "Bar", "", "Open", $A$1, -$A170, $F$1,$E$1,,$C$1,$D$1)="",NA(),RTD("cqg.rtd",,"StudyData", $B$1, "Bar", "", "Open", $A$1, -$A170, $F$1,$E$1,,$C$1,$D$1))</f>
        <v>13338.66</v>
      </c>
      <c r="E170" s="96">
        <f>IF(RTD("cqg.rtd",,"StudyData", $B$1, "Bar", "", "High", $A$1, -$A170, $F$1,$E$1,,$C$1,$D$1)="",NA(), RTD("cqg.rtd",,"StudyData", $B$1, "Bar", "", "High", $A$1, -$A170, $F$1,$E$1,,$C$1,$D$1))</f>
        <v>13417</v>
      </c>
      <c r="F170" s="96">
        <f>IF(RTD("cqg.rtd",,"StudyData", $B$1, "Bar", "", "Low", $A$1, -$A170, $F$1,$E$1,,$C$1,$D$1)="",NA(),RTD("cqg.rtd",,"StudyData", $B$1, "Bar", "", "Low", $A$1, -$A170, $F$1,$E$1,,$C$1,$D$1))</f>
        <v>13277.48</v>
      </c>
      <c r="G170" s="96">
        <f>IF(RTD("cqg.rtd",,"StudyData", $B$1, "Bar", "", "Close", $A$1, -$A170, $F$1,$E$1,,$C$1,$D$1)="",NA(),RTD("cqg.rtd",,"StudyData", $B$1, "Bar", "", "Close", $A$1, -$A170, $F$1,$E$1,,$C$1,$D$1))</f>
        <v>13277.48</v>
      </c>
    </row>
    <row r="171" spans="1:7" x14ac:dyDescent="0.3">
      <c r="A171" s="93">
        <f t="shared" si="2"/>
        <v>169</v>
      </c>
      <c r="B171" s="94">
        <f xml:space="preserve"> RTD("cqg.rtd",,"StudyData", $B$1, "Bar", "", "Time", $A$1,-$A171, $F$1,$E$1, "","False")</f>
        <v>42702</v>
      </c>
      <c r="C171" s="95">
        <f xml:space="preserve"> RTD("cqg.rtd",,"StudyData", $B$1, "Bar", "", "Time", $A$1, -$A171,$F$1,$E$1, "","False")</f>
        <v>42702</v>
      </c>
      <c r="D171" s="96">
        <f xml:space="preserve"> IF(RTD("cqg.rtd",,"StudyData", $B$1, "Bar", "", "Open", $A$1, -$A171, $F$1,$E$1,,$C$1,$D$1)="",NA(),RTD("cqg.rtd",,"StudyData", $B$1, "Bar", "", "Open", $A$1, -$A171, $F$1,$E$1,,$C$1,$D$1))</f>
        <v>13235.71</v>
      </c>
      <c r="E171" s="96">
        <f>IF(RTD("cqg.rtd",,"StudyData", $B$1, "Bar", "", "High", $A$1, -$A171, $F$1,$E$1,,$C$1,$D$1)="",NA(), RTD("cqg.rtd",,"StudyData", $B$1, "Bar", "", "High", $A$1, -$A171, $F$1,$E$1,,$C$1,$D$1))</f>
        <v>13428.36</v>
      </c>
      <c r="F171" s="96">
        <f>IF(RTD("cqg.rtd",,"StudyData", $B$1, "Bar", "", "Low", $A$1, -$A171, $F$1,$E$1,,$C$1,$D$1)="",NA(),RTD("cqg.rtd",,"StudyData", $B$1, "Bar", "", "Low", $A$1, -$A171, $F$1,$E$1,,$C$1,$D$1))</f>
        <v>13235.71</v>
      </c>
      <c r="G171" s="96">
        <f>IF(RTD("cqg.rtd",,"StudyData", $B$1, "Bar", "", "Close", $A$1, -$A171, $F$1,$E$1,,$C$1,$D$1)="",NA(),RTD("cqg.rtd",,"StudyData", $B$1, "Bar", "", "Close", $A$1, -$A171, $F$1,$E$1,,$C$1,$D$1))</f>
        <v>13356.53</v>
      </c>
    </row>
    <row r="172" spans="1:7" x14ac:dyDescent="0.3">
      <c r="A172" s="93">
        <f t="shared" si="2"/>
        <v>170</v>
      </c>
      <c r="B172" s="94">
        <f xml:space="preserve"> RTD("cqg.rtd",,"StudyData", $B$1, "Bar", "", "Time", $A$1,-$A172, $F$1,$E$1, "","False")</f>
        <v>42699</v>
      </c>
      <c r="C172" s="95">
        <f xml:space="preserve"> RTD("cqg.rtd",,"StudyData", $B$1, "Bar", "", "Time", $A$1, -$A172,$F$1,$E$1, "","False")</f>
        <v>42699</v>
      </c>
      <c r="D172" s="96">
        <f xml:space="preserve"> IF(RTD("cqg.rtd",,"StudyData", $B$1, "Bar", "", "Open", $A$1, -$A172, $F$1,$E$1,,$C$1,$D$1)="",NA(),RTD("cqg.rtd",,"StudyData", $B$1, "Bar", "", "Open", $A$1, -$A172, $F$1,$E$1,,$C$1,$D$1))</f>
        <v>13243.7</v>
      </c>
      <c r="E172" s="96">
        <f>IF(RTD("cqg.rtd",,"StudyData", $B$1, "Bar", "", "High", $A$1, -$A172, $F$1,$E$1,,$C$1,$D$1)="",NA(), RTD("cqg.rtd",,"StudyData", $B$1, "Bar", "", "High", $A$1, -$A172, $F$1,$E$1,,$C$1,$D$1))</f>
        <v>13299.43</v>
      </c>
      <c r="F172" s="96">
        <f>IF(RTD("cqg.rtd",,"StudyData", $B$1, "Bar", "", "Low", $A$1, -$A172, $F$1,$E$1,,$C$1,$D$1)="",NA(),RTD("cqg.rtd",,"StudyData", $B$1, "Bar", "", "Low", $A$1, -$A172, $F$1,$E$1,,$C$1,$D$1))</f>
        <v>13204.31</v>
      </c>
      <c r="G172" s="96">
        <f>IF(RTD("cqg.rtd",,"StudyData", $B$1, "Bar", "", "Close", $A$1, -$A172, $F$1,$E$1,,$C$1,$D$1)="",NA(),RTD("cqg.rtd",,"StudyData", $B$1, "Bar", "", "Close", $A$1, -$A172, $F$1,$E$1,,$C$1,$D$1))</f>
        <v>13254.97</v>
      </c>
    </row>
    <row r="173" spans="1:7" x14ac:dyDescent="0.3">
      <c r="A173" s="93">
        <f t="shared" si="2"/>
        <v>171</v>
      </c>
      <c r="B173" s="94">
        <f xml:space="preserve"> RTD("cqg.rtd",,"StudyData", $B$1, "Bar", "", "Time", $A$1,-$A173, $F$1,$E$1, "","False")</f>
        <v>42698</v>
      </c>
      <c r="C173" s="95">
        <f xml:space="preserve"> RTD("cqg.rtd",,"StudyData", $B$1, "Bar", "", "Time", $A$1, -$A173,$F$1,$E$1, "","False")</f>
        <v>42698</v>
      </c>
      <c r="D173" s="96">
        <f xml:space="preserve"> IF(RTD("cqg.rtd",,"StudyData", $B$1, "Bar", "", "Open", $A$1, -$A173, $F$1,$E$1,,$C$1,$D$1)="",NA(),RTD("cqg.rtd",,"StudyData", $B$1, "Bar", "", "Open", $A$1, -$A173, $F$1,$E$1,,$C$1,$D$1))</f>
        <v>13250.04</v>
      </c>
      <c r="E173" s="96">
        <f>IF(RTD("cqg.rtd",,"StudyData", $B$1, "Bar", "", "High", $A$1, -$A173, $F$1,$E$1,,$C$1,$D$1)="",NA(), RTD("cqg.rtd",,"StudyData", $B$1, "Bar", "", "High", $A$1, -$A173, $F$1,$E$1,,$C$1,$D$1))</f>
        <v>13276.37</v>
      </c>
      <c r="F173" s="96">
        <f>IF(RTD("cqg.rtd",,"StudyData", $B$1, "Bar", "", "Low", $A$1, -$A173, $F$1,$E$1,,$C$1,$D$1)="",NA(),RTD("cqg.rtd",,"StudyData", $B$1, "Bar", "", "Low", $A$1, -$A173, $F$1,$E$1,,$C$1,$D$1))</f>
        <v>13191.73</v>
      </c>
      <c r="G173" s="96">
        <f>IF(RTD("cqg.rtd",,"StudyData", $B$1, "Bar", "", "Close", $A$1, -$A173, $F$1,$E$1,,$C$1,$D$1)="",NA(),RTD("cqg.rtd",,"StudyData", $B$1, "Bar", "", "Close", $A$1, -$A173, $F$1,$E$1,,$C$1,$D$1))</f>
        <v>13236</v>
      </c>
    </row>
    <row r="174" spans="1:7" x14ac:dyDescent="0.3">
      <c r="A174" s="93">
        <f t="shared" si="2"/>
        <v>172</v>
      </c>
      <c r="B174" s="94">
        <f xml:space="preserve"> RTD("cqg.rtd",,"StudyData", $B$1, "Bar", "", "Time", $A$1,-$A174, $F$1,$E$1, "","False")</f>
        <v>42697</v>
      </c>
      <c r="C174" s="95">
        <f xml:space="preserve"> RTD("cqg.rtd",,"StudyData", $B$1, "Bar", "", "Time", $A$1, -$A174,$F$1,$E$1, "","False")</f>
        <v>42697</v>
      </c>
      <c r="D174" s="96">
        <f xml:space="preserve"> IF(RTD("cqg.rtd",,"StudyData", $B$1, "Bar", "", "Open", $A$1, -$A174, $F$1,$E$1,,$C$1,$D$1)="",NA(),RTD("cqg.rtd",,"StudyData", $B$1, "Bar", "", "Open", $A$1, -$A174, $F$1,$E$1,,$C$1,$D$1))</f>
        <v>13357.22</v>
      </c>
      <c r="E174" s="96">
        <f>IF(RTD("cqg.rtd",,"StudyData", $B$1, "Bar", "", "High", $A$1, -$A174, $F$1,$E$1,,$C$1,$D$1)="",NA(), RTD("cqg.rtd",,"StudyData", $B$1, "Bar", "", "High", $A$1, -$A174, $F$1,$E$1,,$C$1,$D$1))</f>
        <v>13401.87</v>
      </c>
      <c r="F174" s="96">
        <f>IF(RTD("cqg.rtd",,"StudyData", $B$1, "Bar", "", "Low", $A$1, -$A174, $F$1,$E$1,,$C$1,$D$1)="",NA(),RTD("cqg.rtd",,"StudyData", $B$1, "Bar", "", "Low", $A$1, -$A174, $F$1,$E$1,,$C$1,$D$1))</f>
        <v>13273.28</v>
      </c>
      <c r="G174" s="96">
        <f>IF(RTD("cqg.rtd",,"StudyData", $B$1, "Bar", "", "Close", $A$1, -$A174, $F$1,$E$1,,$C$1,$D$1)="",NA(),RTD("cqg.rtd",,"StudyData", $B$1, "Bar", "", "Close", $A$1, -$A174, $F$1,$E$1,,$C$1,$D$1))</f>
        <v>13308.41</v>
      </c>
    </row>
    <row r="175" spans="1:7" x14ac:dyDescent="0.3">
      <c r="A175" s="93">
        <f t="shared" si="2"/>
        <v>173</v>
      </c>
      <c r="B175" s="94">
        <f xml:space="preserve"> RTD("cqg.rtd",,"StudyData", $B$1, "Bar", "", "Time", $A$1,-$A175, $F$1,$E$1, "","False")</f>
        <v>42696</v>
      </c>
      <c r="C175" s="95">
        <f xml:space="preserve"> RTD("cqg.rtd",,"StudyData", $B$1, "Bar", "", "Time", $A$1, -$A175,$F$1,$E$1, "","False")</f>
        <v>42696</v>
      </c>
      <c r="D175" s="96">
        <f xml:space="preserve"> IF(RTD("cqg.rtd",,"StudyData", $B$1, "Bar", "", "Open", $A$1, -$A175, $F$1,$E$1,,$C$1,$D$1)="",NA(),RTD("cqg.rtd",,"StudyData", $B$1, "Bar", "", "Open", $A$1, -$A175, $F$1,$E$1,,$C$1,$D$1))</f>
        <v>13278.81</v>
      </c>
      <c r="E175" s="96">
        <f>IF(RTD("cqg.rtd",,"StudyData", $B$1, "Bar", "", "High", $A$1, -$A175, $F$1,$E$1,,$C$1,$D$1)="",NA(), RTD("cqg.rtd",,"StudyData", $B$1, "Bar", "", "High", $A$1, -$A175, $F$1,$E$1,,$C$1,$D$1))</f>
        <v>13373.56</v>
      </c>
      <c r="F175" s="96">
        <f>IF(RTD("cqg.rtd",,"StudyData", $B$1, "Bar", "", "Low", $A$1, -$A175, $F$1,$E$1,,$C$1,$D$1)="",NA(),RTD("cqg.rtd",,"StudyData", $B$1, "Bar", "", "Low", $A$1, -$A175, $F$1,$E$1,,$C$1,$D$1))</f>
        <v>13271.01</v>
      </c>
      <c r="G175" s="96">
        <f>IF(RTD("cqg.rtd",,"StudyData", $B$1, "Bar", "", "Close", $A$1, -$A175, $F$1,$E$1,,$C$1,$D$1)="",NA(),RTD("cqg.rtd",,"StudyData", $B$1, "Bar", "", "Close", $A$1, -$A175, $F$1,$E$1,,$C$1,$D$1))</f>
        <v>13355.14</v>
      </c>
    </row>
    <row r="176" spans="1:7" x14ac:dyDescent="0.3">
      <c r="A176" s="93">
        <f t="shared" si="2"/>
        <v>174</v>
      </c>
      <c r="B176" s="94">
        <f xml:space="preserve"> RTD("cqg.rtd",,"StudyData", $B$1, "Bar", "", "Time", $A$1,-$A176, $F$1,$E$1, "","False")</f>
        <v>42695</v>
      </c>
      <c r="C176" s="95">
        <f xml:space="preserve"> RTD("cqg.rtd",,"StudyData", $B$1, "Bar", "", "Time", $A$1, -$A176,$F$1,$E$1, "","False")</f>
        <v>42695</v>
      </c>
      <c r="D176" s="96">
        <f xml:space="preserve"> IF(RTD("cqg.rtd",,"StudyData", $B$1, "Bar", "", "Open", $A$1, -$A176, $F$1,$E$1,,$C$1,$D$1)="",NA(),RTD("cqg.rtd",,"StudyData", $B$1, "Bar", "", "Open", $A$1, -$A176, $F$1,$E$1,,$C$1,$D$1))</f>
        <v>13202.78</v>
      </c>
      <c r="E176" s="96">
        <f>IF(RTD("cqg.rtd",,"StudyData", $B$1, "Bar", "", "High", $A$1, -$A176, $F$1,$E$1,,$C$1,$D$1)="",NA(), RTD("cqg.rtd",,"StudyData", $B$1, "Bar", "", "High", $A$1, -$A176, $F$1,$E$1,,$C$1,$D$1))</f>
        <v>13243.59</v>
      </c>
      <c r="F176" s="96">
        <f>IF(RTD("cqg.rtd",,"StudyData", $B$1, "Bar", "", "Low", $A$1, -$A176, $F$1,$E$1,,$C$1,$D$1)="",NA(),RTD("cqg.rtd",,"StudyData", $B$1, "Bar", "", "Low", $A$1, -$A176, $F$1,$E$1,,$C$1,$D$1))</f>
        <v>13142.38</v>
      </c>
      <c r="G176" s="96">
        <f>IF(RTD("cqg.rtd",,"StudyData", $B$1, "Bar", "", "Close", $A$1, -$A176, $F$1,$E$1,,$C$1,$D$1)="",NA(),RTD("cqg.rtd",,"StudyData", $B$1, "Bar", "", "Close", $A$1, -$A176, $F$1,$E$1,,$C$1,$D$1))</f>
        <v>13187.28</v>
      </c>
    </row>
    <row r="177" spans="1:7" x14ac:dyDescent="0.3">
      <c r="A177" s="93">
        <f t="shared" si="2"/>
        <v>175</v>
      </c>
      <c r="B177" s="94">
        <f xml:space="preserve"> RTD("cqg.rtd",,"StudyData", $B$1, "Bar", "", "Time", $A$1,-$A177, $F$1,$E$1, "","False")</f>
        <v>42692</v>
      </c>
      <c r="C177" s="95">
        <f xml:space="preserve"> RTD("cqg.rtd",,"StudyData", $B$1, "Bar", "", "Time", $A$1, -$A177,$F$1,$E$1, "","False")</f>
        <v>42692</v>
      </c>
      <c r="D177" s="96">
        <f xml:space="preserve"> IF(RTD("cqg.rtd",,"StudyData", $B$1, "Bar", "", "Open", $A$1, -$A177, $F$1,$E$1,,$C$1,$D$1)="",NA(),RTD("cqg.rtd",,"StudyData", $B$1, "Bar", "", "Open", $A$1, -$A177, $F$1,$E$1,,$C$1,$D$1))</f>
        <v>13136.37</v>
      </c>
      <c r="E177" s="96">
        <f>IF(RTD("cqg.rtd",,"StudyData", $B$1, "Bar", "", "High", $A$1, -$A177, $F$1,$E$1,,$C$1,$D$1)="",NA(), RTD("cqg.rtd",,"StudyData", $B$1, "Bar", "", "High", $A$1, -$A177, $F$1,$E$1,,$C$1,$D$1))</f>
        <v>13245.63</v>
      </c>
      <c r="F177" s="96">
        <f>IF(RTD("cqg.rtd",,"StudyData", $B$1, "Bar", "", "Low", $A$1, -$A177, $F$1,$E$1,,$C$1,$D$1)="",NA(),RTD("cqg.rtd",,"StudyData", $B$1, "Bar", "", "Low", $A$1, -$A177, $F$1,$E$1,,$C$1,$D$1))</f>
        <v>13083.21</v>
      </c>
      <c r="G177" s="96">
        <f>IF(RTD("cqg.rtd",,"StudyData", $B$1, "Bar", "", "Close", $A$1, -$A177, $F$1,$E$1,,$C$1,$D$1)="",NA(),RTD("cqg.rtd",,"StudyData", $B$1, "Bar", "", "Close", $A$1, -$A177, $F$1,$E$1,,$C$1,$D$1))</f>
        <v>13209.6</v>
      </c>
    </row>
    <row r="178" spans="1:7" x14ac:dyDescent="0.3">
      <c r="A178" s="93">
        <f t="shared" si="2"/>
        <v>176</v>
      </c>
      <c r="B178" s="94">
        <f xml:space="preserve"> RTD("cqg.rtd",,"StudyData", $B$1, "Bar", "", "Time", $A$1,-$A178, $F$1,$E$1, "","False")</f>
        <v>42691</v>
      </c>
      <c r="C178" s="95">
        <f xml:space="preserve"> RTD("cqg.rtd",,"StudyData", $B$1, "Bar", "", "Time", $A$1, -$A178,$F$1,$E$1, "","False")</f>
        <v>42691</v>
      </c>
      <c r="D178" s="96">
        <f xml:space="preserve"> IF(RTD("cqg.rtd",,"StudyData", $B$1, "Bar", "", "Open", $A$1, -$A178, $F$1,$E$1,,$C$1,$D$1)="",NA(),RTD("cqg.rtd",,"StudyData", $B$1, "Bar", "", "Open", $A$1, -$A178, $F$1,$E$1,,$C$1,$D$1))</f>
        <v>13057.24</v>
      </c>
      <c r="E178" s="96">
        <f>IF(RTD("cqg.rtd",,"StudyData", $B$1, "Bar", "", "High", $A$1, -$A178, $F$1,$E$1,,$C$1,$D$1)="",NA(), RTD("cqg.rtd",,"StudyData", $B$1, "Bar", "", "High", $A$1, -$A178, $F$1,$E$1,,$C$1,$D$1))</f>
        <v>13198.91</v>
      </c>
      <c r="F178" s="96">
        <f>IF(RTD("cqg.rtd",,"StudyData", $B$1, "Bar", "", "Low", $A$1, -$A178, $F$1,$E$1,,$C$1,$D$1)="",NA(),RTD("cqg.rtd",,"StudyData", $B$1, "Bar", "", "Low", $A$1, -$A178, $F$1,$E$1,,$C$1,$D$1))</f>
        <v>13030.35</v>
      </c>
      <c r="G178" s="96">
        <f>IF(RTD("cqg.rtd",,"StudyData", $B$1, "Bar", "", "Close", $A$1, -$A178, $F$1,$E$1,,$C$1,$D$1)="",NA(),RTD("cqg.rtd",,"StudyData", $B$1, "Bar", "", "Close", $A$1, -$A178, $F$1,$E$1,,$C$1,$D$1))</f>
        <v>13141.93</v>
      </c>
    </row>
    <row r="179" spans="1:7" x14ac:dyDescent="0.3">
      <c r="A179" s="93">
        <f t="shared" si="2"/>
        <v>177</v>
      </c>
      <c r="B179" s="94">
        <f xml:space="preserve"> RTD("cqg.rtd",,"StudyData", $B$1, "Bar", "", "Time", $A$1,-$A179, $F$1,$E$1, "","False")</f>
        <v>42690</v>
      </c>
      <c r="C179" s="95">
        <f xml:space="preserve"> RTD("cqg.rtd",,"StudyData", $B$1, "Bar", "", "Time", $A$1, -$A179,$F$1,$E$1, "","False")</f>
        <v>42690</v>
      </c>
      <c r="D179" s="96">
        <f xml:space="preserve"> IF(RTD("cqg.rtd",,"StudyData", $B$1, "Bar", "", "Open", $A$1, -$A179, $F$1,$E$1,,$C$1,$D$1)="",NA(),RTD("cqg.rtd",,"StudyData", $B$1, "Bar", "", "Open", $A$1, -$A179, $F$1,$E$1,,$C$1,$D$1))</f>
        <v>13179.62</v>
      </c>
      <c r="E179" s="96">
        <f>IF(RTD("cqg.rtd",,"StudyData", $B$1, "Bar", "", "High", $A$1, -$A179, $F$1,$E$1,,$C$1,$D$1)="",NA(), RTD("cqg.rtd",,"StudyData", $B$1, "Bar", "", "High", $A$1, -$A179, $F$1,$E$1,,$C$1,$D$1))</f>
        <v>13265.77</v>
      </c>
      <c r="F179" s="96">
        <f>IF(RTD("cqg.rtd",,"StudyData", $B$1, "Bar", "", "Low", $A$1, -$A179, $F$1,$E$1,,$C$1,$D$1)="",NA(),RTD("cqg.rtd",,"StudyData", $B$1, "Bar", "", "Low", $A$1, -$A179, $F$1,$E$1,,$C$1,$D$1))</f>
        <v>13127.16</v>
      </c>
      <c r="G179" s="96">
        <f>IF(RTD("cqg.rtd",,"StudyData", $B$1, "Bar", "", "Close", $A$1, -$A179, $F$1,$E$1,,$C$1,$D$1)="",NA(),RTD("cqg.rtd",,"StudyData", $B$1, "Bar", "", "Close", $A$1, -$A179, $F$1,$E$1,,$C$1,$D$1))</f>
        <v>13127.16</v>
      </c>
    </row>
    <row r="180" spans="1:7" x14ac:dyDescent="0.3">
      <c r="A180" s="93">
        <f t="shared" si="2"/>
        <v>178</v>
      </c>
      <c r="B180" s="94">
        <f xml:space="preserve"> RTD("cqg.rtd",,"StudyData", $B$1, "Bar", "", "Time", $A$1,-$A180, $F$1,$E$1, "","False")</f>
        <v>42689</v>
      </c>
      <c r="C180" s="95">
        <f xml:space="preserve"> RTD("cqg.rtd",,"StudyData", $B$1, "Bar", "", "Time", $A$1, -$A180,$F$1,$E$1, "","False")</f>
        <v>42689</v>
      </c>
      <c r="D180" s="96">
        <f xml:space="preserve"> IF(RTD("cqg.rtd",,"StudyData", $B$1, "Bar", "", "Open", $A$1, -$A180, $F$1,$E$1,,$C$1,$D$1)="",NA(),RTD("cqg.rtd",,"StudyData", $B$1, "Bar", "", "Open", $A$1, -$A180, $F$1,$E$1,,$C$1,$D$1))</f>
        <v>13014.06</v>
      </c>
      <c r="E180" s="96">
        <f>IF(RTD("cqg.rtd",,"StudyData", $B$1, "Bar", "", "High", $A$1, -$A180, $F$1,$E$1,,$C$1,$D$1)="",NA(), RTD("cqg.rtd",,"StudyData", $B$1, "Bar", "", "High", $A$1, -$A180, $F$1,$E$1,,$C$1,$D$1))</f>
        <v>13098.46</v>
      </c>
      <c r="F180" s="96">
        <f>IF(RTD("cqg.rtd",,"StudyData", $B$1, "Bar", "", "Low", $A$1, -$A180, $F$1,$E$1,,$C$1,$D$1)="",NA(),RTD("cqg.rtd",,"StudyData", $B$1, "Bar", "", "Low", $A$1, -$A180, $F$1,$E$1,,$C$1,$D$1))</f>
        <v>12989.92</v>
      </c>
      <c r="G180" s="96">
        <f>IF(RTD("cqg.rtd",,"StudyData", $B$1, "Bar", "", "Close", $A$1, -$A180, $F$1,$E$1,,$C$1,$D$1)="",NA(),RTD("cqg.rtd",,"StudyData", $B$1, "Bar", "", "Close", $A$1, -$A180, $F$1,$E$1,,$C$1,$D$1))</f>
        <v>13055.97</v>
      </c>
    </row>
    <row r="181" spans="1:7" x14ac:dyDescent="0.3">
      <c r="A181" s="93">
        <f t="shared" si="2"/>
        <v>179</v>
      </c>
      <c r="B181" s="94">
        <f xml:space="preserve"> RTD("cqg.rtd",,"StudyData", $B$1, "Bar", "", "Time", $A$1,-$A181, $F$1,$E$1, "","False")</f>
        <v>42688</v>
      </c>
      <c r="C181" s="95">
        <f xml:space="preserve"> RTD("cqg.rtd",,"StudyData", $B$1, "Bar", "", "Time", $A$1, -$A181,$F$1,$E$1, "","False")</f>
        <v>42688</v>
      </c>
      <c r="D181" s="96">
        <f xml:space="preserve"> IF(RTD("cqg.rtd",,"StudyData", $B$1, "Bar", "", "Open", $A$1, -$A181, $F$1,$E$1,,$C$1,$D$1)="",NA(),RTD("cqg.rtd",,"StudyData", $B$1, "Bar", "", "Open", $A$1, -$A181, $F$1,$E$1,,$C$1,$D$1))</f>
        <v>13100.19</v>
      </c>
      <c r="E181" s="96">
        <f>IF(RTD("cqg.rtd",,"StudyData", $B$1, "Bar", "", "High", $A$1, -$A181, $F$1,$E$1,,$C$1,$D$1)="",NA(), RTD("cqg.rtd",,"StudyData", $B$1, "Bar", "", "High", $A$1, -$A181, $F$1,$E$1,,$C$1,$D$1))</f>
        <v>13100.19</v>
      </c>
      <c r="F181" s="96">
        <f>IF(RTD("cqg.rtd",,"StudyData", $B$1, "Bar", "", "Low", $A$1, -$A181, $F$1,$E$1,,$C$1,$D$1)="",NA(),RTD("cqg.rtd",,"StudyData", $B$1, "Bar", "", "Low", $A$1, -$A181, $F$1,$E$1,,$C$1,$D$1))</f>
        <v>12960.85</v>
      </c>
      <c r="G181" s="96">
        <f>IF(RTD("cqg.rtd",,"StudyData", $B$1, "Bar", "", "Close", $A$1, -$A181, $F$1,$E$1,,$C$1,$D$1)="",NA(),RTD("cqg.rtd",,"StudyData", $B$1, "Bar", "", "Close", $A$1, -$A181, $F$1,$E$1,,$C$1,$D$1))</f>
        <v>13021.81</v>
      </c>
    </row>
    <row r="182" spans="1:7" x14ac:dyDescent="0.3">
      <c r="A182" s="93">
        <f t="shared" si="2"/>
        <v>180</v>
      </c>
      <c r="B182" s="94">
        <f xml:space="preserve"> RTD("cqg.rtd",,"StudyData", $B$1, "Bar", "", "Time", $A$1,-$A182, $F$1,$E$1, "","False")</f>
        <v>42685</v>
      </c>
      <c r="C182" s="95">
        <f xml:space="preserve"> RTD("cqg.rtd",,"StudyData", $B$1, "Bar", "", "Time", $A$1, -$A182,$F$1,$E$1, "","False")</f>
        <v>42685</v>
      </c>
      <c r="D182" s="96">
        <f xml:space="preserve"> IF(RTD("cqg.rtd",,"StudyData", $B$1, "Bar", "", "Open", $A$1, -$A182, $F$1,$E$1,,$C$1,$D$1)="",NA(),RTD("cqg.rtd",,"StudyData", $B$1, "Bar", "", "Open", $A$1, -$A182, $F$1,$E$1,,$C$1,$D$1))</f>
        <v>13338.8</v>
      </c>
      <c r="E182" s="96">
        <f>IF(RTD("cqg.rtd",,"StudyData", $B$1, "Bar", "", "High", $A$1, -$A182, $F$1,$E$1,,$C$1,$D$1)="",NA(), RTD("cqg.rtd",,"StudyData", $B$1, "Bar", "", "High", $A$1, -$A182, $F$1,$E$1,,$C$1,$D$1))</f>
        <v>13380.69</v>
      </c>
      <c r="F182" s="96">
        <f>IF(RTD("cqg.rtd",,"StudyData", $B$1, "Bar", "", "Low", $A$1, -$A182, $F$1,$E$1,,$C$1,$D$1)="",NA(),RTD("cqg.rtd",,"StudyData", $B$1, "Bar", "", "Low", $A$1, -$A182, $F$1,$E$1,,$C$1,$D$1))</f>
        <v>13204.31</v>
      </c>
      <c r="G182" s="96">
        <f>IF(RTD("cqg.rtd",,"StudyData", $B$1, "Bar", "", "Close", $A$1, -$A182, $F$1,$E$1,,$C$1,$D$1)="",NA(),RTD("cqg.rtd",,"StudyData", $B$1, "Bar", "", "Close", $A$1, -$A182, $F$1,$E$1,,$C$1,$D$1))</f>
        <v>13235.39</v>
      </c>
    </row>
    <row r="183" spans="1:7" x14ac:dyDescent="0.3">
      <c r="A183" s="93">
        <f t="shared" si="2"/>
        <v>181</v>
      </c>
      <c r="B183" s="94">
        <f xml:space="preserve"> RTD("cqg.rtd",,"StudyData", $B$1, "Bar", "", "Time", $A$1,-$A183, $F$1,$E$1, "","False")</f>
        <v>42684</v>
      </c>
      <c r="C183" s="95">
        <f xml:space="preserve"> RTD("cqg.rtd",,"StudyData", $B$1, "Bar", "", "Time", $A$1, -$A183,$F$1,$E$1, "","False")</f>
        <v>42684</v>
      </c>
      <c r="D183" s="96">
        <f xml:space="preserve"> IF(RTD("cqg.rtd",,"StudyData", $B$1, "Bar", "", "Open", $A$1, -$A183, $F$1,$E$1,,$C$1,$D$1)="",NA(),RTD("cqg.rtd",,"StudyData", $B$1, "Bar", "", "Open", $A$1, -$A183, $F$1,$E$1,,$C$1,$D$1))</f>
        <v>13604.23</v>
      </c>
      <c r="E183" s="96">
        <f>IF(RTD("cqg.rtd",,"StudyData", $B$1, "Bar", "", "High", $A$1, -$A183, $F$1,$E$1,,$C$1,$D$1)="",NA(), RTD("cqg.rtd",,"StudyData", $B$1, "Bar", "", "High", $A$1, -$A183, $F$1,$E$1,,$C$1,$D$1))</f>
        <v>13660.68</v>
      </c>
      <c r="F183" s="96">
        <f>IF(RTD("cqg.rtd",,"StudyData", $B$1, "Bar", "", "Low", $A$1, -$A183, $F$1,$E$1,,$C$1,$D$1)="",NA(),RTD("cqg.rtd",,"StudyData", $B$1, "Bar", "", "Low", $A$1, -$A183, $F$1,$E$1,,$C$1,$D$1))</f>
        <v>13552.65</v>
      </c>
      <c r="G183" s="96">
        <f>IF(RTD("cqg.rtd",,"StudyData", $B$1, "Bar", "", "Close", $A$1, -$A183, $F$1,$E$1,,$C$1,$D$1)="",NA(),RTD("cqg.rtd",,"StudyData", $B$1, "Bar", "", "Close", $A$1, -$A183, $F$1,$E$1,,$C$1,$D$1))</f>
        <v>13572.74</v>
      </c>
    </row>
    <row r="184" spans="1:7" x14ac:dyDescent="0.3">
      <c r="A184" s="93">
        <f t="shared" si="2"/>
        <v>182</v>
      </c>
      <c r="B184" s="94">
        <f xml:space="preserve"> RTD("cqg.rtd",,"StudyData", $B$1, "Bar", "", "Time", $A$1,-$A184, $F$1,$E$1, "","False")</f>
        <v>42683</v>
      </c>
      <c r="C184" s="95">
        <f xml:space="preserve"> RTD("cqg.rtd",,"StudyData", $B$1, "Bar", "", "Time", $A$1, -$A184,$F$1,$E$1, "","False")</f>
        <v>42683</v>
      </c>
      <c r="D184" s="96">
        <f xml:space="preserve"> IF(RTD("cqg.rtd",,"StudyData", $B$1, "Bar", "", "Open", $A$1, -$A184, $F$1,$E$1,,$C$1,$D$1)="",NA(),RTD("cqg.rtd",,"StudyData", $B$1, "Bar", "", "Open", $A$1, -$A184, $F$1,$E$1,,$C$1,$D$1))</f>
        <v>13709.73</v>
      </c>
      <c r="E184" s="96">
        <f>IF(RTD("cqg.rtd",,"StudyData", $B$1, "Bar", "", "High", $A$1, -$A184, $F$1,$E$1,,$C$1,$D$1)="",NA(), RTD("cqg.rtd",,"StudyData", $B$1, "Bar", "", "High", $A$1, -$A184, $F$1,$E$1,,$C$1,$D$1))</f>
        <v>13709.73</v>
      </c>
      <c r="F184" s="96">
        <f>IF(RTD("cqg.rtd",,"StudyData", $B$1, "Bar", "", "Low", $A$1, -$A184, $F$1,$E$1,,$C$1,$D$1)="",NA(),RTD("cqg.rtd",,"StudyData", $B$1, "Bar", "", "Low", $A$1, -$A184, $F$1,$E$1,,$C$1,$D$1))</f>
        <v>13069.93</v>
      </c>
      <c r="G184" s="96">
        <f>IF(RTD("cqg.rtd",,"StudyData", $B$1, "Bar", "", "Close", $A$1, -$A184, $F$1,$E$1,,$C$1,$D$1)="",NA(),RTD("cqg.rtd",,"StudyData", $B$1, "Bar", "", "Close", $A$1, -$A184, $F$1,$E$1,,$C$1,$D$1))</f>
        <v>13347.38</v>
      </c>
    </row>
    <row r="185" spans="1:7" x14ac:dyDescent="0.3">
      <c r="A185" s="93">
        <f t="shared" si="2"/>
        <v>183</v>
      </c>
      <c r="B185" s="94">
        <f xml:space="preserve"> RTD("cqg.rtd",,"StudyData", $B$1, "Bar", "", "Time", $A$1,-$A185, $F$1,$E$1, "","False")</f>
        <v>42682</v>
      </c>
      <c r="C185" s="95">
        <f xml:space="preserve"> RTD("cqg.rtd",,"StudyData", $B$1, "Bar", "", "Time", $A$1, -$A185,$F$1,$E$1, "","False")</f>
        <v>42682</v>
      </c>
      <c r="D185" s="96">
        <f xml:space="preserve"> IF(RTD("cqg.rtd",,"StudyData", $B$1, "Bar", "", "Open", $A$1, -$A185, $F$1,$E$1,,$C$1,$D$1)="",NA(),RTD("cqg.rtd",,"StudyData", $B$1, "Bar", "", "Open", $A$1, -$A185, $F$1,$E$1,,$C$1,$D$1))</f>
        <v>13672.34</v>
      </c>
      <c r="E185" s="96">
        <f>IF(RTD("cqg.rtd",,"StudyData", $B$1, "Bar", "", "High", $A$1, -$A185, $F$1,$E$1,,$C$1,$D$1)="",NA(), RTD("cqg.rtd",,"StudyData", $B$1, "Bar", "", "High", $A$1, -$A185, $F$1,$E$1,,$C$1,$D$1))</f>
        <v>13698.23</v>
      </c>
      <c r="F185" s="96">
        <f>IF(RTD("cqg.rtd",,"StudyData", $B$1, "Bar", "", "Low", $A$1, -$A185, $F$1,$E$1,,$C$1,$D$1)="",NA(),RTD("cqg.rtd",,"StudyData", $B$1, "Bar", "", "Low", $A$1, -$A185, $F$1,$E$1,,$C$1,$D$1))</f>
        <v>13584.19</v>
      </c>
      <c r="G185" s="96">
        <f>IF(RTD("cqg.rtd",,"StudyData", $B$1, "Bar", "", "Close", $A$1, -$A185, $F$1,$E$1,,$C$1,$D$1)="",NA(),RTD("cqg.rtd",,"StudyData", $B$1, "Bar", "", "Close", $A$1, -$A185, $F$1,$E$1,,$C$1,$D$1))</f>
        <v>13637.17</v>
      </c>
    </row>
    <row r="186" spans="1:7" x14ac:dyDescent="0.3">
      <c r="A186" s="93">
        <f t="shared" si="2"/>
        <v>184</v>
      </c>
      <c r="B186" s="94">
        <f xml:space="preserve"> RTD("cqg.rtd",,"StudyData", $B$1, "Bar", "", "Time", $A$1,-$A186, $F$1,$E$1, "","False")</f>
        <v>42681</v>
      </c>
      <c r="C186" s="95">
        <f xml:space="preserve"> RTD("cqg.rtd",,"StudyData", $B$1, "Bar", "", "Time", $A$1, -$A186,$F$1,$E$1, "","False")</f>
        <v>42681</v>
      </c>
      <c r="D186" s="96">
        <f xml:space="preserve"> IF(RTD("cqg.rtd",,"StudyData", $B$1, "Bar", "", "Open", $A$1, -$A186, $F$1,$E$1,,$C$1,$D$1)="",NA(),RTD("cqg.rtd",,"StudyData", $B$1, "Bar", "", "Open", $A$1, -$A186, $F$1,$E$1,,$C$1,$D$1))</f>
        <v>13457.19</v>
      </c>
      <c r="E186" s="96">
        <f>IF(RTD("cqg.rtd",,"StudyData", $B$1, "Bar", "", "High", $A$1, -$A186, $F$1,$E$1,,$C$1,$D$1)="",NA(), RTD("cqg.rtd",,"StudyData", $B$1, "Bar", "", "High", $A$1, -$A186, $F$1,$E$1,,$C$1,$D$1))</f>
        <v>13641.06</v>
      </c>
      <c r="F186" s="96">
        <f>IF(RTD("cqg.rtd",,"StudyData", $B$1, "Bar", "", "Low", $A$1, -$A186, $F$1,$E$1,,$C$1,$D$1)="",NA(),RTD("cqg.rtd",,"StudyData", $B$1, "Bar", "", "Low", $A$1, -$A186, $F$1,$E$1,,$C$1,$D$1))</f>
        <v>13428.46</v>
      </c>
      <c r="G186" s="96">
        <f>IF(RTD("cqg.rtd",,"StudyData", $B$1, "Bar", "", "Close", $A$1, -$A186, $F$1,$E$1,,$C$1,$D$1)="",NA(),RTD("cqg.rtd",,"StudyData", $B$1, "Bar", "", "Close", $A$1, -$A186, $F$1,$E$1,,$C$1,$D$1))</f>
        <v>13574.29</v>
      </c>
    </row>
    <row r="187" spans="1:7" x14ac:dyDescent="0.3">
      <c r="A187" s="93">
        <f t="shared" si="2"/>
        <v>185</v>
      </c>
      <c r="B187" s="94">
        <f xml:space="preserve"> RTD("cqg.rtd",,"StudyData", $B$1, "Bar", "", "Time", $A$1,-$A187, $F$1,$E$1, "","False")</f>
        <v>42678</v>
      </c>
      <c r="C187" s="95">
        <f xml:space="preserve"> RTD("cqg.rtd",,"StudyData", $B$1, "Bar", "", "Time", $A$1, -$A187,$F$1,$E$1, "","False")</f>
        <v>42678</v>
      </c>
      <c r="D187" s="96">
        <f xml:space="preserve"> IF(RTD("cqg.rtd",,"StudyData", $B$1, "Bar", "", "Open", $A$1, -$A187, $F$1,$E$1,,$C$1,$D$1)="",NA(),RTD("cqg.rtd",,"StudyData", $B$1, "Bar", "", "Open", $A$1, -$A187, $F$1,$E$1,,$C$1,$D$1))</f>
        <v>13368.76</v>
      </c>
      <c r="E187" s="96">
        <f>IF(RTD("cqg.rtd",,"StudyData", $B$1, "Bar", "", "High", $A$1, -$A187, $F$1,$E$1,,$C$1,$D$1)="",NA(), RTD("cqg.rtd",,"StudyData", $B$1, "Bar", "", "High", $A$1, -$A187, $F$1,$E$1,,$C$1,$D$1))</f>
        <v>13495.35</v>
      </c>
      <c r="F187" s="96">
        <f>IF(RTD("cqg.rtd",,"StudyData", $B$1, "Bar", "", "Low", $A$1, -$A187, $F$1,$E$1,,$C$1,$D$1)="",NA(),RTD("cqg.rtd",,"StudyData", $B$1, "Bar", "", "Low", $A$1, -$A187, $F$1,$E$1,,$C$1,$D$1))</f>
        <v>13361.02</v>
      </c>
      <c r="G187" s="96">
        <f>IF(RTD("cqg.rtd",,"StudyData", $B$1, "Bar", "", "Close", $A$1, -$A187, $F$1,$E$1,,$C$1,$D$1)="",NA(),RTD("cqg.rtd",,"StudyData", $B$1, "Bar", "", "Close", $A$1, -$A187, $F$1,$E$1,,$C$1,$D$1))</f>
        <v>13387.86</v>
      </c>
    </row>
    <row r="188" spans="1:7" x14ac:dyDescent="0.3">
      <c r="A188" s="93">
        <f t="shared" si="2"/>
        <v>186</v>
      </c>
      <c r="B188" s="94">
        <f xml:space="preserve"> RTD("cqg.rtd",,"StudyData", $B$1, "Bar", "", "Time", $A$1,-$A188, $F$1,$E$1, "","False")</f>
        <v>42677</v>
      </c>
      <c r="C188" s="95">
        <f xml:space="preserve"> RTD("cqg.rtd",,"StudyData", $B$1, "Bar", "", "Time", $A$1, -$A188,$F$1,$E$1, "","False")</f>
        <v>42677</v>
      </c>
      <c r="D188" s="96">
        <f xml:space="preserve"> IF(RTD("cqg.rtd",,"StudyData", $B$1, "Bar", "", "Open", $A$1, -$A188, $F$1,$E$1,,$C$1,$D$1)="",NA(),RTD("cqg.rtd",,"StudyData", $B$1, "Bar", "", "Open", $A$1, -$A188, $F$1,$E$1,,$C$1,$D$1))</f>
        <v>13458.65</v>
      </c>
      <c r="E188" s="96">
        <f>IF(RTD("cqg.rtd",,"StudyData", $B$1, "Bar", "", "High", $A$1, -$A188, $F$1,$E$1,,$C$1,$D$1)="",NA(), RTD("cqg.rtd",,"StudyData", $B$1, "Bar", "", "High", $A$1, -$A188, $F$1,$E$1,,$C$1,$D$1))</f>
        <v>13535.25</v>
      </c>
      <c r="F188" s="96">
        <f>IF(RTD("cqg.rtd",,"StudyData", $B$1, "Bar", "", "Low", $A$1, -$A188, $F$1,$E$1,,$C$1,$D$1)="",NA(),RTD("cqg.rtd",,"StudyData", $B$1, "Bar", "", "Low", $A$1, -$A188, $F$1,$E$1,,$C$1,$D$1))</f>
        <v>13439.25</v>
      </c>
      <c r="G188" s="96">
        <f>IF(RTD("cqg.rtd",,"StudyData", $B$1, "Bar", "", "Close", $A$1, -$A188, $F$1,$E$1,,$C$1,$D$1)="",NA(),RTD("cqg.rtd",,"StudyData", $B$1, "Bar", "", "Close", $A$1, -$A188, $F$1,$E$1,,$C$1,$D$1))</f>
        <v>13447.62</v>
      </c>
    </row>
    <row r="189" spans="1:7" x14ac:dyDescent="0.3">
      <c r="A189" s="93">
        <f t="shared" si="2"/>
        <v>187</v>
      </c>
      <c r="B189" s="94">
        <f xml:space="preserve"> RTD("cqg.rtd",,"StudyData", $B$1, "Bar", "", "Time", $A$1,-$A189, $F$1,$E$1, "","False")</f>
        <v>42676</v>
      </c>
      <c r="C189" s="95">
        <f xml:space="preserve"> RTD("cqg.rtd",,"StudyData", $B$1, "Bar", "", "Time", $A$1, -$A189,$F$1,$E$1, "","False")</f>
        <v>42676</v>
      </c>
      <c r="D189" s="96">
        <f xml:space="preserve"> IF(RTD("cqg.rtd",,"StudyData", $B$1, "Bar", "", "Open", $A$1, -$A189, $F$1,$E$1,,$C$1,$D$1)="",NA(),RTD("cqg.rtd",,"StudyData", $B$1, "Bar", "", "Open", $A$1, -$A189, $F$1,$E$1,,$C$1,$D$1))</f>
        <v>13591.91</v>
      </c>
      <c r="E189" s="96">
        <f>IF(RTD("cqg.rtd",,"StudyData", $B$1, "Bar", "", "High", $A$1, -$A189, $F$1,$E$1,,$C$1,$D$1)="",NA(), RTD("cqg.rtd",,"StudyData", $B$1, "Bar", "", "High", $A$1, -$A189, $F$1,$E$1,,$C$1,$D$1))</f>
        <v>13635.56</v>
      </c>
      <c r="F189" s="96">
        <f>IF(RTD("cqg.rtd",,"StudyData", $B$1, "Bar", "", "Low", $A$1, -$A189, $F$1,$E$1,,$C$1,$D$1)="",NA(),RTD("cqg.rtd",,"StudyData", $B$1, "Bar", "", "Low", $A$1, -$A189, $F$1,$E$1,,$C$1,$D$1))</f>
        <v>13524.37</v>
      </c>
      <c r="G189" s="96">
        <f>IF(RTD("cqg.rtd",,"StudyData", $B$1, "Bar", "", "Close", $A$1, -$A189, $F$1,$E$1,,$C$1,$D$1)="",NA(),RTD("cqg.rtd",,"StudyData", $B$1, "Bar", "", "Close", $A$1, -$A189, $F$1,$E$1,,$C$1,$D$1))</f>
        <v>13541.44</v>
      </c>
    </row>
    <row r="190" spans="1:7" x14ac:dyDescent="0.3">
      <c r="A190" s="93">
        <f t="shared" si="2"/>
        <v>188</v>
      </c>
      <c r="B190" s="94">
        <f xml:space="preserve"> RTD("cqg.rtd",,"StudyData", $B$1, "Bar", "", "Time", $A$1,-$A190, $F$1,$E$1, "","False")</f>
        <v>42675</v>
      </c>
      <c r="C190" s="95">
        <f xml:space="preserve"> RTD("cqg.rtd",,"StudyData", $B$1, "Bar", "", "Time", $A$1, -$A190,$F$1,$E$1, "","False")</f>
        <v>42675</v>
      </c>
      <c r="D190" s="96">
        <f xml:space="preserve"> IF(RTD("cqg.rtd",,"StudyData", $B$1, "Bar", "", "Open", $A$1, -$A190, $F$1,$E$1,,$C$1,$D$1)="",NA(),RTD("cqg.rtd",,"StudyData", $B$1, "Bar", "", "Open", $A$1, -$A190, $F$1,$E$1,,$C$1,$D$1))</f>
        <v>13643.11</v>
      </c>
      <c r="E190" s="96">
        <f>IF(RTD("cqg.rtd",,"StudyData", $B$1, "Bar", "", "High", $A$1, -$A190, $F$1,$E$1,,$C$1,$D$1)="",NA(), RTD("cqg.rtd",,"StudyData", $B$1, "Bar", "", "High", $A$1, -$A190, $F$1,$E$1,,$C$1,$D$1))</f>
        <v>13836.05</v>
      </c>
      <c r="F190" s="96">
        <f>IF(RTD("cqg.rtd",,"StudyData", $B$1, "Bar", "", "Low", $A$1, -$A190, $F$1,$E$1,,$C$1,$D$1)="",NA(),RTD("cqg.rtd",,"StudyData", $B$1, "Bar", "", "Low", $A$1, -$A190, $F$1,$E$1,,$C$1,$D$1))</f>
        <v>13636.3</v>
      </c>
      <c r="G190" s="96">
        <f>IF(RTD("cqg.rtd",,"StudyData", $B$1, "Bar", "", "Close", $A$1, -$A190, $F$1,$E$1,,$C$1,$D$1)="",NA(),RTD("cqg.rtd",,"StudyData", $B$1, "Bar", "", "Close", $A$1, -$A190, $F$1,$E$1,,$C$1,$D$1))</f>
        <v>13728.16</v>
      </c>
    </row>
    <row r="191" spans="1:7" x14ac:dyDescent="0.3">
      <c r="A191" s="93">
        <f t="shared" si="2"/>
        <v>189</v>
      </c>
      <c r="B191" s="94">
        <f xml:space="preserve"> RTD("cqg.rtd",,"StudyData", $B$1, "Bar", "", "Time", $A$1,-$A191, $F$1,$E$1, "","False")</f>
        <v>42674</v>
      </c>
      <c r="C191" s="95">
        <f xml:space="preserve"> RTD("cqg.rtd",,"StudyData", $B$1, "Bar", "", "Time", $A$1, -$A191,$F$1,$E$1, "","False")</f>
        <v>42674</v>
      </c>
      <c r="D191" s="96">
        <f xml:space="preserve"> IF(RTD("cqg.rtd",,"StudyData", $B$1, "Bar", "", "Open", $A$1, -$A191, $F$1,$E$1,,$C$1,$D$1)="",NA(),RTD("cqg.rtd",,"StudyData", $B$1, "Bar", "", "Open", $A$1, -$A191, $F$1,$E$1,,$C$1,$D$1))</f>
        <v>13681.53</v>
      </c>
      <c r="E191" s="96">
        <f>IF(RTD("cqg.rtd",,"StudyData", $B$1, "Bar", "", "High", $A$1, -$A191, $F$1,$E$1,,$C$1,$D$1)="",NA(), RTD("cqg.rtd",,"StudyData", $B$1, "Bar", "", "High", $A$1, -$A191, $F$1,$E$1,,$C$1,$D$1))</f>
        <v>13709.6</v>
      </c>
      <c r="F191" s="96">
        <f>IF(RTD("cqg.rtd",,"StudyData", $B$1, "Bar", "", "Low", $A$1, -$A191, $F$1,$E$1,,$C$1,$D$1)="",NA(),RTD("cqg.rtd",,"StudyData", $B$1, "Bar", "", "Low", $A$1, -$A191, $F$1,$E$1,,$C$1,$D$1))</f>
        <v>13574.53</v>
      </c>
      <c r="G191" s="96">
        <f>IF(RTD("cqg.rtd",,"StudyData", $B$1, "Bar", "", "Close", $A$1, -$A191, $F$1,$E$1,,$C$1,$D$1)="",NA(),RTD("cqg.rtd",,"StudyData", $B$1, "Bar", "", "Close", $A$1, -$A191, $F$1,$E$1,,$C$1,$D$1))</f>
        <v>13590.35</v>
      </c>
    </row>
    <row r="192" spans="1:7" x14ac:dyDescent="0.3">
      <c r="A192" s="93">
        <f t="shared" si="2"/>
        <v>190</v>
      </c>
      <c r="B192" s="94">
        <f xml:space="preserve"> RTD("cqg.rtd",,"StudyData", $B$1, "Bar", "", "Time", $A$1,-$A192, $F$1,$E$1, "","False")</f>
        <v>42671</v>
      </c>
      <c r="C192" s="95">
        <f xml:space="preserve"> RTD("cqg.rtd",,"StudyData", $B$1, "Bar", "", "Time", $A$1, -$A192,$F$1,$E$1, "","False")</f>
        <v>42671</v>
      </c>
      <c r="D192" s="96">
        <f xml:space="preserve"> IF(RTD("cqg.rtd",,"StudyData", $B$1, "Bar", "", "Open", $A$1, -$A192, $F$1,$E$1,,$C$1,$D$1)="",NA(),RTD("cqg.rtd",,"StudyData", $B$1, "Bar", "", "Open", $A$1, -$A192, $F$1,$E$1,,$C$1,$D$1))</f>
        <v>13703.8</v>
      </c>
      <c r="E192" s="96">
        <f>IF(RTD("cqg.rtd",,"StudyData", $B$1, "Bar", "", "High", $A$1, -$A192, $F$1,$E$1,,$C$1,$D$1)="",NA(), RTD("cqg.rtd",,"StudyData", $B$1, "Bar", "", "High", $A$1, -$A192, $F$1,$E$1,,$C$1,$D$1))</f>
        <v>13756.69</v>
      </c>
      <c r="F192" s="96">
        <f>IF(RTD("cqg.rtd",,"StudyData", $B$1, "Bar", "", "Low", $A$1, -$A192, $F$1,$E$1,,$C$1,$D$1)="",NA(),RTD("cqg.rtd",,"StudyData", $B$1, "Bar", "", "Low", $A$1, -$A192, $F$1,$E$1,,$C$1,$D$1))</f>
        <v>13546.7</v>
      </c>
      <c r="G192" s="96">
        <f>IF(RTD("cqg.rtd",,"StudyData", $B$1, "Bar", "", "Close", $A$1, -$A192, $F$1,$E$1,,$C$1,$D$1)="",NA(),RTD("cqg.rtd",,"StudyData", $B$1, "Bar", "", "Close", $A$1, -$A192, $F$1,$E$1,,$C$1,$D$1))</f>
        <v>13630.93</v>
      </c>
    </row>
    <row r="193" spans="1:7" x14ac:dyDescent="0.3">
      <c r="A193" s="93">
        <f t="shared" si="2"/>
        <v>191</v>
      </c>
      <c r="B193" s="94">
        <f xml:space="preserve"> RTD("cqg.rtd",,"StudyData", $B$1, "Bar", "", "Time", $A$1,-$A193, $F$1,$E$1, "","False")</f>
        <v>42670</v>
      </c>
      <c r="C193" s="95">
        <f xml:space="preserve"> RTD("cqg.rtd",,"StudyData", $B$1, "Bar", "", "Time", $A$1, -$A193,$F$1,$E$1, "","False")</f>
        <v>42670</v>
      </c>
      <c r="D193" s="96">
        <f xml:space="preserve"> IF(RTD("cqg.rtd",,"StudyData", $B$1, "Bar", "", "Open", $A$1, -$A193, $F$1,$E$1,,$C$1,$D$1)="",NA(),RTD("cqg.rtd",,"StudyData", $B$1, "Bar", "", "Open", $A$1, -$A193, $F$1,$E$1,,$C$1,$D$1))</f>
        <v>13908.71</v>
      </c>
      <c r="E193" s="96">
        <f>IF(RTD("cqg.rtd",,"StudyData", $B$1, "Bar", "", "High", $A$1, -$A193, $F$1,$E$1,,$C$1,$D$1)="",NA(), RTD("cqg.rtd",,"StudyData", $B$1, "Bar", "", "High", $A$1, -$A193, $F$1,$E$1,,$C$1,$D$1))</f>
        <v>13908.71</v>
      </c>
      <c r="F193" s="96">
        <f>IF(RTD("cqg.rtd",,"StudyData", $B$1, "Bar", "", "Low", $A$1, -$A193, $F$1,$E$1,,$C$1,$D$1)="",NA(),RTD("cqg.rtd",,"StudyData", $B$1, "Bar", "", "Low", $A$1, -$A193, $F$1,$E$1,,$C$1,$D$1))</f>
        <v>13688.19</v>
      </c>
      <c r="G193" s="96">
        <f>IF(RTD("cqg.rtd",,"StudyData", $B$1, "Bar", "", "Close", $A$1, -$A193, $F$1,$E$1,,$C$1,$D$1)="",NA(),RTD("cqg.rtd",,"StudyData", $B$1, "Bar", "", "Close", $A$1, -$A193, $F$1,$E$1,,$C$1,$D$1))</f>
        <v>13748.36</v>
      </c>
    </row>
    <row r="194" spans="1:7" x14ac:dyDescent="0.3">
      <c r="A194" s="93">
        <f t="shared" si="2"/>
        <v>192</v>
      </c>
      <c r="B194" s="94">
        <f xml:space="preserve"> RTD("cqg.rtd",,"StudyData", $B$1, "Bar", "", "Time", $A$1,-$A194, $F$1,$E$1, "","False")</f>
        <v>42669</v>
      </c>
      <c r="C194" s="95">
        <f xml:space="preserve"> RTD("cqg.rtd",,"StudyData", $B$1, "Bar", "", "Time", $A$1, -$A194,$F$1,$E$1, "","False")</f>
        <v>42669</v>
      </c>
      <c r="D194" s="96">
        <f xml:space="preserve"> IF(RTD("cqg.rtd",,"StudyData", $B$1, "Bar", "", "Open", $A$1, -$A194, $F$1,$E$1,,$C$1,$D$1)="",NA(),RTD("cqg.rtd",,"StudyData", $B$1, "Bar", "", "Open", $A$1, -$A194, $F$1,$E$1,,$C$1,$D$1))</f>
        <v>13941.99</v>
      </c>
      <c r="E194" s="96">
        <f>IF(RTD("cqg.rtd",,"StudyData", $B$1, "Bar", "", "High", $A$1, -$A194, $F$1,$E$1,,$C$1,$D$1)="",NA(), RTD("cqg.rtd",,"StudyData", $B$1, "Bar", "", "High", $A$1, -$A194, $F$1,$E$1,,$C$1,$D$1))</f>
        <v>14010.13</v>
      </c>
      <c r="F194" s="96">
        <f>IF(RTD("cqg.rtd",,"StudyData", $B$1, "Bar", "", "Low", $A$1, -$A194, $F$1,$E$1,,$C$1,$D$1)="",NA(),RTD("cqg.rtd",,"StudyData", $B$1, "Bar", "", "Low", $A$1, -$A194, $F$1,$E$1,,$C$1,$D$1))</f>
        <v>13914.85</v>
      </c>
      <c r="G194" s="96">
        <f>IF(RTD("cqg.rtd",,"StudyData", $B$1, "Bar", "", "Close", $A$1, -$A194, $F$1,$E$1,,$C$1,$D$1)="",NA(),RTD("cqg.rtd",,"StudyData", $B$1, "Bar", "", "Close", $A$1, -$A194, $F$1,$E$1,,$C$1,$D$1))</f>
        <v>13919.69</v>
      </c>
    </row>
    <row r="195" spans="1:7" x14ac:dyDescent="0.3">
      <c r="A195" s="93">
        <f t="shared" si="2"/>
        <v>193</v>
      </c>
      <c r="B195" s="94">
        <f xml:space="preserve"> RTD("cqg.rtd",,"StudyData", $B$1, "Bar", "", "Time", $A$1,-$A195, $F$1,$E$1, "","False")</f>
        <v>42668</v>
      </c>
      <c r="C195" s="95">
        <f xml:space="preserve"> RTD("cqg.rtd",,"StudyData", $B$1, "Bar", "", "Time", $A$1, -$A195,$F$1,$E$1, "","False")</f>
        <v>42668</v>
      </c>
      <c r="D195" s="96">
        <f xml:space="preserve"> IF(RTD("cqg.rtd",,"StudyData", $B$1, "Bar", "", "Open", $A$1, -$A195, $F$1,$E$1,,$C$1,$D$1)="",NA(),RTD("cqg.rtd",,"StudyData", $B$1, "Bar", "", "Open", $A$1, -$A195, $F$1,$E$1,,$C$1,$D$1))</f>
        <v>14142.32</v>
      </c>
      <c r="E195" s="96">
        <f>IF(RTD("cqg.rtd",,"StudyData", $B$1, "Bar", "", "High", $A$1, -$A195, $F$1,$E$1,,$C$1,$D$1)="",NA(), RTD("cqg.rtd",,"StudyData", $B$1, "Bar", "", "High", $A$1, -$A195, $F$1,$E$1,,$C$1,$D$1))</f>
        <v>14142.32</v>
      </c>
      <c r="F195" s="96">
        <f>IF(RTD("cqg.rtd",,"StudyData", $B$1, "Bar", "", "Low", $A$1, -$A195, $F$1,$E$1,,$C$1,$D$1)="",NA(),RTD("cqg.rtd",,"StudyData", $B$1, "Bar", "", "Low", $A$1, -$A195, $F$1,$E$1,,$C$1,$D$1))</f>
        <v>14054.55</v>
      </c>
      <c r="G195" s="96">
        <f>IF(RTD("cqg.rtd",,"StudyData", $B$1, "Bar", "", "Close", $A$1, -$A195, $F$1,$E$1,,$C$1,$D$1)="",NA(),RTD("cqg.rtd",,"StudyData", $B$1, "Bar", "", "Close", $A$1, -$A195, $F$1,$E$1,,$C$1,$D$1))</f>
        <v>14064.03</v>
      </c>
    </row>
    <row r="196" spans="1:7" x14ac:dyDescent="0.3">
      <c r="A196" s="93">
        <f t="shared" ref="A196:A259" si="3">A195+1</f>
        <v>194</v>
      </c>
      <c r="B196" s="94">
        <f xml:space="preserve"> RTD("cqg.rtd",,"StudyData", $B$1, "Bar", "", "Time", $A$1,-$A196, $F$1,$E$1, "","False")</f>
        <v>42667</v>
      </c>
      <c r="C196" s="95">
        <f xml:space="preserve"> RTD("cqg.rtd",,"StudyData", $B$1, "Bar", "", "Time", $A$1, -$A196,$F$1,$E$1, "","False")</f>
        <v>42667</v>
      </c>
      <c r="D196" s="96">
        <f xml:space="preserve"> IF(RTD("cqg.rtd",,"StudyData", $B$1, "Bar", "", "Open", $A$1, -$A196, $F$1,$E$1,,$C$1,$D$1)="",NA(),RTD("cqg.rtd",,"StudyData", $B$1, "Bar", "", "Open", $A$1, -$A196, $F$1,$E$1,,$C$1,$D$1))</f>
        <v>14007.44</v>
      </c>
      <c r="E196" s="96">
        <f>IF(RTD("cqg.rtd",,"StudyData", $B$1, "Bar", "", "High", $A$1, -$A196, $F$1,$E$1,,$C$1,$D$1)="",NA(), RTD("cqg.rtd",,"StudyData", $B$1, "Bar", "", "High", $A$1, -$A196, $F$1,$E$1,,$C$1,$D$1))</f>
        <v>14135.86</v>
      </c>
      <c r="F196" s="96">
        <f>IF(RTD("cqg.rtd",,"StudyData", $B$1, "Bar", "", "Low", $A$1, -$A196, $F$1,$E$1,,$C$1,$D$1)="",NA(),RTD("cqg.rtd",,"StudyData", $B$1, "Bar", "", "Low", $A$1, -$A196, $F$1,$E$1,,$C$1,$D$1))</f>
        <v>13912.87</v>
      </c>
      <c r="G196" s="96">
        <f>IF(RTD("cqg.rtd",,"StudyData", $B$1, "Bar", "", "Close", $A$1, -$A196, $F$1,$E$1,,$C$1,$D$1)="",NA(),RTD("cqg.rtd",,"StudyData", $B$1, "Bar", "", "Close", $A$1, -$A196, $F$1,$E$1,,$C$1,$D$1))</f>
        <v>14125.4</v>
      </c>
    </row>
    <row r="197" spans="1:7" x14ac:dyDescent="0.3">
      <c r="A197" s="93">
        <f t="shared" si="3"/>
        <v>195</v>
      </c>
      <c r="B197" s="94">
        <f xml:space="preserve"> RTD("cqg.rtd",,"StudyData", $B$1, "Bar", "", "Time", $A$1,-$A197, $F$1,$E$1, "","False")</f>
        <v>42664</v>
      </c>
      <c r="C197" s="95">
        <f xml:space="preserve"> RTD("cqg.rtd",,"StudyData", $B$1, "Bar", "", "Time", $A$1, -$A197,$F$1,$E$1, "","False")</f>
        <v>42664</v>
      </c>
      <c r="D197" s="96" t="e">
        <f xml:space="preserve"> IF(RTD("cqg.rtd",,"StudyData", $B$1, "Bar", "", "Open", $A$1, -$A197, $F$1,$E$1,,$C$1,$D$1)="",NA(),RTD("cqg.rtd",,"StudyData", $B$1, "Bar", "", "Open", $A$1, -$A197, $F$1,$E$1,,$C$1,$D$1))</f>
        <v>#N/A</v>
      </c>
      <c r="E197" s="96" t="e">
        <f>IF(RTD("cqg.rtd",,"StudyData", $B$1, "Bar", "", "High", $A$1, -$A197, $F$1,$E$1,,$C$1,$D$1)="",NA(), RTD("cqg.rtd",,"StudyData", $B$1, "Bar", "", "High", $A$1, -$A197, $F$1,$E$1,,$C$1,$D$1))</f>
        <v>#N/A</v>
      </c>
      <c r="F197" s="96" t="e">
        <f>IF(RTD("cqg.rtd",,"StudyData", $B$1, "Bar", "", "Low", $A$1, -$A197, $F$1,$E$1,,$C$1,$D$1)="",NA(),RTD("cqg.rtd",,"StudyData", $B$1, "Bar", "", "Low", $A$1, -$A197, $F$1,$E$1,,$C$1,$D$1))</f>
        <v>#N/A</v>
      </c>
      <c r="G197" s="96" t="e">
        <f>IF(RTD("cqg.rtd",,"StudyData", $B$1, "Bar", "", "Close", $A$1, -$A197, $F$1,$E$1,,$C$1,$D$1)="",NA(),RTD("cqg.rtd",,"StudyData", $B$1, "Bar", "", "Close", $A$1, -$A197, $F$1,$E$1,,$C$1,$D$1))</f>
        <v>#N/A</v>
      </c>
    </row>
    <row r="198" spans="1:7" x14ac:dyDescent="0.3">
      <c r="A198" s="93">
        <f t="shared" si="3"/>
        <v>196</v>
      </c>
      <c r="B198" s="94">
        <f xml:space="preserve"> RTD("cqg.rtd",,"StudyData", $B$1, "Bar", "", "Time", $A$1,-$A198, $F$1,$E$1, "","False")</f>
        <v>42663</v>
      </c>
      <c r="C198" s="95">
        <f xml:space="preserve"> RTD("cqg.rtd",,"StudyData", $B$1, "Bar", "", "Time", $A$1, -$A198,$F$1,$E$1, "","False")</f>
        <v>42663</v>
      </c>
      <c r="D198" s="96">
        <f xml:space="preserve"> IF(RTD("cqg.rtd",,"StudyData", $B$1, "Bar", "", "Open", $A$1, -$A198, $F$1,$E$1,,$C$1,$D$1)="",NA(),RTD("cqg.rtd",,"StudyData", $B$1, "Bar", "", "Open", $A$1, -$A198, $F$1,$E$1,,$C$1,$D$1))</f>
        <v>14103.69</v>
      </c>
      <c r="E198" s="96">
        <f>IF(RTD("cqg.rtd",,"StudyData", $B$1, "Bar", "", "High", $A$1, -$A198, $F$1,$E$1,,$C$1,$D$1)="",NA(), RTD("cqg.rtd",,"StudyData", $B$1, "Bar", "", "High", $A$1, -$A198, $F$1,$E$1,,$C$1,$D$1))</f>
        <v>14172.87</v>
      </c>
      <c r="F198" s="96">
        <f>IF(RTD("cqg.rtd",,"StudyData", $B$1, "Bar", "", "Low", $A$1, -$A198, $F$1,$E$1,,$C$1,$D$1)="",NA(),RTD("cqg.rtd",,"StudyData", $B$1, "Bar", "", "Low", $A$1, -$A198, $F$1,$E$1,,$C$1,$D$1))</f>
        <v>14061.79</v>
      </c>
      <c r="G198" s="96">
        <f>IF(RTD("cqg.rtd",,"StudyData", $B$1, "Bar", "", "Close", $A$1, -$A198, $F$1,$E$1,,$C$1,$D$1)="",NA(),RTD("cqg.rtd",,"StudyData", $B$1, "Bar", "", "Close", $A$1, -$A198, $F$1,$E$1,,$C$1,$D$1))</f>
        <v>14061.79</v>
      </c>
    </row>
    <row r="199" spans="1:7" x14ac:dyDescent="0.3">
      <c r="A199" s="93">
        <f t="shared" si="3"/>
        <v>197</v>
      </c>
      <c r="B199" s="94">
        <f xml:space="preserve"> RTD("cqg.rtd",,"StudyData", $B$1, "Bar", "", "Time", $A$1,-$A199, $F$1,$E$1, "","False")</f>
        <v>42662</v>
      </c>
      <c r="C199" s="95">
        <f xml:space="preserve"> RTD("cqg.rtd",,"StudyData", $B$1, "Bar", "", "Time", $A$1, -$A199,$F$1,$E$1, "","False")</f>
        <v>42662</v>
      </c>
      <c r="D199" s="96">
        <f xml:space="preserve"> IF(RTD("cqg.rtd",,"StudyData", $B$1, "Bar", "", "Open", $A$1, -$A199, $F$1,$E$1,,$C$1,$D$1)="",NA(),RTD("cqg.rtd",,"StudyData", $B$1, "Bar", "", "Open", $A$1, -$A199, $F$1,$E$1,,$C$1,$D$1))</f>
        <v>13995.22</v>
      </c>
      <c r="E199" s="96">
        <f>IF(RTD("cqg.rtd",,"StudyData", $B$1, "Bar", "", "High", $A$1, -$A199, $F$1,$E$1,,$C$1,$D$1)="",NA(), RTD("cqg.rtd",,"StudyData", $B$1, "Bar", "", "High", $A$1, -$A199, $F$1,$E$1,,$C$1,$D$1))</f>
        <v>14081.72</v>
      </c>
      <c r="F199" s="96">
        <f>IF(RTD("cqg.rtd",,"StudyData", $B$1, "Bar", "", "Low", $A$1, -$A199, $F$1,$E$1,,$C$1,$D$1)="",NA(),RTD("cqg.rtd",,"StudyData", $B$1, "Bar", "", "Low", $A$1, -$A199, $F$1,$E$1,,$C$1,$D$1))</f>
        <v>13949.5</v>
      </c>
      <c r="G199" s="96">
        <f>IF(RTD("cqg.rtd",,"StudyData", $B$1, "Bar", "", "Close", $A$1, -$A199, $F$1,$E$1,,$C$1,$D$1)="",NA(),RTD("cqg.rtd",,"StudyData", $B$1, "Bar", "", "Close", $A$1, -$A199, $F$1,$E$1,,$C$1,$D$1))</f>
        <v>14001.69</v>
      </c>
    </row>
    <row r="200" spans="1:7" x14ac:dyDescent="0.3">
      <c r="A200" s="93">
        <f t="shared" si="3"/>
        <v>198</v>
      </c>
      <c r="B200" s="94">
        <f xml:space="preserve"> RTD("cqg.rtd",,"StudyData", $B$1, "Bar", "", "Time", $A$1,-$A200, $F$1,$E$1, "","False")</f>
        <v>42661</v>
      </c>
      <c r="C200" s="95">
        <f xml:space="preserve"> RTD("cqg.rtd",,"StudyData", $B$1, "Bar", "", "Time", $A$1, -$A200,$F$1,$E$1, "","False")</f>
        <v>42661</v>
      </c>
      <c r="D200" s="96">
        <f xml:space="preserve"> IF(RTD("cqg.rtd",,"StudyData", $B$1, "Bar", "", "Open", $A$1, -$A200, $F$1,$E$1,,$C$1,$D$1)="",NA(),RTD("cqg.rtd",,"StudyData", $B$1, "Bar", "", "Open", $A$1, -$A200, $F$1,$E$1,,$C$1,$D$1))</f>
        <v>13865.44</v>
      </c>
      <c r="E200" s="96">
        <f>IF(RTD("cqg.rtd",,"StudyData", $B$1, "Bar", "", "High", $A$1, -$A200, $F$1,$E$1,,$C$1,$D$1)="",NA(), RTD("cqg.rtd",,"StudyData", $B$1, "Bar", "", "High", $A$1, -$A200, $F$1,$E$1,,$C$1,$D$1))</f>
        <v>14033.5</v>
      </c>
      <c r="F200" s="96">
        <f>IF(RTD("cqg.rtd",,"StudyData", $B$1, "Bar", "", "Low", $A$1, -$A200, $F$1,$E$1,,$C$1,$D$1)="",NA(),RTD("cqg.rtd",,"StudyData", $B$1, "Bar", "", "Low", $A$1, -$A200, $F$1,$E$1,,$C$1,$D$1))</f>
        <v>13851.94</v>
      </c>
      <c r="G200" s="96">
        <f>IF(RTD("cqg.rtd",,"StudyData", $B$1, "Bar", "", "Close", $A$1, -$A200, $F$1,$E$1,,$C$1,$D$1)="",NA(),RTD("cqg.rtd",,"StudyData", $B$1, "Bar", "", "Close", $A$1, -$A200, $F$1,$E$1,,$C$1,$D$1))</f>
        <v>14018</v>
      </c>
    </row>
    <row r="201" spans="1:7" x14ac:dyDescent="0.3">
      <c r="A201" s="93">
        <f t="shared" si="3"/>
        <v>199</v>
      </c>
      <c r="B201" s="94">
        <f xml:space="preserve"> RTD("cqg.rtd",,"StudyData", $B$1, "Bar", "", "Time", $A$1,-$A201, $F$1,$E$1, "","False")</f>
        <v>42660</v>
      </c>
      <c r="C201" s="95">
        <f xml:space="preserve"> RTD("cqg.rtd",,"StudyData", $B$1, "Bar", "", "Time", $A$1, -$A201,$F$1,$E$1, "","False")</f>
        <v>42660</v>
      </c>
      <c r="D201" s="96">
        <f xml:space="preserve"> IF(RTD("cqg.rtd",,"StudyData", $B$1, "Bar", "", "Open", $A$1, -$A201, $F$1,$E$1,,$C$1,$D$1)="",NA(),RTD("cqg.rtd",,"StudyData", $B$1, "Bar", "", "Open", $A$1, -$A201, $F$1,$E$1,,$C$1,$D$1))</f>
        <v>13919.74</v>
      </c>
      <c r="E201" s="96">
        <f>IF(RTD("cqg.rtd",,"StudyData", $B$1, "Bar", "", "High", $A$1, -$A201, $F$1,$E$1,,$C$1,$D$1)="",NA(), RTD("cqg.rtd",,"StudyData", $B$1, "Bar", "", "High", $A$1, -$A201, $F$1,$E$1,,$C$1,$D$1))</f>
        <v>13922.78</v>
      </c>
      <c r="F201" s="96">
        <f>IF(RTD("cqg.rtd",,"StudyData", $B$1, "Bar", "", "Low", $A$1, -$A201, $F$1,$E$1,,$C$1,$D$1)="",NA(),RTD("cqg.rtd",,"StudyData", $B$1, "Bar", "", "Low", $A$1, -$A201, $F$1,$E$1,,$C$1,$D$1))</f>
        <v>13785.3</v>
      </c>
      <c r="G201" s="96">
        <f>IF(RTD("cqg.rtd",,"StudyData", $B$1, "Bar", "", "Close", $A$1, -$A201, $F$1,$E$1,,$C$1,$D$1)="",NA(),RTD("cqg.rtd",,"StudyData", $B$1, "Bar", "", "Close", $A$1, -$A201, $F$1,$E$1,,$C$1,$D$1))</f>
        <v>13813.73</v>
      </c>
    </row>
    <row r="202" spans="1:7" x14ac:dyDescent="0.3">
      <c r="A202" s="93">
        <f t="shared" si="3"/>
        <v>200</v>
      </c>
      <c r="B202" s="94">
        <f xml:space="preserve"> RTD("cqg.rtd",,"StudyData", $B$1, "Bar", "", "Time", $A$1,-$A202, $F$1,$E$1, "","False")</f>
        <v>42657</v>
      </c>
      <c r="C202" s="95">
        <f xml:space="preserve"> RTD("cqg.rtd",,"StudyData", $B$1, "Bar", "", "Time", $A$1, -$A202,$F$1,$E$1, "","False")</f>
        <v>42657</v>
      </c>
      <c r="D202" s="96">
        <f xml:space="preserve"> IF(RTD("cqg.rtd",,"StudyData", $B$1, "Bar", "", "Open", $A$1, -$A202, $F$1,$E$1,,$C$1,$D$1)="",NA(),RTD("cqg.rtd",,"StudyData", $B$1, "Bar", "", "Open", $A$1, -$A202, $F$1,$E$1,,$C$1,$D$1))</f>
        <v>13873.82</v>
      </c>
      <c r="E202" s="96">
        <f>IF(RTD("cqg.rtd",,"StudyData", $B$1, "Bar", "", "High", $A$1, -$A202, $F$1,$E$1,,$C$1,$D$1)="",NA(), RTD("cqg.rtd",,"StudyData", $B$1, "Bar", "", "High", $A$1, -$A202, $F$1,$E$1,,$C$1,$D$1))</f>
        <v>14030.01</v>
      </c>
      <c r="F202" s="96">
        <f>IF(RTD("cqg.rtd",,"StudyData", $B$1, "Bar", "", "Low", $A$1, -$A202, $F$1,$E$1,,$C$1,$D$1)="",NA(),RTD("cqg.rtd",,"StudyData", $B$1, "Bar", "", "Low", $A$1, -$A202, $F$1,$E$1,,$C$1,$D$1))</f>
        <v>13873.82</v>
      </c>
      <c r="G202" s="96">
        <f>IF(RTD("cqg.rtd",,"StudyData", $B$1, "Bar", "", "Close", $A$1, -$A202, $F$1,$E$1,,$C$1,$D$1)="",NA(),RTD("cqg.rtd",,"StudyData", $B$1, "Bar", "", "Close", $A$1, -$A202, $F$1,$E$1,,$C$1,$D$1))</f>
        <v>13958.63</v>
      </c>
    </row>
    <row r="203" spans="1:7" x14ac:dyDescent="0.3">
      <c r="A203" s="93">
        <f t="shared" si="3"/>
        <v>201</v>
      </c>
      <c r="B203" s="94">
        <f xml:space="preserve"> RTD("cqg.rtd",,"StudyData", $B$1, "Bar", "", "Time", $A$1,-$A203, $F$1,$E$1, "","False")</f>
        <v>42656</v>
      </c>
      <c r="C203" s="95">
        <f xml:space="preserve"> RTD("cqg.rtd",,"StudyData", $B$1, "Bar", "", "Time", $A$1, -$A203,$F$1,$E$1, "","False")</f>
        <v>42656</v>
      </c>
      <c r="D203" s="96">
        <f xml:space="preserve"> IF(RTD("cqg.rtd",,"StudyData", $B$1, "Bar", "", "Open", $A$1, -$A203, $F$1,$E$1,,$C$1,$D$1)="",NA(),RTD("cqg.rtd",,"StudyData", $B$1, "Bar", "", "Open", $A$1, -$A203, $F$1,$E$1,,$C$1,$D$1))</f>
        <v>14019.03</v>
      </c>
      <c r="E203" s="96">
        <f>IF(RTD("cqg.rtd",,"StudyData", $B$1, "Bar", "", "High", $A$1, -$A203, $F$1,$E$1,,$C$1,$D$1)="",NA(), RTD("cqg.rtd",,"StudyData", $B$1, "Bar", "", "High", $A$1, -$A203, $F$1,$E$1,,$C$1,$D$1))</f>
        <v>14052.95</v>
      </c>
      <c r="F203" s="96">
        <f>IF(RTD("cqg.rtd",,"StudyData", $B$1, "Bar", "", "Low", $A$1, -$A203, $F$1,$E$1,,$C$1,$D$1)="",NA(),RTD("cqg.rtd",,"StudyData", $B$1, "Bar", "", "Low", $A$1, -$A203, $F$1,$E$1,,$C$1,$D$1))</f>
        <v>13854.7</v>
      </c>
      <c r="G203" s="96">
        <f>IF(RTD("cqg.rtd",,"StudyData", $B$1, "Bar", "", "Close", $A$1, -$A203, $F$1,$E$1,,$C$1,$D$1)="",NA(),RTD("cqg.rtd",,"StudyData", $B$1, "Bar", "", "Close", $A$1, -$A203, $F$1,$E$1,,$C$1,$D$1))</f>
        <v>13876.31</v>
      </c>
    </row>
    <row r="204" spans="1:7" x14ac:dyDescent="0.3">
      <c r="A204" s="93">
        <f t="shared" si="3"/>
        <v>202</v>
      </c>
      <c r="B204" s="94">
        <f xml:space="preserve"> RTD("cqg.rtd",,"StudyData", $B$1, "Bar", "", "Time", $A$1,-$A204, $F$1,$E$1, "","False")</f>
        <v>42655</v>
      </c>
      <c r="C204" s="95">
        <f xml:space="preserve"> RTD("cqg.rtd",,"StudyData", $B$1, "Bar", "", "Time", $A$1, -$A204,$F$1,$E$1, "","False")</f>
        <v>42655</v>
      </c>
      <c r="D204" s="96">
        <f xml:space="preserve"> IF(RTD("cqg.rtd",,"StudyData", $B$1, "Bar", "", "Open", $A$1, -$A204, $F$1,$E$1,,$C$1,$D$1)="",NA(),RTD("cqg.rtd",,"StudyData", $B$1, "Bar", "", "Open", $A$1, -$A204, $F$1,$E$1,,$C$1,$D$1))</f>
        <v>14071.7</v>
      </c>
      <c r="E204" s="96">
        <f>IF(RTD("cqg.rtd",,"StudyData", $B$1, "Bar", "", "High", $A$1, -$A204, $F$1,$E$1,,$C$1,$D$1)="",NA(), RTD("cqg.rtd",,"StudyData", $B$1, "Bar", "", "High", $A$1, -$A204, $F$1,$E$1,,$C$1,$D$1))</f>
        <v>14103.15</v>
      </c>
      <c r="F204" s="96">
        <f>IF(RTD("cqg.rtd",,"StudyData", $B$1, "Bar", "", "Low", $A$1, -$A204, $F$1,$E$1,,$C$1,$D$1)="",NA(),RTD("cqg.rtd",,"StudyData", $B$1, "Bar", "", "Low", $A$1, -$A204, $F$1,$E$1,,$C$1,$D$1))</f>
        <v>13988.33</v>
      </c>
      <c r="G204" s="96">
        <f>IF(RTD("cqg.rtd",,"StudyData", $B$1, "Bar", "", "Close", $A$1, -$A204, $F$1,$E$1,,$C$1,$D$1)="",NA(),RTD("cqg.rtd",,"StudyData", $B$1, "Bar", "", "Close", $A$1, -$A204, $F$1,$E$1,,$C$1,$D$1))</f>
        <v>14103.15</v>
      </c>
    </row>
    <row r="205" spans="1:7" x14ac:dyDescent="0.3">
      <c r="A205" s="93">
        <f t="shared" si="3"/>
        <v>203</v>
      </c>
      <c r="B205" s="94">
        <f xml:space="preserve"> RTD("cqg.rtd",,"StudyData", $B$1, "Bar", "", "Time", $A$1,-$A205, $F$1,$E$1, "","False")</f>
        <v>42654</v>
      </c>
      <c r="C205" s="95">
        <f xml:space="preserve"> RTD("cqg.rtd",,"StudyData", $B$1, "Bar", "", "Time", $A$1, -$A205,$F$1,$E$1, "","False")</f>
        <v>42654</v>
      </c>
      <c r="D205" s="96">
        <f xml:space="preserve"> IF(RTD("cqg.rtd",,"StudyData", $B$1, "Bar", "", "Open", $A$1, -$A205, $F$1,$E$1,,$C$1,$D$1)="",NA(),RTD("cqg.rtd",,"StudyData", $B$1, "Bar", "", "Open", $A$1, -$A205, $F$1,$E$1,,$C$1,$D$1))</f>
        <v>14394.99</v>
      </c>
      <c r="E205" s="96">
        <f>IF(RTD("cqg.rtd",,"StudyData", $B$1, "Bar", "", "High", $A$1, -$A205, $F$1,$E$1,,$C$1,$D$1)="",NA(), RTD("cqg.rtd",,"StudyData", $B$1, "Bar", "", "High", $A$1, -$A205, $F$1,$E$1,,$C$1,$D$1))</f>
        <v>14440.24</v>
      </c>
      <c r="F205" s="96">
        <f>IF(RTD("cqg.rtd",,"StudyData", $B$1, "Bar", "", "Low", $A$1, -$A205, $F$1,$E$1,,$C$1,$D$1)="",NA(),RTD("cqg.rtd",,"StudyData", $B$1, "Bar", "", "Low", $A$1, -$A205, $F$1,$E$1,,$C$1,$D$1))</f>
        <v>14098.18</v>
      </c>
      <c r="G205" s="96">
        <f>IF(RTD("cqg.rtd",,"StudyData", $B$1, "Bar", "", "Close", $A$1, -$A205, $F$1,$E$1,,$C$1,$D$1)="",NA(),RTD("cqg.rtd",,"StudyData", $B$1, "Bar", "", "Close", $A$1, -$A205, $F$1,$E$1,,$C$1,$D$1))</f>
        <v>14166.66</v>
      </c>
    </row>
    <row r="206" spans="1:7" x14ac:dyDescent="0.3">
      <c r="A206" s="93">
        <f t="shared" si="3"/>
        <v>204</v>
      </c>
      <c r="B206" s="94">
        <f xml:space="preserve"> RTD("cqg.rtd",,"StudyData", $B$1, "Bar", "", "Time", $A$1,-$A206, $F$1,$E$1, "","False")</f>
        <v>42650</v>
      </c>
      <c r="C206" s="95">
        <f xml:space="preserve"> RTD("cqg.rtd",,"StudyData", $B$1, "Bar", "", "Time", $A$1, -$A206,$F$1,$E$1, "","False")</f>
        <v>42650</v>
      </c>
      <c r="D206" s="96">
        <f xml:space="preserve"> IF(RTD("cqg.rtd",,"StudyData", $B$1, "Bar", "", "Open", $A$1, -$A206, $F$1,$E$1,,$C$1,$D$1)="",NA(),RTD("cqg.rtd",,"StudyData", $B$1, "Bar", "", "Open", $A$1, -$A206, $F$1,$E$1,,$C$1,$D$1))</f>
        <v>14342.21</v>
      </c>
      <c r="E206" s="96">
        <f>IF(RTD("cqg.rtd",,"StudyData", $B$1, "Bar", "", "High", $A$1, -$A206, $F$1,$E$1,,$C$1,$D$1)="",NA(), RTD("cqg.rtd",,"StudyData", $B$1, "Bar", "", "High", $A$1, -$A206, $F$1,$E$1,,$C$1,$D$1))</f>
        <v>14343.78</v>
      </c>
      <c r="F206" s="96">
        <f>IF(RTD("cqg.rtd",,"StudyData", $B$1, "Bar", "", "Low", $A$1, -$A206, $F$1,$E$1,,$C$1,$D$1)="",NA(),RTD("cqg.rtd",,"StudyData", $B$1, "Bar", "", "Low", $A$1, -$A206, $F$1,$E$1,,$C$1,$D$1))</f>
        <v>14210.85</v>
      </c>
      <c r="G206" s="96">
        <f>IF(RTD("cqg.rtd",,"StudyData", $B$1, "Bar", "", "Close", $A$1, -$A206, $F$1,$E$1,,$C$1,$D$1)="",NA(),RTD("cqg.rtd",,"StudyData", $B$1, "Bar", "", "Close", $A$1, -$A206, $F$1,$E$1,,$C$1,$D$1))</f>
        <v>14254.75</v>
      </c>
    </row>
    <row r="207" spans="1:7" x14ac:dyDescent="0.3">
      <c r="A207" s="93">
        <f t="shared" si="3"/>
        <v>205</v>
      </c>
      <c r="B207" s="94">
        <f xml:space="preserve"> RTD("cqg.rtd",,"StudyData", $B$1, "Bar", "", "Time", $A$1,-$A207, $F$1,$E$1, "","False")</f>
        <v>42649</v>
      </c>
      <c r="C207" s="95">
        <f xml:space="preserve"> RTD("cqg.rtd",,"StudyData", $B$1, "Bar", "", "Time", $A$1, -$A207,$F$1,$E$1, "","False")</f>
        <v>42649</v>
      </c>
      <c r="D207" s="96">
        <f xml:space="preserve"> IF(RTD("cqg.rtd",,"StudyData", $B$1, "Bar", "", "Open", $A$1, -$A207, $F$1,$E$1,,$C$1,$D$1)="",NA(),RTD("cqg.rtd",,"StudyData", $B$1, "Bar", "", "Open", $A$1, -$A207, $F$1,$E$1,,$C$1,$D$1))</f>
        <v>14289.4</v>
      </c>
      <c r="E207" s="96">
        <f>IF(RTD("cqg.rtd",,"StudyData", $B$1, "Bar", "", "High", $A$1, -$A207, $F$1,$E$1,,$C$1,$D$1)="",NA(), RTD("cqg.rtd",,"StudyData", $B$1, "Bar", "", "High", $A$1, -$A207, $F$1,$E$1,,$C$1,$D$1))</f>
        <v>14378.47</v>
      </c>
      <c r="F207" s="96">
        <f>IF(RTD("cqg.rtd",,"StudyData", $B$1, "Bar", "", "Low", $A$1, -$A207, $F$1,$E$1,,$C$1,$D$1)="",NA(),RTD("cqg.rtd",,"StudyData", $B$1, "Bar", "", "Low", $A$1, -$A207, $F$1,$E$1,,$C$1,$D$1))</f>
        <v>14280.57</v>
      </c>
      <c r="G207" s="96">
        <f>IF(RTD("cqg.rtd",,"StudyData", $B$1, "Bar", "", "Close", $A$1, -$A207, $F$1,$E$1,,$C$1,$D$1)="",NA(),RTD("cqg.rtd",,"StudyData", $B$1, "Bar", "", "Close", $A$1, -$A207, $F$1,$E$1,,$C$1,$D$1))</f>
        <v>14370.33</v>
      </c>
    </row>
    <row r="208" spans="1:7" x14ac:dyDescent="0.3">
      <c r="A208" s="93">
        <f t="shared" si="3"/>
        <v>206</v>
      </c>
      <c r="B208" s="94">
        <f xml:space="preserve"> RTD("cqg.rtd",,"StudyData", $B$1, "Bar", "", "Time", $A$1,-$A208, $F$1,$E$1, "","False")</f>
        <v>42648</v>
      </c>
      <c r="C208" s="95">
        <f xml:space="preserve"> RTD("cqg.rtd",,"StudyData", $B$1, "Bar", "", "Time", $A$1, -$A208,$F$1,$E$1, "","False")</f>
        <v>42648</v>
      </c>
      <c r="D208" s="96">
        <f xml:space="preserve"> IF(RTD("cqg.rtd",,"StudyData", $B$1, "Bar", "", "Open", $A$1, -$A208, $F$1,$E$1,,$C$1,$D$1)="",NA(),RTD("cqg.rtd",,"StudyData", $B$1, "Bar", "", "Open", $A$1, -$A208, $F$1,$E$1,,$C$1,$D$1))</f>
        <v>14106.17</v>
      </c>
      <c r="E208" s="96">
        <f>IF(RTD("cqg.rtd",,"StudyData", $B$1, "Bar", "", "High", $A$1, -$A208, $F$1,$E$1,,$C$1,$D$1)="",NA(), RTD("cqg.rtd",,"StudyData", $B$1, "Bar", "", "High", $A$1, -$A208, $F$1,$E$1,,$C$1,$D$1))</f>
        <v>14256.25</v>
      </c>
      <c r="F208" s="96">
        <f>IF(RTD("cqg.rtd",,"StudyData", $B$1, "Bar", "", "Low", $A$1, -$A208, $F$1,$E$1,,$C$1,$D$1)="",NA(),RTD("cqg.rtd",,"StudyData", $B$1, "Bar", "", "Low", $A$1, -$A208, $F$1,$E$1,,$C$1,$D$1))</f>
        <v>14058.9</v>
      </c>
      <c r="G208" s="96">
        <f>IF(RTD("cqg.rtd",,"StudyData", $B$1, "Bar", "", "Close", $A$1, -$A208, $F$1,$E$1,,$C$1,$D$1)="",NA(),RTD("cqg.rtd",,"StudyData", $B$1, "Bar", "", "Close", $A$1, -$A208, $F$1,$E$1,,$C$1,$D$1))</f>
        <v>14256.25</v>
      </c>
    </row>
    <row r="209" spans="1:7" x14ac:dyDescent="0.3">
      <c r="A209" s="93">
        <f t="shared" si="3"/>
        <v>207</v>
      </c>
      <c r="B209" s="94">
        <f xml:space="preserve"> RTD("cqg.rtd",,"StudyData", $B$1, "Bar", "", "Time", $A$1,-$A209, $F$1,$E$1, "","False")</f>
        <v>42647</v>
      </c>
      <c r="C209" s="95">
        <f xml:space="preserve"> RTD("cqg.rtd",,"StudyData", $B$1, "Bar", "", "Time", $A$1, -$A209,$F$1,$E$1, "","False")</f>
        <v>42647</v>
      </c>
      <c r="D209" s="96">
        <f xml:space="preserve"> IF(RTD("cqg.rtd",,"StudyData", $B$1, "Bar", "", "Open", $A$1, -$A209, $F$1,$E$1,,$C$1,$D$1)="",NA(),RTD("cqg.rtd",,"StudyData", $B$1, "Bar", "", "Open", $A$1, -$A209, $F$1,$E$1,,$C$1,$D$1))</f>
        <v>14151.84</v>
      </c>
      <c r="E209" s="96">
        <f>IF(RTD("cqg.rtd",,"StudyData", $B$1, "Bar", "", "High", $A$1, -$A209, $F$1,$E$1,,$C$1,$D$1)="",NA(), RTD("cqg.rtd",,"StudyData", $B$1, "Bar", "", "High", $A$1, -$A209, $F$1,$E$1,,$C$1,$D$1))</f>
        <v>14153.21</v>
      </c>
      <c r="F209" s="96">
        <f>IF(RTD("cqg.rtd",,"StudyData", $B$1, "Bar", "", "Low", $A$1, -$A209, $F$1,$E$1,,$C$1,$D$1)="",NA(),RTD("cqg.rtd",,"StudyData", $B$1, "Bar", "", "Low", $A$1, -$A209, $F$1,$E$1,,$C$1,$D$1))</f>
        <v>14064.82</v>
      </c>
      <c r="G209" s="96">
        <f>IF(RTD("cqg.rtd",,"StudyData", $B$1, "Bar", "", "Close", $A$1, -$A209, $F$1,$E$1,,$C$1,$D$1)="",NA(),RTD("cqg.rtd",,"StudyData", $B$1, "Bar", "", "Close", $A$1, -$A209, $F$1,$E$1,,$C$1,$D$1))</f>
        <v>14153.21</v>
      </c>
    </row>
    <row r="210" spans="1:7" x14ac:dyDescent="0.3">
      <c r="A210" s="93">
        <f t="shared" si="3"/>
        <v>208</v>
      </c>
      <c r="B210" s="94">
        <f xml:space="preserve"> RTD("cqg.rtd",,"StudyData", $B$1, "Bar", "", "Time", $A$1,-$A210, $F$1,$E$1, "","False")</f>
        <v>42646</v>
      </c>
      <c r="C210" s="95">
        <f xml:space="preserve"> RTD("cqg.rtd",,"StudyData", $B$1, "Bar", "", "Time", $A$1, -$A210,$F$1,$E$1, "","False")</f>
        <v>42646</v>
      </c>
      <c r="D210" s="96">
        <f xml:space="preserve"> IF(RTD("cqg.rtd",,"StudyData", $B$1, "Bar", "", "Open", $A$1, -$A210, $F$1,$E$1,,$C$1,$D$1)="",NA(),RTD("cqg.rtd",,"StudyData", $B$1, "Bar", "", "Open", $A$1, -$A210, $F$1,$E$1,,$C$1,$D$1))</f>
        <v>14112.42</v>
      </c>
      <c r="E210" s="96">
        <f>IF(RTD("cqg.rtd",,"StudyData", $B$1, "Bar", "", "High", $A$1, -$A210, $F$1,$E$1,,$C$1,$D$1)="",NA(), RTD("cqg.rtd",,"StudyData", $B$1, "Bar", "", "High", $A$1, -$A210, $F$1,$E$1,,$C$1,$D$1))</f>
        <v>14169.12</v>
      </c>
      <c r="F210" s="96">
        <f>IF(RTD("cqg.rtd",,"StudyData", $B$1, "Bar", "", "Low", $A$1, -$A210, $F$1,$E$1,,$C$1,$D$1)="",NA(),RTD("cqg.rtd",,"StudyData", $B$1, "Bar", "", "Low", $A$1, -$A210, $F$1,$E$1,,$C$1,$D$1))</f>
        <v>14038.11</v>
      </c>
      <c r="G210" s="96">
        <f>IF(RTD("cqg.rtd",,"StudyData", $B$1, "Bar", "", "Close", $A$1, -$A210, $F$1,$E$1,,$C$1,$D$1)="",NA(),RTD("cqg.rtd",,"StudyData", $B$1, "Bar", "", "Close", $A$1, -$A210, $F$1,$E$1,,$C$1,$D$1))</f>
        <v>14095.71</v>
      </c>
    </row>
    <row r="211" spans="1:7" x14ac:dyDescent="0.3">
      <c r="A211" s="93">
        <f t="shared" si="3"/>
        <v>209</v>
      </c>
      <c r="B211" s="94">
        <f xml:space="preserve"> RTD("cqg.rtd",,"StudyData", $B$1, "Bar", "", "Time", $A$1,-$A211, $F$1,$E$1, "","False")</f>
        <v>42643</v>
      </c>
      <c r="C211" s="95">
        <f xml:space="preserve"> RTD("cqg.rtd",,"StudyData", $B$1, "Bar", "", "Time", $A$1, -$A211,$F$1,$E$1, "","False")</f>
        <v>42643</v>
      </c>
      <c r="D211" s="96">
        <f xml:space="preserve"> IF(RTD("cqg.rtd",,"StudyData", $B$1, "Bar", "", "Open", $A$1, -$A211, $F$1,$E$1,,$C$1,$D$1)="",NA(),RTD("cqg.rtd",,"StudyData", $B$1, "Bar", "", "Open", $A$1, -$A211, $F$1,$E$1,,$C$1,$D$1))</f>
        <v>13980.25</v>
      </c>
      <c r="E211" s="96">
        <f>IF(RTD("cqg.rtd",,"StudyData", $B$1, "Bar", "", "High", $A$1, -$A211, $F$1,$E$1,,$C$1,$D$1)="",NA(), RTD("cqg.rtd",,"StudyData", $B$1, "Bar", "", "High", $A$1, -$A211, $F$1,$E$1,,$C$1,$D$1))</f>
        <v>14033.85</v>
      </c>
      <c r="F211" s="96">
        <f>IF(RTD("cqg.rtd",,"StudyData", $B$1, "Bar", "", "Low", $A$1, -$A211, $F$1,$E$1,,$C$1,$D$1)="",NA(),RTD("cqg.rtd",,"StudyData", $B$1, "Bar", "", "Low", $A$1, -$A211, $F$1,$E$1,,$C$1,$D$1))</f>
        <v>13881.71</v>
      </c>
      <c r="G211" s="96">
        <f>IF(RTD("cqg.rtd",,"StudyData", $B$1, "Bar", "", "Close", $A$1, -$A211, $F$1,$E$1,,$C$1,$D$1)="",NA(),RTD("cqg.rtd",,"StudyData", $B$1, "Bar", "", "Close", $A$1, -$A211, $F$1,$E$1,,$C$1,$D$1))</f>
        <v>13881.71</v>
      </c>
    </row>
    <row r="212" spans="1:7" x14ac:dyDescent="0.3">
      <c r="A212" s="93">
        <f t="shared" si="3"/>
        <v>210</v>
      </c>
      <c r="B212" s="94">
        <f xml:space="preserve"> RTD("cqg.rtd",,"StudyData", $B$1, "Bar", "", "Time", $A$1,-$A212, $F$1,$E$1, "","False")</f>
        <v>42642</v>
      </c>
      <c r="C212" s="95">
        <f xml:space="preserve"> RTD("cqg.rtd",,"StudyData", $B$1, "Bar", "", "Time", $A$1, -$A212,$F$1,$E$1, "","False")</f>
        <v>42642</v>
      </c>
      <c r="D212" s="96">
        <f xml:space="preserve"> IF(RTD("cqg.rtd",,"StudyData", $B$1, "Bar", "", "Open", $A$1, -$A212, $F$1,$E$1,,$C$1,$D$1)="",NA(),RTD("cqg.rtd",,"StudyData", $B$1, "Bar", "", "Open", $A$1, -$A212, $F$1,$E$1,,$C$1,$D$1))</f>
        <v>14155.63</v>
      </c>
      <c r="E212" s="96">
        <f>IF(RTD("cqg.rtd",,"StudyData", $B$1, "Bar", "", "High", $A$1, -$A212, $F$1,$E$1,,$C$1,$D$1)="",NA(), RTD("cqg.rtd",,"StudyData", $B$1, "Bar", "", "High", $A$1, -$A212, $F$1,$E$1,,$C$1,$D$1))</f>
        <v>14171.28</v>
      </c>
      <c r="F212" s="96">
        <f>IF(RTD("cqg.rtd",,"StudyData", $B$1, "Bar", "", "Low", $A$1, -$A212, $F$1,$E$1,,$C$1,$D$1)="",NA(),RTD("cqg.rtd",,"StudyData", $B$1, "Bar", "", "Low", $A$1, -$A212, $F$1,$E$1,,$C$1,$D$1))</f>
        <v>14073.27</v>
      </c>
      <c r="G212" s="96">
        <f>IF(RTD("cqg.rtd",,"StudyData", $B$1, "Bar", "", "Close", $A$1, -$A212, $F$1,$E$1,,$C$1,$D$1)="",NA(),RTD("cqg.rtd",,"StudyData", $B$1, "Bar", "", "Close", $A$1, -$A212, $F$1,$E$1,,$C$1,$D$1))</f>
        <v>14143.22</v>
      </c>
    </row>
    <row r="213" spans="1:7" x14ac:dyDescent="0.3">
      <c r="A213" s="93">
        <f t="shared" si="3"/>
        <v>211</v>
      </c>
      <c r="B213" s="94">
        <f xml:space="preserve"> RTD("cqg.rtd",,"StudyData", $B$1, "Bar", "", "Time", $A$1,-$A213, $F$1,$E$1, "","False")</f>
        <v>42641</v>
      </c>
      <c r="C213" s="95">
        <f xml:space="preserve"> RTD("cqg.rtd",,"StudyData", $B$1, "Bar", "", "Time", $A$1, -$A213,$F$1,$E$1, "","False")</f>
        <v>42641</v>
      </c>
      <c r="D213" s="96">
        <f xml:space="preserve"> IF(RTD("cqg.rtd",,"StudyData", $B$1, "Bar", "", "Open", $A$1, -$A213, $F$1,$E$1,,$C$1,$D$1)="",NA(),RTD("cqg.rtd",,"StudyData", $B$1, "Bar", "", "Open", $A$1, -$A213, $F$1,$E$1,,$C$1,$D$1))</f>
        <v>13842.96</v>
      </c>
      <c r="E213" s="96">
        <f>IF(RTD("cqg.rtd",,"StudyData", $B$1, "Bar", "", "High", $A$1, -$A213, $F$1,$E$1,,$C$1,$D$1)="",NA(), RTD("cqg.rtd",,"StudyData", $B$1, "Bar", "", "High", $A$1, -$A213, $F$1,$E$1,,$C$1,$D$1))</f>
        <v>13985.18</v>
      </c>
      <c r="F213" s="96">
        <f>IF(RTD("cqg.rtd",,"StudyData", $B$1, "Bar", "", "Low", $A$1, -$A213, $F$1,$E$1,,$C$1,$D$1)="",NA(),RTD("cqg.rtd",,"StudyData", $B$1, "Bar", "", "Low", $A$1, -$A213, $F$1,$E$1,,$C$1,$D$1))</f>
        <v>13842.96</v>
      </c>
      <c r="G213" s="96">
        <f>IF(RTD("cqg.rtd",,"StudyData", $B$1, "Bar", "", "Close", $A$1, -$A213, $F$1,$E$1,,$C$1,$D$1)="",NA(),RTD("cqg.rtd",,"StudyData", $B$1, "Bar", "", "Close", $A$1, -$A213, $F$1,$E$1,,$C$1,$D$1))</f>
        <v>13985.18</v>
      </c>
    </row>
    <row r="214" spans="1:7" x14ac:dyDescent="0.3">
      <c r="A214" s="93">
        <f t="shared" si="3"/>
        <v>212</v>
      </c>
      <c r="B214" s="94">
        <f xml:space="preserve"> RTD("cqg.rtd",,"StudyData", $B$1, "Bar", "", "Time", $A$1,-$A214, $F$1,$E$1, "","False")</f>
        <v>42640</v>
      </c>
      <c r="C214" s="95">
        <f xml:space="preserve"> RTD("cqg.rtd",,"StudyData", $B$1, "Bar", "", "Time", $A$1, -$A214,$F$1,$E$1, "","False")</f>
        <v>42640</v>
      </c>
      <c r="D214" s="96">
        <f xml:space="preserve"> IF(RTD("cqg.rtd",,"StudyData", $B$1, "Bar", "", "Open", $A$1, -$A214, $F$1,$E$1,,$C$1,$D$1)="",NA(),RTD("cqg.rtd",,"StudyData", $B$1, "Bar", "", "Open", $A$1, -$A214, $F$1,$E$1,,$C$1,$D$1))</f>
        <v>13824.15</v>
      </c>
      <c r="E214" s="96">
        <f>IF(RTD("cqg.rtd",,"StudyData", $B$1, "Bar", "", "High", $A$1, -$A214, $F$1,$E$1,,$C$1,$D$1)="",NA(), RTD("cqg.rtd",,"StudyData", $B$1, "Bar", "", "High", $A$1, -$A214, $F$1,$E$1,,$C$1,$D$1))</f>
        <v>13993</v>
      </c>
      <c r="F214" s="96">
        <f>IF(RTD("cqg.rtd",,"StudyData", $B$1, "Bar", "", "Low", $A$1, -$A214, $F$1,$E$1,,$C$1,$D$1)="",NA(),RTD("cqg.rtd",,"StudyData", $B$1, "Bar", "", "Low", $A$1, -$A214, $F$1,$E$1,,$C$1,$D$1))</f>
        <v>13799.54</v>
      </c>
      <c r="G214" s="96">
        <f>IF(RTD("cqg.rtd",,"StudyData", $B$1, "Bar", "", "Close", $A$1, -$A214, $F$1,$E$1,,$C$1,$D$1)="",NA(),RTD("cqg.rtd",,"StudyData", $B$1, "Bar", "", "Close", $A$1, -$A214, $F$1,$E$1,,$C$1,$D$1))</f>
        <v>13937.32</v>
      </c>
    </row>
    <row r="215" spans="1:7" x14ac:dyDescent="0.3">
      <c r="A215" s="93">
        <f t="shared" si="3"/>
        <v>213</v>
      </c>
      <c r="B215" s="94">
        <f xml:space="preserve"> RTD("cqg.rtd",,"StudyData", $B$1, "Bar", "", "Time", $A$1,-$A215, $F$1,$E$1, "","False")</f>
        <v>42639</v>
      </c>
      <c r="C215" s="95">
        <f xml:space="preserve"> RTD("cqg.rtd",,"StudyData", $B$1, "Bar", "", "Time", $A$1, -$A215,$F$1,$E$1, "","False")</f>
        <v>42639</v>
      </c>
      <c r="D215" s="96">
        <f xml:space="preserve"> IF(RTD("cqg.rtd",,"StudyData", $B$1, "Bar", "", "Open", $A$1, -$A215, $F$1,$E$1,,$C$1,$D$1)="",NA(),RTD("cqg.rtd",,"StudyData", $B$1, "Bar", "", "Open", $A$1, -$A215, $F$1,$E$1,,$C$1,$D$1))</f>
        <v>14012.82</v>
      </c>
      <c r="E215" s="96">
        <f>IF(RTD("cqg.rtd",,"StudyData", $B$1, "Bar", "", "High", $A$1, -$A215, $F$1,$E$1,,$C$1,$D$1)="",NA(), RTD("cqg.rtd",,"StudyData", $B$1, "Bar", "", "High", $A$1, -$A215, $F$1,$E$1,,$C$1,$D$1))</f>
        <v>14012.82</v>
      </c>
      <c r="F215" s="96">
        <f>IF(RTD("cqg.rtd",,"StudyData", $B$1, "Bar", "", "Low", $A$1, -$A215, $F$1,$E$1,,$C$1,$D$1)="",NA(),RTD("cqg.rtd",,"StudyData", $B$1, "Bar", "", "Low", $A$1, -$A215, $F$1,$E$1,,$C$1,$D$1))</f>
        <v>13779.43</v>
      </c>
      <c r="G215" s="96">
        <f>IF(RTD("cqg.rtd",,"StudyData", $B$1, "Bar", "", "Close", $A$1, -$A215, $F$1,$E$1,,$C$1,$D$1)="",NA(),RTD("cqg.rtd",,"StudyData", $B$1, "Bar", "", "Close", $A$1, -$A215, $F$1,$E$1,,$C$1,$D$1))</f>
        <v>13826.67</v>
      </c>
    </row>
    <row r="216" spans="1:7" x14ac:dyDescent="0.3">
      <c r="A216" s="93">
        <f t="shared" si="3"/>
        <v>214</v>
      </c>
      <c r="B216" s="94">
        <f xml:space="preserve"> RTD("cqg.rtd",,"StudyData", $B$1, "Bar", "", "Time", $A$1,-$A216, $F$1,$E$1, "","False")</f>
        <v>42636</v>
      </c>
      <c r="C216" s="95">
        <f xml:space="preserve"> RTD("cqg.rtd",,"StudyData", $B$1, "Bar", "", "Time", $A$1, -$A216,$F$1,$E$1, "","False")</f>
        <v>42636</v>
      </c>
      <c r="D216" s="96">
        <f xml:space="preserve"> IF(RTD("cqg.rtd",,"StudyData", $B$1, "Bar", "", "Open", $A$1, -$A216, $F$1,$E$1,,$C$1,$D$1)="",NA(),RTD("cqg.rtd",,"StudyData", $B$1, "Bar", "", "Open", $A$1, -$A216, $F$1,$E$1,,$C$1,$D$1))</f>
        <v>14067.69</v>
      </c>
      <c r="E216" s="96">
        <f>IF(RTD("cqg.rtd",,"StudyData", $B$1, "Bar", "", "High", $A$1, -$A216, $F$1,$E$1,,$C$1,$D$1)="",NA(), RTD("cqg.rtd",,"StudyData", $B$1, "Bar", "", "High", $A$1, -$A216, $F$1,$E$1,,$C$1,$D$1))</f>
        <v>14176.24</v>
      </c>
      <c r="F216" s="96">
        <f>IF(RTD("cqg.rtd",,"StudyData", $B$1, "Bar", "", "Low", $A$1, -$A216, $F$1,$E$1,,$C$1,$D$1)="",NA(),RTD("cqg.rtd",,"StudyData", $B$1, "Bar", "", "Low", $A$1, -$A216, $F$1,$E$1,,$C$1,$D$1))</f>
        <v>14013.16</v>
      </c>
      <c r="G216" s="96">
        <f>IF(RTD("cqg.rtd",,"StudyData", $B$1, "Bar", "", "Close", $A$1, -$A216, $F$1,$E$1,,$C$1,$D$1)="",NA(),RTD("cqg.rtd",,"StudyData", $B$1, "Bar", "", "Close", $A$1, -$A216, $F$1,$E$1,,$C$1,$D$1))</f>
        <v>14088.92</v>
      </c>
    </row>
    <row r="217" spans="1:7" x14ac:dyDescent="0.3">
      <c r="A217" s="93">
        <f t="shared" si="3"/>
        <v>215</v>
      </c>
      <c r="B217" s="94">
        <f xml:space="preserve"> RTD("cqg.rtd",,"StudyData", $B$1, "Bar", "", "Time", $A$1,-$A217, $F$1,$E$1, "","False")</f>
        <v>42635</v>
      </c>
      <c r="C217" s="95">
        <f xml:space="preserve"> RTD("cqg.rtd",,"StudyData", $B$1, "Bar", "", "Time", $A$1, -$A217,$F$1,$E$1, "","False")</f>
        <v>42635</v>
      </c>
      <c r="D217" s="96">
        <f xml:space="preserve"> IF(RTD("cqg.rtd",,"StudyData", $B$1, "Bar", "", "Open", $A$1, -$A217, $F$1,$E$1,,$C$1,$D$1)="",NA(),RTD("cqg.rtd",,"StudyData", $B$1, "Bar", "", "Open", $A$1, -$A217, $F$1,$E$1,,$C$1,$D$1))</f>
        <v>14064.98</v>
      </c>
      <c r="E217" s="96">
        <f>IF(RTD("cqg.rtd",,"StudyData", $B$1, "Bar", "", "High", $A$1, -$A217, $F$1,$E$1,,$C$1,$D$1)="",NA(), RTD("cqg.rtd",,"StudyData", $B$1, "Bar", "", "High", $A$1, -$A217, $F$1,$E$1,,$C$1,$D$1))</f>
        <v>14184.58</v>
      </c>
      <c r="F217" s="96">
        <f>IF(RTD("cqg.rtd",,"StudyData", $B$1, "Bar", "", "Low", $A$1, -$A217, $F$1,$E$1,,$C$1,$D$1)="",NA(),RTD("cqg.rtd",,"StudyData", $B$1, "Bar", "", "Low", $A$1, -$A217, $F$1,$E$1,,$C$1,$D$1))</f>
        <v>13998.27</v>
      </c>
      <c r="G217" s="96">
        <f>IF(RTD("cqg.rtd",,"StudyData", $B$1, "Bar", "", "Close", $A$1, -$A217, $F$1,$E$1,,$C$1,$D$1)="",NA(),RTD("cqg.rtd",,"StudyData", $B$1, "Bar", "", "Close", $A$1, -$A217, $F$1,$E$1,,$C$1,$D$1))</f>
        <v>14051.1</v>
      </c>
    </row>
    <row r="218" spans="1:7" x14ac:dyDescent="0.3">
      <c r="A218" s="93">
        <f t="shared" si="3"/>
        <v>216</v>
      </c>
      <c r="B218" s="94">
        <f xml:space="preserve"> RTD("cqg.rtd",,"StudyData", $B$1, "Bar", "", "Time", $A$1,-$A218, $F$1,$E$1, "","False")</f>
        <v>42634</v>
      </c>
      <c r="C218" s="95">
        <f xml:space="preserve"> RTD("cqg.rtd",,"StudyData", $B$1, "Bar", "", "Time", $A$1, -$A218,$F$1,$E$1, "","False")</f>
        <v>42634</v>
      </c>
      <c r="D218" s="96">
        <f xml:space="preserve"> IF(RTD("cqg.rtd",,"StudyData", $B$1, "Bar", "", "Open", $A$1, -$A218, $F$1,$E$1,,$C$1,$D$1)="",NA(),RTD("cqg.rtd",,"StudyData", $B$1, "Bar", "", "Open", $A$1, -$A218, $F$1,$E$1,,$C$1,$D$1))</f>
        <v>13817.62</v>
      </c>
      <c r="E218" s="96">
        <f>IF(RTD("cqg.rtd",,"StudyData", $B$1, "Bar", "", "High", $A$1, -$A218, $F$1,$E$1,,$C$1,$D$1)="",NA(), RTD("cqg.rtd",,"StudyData", $B$1, "Bar", "", "High", $A$1, -$A218, $F$1,$E$1,,$C$1,$D$1))</f>
        <v>13942.63</v>
      </c>
      <c r="F218" s="96">
        <f>IF(RTD("cqg.rtd",,"StudyData", $B$1, "Bar", "", "Low", $A$1, -$A218, $F$1,$E$1,,$C$1,$D$1)="",NA(),RTD("cqg.rtd",,"StudyData", $B$1, "Bar", "", "Low", $A$1, -$A218, $F$1,$E$1,,$C$1,$D$1))</f>
        <v>13772.52</v>
      </c>
      <c r="G218" s="96">
        <f>IF(RTD("cqg.rtd",,"StudyData", $B$1, "Bar", "", "Close", $A$1, -$A218, $F$1,$E$1,,$C$1,$D$1)="",NA(),RTD("cqg.rtd",,"StudyData", $B$1, "Bar", "", "Close", $A$1, -$A218, $F$1,$E$1,,$C$1,$D$1))</f>
        <v>13911.23</v>
      </c>
    </row>
    <row r="219" spans="1:7" x14ac:dyDescent="0.3">
      <c r="A219" s="93">
        <f t="shared" si="3"/>
        <v>217</v>
      </c>
      <c r="B219" s="94">
        <f xml:space="preserve"> RTD("cqg.rtd",,"StudyData", $B$1, "Bar", "", "Time", $A$1,-$A219, $F$1,$E$1, "","False")</f>
        <v>42633</v>
      </c>
      <c r="C219" s="95">
        <f xml:space="preserve"> RTD("cqg.rtd",,"StudyData", $B$1, "Bar", "", "Time", $A$1, -$A219,$F$1,$E$1, "","False")</f>
        <v>42633</v>
      </c>
      <c r="D219" s="96">
        <f xml:space="preserve"> IF(RTD("cqg.rtd",,"StudyData", $B$1, "Bar", "", "Open", $A$1, -$A219, $F$1,$E$1,,$C$1,$D$1)="",NA(),RTD("cqg.rtd",,"StudyData", $B$1, "Bar", "", "Open", $A$1, -$A219, $F$1,$E$1,,$C$1,$D$1))</f>
        <v>13861.21</v>
      </c>
      <c r="E219" s="96">
        <f>IF(RTD("cqg.rtd",,"StudyData", $B$1, "Bar", "", "High", $A$1, -$A219, $F$1,$E$1,,$C$1,$D$1)="",NA(), RTD("cqg.rtd",,"StudyData", $B$1, "Bar", "", "High", $A$1, -$A219, $F$1,$E$1,,$C$1,$D$1))</f>
        <v>13870.94</v>
      </c>
      <c r="F219" s="96">
        <f>IF(RTD("cqg.rtd",,"StudyData", $B$1, "Bar", "", "Low", $A$1, -$A219, $F$1,$E$1,,$C$1,$D$1)="",NA(),RTD("cqg.rtd",,"StudyData", $B$1, "Bar", "", "Low", $A$1, -$A219, $F$1,$E$1,,$C$1,$D$1))</f>
        <v>13775.8</v>
      </c>
      <c r="G219" s="96">
        <f>IF(RTD("cqg.rtd",,"StudyData", $B$1, "Bar", "", "Close", $A$1, -$A219, $F$1,$E$1,,$C$1,$D$1)="",NA(),RTD("cqg.rtd",,"StudyData", $B$1, "Bar", "", "Close", $A$1, -$A219, $F$1,$E$1,,$C$1,$D$1))</f>
        <v>13820.55</v>
      </c>
    </row>
    <row r="220" spans="1:7" x14ac:dyDescent="0.3">
      <c r="A220" s="93">
        <f t="shared" si="3"/>
        <v>218</v>
      </c>
      <c r="B220" s="94">
        <f xml:space="preserve"> RTD("cqg.rtd",,"StudyData", $B$1, "Bar", "", "Time", $A$1,-$A220, $F$1,$E$1, "","False")</f>
        <v>42632</v>
      </c>
      <c r="C220" s="95">
        <f xml:space="preserve"> RTD("cqg.rtd",,"StudyData", $B$1, "Bar", "", "Time", $A$1, -$A220,$F$1,$E$1, "","False")</f>
        <v>42632</v>
      </c>
      <c r="D220" s="96">
        <f xml:space="preserve"> IF(RTD("cqg.rtd",,"StudyData", $B$1, "Bar", "", "Open", $A$1, -$A220, $F$1,$E$1,,$C$1,$D$1)="",NA(),RTD("cqg.rtd",,"StudyData", $B$1, "Bar", "", "Open", $A$1, -$A220, $F$1,$E$1,,$C$1,$D$1))</f>
        <v>13985.19</v>
      </c>
      <c r="E220" s="96">
        <f>IF(RTD("cqg.rtd",,"StudyData", $B$1, "Bar", "", "High", $A$1, -$A220, $F$1,$E$1,,$C$1,$D$1)="",NA(), RTD("cqg.rtd",,"StudyData", $B$1, "Bar", "", "High", $A$1, -$A220, $F$1,$E$1,,$C$1,$D$1))</f>
        <v>13985.19</v>
      </c>
      <c r="F220" s="96">
        <f>IF(RTD("cqg.rtd",,"StudyData", $B$1, "Bar", "", "Low", $A$1, -$A220, $F$1,$E$1,,$C$1,$D$1)="",NA(),RTD("cqg.rtd",,"StudyData", $B$1, "Bar", "", "Low", $A$1, -$A220, $F$1,$E$1,,$C$1,$D$1))</f>
        <v>13842.94</v>
      </c>
      <c r="G220" s="96">
        <f>IF(RTD("cqg.rtd",,"StudyData", $B$1, "Bar", "", "Close", $A$1, -$A220, $F$1,$E$1,,$C$1,$D$1)="",NA(),RTD("cqg.rtd",,"StudyData", $B$1, "Bar", "", "Close", $A$1, -$A220, $F$1,$E$1,,$C$1,$D$1))</f>
        <v>13889.55</v>
      </c>
    </row>
    <row r="221" spans="1:7" x14ac:dyDescent="0.3">
      <c r="A221" s="93">
        <f t="shared" si="3"/>
        <v>219</v>
      </c>
      <c r="B221" s="94">
        <f xml:space="preserve"> RTD("cqg.rtd",,"StudyData", $B$1, "Bar", "", "Time", $A$1,-$A221, $F$1,$E$1, "","False")</f>
        <v>42628</v>
      </c>
      <c r="C221" s="95">
        <f xml:space="preserve"> RTD("cqg.rtd",,"StudyData", $B$1, "Bar", "", "Time", $A$1, -$A221,$F$1,$E$1, "","False")</f>
        <v>42628</v>
      </c>
      <c r="D221" s="96">
        <f xml:space="preserve"> IF(RTD("cqg.rtd",,"StudyData", $B$1, "Bar", "", "Open", $A$1, -$A221, $F$1,$E$1,,$C$1,$D$1)="",NA(),RTD("cqg.rtd",,"StudyData", $B$1, "Bar", "", "Open", $A$1, -$A221, $F$1,$E$1,,$C$1,$D$1))</f>
        <v>13817.08</v>
      </c>
      <c r="E221" s="96">
        <f>IF(RTD("cqg.rtd",,"StudyData", $B$1, "Bar", "", "High", $A$1, -$A221, $F$1,$E$1,,$C$1,$D$1)="",NA(), RTD("cqg.rtd",,"StudyData", $B$1, "Bar", "", "High", $A$1, -$A221, $F$1,$E$1,,$C$1,$D$1))</f>
        <v>13936.13</v>
      </c>
      <c r="F221" s="96">
        <f>IF(RTD("cqg.rtd",,"StudyData", $B$1, "Bar", "", "Low", $A$1, -$A221, $F$1,$E$1,,$C$1,$D$1)="",NA(),RTD("cqg.rtd",,"StudyData", $B$1, "Bar", "", "Low", $A$1, -$A221, $F$1,$E$1,,$C$1,$D$1))</f>
        <v>13787.15</v>
      </c>
      <c r="G221" s="96">
        <f>IF(RTD("cqg.rtd",,"StudyData", $B$1, "Bar", "", "Close", $A$1, -$A221, $F$1,$E$1,,$C$1,$D$1)="",NA(),RTD("cqg.rtd",,"StudyData", $B$1, "Bar", "", "Close", $A$1, -$A221, $F$1,$E$1,,$C$1,$D$1))</f>
        <v>13849.89</v>
      </c>
    </row>
    <row r="222" spans="1:7" x14ac:dyDescent="0.3">
      <c r="A222" s="93">
        <f t="shared" si="3"/>
        <v>220</v>
      </c>
      <c r="B222" s="94">
        <f xml:space="preserve"> RTD("cqg.rtd",,"StudyData", $B$1, "Bar", "", "Time", $A$1,-$A222, $F$1,$E$1, "","False")</f>
        <v>42627</v>
      </c>
      <c r="C222" s="95">
        <f xml:space="preserve"> RTD("cqg.rtd",,"StudyData", $B$1, "Bar", "", "Time", $A$1, -$A222,$F$1,$E$1, "","False")</f>
        <v>42627</v>
      </c>
      <c r="D222" s="96">
        <f xml:space="preserve"> IF(RTD("cqg.rtd",,"StudyData", $B$1, "Bar", "", "Open", $A$1, -$A222, $F$1,$E$1,,$C$1,$D$1)="",NA(),RTD("cqg.rtd",,"StudyData", $B$1, "Bar", "", "Open", $A$1, -$A222, $F$1,$E$1,,$C$1,$D$1))</f>
        <v>13817.83</v>
      </c>
      <c r="E222" s="96">
        <f>IF(RTD("cqg.rtd",,"StudyData", $B$1, "Bar", "", "High", $A$1, -$A222, $F$1,$E$1,,$C$1,$D$1)="",NA(), RTD("cqg.rtd",,"StudyData", $B$1, "Bar", "", "High", $A$1, -$A222, $F$1,$E$1,,$C$1,$D$1))</f>
        <v>13919.97</v>
      </c>
      <c r="F222" s="96">
        <f>IF(RTD("cqg.rtd",,"StudyData", $B$1, "Bar", "", "Low", $A$1, -$A222, $F$1,$E$1,,$C$1,$D$1)="",NA(),RTD("cqg.rtd",,"StudyData", $B$1, "Bar", "", "Low", $A$1, -$A222, $F$1,$E$1,,$C$1,$D$1))</f>
        <v>13792.77</v>
      </c>
      <c r="G222" s="96">
        <f>IF(RTD("cqg.rtd",,"StudyData", $B$1, "Bar", "", "Close", $A$1, -$A222, $F$1,$E$1,,$C$1,$D$1)="",NA(),RTD("cqg.rtd",,"StudyData", $B$1, "Bar", "", "Close", $A$1, -$A222, $F$1,$E$1,,$C$1,$D$1))</f>
        <v>13829.84</v>
      </c>
    </row>
    <row r="223" spans="1:7" x14ac:dyDescent="0.3">
      <c r="A223" s="93">
        <f t="shared" si="3"/>
        <v>221</v>
      </c>
      <c r="B223" s="94">
        <f xml:space="preserve"> RTD("cqg.rtd",,"StudyData", $B$1, "Bar", "", "Time", $A$1,-$A223, $F$1,$E$1, "","False")</f>
        <v>42626</v>
      </c>
      <c r="C223" s="95">
        <f xml:space="preserve"> RTD("cqg.rtd",,"StudyData", $B$1, "Bar", "", "Time", $A$1, -$A223,$F$1,$E$1, "","False")</f>
        <v>42626</v>
      </c>
      <c r="D223" s="96">
        <f xml:space="preserve"> IF(RTD("cqg.rtd",,"StudyData", $B$1, "Bar", "", "Open", $A$1, -$A223, $F$1,$E$1,,$C$1,$D$1)="",NA(),RTD("cqg.rtd",,"StudyData", $B$1, "Bar", "", "Open", $A$1, -$A223, $F$1,$E$1,,$C$1,$D$1))</f>
        <v>13948.76</v>
      </c>
      <c r="E223" s="96">
        <f>IF(RTD("cqg.rtd",,"StudyData", $B$1, "Bar", "", "High", $A$1, -$A223, $F$1,$E$1,,$C$1,$D$1)="",NA(), RTD("cqg.rtd",,"StudyData", $B$1, "Bar", "", "High", $A$1, -$A223, $F$1,$E$1,,$C$1,$D$1))</f>
        <v>14025.95</v>
      </c>
      <c r="F223" s="96">
        <f>IF(RTD("cqg.rtd",,"StudyData", $B$1, "Bar", "", "Low", $A$1, -$A223, $F$1,$E$1,,$C$1,$D$1)="",NA(),RTD("cqg.rtd",,"StudyData", $B$1, "Bar", "", "Low", $A$1, -$A223, $F$1,$E$1,,$C$1,$D$1))</f>
        <v>13804.66</v>
      </c>
      <c r="G223" s="96">
        <f>IF(RTD("cqg.rtd",,"StudyData", $B$1, "Bar", "", "Close", $A$1, -$A223, $F$1,$E$1,,$C$1,$D$1)="",NA(),RTD("cqg.rtd",,"StudyData", $B$1, "Bar", "", "Close", $A$1, -$A223, $F$1,$E$1,,$C$1,$D$1))</f>
        <v>13834.12</v>
      </c>
    </row>
    <row r="224" spans="1:7" x14ac:dyDescent="0.3">
      <c r="A224" s="93">
        <f t="shared" si="3"/>
        <v>222</v>
      </c>
      <c r="B224" s="94">
        <f xml:space="preserve"> RTD("cqg.rtd",,"StudyData", $B$1, "Bar", "", "Time", $A$1,-$A224, $F$1,$E$1, "","False")</f>
        <v>42625</v>
      </c>
      <c r="C224" s="95">
        <f xml:space="preserve"> RTD("cqg.rtd",,"StudyData", $B$1, "Bar", "", "Time", $A$1, -$A224,$F$1,$E$1, "","False")</f>
        <v>42625</v>
      </c>
      <c r="D224" s="96">
        <f xml:space="preserve"> IF(RTD("cqg.rtd",,"StudyData", $B$1, "Bar", "", "Open", $A$1, -$A224, $F$1,$E$1,,$C$1,$D$1)="",NA(),RTD("cqg.rtd",,"StudyData", $B$1, "Bar", "", "Open", $A$1, -$A224, $F$1,$E$1,,$C$1,$D$1))</f>
        <v>13954.26</v>
      </c>
      <c r="E224" s="96">
        <f>IF(RTD("cqg.rtd",,"StudyData", $B$1, "Bar", "", "High", $A$1, -$A224, $F$1,$E$1,,$C$1,$D$1)="",NA(), RTD("cqg.rtd",,"StudyData", $B$1, "Bar", "", "High", $A$1, -$A224, $F$1,$E$1,,$C$1,$D$1))</f>
        <v>13979.07</v>
      </c>
      <c r="F224" s="96">
        <f>IF(RTD("cqg.rtd",,"StudyData", $B$1, "Bar", "", "Low", $A$1, -$A224, $F$1,$E$1,,$C$1,$D$1)="",NA(),RTD("cqg.rtd",,"StudyData", $B$1, "Bar", "", "Low", $A$1, -$A224, $F$1,$E$1,,$C$1,$D$1))</f>
        <v>13808.34</v>
      </c>
      <c r="G224" s="96">
        <f>IF(RTD("cqg.rtd",,"StudyData", $B$1, "Bar", "", "Close", $A$1, -$A224, $F$1,$E$1,,$C$1,$D$1)="",NA(),RTD("cqg.rtd",,"StudyData", $B$1, "Bar", "", "Close", $A$1, -$A224, $F$1,$E$1,,$C$1,$D$1))</f>
        <v>13808.34</v>
      </c>
    </row>
    <row r="225" spans="1:7" x14ac:dyDescent="0.3">
      <c r="A225" s="93">
        <f t="shared" si="3"/>
        <v>223</v>
      </c>
      <c r="B225" s="94">
        <f xml:space="preserve"> RTD("cqg.rtd",,"StudyData", $B$1, "Bar", "", "Time", $A$1,-$A225, $F$1,$E$1, "","False")</f>
        <v>42622</v>
      </c>
      <c r="C225" s="95">
        <f xml:space="preserve"> RTD("cqg.rtd",,"StudyData", $B$1, "Bar", "", "Time", $A$1, -$A225,$F$1,$E$1, "","False")</f>
        <v>42622</v>
      </c>
      <c r="D225" s="96">
        <f xml:space="preserve"> IF(RTD("cqg.rtd",,"StudyData", $B$1, "Bar", "", "Open", $A$1, -$A225, $F$1,$E$1,,$C$1,$D$1)="",NA(),RTD("cqg.rtd",,"StudyData", $B$1, "Bar", "", "Open", $A$1, -$A225, $F$1,$E$1,,$C$1,$D$1))</f>
        <v>14234.2</v>
      </c>
      <c r="E225" s="96">
        <f>IF(RTD("cqg.rtd",,"StudyData", $B$1, "Bar", "", "High", $A$1, -$A225, $F$1,$E$1,,$C$1,$D$1)="",NA(), RTD("cqg.rtd",,"StudyData", $B$1, "Bar", "", "High", $A$1, -$A225, $F$1,$E$1,,$C$1,$D$1))</f>
        <v>14427.55</v>
      </c>
      <c r="F225" s="96">
        <f>IF(RTD("cqg.rtd",,"StudyData", $B$1, "Bar", "", "Low", $A$1, -$A225, $F$1,$E$1,,$C$1,$D$1)="",NA(),RTD("cqg.rtd",,"StudyData", $B$1, "Bar", "", "Low", $A$1, -$A225, $F$1,$E$1,,$C$1,$D$1))</f>
        <v>14201.9</v>
      </c>
      <c r="G225" s="96">
        <f>IF(RTD("cqg.rtd",,"StudyData", $B$1, "Bar", "", "Close", $A$1, -$A225, $F$1,$E$1,,$C$1,$D$1)="",NA(),RTD("cqg.rtd",,"StudyData", $B$1, "Bar", "", "Close", $A$1, -$A225, $F$1,$E$1,,$C$1,$D$1))</f>
        <v>14252.78</v>
      </c>
    </row>
    <row r="226" spans="1:7" x14ac:dyDescent="0.3">
      <c r="A226" s="93">
        <f t="shared" si="3"/>
        <v>224</v>
      </c>
      <c r="B226" s="94">
        <f xml:space="preserve"> RTD("cqg.rtd",,"StudyData", $B$1, "Bar", "", "Time", $A$1,-$A226, $F$1,$E$1, "","False")</f>
        <v>42621</v>
      </c>
      <c r="C226" s="95">
        <f xml:space="preserve"> RTD("cqg.rtd",,"StudyData", $B$1, "Bar", "", "Time", $A$1, -$A226,$F$1,$E$1, "","False")</f>
        <v>42621</v>
      </c>
      <c r="D226" s="96">
        <f xml:space="preserve"> IF(RTD("cqg.rtd",,"StudyData", $B$1, "Bar", "", "Open", $A$1, -$A226, $F$1,$E$1,,$C$1,$D$1)="",NA(),RTD("cqg.rtd",,"StudyData", $B$1, "Bar", "", "Open", $A$1, -$A226, $F$1,$E$1,,$C$1,$D$1))</f>
        <v>14044.72</v>
      </c>
      <c r="E226" s="96">
        <f>IF(RTD("cqg.rtd",,"StudyData", $B$1, "Bar", "", "High", $A$1, -$A226, $F$1,$E$1,,$C$1,$D$1)="",NA(), RTD("cqg.rtd",,"StudyData", $B$1, "Bar", "", "High", $A$1, -$A226, $F$1,$E$1,,$C$1,$D$1))</f>
        <v>14252.35</v>
      </c>
      <c r="F226" s="96">
        <f>IF(RTD("cqg.rtd",,"StudyData", $B$1, "Bar", "", "Low", $A$1, -$A226, $F$1,$E$1,,$C$1,$D$1)="",NA(),RTD("cqg.rtd",,"StudyData", $B$1, "Bar", "", "Low", $A$1, -$A226, $F$1,$E$1,,$C$1,$D$1))</f>
        <v>14036.89</v>
      </c>
      <c r="G226" s="96">
        <f>IF(RTD("cqg.rtd",,"StudyData", $B$1, "Bar", "", "Close", $A$1, -$A226, $F$1,$E$1,,$C$1,$D$1)="",NA(),RTD("cqg.rtd",,"StudyData", $B$1, "Bar", "", "Close", $A$1, -$A226, $F$1,$E$1,,$C$1,$D$1))</f>
        <v>14233.58</v>
      </c>
    </row>
    <row r="227" spans="1:7" x14ac:dyDescent="0.3">
      <c r="A227" s="93">
        <f t="shared" si="3"/>
        <v>225</v>
      </c>
      <c r="B227" s="94">
        <f xml:space="preserve"> RTD("cqg.rtd",,"StudyData", $B$1, "Bar", "", "Time", $A$1,-$A227, $F$1,$E$1, "","False")</f>
        <v>42620</v>
      </c>
      <c r="C227" s="95">
        <f xml:space="preserve"> RTD("cqg.rtd",,"StudyData", $B$1, "Bar", "", "Time", $A$1, -$A227,$F$1,$E$1, "","False")</f>
        <v>42620</v>
      </c>
      <c r="D227" s="96">
        <f xml:space="preserve"> IF(RTD("cqg.rtd",,"StudyData", $B$1, "Bar", "", "Open", $A$1, -$A227, $F$1,$E$1,,$C$1,$D$1)="",NA(),RTD("cqg.rtd",,"StudyData", $B$1, "Bar", "", "Open", $A$1, -$A227, $F$1,$E$1,,$C$1,$D$1))</f>
        <v>14175.13</v>
      </c>
      <c r="E227" s="96">
        <f>IF(RTD("cqg.rtd",,"StudyData", $B$1, "Bar", "", "High", $A$1, -$A227, $F$1,$E$1,,$C$1,$D$1)="",NA(), RTD("cqg.rtd",,"StudyData", $B$1, "Bar", "", "High", $A$1, -$A227, $F$1,$E$1,,$C$1,$D$1))</f>
        <v>14186.09</v>
      </c>
      <c r="F227" s="96">
        <f>IF(RTD("cqg.rtd",,"StudyData", $B$1, "Bar", "", "Low", $A$1, -$A227, $F$1,$E$1,,$C$1,$D$1)="",NA(),RTD("cqg.rtd",,"StudyData", $B$1, "Bar", "", "Low", $A$1, -$A227, $F$1,$E$1,,$C$1,$D$1))</f>
        <v>14035.74</v>
      </c>
      <c r="G227" s="96">
        <f>IF(RTD("cqg.rtd",,"StudyData", $B$1, "Bar", "", "Close", $A$1, -$A227, $F$1,$E$1,,$C$1,$D$1)="",NA(),RTD("cqg.rtd",,"StudyData", $B$1, "Bar", "", "Close", $A$1, -$A227, $F$1,$E$1,,$C$1,$D$1))</f>
        <v>14085.96</v>
      </c>
    </row>
    <row r="228" spans="1:7" x14ac:dyDescent="0.3">
      <c r="A228" s="93">
        <f t="shared" si="3"/>
        <v>226</v>
      </c>
      <c r="B228" s="94">
        <f xml:space="preserve"> RTD("cqg.rtd",,"StudyData", $B$1, "Bar", "", "Time", $A$1,-$A228, $F$1,$E$1, "","False")</f>
        <v>42619</v>
      </c>
      <c r="C228" s="95">
        <f xml:space="preserve"> RTD("cqg.rtd",,"StudyData", $B$1, "Bar", "", "Time", $A$1, -$A228,$F$1,$E$1, "","False")</f>
        <v>42619</v>
      </c>
      <c r="D228" s="96">
        <f xml:space="preserve"> IF(RTD("cqg.rtd",,"StudyData", $B$1, "Bar", "", "Open", $A$1, -$A228, $F$1,$E$1,,$C$1,$D$1)="",NA(),RTD("cqg.rtd",,"StudyData", $B$1, "Bar", "", "Open", $A$1, -$A228, $F$1,$E$1,,$C$1,$D$1))</f>
        <v>14103.56</v>
      </c>
      <c r="E228" s="96">
        <f>IF(RTD("cqg.rtd",,"StudyData", $B$1, "Bar", "", "High", $A$1, -$A228, $F$1,$E$1,,$C$1,$D$1)="",NA(), RTD("cqg.rtd",,"StudyData", $B$1, "Bar", "", "High", $A$1, -$A228, $F$1,$E$1,,$C$1,$D$1))</f>
        <v>14196.57</v>
      </c>
      <c r="F228" s="96">
        <f>IF(RTD("cqg.rtd",,"StudyData", $B$1, "Bar", "", "Low", $A$1, -$A228, $F$1,$E$1,,$C$1,$D$1)="",NA(),RTD("cqg.rtd",,"StudyData", $B$1, "Bar", "", "Low", $A$1, -$A228, $F$1,$E$1,,$C$1,$D$1))</f>
        <v>14058.57</v>
      </c>
      <c r="G228" s="96">
        <f>IF(RTD("cqg.rtd",,"StudyData", $B$1, "Bar", "", "Close", $A$1, -$A228, $F$1,$E$1,,$C$1,$D$1)="",NA(),RTD("cqg.rtd",,"StudyData", $B$1, "Bar", "", "Close", $A$1, -$A228, $F$1,$E$1,,$C$1,$D$1))</f>
        <v>14161.14</v>
      </c>
    </row>
    <row r="229" spans="1:7" x14ac:dyDescent="0.3">
      <c r="A229" s="93">
        <f t="shared" si="3"/>
        <v>227</v>
      </c>
      <c r="B229" s="94">
        <f xml:space="preserve"> RTD("cqg.rtd",,"StudyData", $B$1, "Bar", "", "Time", $A$1,-$A229, $F$1,$E$1, "","False")</f>
        <v>42618</v>
      </c>
      <c r="C229" s="95">
        <f xml:space="preserve"> RTD("cqg.rtd",,"StudyData", $B$1, "Bar", "", "Time", $A$1, -$A229,$F$1,$E$1, "","False")</f>
        <v>42618</v>
      </c>
      <c r="D229" s="96">
        <f xml:space="preserve"> IF(RTD("cqg.rtd",,"StudyData", $B$1, "Bar", "", "Open", $A$1, -$A229, $F$1,$E$1,,$C$1,$D$1)="",NA(),RTD("cqg.rtd",,"StudyData", $B$1, "Bar", "", "Open", $A$1, -$A229, $F$1,$E$1,,$C$1,$D$1))</f>
        <v>13994.77</v>
      </c>
      <c r="E229" s="96">
        <f>IF(RTD("cqg.rtd",,"StudyData", $B$1, "Bar", "", "High", $A$1, -$A229, $F$1,$E$1,,$C$1,$D$1)="",NA(), RTD("cqg.rtd",,"StudyData", $B$1, "Bar", "", "High", $A$1, -$A229, $F$1,$E$1,,$C$1,$D$1))</f>
        <v>14088.14</v>
      </c>
      <c r="F229" s="96">
        <f>IF(RTD("cqg.rtd",,"StudyData", $B$1, "Bar", "", "Low", $A$1, -$A229, $F$1,$E$1,,$C$1,$D$1)="",NA(),RTD("cqg.rtd",,"StudyData", $B$1, "Bar", "", "Low", $A$1, -$A229, $F$1,$E$1,,$C$1,$D$1))</f>
        <v>13948.25</v>
      </c>
      <c r="G229" s="96">
        <f>IF(RTD("cqg.rtd",,"StudyData", $B$1, "Bar", "", "Close", $A$1, -$A229, $F$1,$E$1,,$C$1,$D$1)="",NA(),RTD("cqg.rtd",,"StudyData", $B$1, "Bar", "", "Close", $A$1, -$A229, $F$1,$E$1,,$C$1,$D$1))</f>
        <v>14069.63</v>
      </c>
    </row>
    <row r="230" spans="1:7" x14ac:dyDescent="0.3">
      <c r="A230" s="93">
        <f t="shared" si="3"/>
        <v>228</v>
      </c>
      <c r="B230" s="94">
        <f xml:space="preserve"> RTD("cqg.rtd",,"StudyData", $B$1, "Bar", "", "Time", $A$1,-$A230, $F$1,$E$1, "","False")</f>
        <v>42615</v>
      </c>
      <c r="C230" s="95">
        <f xml:space="preserve"> RTD("cqg.rtd",,"StudyData", $B$1, "Bar", "", "Time", $A$1, -$A230,$F$1,$E$1, "","False")</f>
        <v>42615</v>
      </c>
      <c r="D230" s="96">
        <f xml:space="preserve"> IF(RTD("cqg.rtd",,"StudyData", $B$1, "Bar", "", "Open", $A$1, -$A230, $F$1,$E$1,,$C$1,$D$1)="",NA(),RTD("cqg.rtd",,"StudyData", $B$1, "Bar", "", "Open", $A$1, -$A230, $F$1,$E$1,,$C$1,$D$1))</f>
        <v>13755.36</v>
      </c>
      <c r="E230" s="96">
        <f>IF(RTD("cqg.rtd",,"StudyData", $B$1, "Bar", "", "High", $A$1, -$A230, $F$1,$E$1,,$C$1,$D$1)="",NA(), RTD("cqg.rtd",,"StudyData", $B$1, "Bar", "", "High", $A$1, -$A230, $F$1,$E$1,,$C$1,$D$1))</f>
        <v>13880.13</v>
      </c>
      <c r="F230" s="96">
        <f>IF(RTD("cqg.rtd",,"StudyData", $B$1, "Bar", "", "Low", $A$1, -$A230, $F$1,$E$1,,$C$1,$D$1)="",NA(),RTD("cqg.rtd",,"StudyData", $B$1, "Bar", "", "Low", $A$1, -$A230, $F$1,$E$1,,$C$1,$D$1))</f>
        <v>13740.49</v>
      </c>
      <c r="G230" s="96">
        <f>IF(RTD("cqg.rtd",,"StudyData", $B$1, "Bar", "", "Close", $A$1, -$A230, $F$1,$E$1,,$C$1,$D$1)="",NA(),RTD("cqg.rtd",,"StudyData", $B$1, "Bar", "", "Close", $A$1, -$A230, $F$1,$E$1,,$C$1,$D$1))</f>
        <v>13807.34</v>
      </c>
    </row>
    <row r="231" spans="1:7" x14ac:dyDescent="0.3">
      <c r="A231" s="93">
        <f t="shared" si="3"/>
        <v>229</v>
      </c>
      <c r="B231" s="94">
        <f xml:space="preserve"> RTD("cqg.rtd",,"StudyData", $B$1, "Bar", "", "Time", $A$1,-$A231, $F$1,$E$1, "","False")</f>
        <v>42614</v>
      </c>
      <c r="C231" s="95">
        <f xml:space="preserve"> RTD("cqg.rtd",,"StudyData", $B$1, "Bar", "", "Time", $A$1, -$A231,$F$1,$E$1, "","False")</f>
        <v>42614</v>
      </c>
      <c r="D231" s="96">
        <f xml:space="preserve"> IF(RTD("cqg.rtd",,"StudyData", $B$1, "Bar", "", "Open", $A$1, -$A231, $F$1,$E$1,,$C$1,$D$1)="",NA(),RTD("cqg.rtd",,"StudyData", $B$1, "Bar", "", "Open", $A$1, -$A231, $F$1,$E$1,,$C$1,$D$1))</f>
        <v>13651.51</v>
      </c>
      <c r="E231" s="96">
        <f>IF(RTD("cqg.rtd",,"StudyData", $B$1, "Bar", "", "High", $A$1, -$A231, $F$1,$E$1,,$C$1,$D$1)="",NA(), RTD("cqg.rtd",,"StudyData", $B$1, "Bar", "", "High", $A$1, -$A231, $F$1,$E$1,,$C$1,$D$1))</f>
        <v>13772.04</v>
      </c>
      <c r="F231" s="96">
        <f>IF(RTD("cqg.rtd",,"StudyData", $B$1, "Bar", "", "Low", $A$1, -$A231, $F$1,$E$1,,$C$1,$D$1)="",NA(),RTD("cqg.rtd",,"StudyData", $B$1, "Bar", "", "Low", $A$1, -$A231, $F$1,$E$1,,$C$1,$D$1))</f>
        <v>13590.37</v>
      </c>
      <c r="G231" s="96">
        <f>IF(RTD("cqg.rtd",,"StudyData", $B$1, "Bar", "", "Close", $A$1, -$A231, $F$1,$E$1,,$C$1,$D$1)="",NA(),RTD("cqg.rtd",,"StudyData", $B$1, "Bar", "", "Close", $A$1, -$A231, $F$1,$E$1,,$C$1,$D$1))</f>
        <v>13756.3</v>
      </c>
    </row>
    <row r="232" spans="1:7" x14ac:dyDescent="0.3">
      <c r="A232" s="93">
        <f t="shared" si="3"/>
        <v>230</v>
      </c>
      <c r="B232" s="94">
        <f xml:space="preserve"> RTD("cqg.rtd",,"StudyData", $B$1, "Bar", "", "Time", $A$1,-$A232, $F$1,$E$1, "","False")</f>
        <v>42613</v>
      </c>
      <c r="C232" s="95">
        <f xml:space="preserve"> RTD("cqg.rtd",,"StudyData", $B$1, "Bar", "", "Time", $A$1, -$A232,$F$1,$E$1, "","False")</f>
        <v>42613</v>
      </c>
      <c r="D232" s="96">
        <f xml:space="preserve"> IF(RTD("cqg.rtd",,"StudyData", $B$1, "Bar", "", "Open", $A$1, -$A232, $F$1,$E$1,,$C$1,$D$1)="",NA(),RTD("cqg.rtd",,"StudyData", $B$1, "Bar", "", "Open", $A$1, -$A232, $F$1,$E$1,,$C$1,$D$1))</f>
        <v>13848.84</v>
      </c>
      <c r="E232" s="96">
        <f>IF(RTD("cqg.rtd",,"StudyData", $B$1, "Bar", "", "High", $A$1, -$A232, $F$1,$E$1,,$C$1,$D$1)="",NA(), RTD("cqg.rtd",,"StudyData", $B$1, "Bar", "", "High", $A$1, -$A232, $F$1,$E$1,,$C$1,$D$1))</f>
        <v>13848.84</v>
      </c>
      <c r="F232" s="96">
        <f>IF(RTD("cqg.rtd",,"StudyData", $B$1, "Bar", "", "Low", $A$1, -$A232, $F$1,$E$1,,$C$1,$D$1)="",NA(),RTD("cqg.rtd",,"StudyData", $B$1, "Bar", "", "Low", $A$1, -$A232, $F$1,$E$1,,$C$1,$D$1))</f>
        <v>13675.53</v>
      </c>
      <c r="G232" s="96">
        <f>IF(RTD("cqg.rtd",,"StudyData", $B$1, "Bar", "", "Close", $A$1, -$A232, $F$1,$E$1,,$C$1,$D$1)="",NA(),RTD("cqg.rtd",,"StudyData", $B$1, "Bar", "", "Close", $A$1, -$A232, $F$1,$E$1,,$C$1,$D$1))</f>
        <v>13717.92</v>
      </c>
    </row>
    <row r="233" spans="1:7" x14ac:dyDescent="0.3">
      <c r="A233" s="93">
        <f t="shared" si="3"/>
        <v>231</v>
      </c>
      <c r="B233" s="94">
        <f xml:space="preserve"> RTD("cqg.rtd",,"StudyData", $B$1, "Bar", "", "Time", $A$1,-$A233, $F$1,$E$1, "","False")</f>
        <v>42612</v>
      </c>
      <c r="C233" s="95">
        <f xml:space="preserve"> RTD("cqg.rtd",,"StudyData", $B$1, "Bar", "", "Time", $A$1, -$A233,$F$1,$E$1, "","False")</f>
        <v>42612</v>
      </c>
      <c r="D233" s="96">
        <f xml:space="preserve"> IF(RTD("cqg.rtd",,"StudyData", $B$1, "Bar", "", "Open", $A$1, -$A233, $F$1,$E$1,,$C$1,$D$1)="",NA(),RTD("cqg.rtd",,"StudyData", $B$1, "Bar", "", "Open", $A$1, -$A233, $F$1,$E$1,,$C$1,$D$1))</f>
        <v>13837.97</v>
      </c>
      <c r="E233" s="96">
        <f>IF(RTD("cqg.rtd",,"StudyData", $B$1, "Bar", "", "High", $A$1, -$A233, $F$1,$E$1,,$C$1,$D$1)="",NA(), RTD("cqg.rtd",,"StudyData", $B$1, "Bar", "", "High", $A$1, -$A233, $F$1,$E$1,,$C$1,$D$1))</f>
        <v>13877.41</v>
      </c>
      <c r="F233" s="96">
        <f>IF(RTD("cqg.rtd",,"StudyData", $B$1, "Bar", "", "Low", $A$1, -$A233, $F$1,$E$1,,$C$1,$D$1)="",NA(),RTD("cqg.rtd",,"StudyData", $B$1, "Bar", "", "Low", $A$1, -$A233, $F$1,$E$1,,$C$1,$D$1))</f>
        <v>13789.52</v>
      </c>
      <c r="G233" s="96">
        <f>IF(RTD("cqg.rtd",,"StudyData", $B$1, "Bar", "", "Close", $A$1, -$A233, $F$1,$E$1,,$C$1,$D$1)="",NA(),RTD("cqg.rtd",,"StudyData", $B$1, "Bar", "", "Close", $A$1, -$A233, $F$1,$E$1,,$C$1,$D$1))</f>
        <v>13845.81</v>
      </c>
    </row>
    <row r="234" spans="1:7" x14ac:dyDescent="0.3">
      <c r="A234" s="93">
        <f t="shared" si="3"/>
        <v>232</v>
      </c>
      <c r="B234" s="94">
        <f xml:space="preserve"> RTD("cqg.rtd",,"StudyData", $B$1, "Bar", "", "Time", $A$1,-$A234, $F$1,$E$1, "","False")</f>
        <v>42611</v>
      </c>
      <c r="C234" s="95">
        <f xml:space="preserve"> RTD("cqg.rtd",,"StudyData", $B$1, "Bar", "", "Time", $A$1, -$A234,$F$1,$E$1, "","False")</f>
        <v>42611</v>
      </c>
      <c r="D234" s="96">
        <f xml:space="preserve"> IF(RTD("cqg.rtd",,"StudyData", $B$1, "Bar", "", "Open", $A$1, -$A234, $F$1,$E$1,,$C$1,$D$1)="",NA(),RTD("cqg.rtd",,"StudyData", $B$1, "Bar", "", "Open", $A$1, -$A234, $F$1,$E$1,,$C$1,$D$1))</f>
        <v>13778.16</v>
      </c>
      <c r="E234" s="96">
        <f>IF(RTD("cqg.rtd",,"StudyData", $B$1, "Bar", "", "High", $A$1, -$A234, $F$1,$E$1,,$C$1,$D$1)="",NA(), RTD("cqg.rtd",,"StudyData", $B$1, "Bar", "", "High", $A$1, -$A234, $F$1,$E$1,,$C$1,$D$1))</f>
        <v>13798.64</v>
      </c>
      <c r="F234" s="96">
        <f>IF(RTD("cqg.rtd",,"StudyData", $B$1, "Bar", "", "Low", $A$1, -$A234, $F$1,$E$1,,$C$1,$D$1)="",NA(),RTD("cqg.rtd",,"StudyData", $B$1, "Bar", "", "Low", $A$1, -$A234, $F$1,$E$1,,$C$1,$D$1))</f>
        <v>13708.44</v>
      </c>
      <c r="G234" s="96">
        <f>IF(RTD("cqg.rtd",,"StudyData", $B$1, "Bar", "", "Close", $A$1, -$A234, $F$1,$E$1,,$C$1,$D$1)="",NA(),RTD("cqg.rtd",,"StudyData", $B$1, "Bar", "", "Close", $A$1, -$A234, $F$1,$E$1,,$C$1,$D$1))</f>
        <v>13750.22</v>
      </c>
    </row>
    <row r="235" spans="1:7" x14ac:dyDescent="0.3">
      <c r="A235" s="93">
        <f t="shared" si="3"/>
        <v>233</v>
      </c>
      <c r="B235" s="94">
        <f xml:space="preserve"> RTD("cqg.rtd",,"StudyData", $B$1, "Bar", "", "Time", $A$1,-$A235, $F$1,$E$1, "","False")</f>
        <v>42608</v>
      </c>
      <c r="C235" s="95">
        <f xml:space="preserve"> RTD("cqg.rtd",,"StudyData", $B$1, "Bar", "", "Time", $A$1, -$A235,$F$1,$E$1, "","False")</f>
        <v>42608</v>
      </c>
      <c r="D235" s="96">
        <f xml:space="preserve"> IF(RTD("cqg.rtd",,"StudyData", $B$1, "Bar", "", "Open", $A$1, -$A235, $F$1,$E$1,,$C$1,$D$1)="",NA(),RTD("cqg.rtd",,"StudyData", $B$1, "Bar", "", "Open", $A$1, -$A235, $F$1,$E$1,,$C$1,$D$1))</f>
        <v>13711.15</v>
      </c>
      <c r="E235" s="96">
        <f>IF(RTD("cqg.rtd",,"StudyData", $B$1, "Bar", "", "High", $A$1, -$A235, $F$1,$E$1,,$C$1,$D$1)="",NA(), RTD("cqg.rtd",,"StudyData", $B$1, "Bar", "", "High", $A$1, -$A235, $F$1,$E$1,,$C$1,$D$1))</f>
        <v>13840.78</v>
      </c>
      <c r="F235" s="96">
        <f>IF(RTD("cqg.rtd",,"StudyData", $B$1, "Bar", "", "Low", $A$1, -$A235, $F$1,$E$1,,$C$1,$D$1)="",NA(),RTD("cqg.rtd",,"StudyData", $B$1, "Bar", "", "Low", $A$1, -$A235, $F$1,$E$1,,$C$1,$D$1))</f>
        <v>13711.15</v>
      </c>
      <c r="G235" s="96">
        <f>IF(RTD("cqg.rtd",,"StudyData", $B$1, "Bar", "", "Close", $A$1, -$A235, $F$1,$E$1,,$C$1,$D$1)="",NA(),RTD("cqg.rtd",,"StudyData", $B$1, "Bar", "", "Close", $A$1, -$A235, $F$1,$E$1,,$C$1,$D$1))</f>
        <v>13768.21</v>
      </c>
    </row>
    <row r="236" spans="1:7" x14ac:dyDescent="0.3">
      <c r="A236" s="93">
        <f t="shared" si="3"/>
        <v>234</v>
      </c>
      <c r="B236" s="94">
        <f xml:space="preserve"> RTD("cqg.rtd",,"StudyData", $B$1, "Bar", "", "Time", $A$1,-$A236, $F$1,$E$1, "","False")</f>
        <v>42607</v>
      </c>
      <c r="C236" s="95">
        <f xml:space="preserve"> RTD("cqg.rtd",,"StudyData", $B$1, "Bar", "", "Time", $A$1, -$A236,$F$1,$E$1, "","False")</f>
        <v>42607</v>
      </c>
      <c r="D236" s="96">
        <f xml:space="preserve"> IF(RTD("cqg.rtd",,"StudyData", $B$1, "Bar", "", "Open", $A$1, -$A236, $F$1,$E$1,,$C$1,$D$1)="",NA(),RTD("cqg.rtd",,"StudyData", $B$1, "Bar", "", "Open", $A$1, -$A236, $F$1,$E$1,,$C$1,$D$1))</f>
        <v>13742.55</v>
      </c>
      <c r="E236" s="96">
        <f>IF(RTD("cqg.rtd",,"StudyData", $B$1, "Bar", "", "High", $A$1, -$A236, $F$1,$E$1,,$C$1,$D$1)="",NA(), RTD("cqg.rtd",,"StudyData", $B$1, "Bar", "", "High", $A$1, -$A236, $F$1,$E$1,,$C$1,$D$1))</f>
        <v>13742.55</v>
      </c>
      <c r="F236" s="96">
        <f>IF(RTD("cqg.rtd",,"StudyData", $B$1, "Bar", "", "Low", $A$1, -$A236, $F$1,$E$1,,$C$1,$D$1)="",NA(),RTD("cqg.rtd",,"StudyData", $B$1, "Bar", "", "Low", $A$1, -$A236, $F$1,$E$1,,$C$1,$D$1))</f>
        <v>13654.49</v>
      </c>
      <c r="G236" s="96">
        <f>IF(RTD("cqg.rtd",,"StudyData", $B$1, "Bar", "", "Close", $A$1, -$A236, $F$1,$E$1,,$C$1,$D$1)="",NA(),RTD("cqg.rtd",,"StudyData", $B$1, "Bar", "", "Close", $A$1, -$A236, $F$1,$E$1,,$C$1,$D$1))</f>
        <v>13703.39</v>
      </c>
    </row>
    <row r="237" spans="1:7" x14ac:dyDescent="0.3">
      <c r="A237" s="93">
        <f t="shared" si="3"/>
        <v>235</v>
      </c>
      <c r="B237" s="94">
        <f xml:space="preserve"> RTD("cqg.rtd",,"StudyData", $B$1, "Bar", "", "Time", $A$1,-$A237, $F$1,$E$1, "","False")</f>
        <v>42606</v>
      </c>
      <c r="C237" s="95">
        <f xml:space="preserve"> RTD("cqg.rtd",,"StudyData", $B$1, "Bar", "", "Time", $A$1, -$A237,$F$1,$E$1, "","False")</f>
        <v>42606</v>
      </c>
      <c r="D237" s="96">
        <f xml:space="preserve"> IF(RTD("cqg.rtd",,"StudyData", $B$1, "Bar", "", "Open", $A$1, -$A237, $F$1,$E$1,,$C$1,$D$1)="",NA(),RTD("cqg.rtd",,"StudyData", $B$1, "Bar", "", "Open", $A$1, -$A237, $F$1,$E$1,,$C$1,$D$1))</f>
        <v>13870.56</v>
      </c>
      <c r="E237" s="96">
        <f>IF(RTD("cqg.rtd",,"StudyData", $B$1, "Bar", "", "High", $A$1, -$A237, $F$1,$E$1,,$C$1,$D$1)="",NA(), RTD("cqg.rtd",,"StudyData", $B$1, "Bar", "", "High", $A$1, -$A237, $F$1,$E$1,,$C$1,$D$1))</f>
        <v>13890.4</v>
      </c>
      <c r="F237" s="96">
        <f>IF(RTD("cqg.rtd",,"StudyData", $B$1, "Bar", "", "Low", $A$1, -$A237, $F$1,$E$1,,$C$1,$D$1)="",NA(),RTD("cqg.rtd",,"StudyData", $B$1, "Bar", "", "Low", $A$1, -$A237, $F$1,$E$1,,$C$1,$D$1))</f>
        <v>13689.28</v>
      </c>
      <c r="G237" s="96">
        <f>IF(RTD("cqg.rtd",,"StudyData", $B$1, "Bar", "", "Close", $A$1, -$A237, $F$1,$E$1,,$C$1,$D$1)="",NA(),RTD("cqg.rtd",,"StudyData", $B$1, "Bar", "", "Close", $A$1, -$A237, $F$1,$E$1,,$C$1,$D$1))</f>
        <v>13754.22</v>
      </c>
    </row>
    <row r="238" spans="1:7" x14ac:dyDescent="0.3">
      <c r="A238" s="93">
        <f t="shared" si="3"/>
        <v>236</v>
      </c>
      <c r="B238" s="94">
        <f xml:space="preserve"> RTD("cqg.rtd",,"StudyData", $B$1, "Bar", "", "Time", $A$1,-$A238, $F$1,$E$1, "","False")</f>
        <v>42605</v>
      </c>
      <c r="C238" s="95">
        <f xml:space="preserve"> RTD("cqg.rtd",,"StudyData", $B$1, "Bar", "", "Time", $A$1, -$A238,$F$1,$E$1, "","False")</f>
        <v>42605</v>
      </c>
      <c r="D238" s="96">
        <f xml:space="preserve"> IF(RTD("cqg.rtd",,"StudyData", $B$1, "Bar", "", "Open", $A$1, -$A238, $F$1,$E$1,,$C$1,$D$1)="",NA(),RTD("cqg.rtd",,"StudyData", $B$1, "Bar", "", "Open", $A$1, -$A238, $F$1,$E$1,,$C$1,$D$1))</f>
        <v>13808.21</v>
      </c>
      <c r="E238" s="96">
        <f>IF(RTD("cqg.rtd",,"StudyData", $B$1, "Bar", "", "High", $A$1, -$A238, $F$1,$E$1,,$C$1,$D$1)="",NA(), RTD("cqg.rtd",,"StudyData", $B$1, "Bar", "", "High", $A$1, -$A238, $F$1,$E$1,,$C$1,$D$1))</f>
        <v>13847.43</v>
      </c>
      <c r="F238" s="96">
        <f>IF(RTD("cqg.rtd",,"StudyData", $B$1, "Bar", "", "Low", $A$1, -$A238, $F$1,$E$1,,$C$1,$D$1)="",NA(),RTD("cqg.rtd",,"StudyData", $B$1, "Bar", "", "Low", $A$1, -$A238, $F$1,$E$1,,$C$1,$D$1))</f>
        <v>13757.96</v>
      </c>
      <c r="G238" s="96">
        <f>IF(RTD("cqg.rtd",,"StudyData", $B$1, "Bar", "", "Close", $A$1, -$A238, $F$1,$E$1,,$C$1,$D$1)="",NA(),RTD("cqg.rtd",,"StudyData", $B$1, "Bar", "", "Close", $A$1, -$A238, $F$1,$E$1,,$C$1,$D$1))</f>
        <v>13847.43</v>
      </c>
    </row>
    <row r="239" spans="1:7" x14ac:dyDescent="0.3">
      <c r="A239" s="93">
        <f t="shared" si="3"/>
        <v>237</v>
      </c>
      <c r="B239" s="94">
        <f xml:space="preserve"> RTD("cqg.rtd",,"StudyData", $B$1, "Bar", "", "Time", $A$1,-$A239, $F$1,$E$1, "","False")</f>
        <v>42604</v>
      </c>
      <c r="C239" s="95">
        <f xml:space="preserve"> RTD("cqg.rtd",,"StudyData", $B$1, "Bar", "", "Time", $A$1, -$A239,$F$1,$E$1, "","False")</f>
        <v>42604</v>
      </c>
      <c r="D239" s="96">
        <f xml:space="preserve"> IF(RTD("cqg.rtd",,"StudyData", $B$1, "Bar", "", "Open", $A$1, -$A239, $F$1,$E$1,,$C$1,$D$1)="",NA(),RTD("cqg.rtd",,"StudyData", $B$1, "Bar", "", "Open", $A$1, -$A239, $F$1,$E$1,,$C$1,$D$1))</f>
        <v>13847.37</v>
      </c>
      <c r="E239" s="96">
        <f>IF(RTD("cqg.rtd",,"StudyData", $B$1, "Bar", "", "High", $A$1, -$A239, $F$1,$E$1,,$C$1,$D$1)="",NA(), RTD("cqg.rtd",,"StudyData", $B$1, "Bar", "", "High", $A$1, -$A239, $F$1,$E$1,,$C$1,$D$1))</f>
        <v>13898.34</v>
      </c>
      <c r="F239" s="96">
        <f>IF(RTD("cqg.rtd",,"StudyData", $B$1, "Bar", "", "Low", $A$1, -$A239, $F$1,$E$1,,$C$1,$D$1)="",NA(),RTD("cqg.rtd",,"StudyData", $B$1, "Bar", "", "Low", $A$1, -$A239, $F$1,$E$1,,$C$1,$D$1))</f>
        <v>13734.47</v>
      </c>
      <c r="G239" s="96">
        <f>IF(RTD("cqg.rtd",,"StudyData", $B$1, "Bar", "", "Close", $A$1, -$A239, $F$1,$E$1,,$C$1,$D$1)="",NA(),RTD("cqg.rtd",,"StudyData", $B$1, "Bar", "", "Close", $A$1, -$A239, $F$1,$E$1,,$C$1,$D$1))</f>
        <v>13876.57</v>
      </c>
    </row>
    <row r="240" spans="1:7" x14ac:dyDescent="0.3">
      <c r="A240" s="93">
        <f t="shared" si="3"/>
        <v>238</v>
      </c>
      <c r="B240" s="94">
        <f xml:space="preserve"> RTD("cqg.rtd",,"StudyData", $B$1, "Bar", "", "Time", $A$1,-$A240, $F$1,$E$1, "","False")</f>
        <v>42601</v>
      </c>
      <c r="C240" s="95">
        <f xml:space="preserve"> RTD("cqg.rtd",,"StudyData", $B$1, "Bar", "", "Time", $A$1, -$A240,$F$1,$E$1, "","False")</f>
        <v>42601</v>
      </c>
      <c r="D240" s="96">
        <f xml:space="preserve"> IF(RTD("cqg.rtd",,"StudyData", $B$1, "Bar", "", "Open", $A$1, -$A240, $F$1,$E$1,,$C$1,$D$1)="",NA(),RTD("cqg.rtd",,"StudyData", $B$1, "Bar", "", "Open", $A$1, -$A240, $F$1,$E$1,,$C$1,$D$1))</f>
        <v>13995.97</v>
      </c>
      <c r="E240" s="96">
        <f>IF(RTD("cqg.rtd",,"StudyData", $B$1, "Bar", "", "High", $A$1, -$A240, $F$1,$E$1,,$C$1,$D$1)="",NA(), RTD("cqg.rtd",,"StudyData", $B$1, "Bar", "", "High", $A$1, -$A240, $F$1,$E$1,,$C$1,$D$1))</f>
        <v>14004.14</v>
      </c>
      <c r="F240" s="96">
        <f>IF(RTD("cqg.rtd",,"StudyData", $B$1, "Bar", "", "Low", $A$1, -$A240, $F$1,$E$1,,$C$1,$D$1)="",NA(),RTD("cqg.rtd",,"StudyData", $B$1, "Bar", "", "Low", $A$1, -$A240, $F$1,$E$1,,$C$1,$D$1))</f>
        <v>13826.9</v>
      </c>
      <c r="G240" s="96">
        <f>IF(RTD("cqg.rtd",,"StudyData", $B$1, "Bar", "", "Close", $A$1, -$A240, $F$1,$E$1,,$C$1,$D$1)="",NA(),RTD("cqg.rtd",,"StudyData", $B$1, "Bar", "", "Close", $A$1, -$A240, $F$1,$E$1,,$C$1,$D$1))</f>
        <v>13842.67</v>
      </c>
    </row>
    <row r="241" spans="1:7" x14ac:dyDescent="0.3">
      <c r="A241" s="93">
        <f t="shared" si="3"/>
        <v>239</v>
      </c>
      <c r="B241" s="94">
        <f xml:space="preserve"> RTD("cqg.rtd",,"StudyData", $B$1, "Bar", "", "Time", $A$1,-$A241, $F$1,$E$1, "","False")</f>
        <v>42600</v>
      </c>
      <c r="C241" s="95">
        <f xml:space="preserve"> RTD("cqg.rtd",,"StudyData", $B$1, "Bar", "", "Time", $A$1, -$A241,$F$1,$E$1, "","False")</f>
        <v>42600</v>
      </c>
      <c r="D241" s="96">
        <f xml:space="preserve"> IF(RTD("cqg.rtd",,"StudyData", $B$1, "Bar", "", "Open", $A$1, -$A241, $F$1,$E$1,,$C$1,$D$1)="",NA(),RTD("cqg.rtd",,"StudyData", $B$1, "Bar", "", "Open", $A$1, -$A241, $F$1,$E$1,,$C$1,$D$1))</f>
        <v>13988.17</v>
      </c>
      <c r="E241" s="96">
        <f>IF(RTD("cqg.rtd",,"StudyData", $B$1, "Bar", "", "High", $A$1, -$A241, $F$1,$E$1,,$C$1,$D$1)="",NA(), RTD("cqg.rtd",,"StudyData", $B$1, "Bar", "", "High", $A$1, -$A241, $F$1,$E$1,,$C$1,$D$1))</f>
        <v>14048.41</v>
      </c>
      <c r="F241" s="96">
        <f>IF(RTD("cqg.rtd",,"StudyData", $B$1, "Bar", "", "Low", $A$1, -$A241, $F$1,$E$1,,$C$1,$D$1)="",NA(),RTD("cqg.rtd",,"StudyData", $B$1, "Bar", "", "Low", $A$1, -$A241, $F$1,$E$1,,$C$1,$D$1))</f>
        <v>13900.13</v>
      </c>
      <c r="G241" s="96">
        <f>IF(RTD("cqg.rtd",,"StudyData", $B$1, "Bar", "", "Close", $A$1, -$A241, $F$1,$E$1,,$C$1,$D$1)="",NA(),RTD("cqg.rtd",,"StudyData", $B$1, "Bar", "", "Close", $A$1, -$A241, $F$1,$E$1,,$C$1,$D$1))</f>
        <v>13928.94</v>
      </c>
    </row>
    <row r="242" spans="1:7" x14ac:dyDescent="0.3">
      <c r="A242" s="93">
        <f t="shared" si="3"/>
        <v>240</v>
      </c>
      <c r="B242" s="94">
        <f xml:space="preserve"> RTD("cqg.rtd",,"StudyData", $B$1, "Bar", "", "Time", $A$1,-$A242, $F$1,$E$1, "","False")</f>
        <v>42599</v>
      </c>
      <c r="C242" s="95">
        <f xml:space="preserve"> RTD("cqg.rtd",,"StudyData", $B$1, "Bar", "", "Time", $A$1, -$A242,$F$1,$E$1, "","False")</f>
        <v>42599</v>
      </c>
      <c r="D242" s="96">
        <f xml:space="preserve"> IF(RTD("cqg.rtd",,"StudyData", $B$1, "Bar", "", "Open", $A$1, -$A242, $F$1,$E$1,,$C$1,$D$1)="",NA(),RTD("cqg.rtd",,"StudyData", $B$1, "Bar", "", "Open", $A$1, -$A242, $F$1,$E$1,,$C$1,$D$1))</f>
        <v>13858.11</v>
      </c>
      <c r="E242" s="96">
        <f>IF(RTD("cqg.rtd",,"StudyData", $B$1, "Bar", "", "High", $A$1, -$A242, $F$1,$E$1,,$C$1,$D$1)="",NA(), RTD("cqg.rtd",,"StudyData", $B$1, "Bar", "", "High", $A$1, -$A242, $F$1,$E$1,,$C$1,$D$1))</f>
        <v>13914.19</v>
      </c>
      <c r="F242" s="96">
        <f>IF(RTD("cqg.rtd",,"StudyData", $B$1, "Bar", "", "Low", $A$1, -$A242, $F$1,$E$1,,$C$1,$D$1)="",NA(),RTD("cqg.rtd",,"StudyData", $B$1, "Bar", "", "Low", $A$1, -$A242, $F$1,$E$1,,$C$1,$D$1))</f>
        <v>13658.8</v>
      </c>
      <c r="G242" s="96">
        <f>IF(RTD("cqg.rtd",,"StudyData", $B$1, "Bar", "", "Close", $A$1, -$A242, $F$1,$E$1,,$C$1,$D$1)="",NA(),RTD("cqg.rtd",,"StudyData", $B$1, "Bar", "", "Close", $A$1, -$A242, $F$1,$E$1,,$C$1,$D$1))</f>
        <v>13711.18</v>
      </c>
    </row>
    <row r="243" spans="1:7" x14ac:dyDescent="0.3">
      <c r="A243" s="93">
        <f t="shared" si="3"/>
        <v>241</v>
      </c>
      <c r="B243" s="94">
        <f xml:space="preserve"> RTD("cqg.rtd",,"StudyData", $B$1, "Bar", "", "Time", $A$1,-$A243, $F$1,$E$1, "","False")</f>
        <v>42598</v>
      </c>
      <c r="C243" s="95">
        <f xml:space="preserve"> RTD("cqg.rtd",,"StudyData", $B$1, "Bar", "", "Time", $A$1, -$A243,$F$1,$E$1, "","False")</f>
        <v>42598</v>
      </c>
      <c r="D243" s="96">
        <f xml:space="preserve"> IF(RTD("cqg.rtd",,"StudyData", $B$1, "Bar", "", "Open", $A$1, -$A243, $F$1,$E$1,,$C$1,$D$1)="",NA(),RTD("cqg.rtd",,"StudyData", $B$1, "Bar", "", "Open", $A$1, -$A243, $F$1,$E$1,,$C$1,$D$1))</f>
        <v>13818.93</v>
      </c>
      <c r="E243" s="96">
        <f>IF(RTD("cqg.rtd",,"StudyData", $B$1, "Bar", "", "High", $A$1, -$A243, $F$1,$E$1,,$C$1,$D$1)="",NA(), RTD("cqg.rtd",,"StudyData", $B$1, "Bar", "", "High", $A$1, -$A243, $F$1,$E$1,,$C$1,$D$1))</f>
        <v>13879.03</v>
      </c>
      <c r="F243" s="96">
        <f>IF(RTD("cqg.rtd",,"StudyData", $B$1, "Bar", "", "Low", $A$1, -$A243, $F$1,$E$1,,$C$1,$D$1)="",NA(),RTD("cqg.rtd",,"StudyData", $B$1, "Bar", "", "Low", $A$1, -$A243, $F$1,$E$1,,$C$1,$D$1))</f>
        <v>13725.32</v>
      </c>
      <c r="G243" s="96">
        <f>IF(RTD("cqg.rtd",,"StudyData", $B$1, "Bar", "", "Close", $A$1, -$A243, $F$1,$E$1,,$C$1,$D$1)="",NA(),RTD("cqg.rtd",,"StudyData", $B$1, "Bar", "", "Close", $A$1, -$A243, $F$1,$E$1,,$C$1,$D$1))</f>
        <v>13804.3</v>
      </c>
    </row>
    <row r="244" spans="1:7" x14ac:dyDescent="0.3">
      <c r="A244" s="93">
        <f t="shared" si="3"/>
        <v>242</v>
      </c>
      <c r="B244" s="94">
        <f xml:space="preserve"> RTD("cqg.rtd",,"StudyData", $B$1, "Bar", "", "Time", $A$1,-$A244, $F$1,$E$1, "","False")</f>
        <v>42597</v>
      </c>
      <c r="C244" s="95">
        <f xml:space="preserve"> RTD("cqg.rtd",,"StudyData", $B$1, "Bar", "", "Time", $A$1, -$A244,$F$1,$E$1, "","False")</f>
        <v>42597</v>
      </c>
      <c r="D244" s="96">
        <f xml:space="preserve"> IF(RTD("cqg.rtd",,"StudyData", $B$1, "Bar", "", "Open", $A$1, -$A244, $F$1,$E$1,,$C$1,$D$1)="",NA(),RTD("cqg.rtd",,"StudyData", $B$1, "Bar", "", "Open", $A$1, -$A244, $F$1,$E$1,,$C$1,$D$1))</f>
        <v>13650.96</v>
      </c>
      <c r="E244" s="96">
        <f>IF(RTD("cqg.rtd",,"StudyData", $B$1, "Bar", "", "High", $A$1, -$A244, $F$1,$E$1,,$C$1,$D$1)="",NA(), RTD("cqg.rtd",,"StudyData", $B$1, "Bar", "", "High", $A$1, -$A244, $F$1,$E$1,,$C$1,$D$1))</f>
        <v>13757.61</v>
      </c>
      <c r="F244" s="96">
        <f>IF(RTD("cqg.rtd",,"StudyData", $B$1, "Bar", "", "Low", $A$1, -$A244, $F$1,$E$1,,$C$1,$D$1)="",NA(),RTD("cqg.rtd",,"StudyData", $B$1, "Bar", "", "Low", $A$1, -$A244, $F$1,$E$1,,$C$1,$D$1))</f>
        <v>13646.26</v>
      </c>
      <c r="G244" s="96">
        <f>IF(RTD("cqg.rtd",,"StudyData", $B$1, "Bar", "", "Close", $A$1, -$A244, $F$1,$E$1,,$C$1,$D$1)="",NA(),RTD("cqg.rtd",,"StudyData", $B$1, "Bar", "", "Close", $A$1, -$A244, $F$1,$E$1,,$C$1,$D$1))</f>
        <v>13724</v>
      </c>
    </row>
    <row r="245" spans="1:7" x14ac:dyDescent="0.3">
      <c r="A245" s="93">
        <f t="shared" si="3"/>
        <v>243</v>
      </c>
      <c r="B245" s="94">
        <f xml:space="preserve"> RTD("cqg.rtd",,"StudyData", $B$1, "Bar", "", "Time", $A$1,-$A245, $F$1,$E$1, "","False")</f>
        <v>42594</v>
      </c>
      <c r="C245" s="95">
        <f xml:space="preserve"> RTD("cqg.rtd",,"StudyData", $B$1, "Bar", "", "Time", $A$1, -$A245,$F$1,$E$1, "","False")</f>
        <v>42594</v>
      </c>
      <c r="D245" s="96">
        <f xml:space="preserve"> IF(RTD("cqg.rtd",,"StudyData", $B$1, "Bar", "", "Open", $A$1, -$A245, $F$1,$E$1,,$C$1,$D$1)="",NA(),RTD("cqg.rtd",,"StudyData", $B$1, "Bar", "", "Open", $A$1, -$A245, $F$1,$E$1,,$C$1,$D$1))</f>
        <v>13599.45</v>
      </c>
      <c r="E245" s="96">
        <f>IF(RTD("cqg.rtd",,"StudyData", $B$1, "Bar", "", "High", $A$1, -$A245, $F$1,$E$1,,$C$1,$D$1)="",NA(), RTD("cqg.rtd",,"StudyData", $B$1, "Bar", "", "High", $A$1, -$A245, $F$1,$E$1,,$C$1,$D$1))</f>
        <v>13670.29</v>
      </c>
      <c r="F245" s="96">
        <f>IF(RTD("cqg.rtd",,"StudyData", $B$1, "Bar", "", "Low", $A$1, -$A245, $F$1,$E$1,,$C$1,$D$1)="",NA(),RTD("cqg.rtd",,"StudyData", $B$1, "Bar", "", "Low", $A$1, -$A245, $F$1,$E$1,,$C$1,$D$1))</f>
        <v>13577.74</v>
      </c>
      <c r="G245" s="96">
        <f>IF(RTD("cqg.rtd",,"StudyData", $B$1, "Bar", "", "Close", $A$1, -$A245, $F$1,$E$1,,$C$1,$D$1)="",NA(),RTD("cqg.rtd",,"StudyData", $B$1, "Bar", "", "Close", $A$1, -$A245, $F$1,$E$1,,$C$1,$D$1))</f>
        <v>13634.97</v>
      </c>
    </row>
    <row r="246" spans="1:7" x14ac:dyDescent="0.3">
      <c r="A246" s="93">
        <f t="shared" si="3"/>
        <v>244</v>
      </c>
      <c r="B246" s="94">
        <f xml:space="preserve"> RTD("cqg.rtd",,"StudyData", $B$1, "Bar", "", "Time", $A$1,-$A246, $F$1,$E$1, "","False")</f>
        <v>42593</v>
      </c>
      <c r="C246" s="95">
        <f xml:space="preserve"> RTD("cqg.rtd",,"StudyData", $B$1, "Bar", "", "Time", $A$1, -$A246,$F$1,$E$1, "","False")</f>
        <v>42593</v>
      </c>
      <c r="D246" s="96">
        <f xml:space="preserve"> IF(RTD("cqg.rtd",,"StudyData", $B$1, "Bar", "", "Open", $A$1, -$A246, $F$1,$E$1,,$C$1,$D$1)="",NA(),RTD("cqg.rtd",,"StudyData", $B$1, "Bar", "", "Open", $A$1, -$A246, $F$1,$E$1,,$C$1,$D$1))</f>
        <v>13407.52</v>
      </c>
      <c r="E246" s="96">
        <f>IF(RTD("cqg.rtd",,"StudyData", $B$1, "Bar", "", "High", $A$1, -$A246, $F$1,$E$1,,$C$1,$D$1)="",NA(), RTD("cqg.rtd",,"StudyData", $B$1, "Bar", "", "High", $A$1, -$A246, $F$1,$E$1,,$C$1,$D$1))</f>
        <v>13530.9</v>
      </c>
      <c r="F246" s="96">
        <f>IF(RTD("cqg.rtd",,"StudyData", $B$1, "Bar", "", "Low", $A$1, -$A246, $F$1,$E$1,,$C$1,$D$1)="",NA(),RTD("cqg.rtd",,"StudyData", $B$1, "Bar", "", "Low", $A$1, -$A246, $F$1,$E$1,,$C$1,$D$1))</f>
        <v>13367.43</v>
      </c>
      <c r="G246" s="96">
        <f>IF(RTD("cqg.rtd",,"StudyData", $B$1, "Bar", "", "Close", $A$1, -$A246, $F$1,$E$1,,$C$1,$D$1)="",NA(),RTD("cqg.rtd",,"StudyData", $B$1, "Bar", "", "Close", $A$1, -$A246, $F$1,$E$1,,$C$1,$D$1))</f>
        <v>13453.74</v>
      </c>
    </row>
    <row r="247" spans="1:7" x14ac:dyDescent="0.3">
      <c r="A247" s="93">
        <f t="shared" si="3"/>
        <v>245</v>
      </c>
      <c r="B247" s="94">
        <f xml:space="preserve"> RTD("cqg.rtd",,"StudyData", $B$1, "Bar", "", "Time", $A$1,-$A247, $F$1,$E$1, "","False")</f>
        <v>42592</v>
      </c>
      <c r="C247" s="95">
        <f xml:space="preserve"> RTD("cqg.rtd",,"StudyData", $B$1, "Bar", "", "Time", $A$1, -$A247,$F$1,$E$1, "","False")</f>
        <v>42592</v>
      </c>
      <c r="D247" s="96">
        <f xml:space="preserve"> IF(RTD("cqg.rtd",,"StudyData", $B$1, "Bar", "", "Open", $A$1, -$A247, $F$1,$E$1,,$C$1,$D$1)="",NA(),RTD("cqg.rtd",,"StudyData", $B$1, "Bar", "", "Open", $A$1, -$A247, $F$1,$E$1,,$C$1,$D$1))</f>
        <v>13453.64</v>
      </c>
      <c r="E247" s="96">
        <f>IF(RTD("cqg.rtd",,"StudyData", $B$1, "Bar", "", "High", $A$1, -$A247, $F$1,$E$1,,$C$1,$D$1)="",NA(), RTD("cqg.rtd",,"StudyData", $B$1, "Bar", "", "High", $A$1, -$A247, $F$1,$E$1,,$C$1,$D$1))</f>
        <v>13532.5</v>
      </c>
      <c r="F247" s="96">
        <f>IF(RTD("cqg.rtd",,"StudyData", $B$1, "Bar", "", "Low", $A$1, -$A247, $F$1,$E$1,,$C$1,$D$1)="",NA(),RTD("cqg.rtd",,"StudyData", $B$1, "Bar", "", "Low", $A$1, -$A247, $F$1,$E$1,,$C$1,$D$1))</f>
        <v>13395.19</v>
      </c>
      <c r="G247" s="96">
        <f>IF(RTD("cqg.rtd",,"StudyData", $B$1, "Bar", "", "Close", $A$1, -$A247, $F$1,$E$1,,$C$1,$D$1)="",NA(),RTD("cqg.rtd",,"StudyData", $B$1, "Bar", "", "Close", $A$1, -$A247, $F$1,$E$1,,$C$1,$D$1))</f>
        <v>13456.52</v>
      </c>
    </row>
    <row r="248" spans="1:7" x14ac:dyDescent="0.3">
      <c r="A248" s="93">
        <f t="shared" si="3"/>
        <v>246</v>
      </c>
      <c r="B248" s="94">
        <f xml:space="preserve"> RTD("cqg.rtd",,"StudyData", $B$1, "Bar", "", "Time", $A$1,-$A248, $F$1,$E$1, "","False")</f>
        <v>42591</v>
      </c>
      <c r="C248" s="95">
        <f xml:space="preserve"> RTD("cqg.rtd",,"StudyData", $B$1, "Bar", "", "Time", $A$1, -$A248,$F$1,$E$1, "","False")</f>
        <v>42591</v>
      </c>
      <c r="D248" s="96">
        <f xml:space="preserve"> IF(RTD("cqg.rtd",,"StudyData", $B$1, "Bar", "", "Open", $A$1, -$A248, $F$1,$E$1,,$C$1,$D$1)="",NA(),RTD("cqg.rtd",,"StudyData", $B$1, "Bar", "", "Open", $A$1, -$A248, $F$1,$E$1,,$C$1,$D$1))</f>
        <v>13427.37</v>
      </c>
      <c r="E248" s="96">
        <f>IF(RTD("cqg.rtd",,"StudyData", $B$1, "Bar", "", "High", $A$1, -$A248, $F$1,$E$1,,$C$1,$D$1)="",NA(), RTD("cqg.rtd",,"StudyData", $B$1, "Bar", "", "High", $A$1, -$A248, $F$1,$E$1,,$C$1,$D$1))</f>
        <v>13477.47</v>
      </c>
      <c r="F248" s="96">
        <f>IF(RTD("cqg.rtd",,"StudyData", $B$1, "Bar", "", "Low", $A$1, -$A248, $F$1,$E$1,,$C$1,$D$1)="",NA(),RTD("cqg.rtd",,"StudyData", $B$1, "Bar", "", "Low", $A$1, -$A248, $F$1,$E$1,,$C$1,$D$1))</f>
        <v>13419.69</v>
      </c>
      <c r="G248" s="96">
        <f>IF(RTD("cqg.rtd",,"StudyData", $B$1, "Bar", "", "Close", $A$1, -$A248, $F$1,$E$1,,$C$1,$D$1)="",NA(),RTD("cqg.rtd",,"StudyData", $B$1, "Bar", "", "Close", $A$1, -$A248, $F$1,$E$1,,$C$1,$D$1))</f>
        <v>13459.27</v>
      </c>
    </row>
    <row r="249" spans="1:7" x14ac:dyDescent="0.3">
      <c r="A249" s="93">
        <f t="shared" si="3"/>
        <v>247</v>
      </c>
      <c r="B249" s="94">
        <f xml:space="preserve"> RTD("cqg.rtd",,"StudyData", $B$1, "Bar", "", "Time", $A$1,-$A249, $F$1,$E$1, "","False")</f>
        <v>42590</v>
      </c>
      <c r="C249" s="95">
        <f xml:space="preserve"> RTD("cqg.rtd",,"StudyData", $B$1, "Bar", "", "Time", $A$1, -$A249,$F$1,$E$1, "","False")</f>
        <v>42590</v>
      </c>
      <c r="D249" s="96">
        <f xml:space="preserve"> IF(RTD("cqg.rtd",,"StudyData", $B$1, "Bar", "", "Open", $A$1, -$A249, $F$1,$E$1,,$C$1,$D$1)="",NA(),RTD("cqg.rtd",,"StudyData", $B$1, "Bar", "", "Open", $A$1, -$A249, $F$1,$E$1,,$C$1,$D$1))</f>
        <v>13362.28</v>
      </c>
      <c r="E249" s="96">
        <f>IF(RTD("cqg.rtd",,"StudyData", $B$1, "Bar", "", "High", $A$1, -$A249, $F$1,$E$1,,$C$1,$D$1)="",NA(), RTD("cqg.rtd",,"StudyData", $B$1, "Bar", "", "High", $A$1, -$A249, $F$1,$E$1,,$C$1,$D$1))</f>
        <v>13473.79</v>
      </c>
      <c r="F249" s="96">
        <f>IF(RTD("cqg.rtd",,"StudyData", $B$1, "Bar", "", "Low", $A$1, -$A249, $F$1,$E$1,,$C$1,$D$1)="",NA(),RTD("cqg.rtd",,"StudyData", $B$1, "Bar", "", "Low", $A$1, -$A249, $F$1,$E$1,,$C$1,$D$1))</f>
        <v>13306.14</v>
      </c>
      <c r="G249" s="96">
        <f>IF(RTD("cqg.rtd",,"StudyData", $B$1, "Bar", "", "Close", $A$1, -$A249, $F$1,$E$1,,$C$1,$D$1)="",NA(),RTD("cqg.rtd",,"StudyData", $B$1, "Bar", "", "Close", $A$1, -$A249, $F$1,$E$1,,$C$1,$D$1))</f>
        <v>13473.79</v>
      </c>
    </row>
    <row r="250" spans="1:7" x14ac:dyDescent="0.3">
      <c r="A250" s="93">
        <f t="shared" si="3"/>
        <v>248</v>
      </c>
      <c r="B250" s="94">
        <f xml:space="preserve"> RTD("cqg.rtd",,"StudyData", $B$1, "Bar", "", "Time", $A$1,-$A250, $F$1,$E$1, "","False")</f>
        <v>42587</v>
      </c>
      <c r="C250" s="95">
        <f xml:space="preserve"> RTD("cqg.rtd",,"StudyData", $B$1, "Bar", "", "Time", $A$1, -$A250,$F$1,$E$1, "","False")</f>
        <v>42587</v>
      </c>
      <c r="D250" s="96">
        <f xml:space="preserve"> IF(RTD("cqg.rtd",,"StudyData", $B$1, "Bar", "", "Open", $A$1, -$A250, $F$1,$E$1,,$C$1,$D$1)="",NA(),RTD("cqg.rtd",,"StudyData", $B$1, "Bar", "", "Open", $A$1, -$A250, $F$1,$E$1,,$C$1,$D$1))</f>
        <v>13168.71</v>
      </c>
      <c r="E250" s="96">
        <f>IF(RTD("cqg.rtd",,"StudyData", $B$1, "Bar", "", "High", $A$1, -$A250, $F$1,$E$1,,$C$1,$D$1)="",NA(), RTD("cqg.rtd",,"StudyData", $B$1, "Bar", "", "High", $A$1, -$A250, $F$1,$E$1,,$C$1,$D$1))</f>
        <v>13290.18</v>
      </c>
      <c r="F250" s="96">
        <f>IF(RTD("cqg.rtd",,"StudyData", $B$1, "Bar", "", "Low", $A$1, -$A250, $F$1,$E$1,,$C$1,$D$1)="",NA(),RTD("cqg.rtd",,"StudyData", $B$1, "Bar", "", "Low", $A$1, -$A250, $F$1,$E$1,,$C$1,$D$1))</f>
        <v>13166.92</v>
      </c>
      <c r="G250" s="96">
        <f>IF(RTD("cqg.rtd",,"StudyData", $B$1, "Bar", "", "Close", $A$1, -$A250, $F$1,$E$1,,$C$1,$D$1)="",NA(),RTD("cqg.rtd",,"StudyData", $B$1, "Bar", "", "Close", $A$1, -$A250, $F$1,$E$1,,$C$1,$D$1))</f>
        <v>13255.66</v>
      </c>
    </row>
    <row r="251" spans="1:7" x14ac:dyDescent="0.3">
      <c r="A251" s="93">
        <f t="shared" si="3"/>
        <v>249</v>
      </c>
      <c r="B251" s="94">
        <f xml:space="preserve"> RTD("cqg.rtd",,"StudyData", $B$1, "Bar", "", "Time", $A$1,-$A251, $F$1,$E$1, "","False")</f>
        <v>42586</v>
      </c>
      <c r="C251" s="95">
        <f xml:space="preserve"> RTD("cqg.rtd",,"StudyData", $B$1, "Bar", "", "Time", $A$1, -$A251,$F$1,$E$1, "","False")</f>
        <v>42586</v>
      </c>
      <c r="D251" s="96">
        <f xml:space="preserve"> IF(RTD("cqg.rtd",,"StudyData", $B$1, "Bar", "", "Open", $A$1, -$A251, $F$1,$E$1,,$C$1,$D$1)="",NA(),RTD("cqg.rtd",,"StudyData", $B$1, "Bar", "", "Open", $A$1, -$A251, $F$1,$E$1,,$C$1,$D$1))</f>
        <v>13153.56</v>
      </c>
      <c r="E251" s="96">
        <f>IF(RTD("cqg.rtd",,"StudyData", $B$1, "Bar", "", "High", $A$1, -$A251, $F$1,$E$1,,$C$1,$D$1)="",NA(), RTD("cqg.rtd",,"StudyData", $B$1, "Bar", "", "High", $A$1, -$A251, $F$1,$E$1,,$C$1,$D$1))</f>
        <v>13153.56</v>
      </c>
      <c r="F251" s="96">
        <f>IF(RTD("cqg.rtd",,"StudyData", $B$1, "Bar", "", "Low", $A$1, -$A251, $F$1,$E$1,,$C$1,$D$1)="",NA(),RTD("cqg.rtd",,"StudyData", $B$1, "Bar", "", "Low", $A$1, -$A251, $F$1,$E$1,,$C$1,$D$1))</f>
        <v>13056.77</v>
      </c>
      <c r="G251" s="96">
        <f>IF(RTD("cqg.rtd",,"StudyData", $B$1, "Bar", "", "Close", $A$1, -$A251, $F$1,$E$1,,$C$1,$D$1)="",NA(),RTD("cqg.rtd",,"StudyData", $B$1, "Bar", "", "Close", $A$1, -$A251, $F$1,$E$1,,$C$1,$D$1))</f>
        <v>13108.28</v>
      </c>
    </row>
    <row r="252" spans="1:7" x14ac:dyDescent="0.3">
      <c r="A252" s="93">
        <f t="shared" si="3"/>
        <v>250</v>
      </c>
      <c r="B252" s="94">
        <f xml:space="preserve"> RTD("cqg.rtd",,"StudyData", $B$1, "Bar", "", "Time", $A$1,-$A252, $F$1,$E$1, "","False")</f>
        <v>42585</v>
      </c>
      <c r="C252" s="95">
        <f xml:space="preserve"> RTD("cqg.rtd",,"StudyData", $B$1, "Bar", "", "Time", $A$1, -$A252,$F$1,$E$1, "","False")</f>
        <v>42585</v>
      </c>
      <c r="D252" s="96">
        <f xml:space="preserve"> IF(RTD("cqg.rtd",,"StudyData", $B$1, "Bar", "", "Open", $A$1, -$A252, $F$1,$E$1,,$C$1,$D$1)="",NA(),RTD("cqg.rtd",,"StudyData", $B$1, "Bar", "", "Open", $A$1, -$A252, $F$1,$E$1,,$C$1,$D$1))</f>
        <v>13111.49</v>
      </c>
      <c r="E252" s="96">
        <f>IF(RTD("cqg.rtd",,"StudyData", $B$1, "Bar", "", "High", $A$1, -$A252, $F$1,$E$1,,$C$1,$D$1)="",NA(), RTD("cqg.rtd",,"StudyData", $B$1, "Bar", "", "High", $A$1, -$A252, $F$1,$E$1,,$C$1,$D$1))</f>
        <v>13148.02</v>
      </c>
      <c r="F252" s="96">
        <f>IF(RTD("cqg.rtd",,"StudyData", $B$1, "Bar", "", "Low", $A$1, -$A252, $F$1,$E$1,,$C$1,$D$1)="",NA(),RTD("cqg.rtd",,"StudyData", $B$1, "Bar", "", "Low", $A$1, -$A252, $F$1,$E$1,,$C$1,$D$1))</f>
        <v>13047.69</v>
      </c>
      <c r="G252" s="96">
        <f>IF(RTD("cqg.rtd",,"StudyData", $B$1, "Bar", "", "Close", $A$1, -$A252, $F$1,$E$1,,$C$1,$D$1)="",NA(),RTD("cqg.rtd",,"StudyData", $B$1, "Bar", "", "Close", $A$1, -$A252, $F$1,$E$1,,$C$1,$D$1))</f>
        <v>13061.97</v>
      </c>
    </row>
    <row r="253" spans="1:7" x14ac:dyDescent="0.3">
      <c r="A253" s="93">
        <f t="shared" si="3"/>
        <v>251</v>
      </c>
      <c r="B253" s="94">
        <f xml:space="preserve"> RTD("cqg.rtd",,"StudyData", $B$1, "Bar", "", "Time", $A$1,-$A253, $F$1,$E$1, "","False")</f>
        <v>42584</v>
      </c>
      <c r="C253" s="95">
        <f xml:space="preserve"> RTD("cqg.rtd",,"StudyData", $B$1, "Bar", "", "Time", $A$1, -$A253,$F$1,$E$1, "","False")</f>
        <v>42584</v>
      </c>
      <c r="D253" s="96" t="e">
        <f xml:space="preserve"> IF(RTD("cqg.rtd",,"StudyData", $B$1, "Bar", "", "Open", $A$1, -$A253, $F$1,$E$1,,$C$1,$D$1)="",NA(),RTD("cqg.rtd",,"StudyData", $B$1, "Bar", "", "Open", $A$1, -$A253, $F$1,$E$1,,$C$1,$D$1))</f>
        <v>#N/A</v>
      </c>
      <c r="E253" s="96" t="e">
        <f>IF(RTD("cqg.rtd",,"StudyData", $B$1, "Bar", "", "High", $A$1, -$A253, $F$1,$E$1,,$C$1,$D$1)="",NA(), RTD("cqg.rtd",,"StudyData", $B$1, "Bar", "", "High", $A$1, -$A253, $F$1,$E$1,,$C$1,$D$1))</f>
        <v>#N/A</v>
      </c>
      <c r="F253" s="96" t="e">
        <f>IF(RTD("cqg.rtd",,"StudyData", $B$1, "Bar", "", "Low", $A$1, -$A253, $F$1,$E$1,,$C$1,$D$1)="",NA(),RTD("cqg.rtd",,"StudyData", $B$1, "Bar", "", "Low", $A$1, -$A253, $F$1,$E$1,,$C$1,$D$1))</f>
        <v>#N/A</v>
      </c>
      <c r="G253" s="96" t="e">
        <f>IF(RTD("cqg.rtd",,"StudyData", $B$1, "Bar", "", "Close", $A$1, -$A253, $F$1,$E$1,,$C$1,$D$1)="",NA(),RTD("cqg.rtd",,"StudyData", $B$1, "Bar", "", "Close", $A$1, -$A253, $F$1,$E$1,,$C$1,$D$1))</f>
        <v>#N/A</v>
      </c>
    </row>
    <row r="254" spans="1:7" x14ac:dyDescent="0.3">
      <c r="A254" s="93">
        <f t="shared" si="3"/>
        <v>252</v>
      </c>
      <c r="B254" s="94">
        <f xml:space="preserve"> RTD("cqg.rtd",,"StudyData", $B$1, "Bar", "", "Time", $A$1,-$A254, $F$1,$E$1, "","False")</f>
        <v>42583</v>
      </c>
      <c r="C254" s="95">
        <f xml:space="preserve"> RTD("cqg.rtd",,"StudyData", $B$1, "Bar", "", "Time", $A$1, -$A254,$F$1,$E$1, "","False")</f>
        <v>42583</v>
      </c>
      <c r="D254" s="96">
        <f xml:space="preserve"> IF(RTD("cqg.rtd",,"StudyData", $B$1, "Bar", "", "Open", $A$1, -$A254, $F$1,$E$1,,$C$1,$D$1)="",NA(),RTD("cqg.rtd",,"StudyData", $B$1, "Bar", "", "Open", $A$1, -$A254, $F$1,$E$1,,$C$1,$D$1))</f>
        <v>13316.71</v>
      </c>
      <c r="E254" s="96">
        <f>IF(RTD("cqg.rtd",,"StudyData", $B$1, "Bar", "", "High", $A$1, -$A254, $F$1,$E$1,,$C$1,$D$1)="",NA(), RTD("cqg.rtd",,"StudyData", $B$1, "Bar", "", "High", $A$1, -$A254, $F$1,$E$1,,$C$1,$D$1))</f>
        <v>13442.13</v>
      </c>
      <c r="F254" s="96">
        <f>IF(RTD("cqg.rtd",,"StudyData", $B$1, "Bar", "", "Low", $A$1, -$A254, $F$1,$E$1,,$C$1,$D$1)="",NA(),RTD("cqg.rtd",,"StudyData", $B$1, "Bar", "", "Low", $A$1, -$A254, $F$1,$E$1,,$C$1,$D$1))</f>
        <v>13314.99</v>
      </c>
      <c r="G254" s="96">
        <f>IF(RTD("cqg.rtd",,"StudyData", $B$1, "Bar", "", "Close", $A$1, -$A254, $F$1,$E$1,,$C$1,$D$1)="",NA(),RTD("cqg.rtd",,"StudyData", $B$1, "Bar", "", "Close", $A$1, -$A254, $F$1,$E$1,,$C$1,$D$1))</f>
        <v>13340.68</v>
      </c>
    </row>
    <row r="255" spans="1:7" x14ac:dyDescent="0.3">
      <c r="A255" s="93">
        <f t="shared" si="3"/>
        <v>253</v>
      </c>
      <c r="B255" s="94">
        <f xml:space="preserve"> RTD("cqg.rtd",,"StudyData", $B$1, "Bar", "", "Time", $A$1,-$A255, $F$1,$E$1, "","False")</f>
        <v>42580</v>
      </c>
      <c r="C255" s="95">
        <f xml:space="preserve"> RTD("cqg.rtd",,"StudyData", $B$1, "Bar", "", "Time", $A$1, -$A255,$F$1,$E$1, "","False")</f>
        <v>42580</v>
      </c>
      <c r="D255" s="96">
        <f xml:space="preserve"> IF(RTD("cqg.rtd",,"StudyData", $B$1, "Bar", "", "Open", $A$1, -$A255, $F$1,$E$1,,$C$1,$D$1)="",NA(),RTD("cqg.rtd",,"StudyData", $B$1, "Bar", "", "Open", $A$1, -$A255, $F$1,$E$1,,$C$1,$D$1))</f>
        <v>13372.29</v>
      </c>
      <c r="E255" s="96">
        <f>IF(RTD("cqg.rtd",,"StudyData", $B$1, "Bar", "", "High", $A$1, -$A255, $F$1,$E$1,,$C$1,$D$1)="",NA(), RTD("cqg.rtd",,"StudyData", $B$1, "Bar", "", "High", $A$1, -$A255, $F$1,$E$1,,$C$1,$D$1))</f>
        <v>13438.82</v>
      </c>
      <c r="F255" s="96">
        <f>IF(RTD("cqg.rtd",,"StudyData", $B$1, "Bar", "", "Low", $A$1, -$A255, $F$1,$E$1,,$C$1,$D$1)="",NA(),RTD("cqg.rtd",,"StudyData", $B$1, "Bar", "", "Low", $A$1, -$A255, $F$1,$E$1,,$C$1,$D$1))</f>
        <v>13239.61</v>
      </c>
      <c r="G255" s="96">
        <f>IF(RTD("cqg.rtd",,"StudyData", $B$1, "Bar", "", "Close", $A$1, -$A255, $F$1,$E$1,,$C$1,$D$1)="",NA(),RTD("cqg.rtd",,"StudyData", $B$1, "Bar", "", "Close", $A$1, -$A255, $F$1,$E$1,,$C$1,$D$1))</f>
        <v>13247.62</v>
      </c>
    </row>
    <row r="256" spans="1:7" x14ac:dyDescent="0.3">
      <c r="A256" s="93">
        <f t="shared" si="3"/>
        <v>254</v>
      </c>
      <c r="B256" s="94">
        <f xml:space="preserve"> RTD("cqg.rtd",,"StudyData", $B$1, "Bar", "", "Time", $A$1,-$A256, $F$1,$E$1, "","False")</f>
        <v>42579</v>
      </c>
      <c r="C256" s="95">
        <f xml:space="preserve"> RTD("cqg.rtd",,"StudyData", $B$1, "Bar", "", "Time", $A$1, -$A256,$F$1,$E$1, "","False")</f>
        <v>42579</v>
      </c>
      <c r="D256" s="96">
        <f xml:space="preserve"> IF(RTD("cqg.rtd",,"StudyData", $B$1, "Bar", "", "Open", $A$1, -$A256, $F$1,$E$1,,$C$1,$D$1)="",NA(),RTD("cqg.rtd",,"StudyData", $B$1, "Bar", "", "Open", $A$1, -$A256, $F$1,$E$1,,$C$1,$D$1))</f>
        <v>13399.37</v>
      </c>
      <c r="E256" s="96">
        <f>IF(RTD("cqg.rtd",,"StudyData", $B$1, "Bar", "", "High", $A$1, -$A256, $F$1,$E$1,,$C$1,$D$1)="",NA(), RTD("cqg.rtd",,"StudyData", $B$1, "Bar", "", "High", $A$1, -$A256, $F$1,$E$1,,$C$1,$D$1))</f>
        <v>13469.82</v>
      </c>
      <c r="F256" s="96">
        <f>IF(RTD("cqg.rtd",,"StudyData", $B$1, "Bar", "", "Low", $A$1, -$A256, $F$1,$E$1,,$C$1,$D$1)="",NA(),RTD("cqg.rtd",,"StudyData", $B$1, "Bar", "", "Low", $A$1, -$A256, $F$1,$E$1,,$C$1,$D$1))</f>
        <v>13349.66</v>
      </c>
      <c r="G256" s="96">
        <f>IF(RTD("cqg.rtd",,"StudyData", $B$1, "Bar", "", "Close", $A$1, -$A256, $F$1,$E$1,,$C$1,$D$1)="",NA(),RTD("cqg.rtd",,"StudyData", $B$1, "Bar", "", "Close", $A$1, -$A256, $F$1,$E$1,,$C$1,$D$1))</f>
        <v>13454.81</v>
      </c>
    </row>
    <row r="257" spans="1:7" x14ac:dyDescent="0.3">
      <c r="A257" s="93">
        <f t="shared" si="3"/>
        <v>255</v>
      </c>
      <c r="B257" s="94">
        <f xml:space="preserve"> RTD("cqg.rtd",,"StudyData", $B$1, "Bar", "", "Time", $A$1,-$A257, $F$1,$E$1, "","False")</f>
        <v>42578</v>
      </c>
      <c r="C257" s="95">
        <f xml:space="preserve"> RTD("cqg.rtd",,"StudyData", $B$1, "Bar", "", "Time", $A$1, -$A257,$F$1,$E$1, "","False")</f>
        <v>42578</v>
      </c>
      <c r="D257" s="96">
        <f xml:space="preserve"> IF(RTD("cqg.rtd",,"StudyData", $B$1, "Bar", "", "Open", $A$1, -$A257, $F$1,$E$1,,$C$1,$D$1)="",NA(),RTD("cqg.rtd",,"StudyData", $B$1, "Bar", "", "Open", $A$1, -$A257, $F$1,$E$1,,$C$1,$D$1))</f>
        <v>13400.65</v>
      </c>
      <c r="E257" s="96">
        <f>IF(RTD("cqg.rtd",,"StudyData", $B$1, "Bar", "", "High", $A$1, -$A257, $F$1,$E$1,,$C$1,$D$1)="",NA(), RTD("cqg.rtd",,"StudyData", $B$1, "Bar", "", "High", $A$1, -$A257, $F$1,$E$1,,$C$1,$D$1))</f>
        <v>13489.84</v>
      </c>
      <c r="F257" s="96">
        <f>IF(RTD("cqg.rtd",,"StudyData", $B$1, "Bar", "", "Low", $A$1, -$A257, $F$1,$E$1,,$C$1,$D$1)="",NA(),RTD("cqg.rtd",,"StudyData", $B$1, "Bar", "", "Low", $A$1, -$A257, $F$1,$E$1,,$C$1,$D$1))</f>
        <v>13351.86</v>
      </c>
      <c r="G257" s="96">
        <f>IF(RTD("cqg.rtd",,"StudyData", $B$1, "Bar", "", "Close", $A$1, -$A257, $F$1,$E$1,,$C$1,$D$1)="",NA(),RTD("cqg.rtd",,"StudyData", $B$1, "Bar", "", "Close", $A$1, -$A257, $F$1,$E$1,,$C$1,$D$1))</f>
        <v>13489.84</v>
      </c>
    </row>
    <row r="258" spans="1:7" x14ac:dyDescent="0.3">
      <c r="A258" s="93">
        <f t="shared" si="3"/>
        <v>256</v>
      </c>
      <c r="B258" s="94">
        <f xml:space="preserve"> RTD("cqg.rtd",,"StudyData", $B$1, "Bar", "", "Time", $A$1,-$A258, $F$1,$E$1, "","False")</f>
        <v>42577</v>
      </c>
      <c r="C258" s="95">
        <f xml:space="preserve"> RTD("cqg.rtd",,"StudyData", $B$1, "Bar", "", "Time", $A$1, -$A258,$F$1,$E$1, "","False")</f>
        <v>42577</v>
      </c>
      <c r="D258" s="96">
        <f xml:space="preserve"> IF(RTD("cqg.rtd",,"StudyData", $B$1, "Bar", "", "Open", $A$1, -$A258, $F$1,$E$1,,$C$1,$D$1)="",NA(),RTD("cqg.rtd",,"StudyData", $B$1, "Bar", "", "Open", $A$1, -$A258, $F$1,$E$1,,$C$1,$D$1))</f>
        <v>13266.67</v>
      </c>
      <c r="E258" s="96">
        <f>IF(RTD("cqg.rtd",,"StudyData", $B$1, "Bar", "", "High", $A$1, -$A258, $F$1,$E$1,,$C$1,$D$1)="",NA(), RTD("cqg.rtd",,"StudyData", $B$1, "Bar", "", "High", $A$1, -$A258, $F$1,$E$1,,$C$1,$D$1))</f>
        <v>13498.66</v>
      </c>
      <c r="F258" s="96">
        <f>IF(RTD("cqg.rtd",,"StudyData", $B$1, "Bar", "", "Low", $A$1, -$A258, $F$1,$E$1,,$C$1,$D$1)="",NA(),RTD("cqg.rtd",,"StudyData", $B$1, "Bar", "", "Low", $A$1, -$A258, $F$1,$E$1,,$C$1,$D$1))</f>
        <v>13266.67</v>
      </c>
      <c r="G258" s="96">
        <f>IF(RTD("cqg.rtd",,"StudyData", $B$1, "Bar", "", "Close", $A$1, -$A258, $F$1,$E$1,,$C$1,$D$1)="",NA(),RTD("cqg.rtd",,"StudyData", $B$1, "Bar", "", "Close", $A$1, -$A258, $F$1,$E$1,,$C$1,$D$1))</f>
        <v>13376.88</v>
      </c>
    </row>
    <row r="259" spans="1:7" x14ac:dyDescent="0.3">
      <c r="A259" s="93">
        <f t="shared" si="3"/>
        <v>257</v>
      </c>
      <c r="B259" s="94">
        <f xml:space="preserve"> RTD("cqg.rtd",,"StudyData", $B$1, "Bar", "", "Time", $A$1,-$A259, $F$1,$E$1, "","False")</f>
        <v>42576</v>
      </c>
      <c r="C259" s="95">
        <f xml:space="preserve"> RTD("cqg.rtd",,"StudyData", $B$1, "Bar", "", "Time", $A$1, -$A259,$F$1,$E$1, "","False")</f>
        <v>42576</v>
      </c>
      <c r="D259" s="96">
        <f xml:space="preserve"> IF(RTD("cqg.rtd",,"StudyData", $B$1, "Bar", "", "Open", $A$1, -$A259, $F$1,$E$1,,$C$1,$D$1)="",NA(),RTD("cqg.rtd",,"StudyData", $B$1, "Bar", "", "Open", $A$1, -$A259, $F$1,$E$1,,$C$1,$D$1))</f>
        <v>13345.43</v>
      </c>
      <c r="E259" s="96">
        <f>IF(RTD("cqg.rtd",,"StudyData", $B$1, "Bar", "", "High", $A$1, -$A259, $F$1,$E$1,,$C$1,$D$1)="",NA(), RTD("cqg.rtd",,"StudyData", $B$1, "Bar", "", "High", $A$1, -$A259, $F$1,$E$1,,$C$1,$D$1))</f>
        <v>13345.43</v>
      </c>
      <c r="F259" s="96">
        <f>IF(RTD("cqg.rtd",,"StudyData", $B$1, "Bar", "", "Low", $A$1, -$A259, $F$1,$E$1,,$C$1,$D$1)="",NA(),RTD("cqg.rtd",,"StudyData", $B$1, "Bar", "", "Low", $A$1, -$A259, $F$1,$E$1,,$C$1,$D$1))</f>
        <v>13208.82</v>
      </c>
      <c r="G259" s="96">
        <f>IF(RTD("cqg.rtd",,"StudyData", $B$1, "Bar", "", "Close", $A$1, -$A259, $F$1,$E$1,,$C$1,$D$1)="",NA(),RTD("cqg.rtd",,"StudyData", $B$1, "Bar", "", "Close", $A$1, -$A259, $F$1,$E$1,,$C$1,$D$1))</f>
        <v>13327.01</v>
      </c>
    </row>
    <row r="260" spans="1:7" x14ac:dyDescent="0.3">
      <c r="A260" s="93">
        <f t="shared" ref="A260:A301" si="4">A259+1</f>
        <v>258</v>
      </c>
      <c r="B260" s="94">
        <f xml:space="preserve"> RTD("cqg.rtd",,"StudyData", $B$1, "Bar", "", "Time", $A$1,-$A260, $F$1,$E$1, "","False")</f>
        <v>42573</v>
      </c>
      <c r="C260" s="95">
        <f xml:space="preserve"> RTD("cqg.rtd",,"StudyData", $B$1, "Bar", "", "Time", $A$1, -$A260,$F$1,$E$1, "","False")</f>
        <v>42573</v>
      </c>
      <c r="D260" s="96">
        <f xml:space="preserve"> IF(RTD("cqg.rtd",,"StudyData", $B$1, "Bar", "", "Open", $A$1, -$A260, $F$1,$E$1,,$C$1,$D$1)="",NA(),RTD("cqg.rtd",,"StudyData", $B$1, "Bar", "", "Open", $A$1, -$A260, $F$1,$E$1,,$C$1,$D$1))</f>
        <v>13274.5</v>
      </c>
      <c r="E260" s="96">
        <f>IF(RTD("cqg.rtd",,"StudyData", $B$1, "Bar", "", "High", $A$1, -$A260, $F$1,$E$1,,$C$1,$D$1)="",NA(), RTD("cqg.rtd",,"StudyData", $B$1, "Bar", "", "High", $A$1, -$A260, $F$1,$E$1,,$C$1,$D$1))</f>
        <v>13274.5</v>
      </c>
      <c r="F260" s="96">
        <f>IF(RTD("cqg.rtd",,"StudyData", $B$1, "Bar", "", "Low", $A$1, -$A260, $F$1,$E$1,,$C$1,$D$1)="",NA(),RTD("cqg.rtd",,"StudyData", $B$1, "Bar", "", "Low", $A$1, -$A260, $F$1,$E$1,,$C$1,$D$1))</f>
        <v>13192.08</v>
      </c>
      <c r="G260" s="96">
        <f>IF(RTD("cqg.rtd",,"StudyData", $B$1, "Bar", "", "Close", $A$1, -$A260, $F$1,$E$1,,$C$1,$D$1)="",NA(),RTD("cqg.rtd",,"StudyData", $B$1, "Bar", "", "Close", $A$1, -$A260, $F$1,$E$1,,$C$1,$D$1))</f>
        <v>13241.93</v>
      </c>
    </row>
    <row r="261" spans="1:7" x14ac:dyDescent="0.3">
      <c r="A261" s="93">
        <f t="shared" si="4"/>
        <v>259</v>
      </c>
      <c r="B261" s="94">
        <f xml:space="preserve"> RTD("cqg.rtd",,"StudyData", $B$1, "Bar", "", "Time", $A$1,-$A261, $F$1,$E$1, "","False")</f>
        <v>42572</v>
      </c>
      <c r="C261" s="95">
        <f xml:space="preserve"> RTD("cqg.rtd",,"StudyData", $B$1, "Bar", "", "Time", $A$1, -$A261,$F$1,$E$1, "","False")</f>
        <v>42572</v>
      </c>
      <c r="D261" s="96">
        <f xml:space="preserve"> IF(RTD("cqg.rtd",,"StudyData", $B$1, "Bar", "", "Open", $A$1, -$A261, $F$1,$E$1,,$C$1,$D$1)="",NA(),RTD("cqg.rtd",,"StudyData", $B$1, "Bar", "", "Open", $A$1, -$A261, $F$1,$E$1,,$C$1,$D$1))</f>
        <v>13245.06</v>
      </c>
      <c r="E261" s="96">
        <f>IF(RTD("cqg.rtd",,"StudyData", $B$1, "Bar", "", "High", $A$1, -$A261, $F$1,$E$1,,$C$1,$D$1)="",NA(), RTD("cqg.rtd",,"StudyData", $B$1, "Bar", "", "High", $A$1, -$A261, $F$1,$E$1,,$C$1,$D$1))</f>
        <v>13385.49</v>
      </c>
      <c r="F261" s="96">
        <f>IF(RTD("cqg.rtd",,"StudyData", $B$1, "Bar", "", "Low", $A$1, -$A261, $F$1,$E$1,,$C$1,$D$1)="",NA(),RTD("cqg.rtd",,"StudyData", $B$1, "Bar", "", "Low", $A$1, -$A261, $F$1,$E$1,,$C$1,$D$1))</f>
        <v>13180.07</v>
      </c>
      <c r="G261" s="96">
        <f>IF(RTD("cqg.rtd",,"StudyData", $B$1, "Bar", "", "Close", $A$1, -$A261, $F$1,$E$1,,$C$1,$D$1)="",NA(),RTD("cqg.rtd",,"StudyData", $B$1, "Bar", "", "Close", $A$1, -$A261, $F$1,$E$1,,$C$1,$D$1))</f>
        <v>13306.44</v>
      </c>
    </row>
    <row r="262" spans="1:7" x14ac:dyDescent="0.3">
      <c r="A262" s="93">
        <f t="shared" si="4"/>
        <v>260</v>
      </c>
      <c r="B262" s="94">
        <f xml:space="preserve"> RTD("cqg.rtd",,"StudyData", $B$1, "Bar", "", "Time", $A$1,-$A262, $F$1,$E$1, "","False")</f>
        <v>42571</v>
      </c>
      <c r="C262" s="95">
        <f xml:space="preserve"> RTD("cqg.rtd",,"StudyData", $B$1, "Bar", "", "Time", $A$1, -$A262,$F$1,$E$1, "","False")</f>
        <v>42571</v>
      </c>
      <c r="D262" s="96">
        <f xml:space="preserve"> IF(RTD("cqg.rtd",,"StudyData", $B$1, "Bar", "", "Open", $A$1, -$A262, $F$1,$E$1,,$C$1,$D$1)="",NA(),RTD("cqg.rtd",,"StudyData", $B$1, "Bar", "", "Open", $A$1, -$A262, $F$1,$E$1,,$C$1,$D$1))</f>
        <v>13071.82</v>
      </c>
      <c r="E262" s="96">
        <f>IF(RTD("cqg.rtd",,"StudyData", $B$1, "Bar", "", "High", $A$1, -$A262, $F$1,$E$1,,$C$1,$D$1)="",NA(), RTD("cqg.rtd",,"StudyData", $B$1, "Bar", "", "High", $A$1, -$A262, $F$1,$E$1,,$C$1,$D$1))</f>
        <v>13216.24</v>
      </c>
      <c r="F262" s="96">
        <f>IF(RTD("cqg.rtd",,"StudyData", $B$1, "Bar", "", "Low", $A$1, -$A262, $F$1,$E$1,,$C$1,$D$1)="",NA(),RTD("cqg.rtd",,"StudyData", $B$1, "Bar", "", "Low", $A$1, -$A262, $F$1,$E$1,,$C$1,$D$1))</f>
        <v>13064.57</v>
      </c>
      <c r="G262" s="96">
        <f>IF(RTD("cqg.rtd",,"StudyData", $B$1, "Bar", "", "Close", $A$1, -$A262, $F$1,$E$1,,$C$1,$D$1)="",NA(),RTD("cqg.rtd",,"StudyData", $B$1, "Bar", "", "Close", $A$1, -$A262, $F$1,$E$1,,$C$1,$D$1))</f>
        <v>13203.3</v>
      </c>
    </row>
    <row r="263" spans="1:7" x14ac:dyDescent="0.3">
      <c r="A263" s="93">
        <f t="shared" si="4"/>
        <v>261</v>
      </c>
      <c r="B263" s="94">
        <f xml:space="preserve"> RTD("cqg.rtd",,"StudyData", $B$1, "Bar", "", "Time", $A$1,-$A263, $F$1,$E$1, "","False")</f>
        <v>42570</v>
      </c>
      <c r="C263" s="95">
        <f xml:space="preserve"> RTD("cqg.rtd",,"StudyData", $B$1, "Bar", "", "Time", $A$1, -$A263,$F$1,$E$1, "","False")</f>
        <v>42570</v>
      </c>
      <c r="D263" s="96">
        <f xml:space="preserve"> IF(RTD("cqg.rtd",,"StudyData", $B$1, "Bar", "", "Open", $A$1, -$A263, $F$1,$E$1,,$C$1,$D$1)="",NA(),RTD("cqg.rtd",,"StudyData", $B$1, "Bar", "", "Open", $A$1, -$A263, $F$1,$E$1,,$C$1,$D$1))</f>
        <v>13146.26</v>
      </c>
      <c r="E263" s="96">
        <f>IF(RTD("cqg.rtd",,"StudyData", $B$1, "Bar", "", "High", $A$1, -$A263, $F$1,$E$1,,$C$1,$D$1)="",NA(), RTD("cqg.rtd",,"StudyData", $B$1, "Bar", "", "High", $A$1, -$A263, $F$1,$E$1,,$C$1,$D$1))</f>
        <v>13162.54</v>
      </c>
      <c r="F263" s="96">
        <f>IF(RTD("cqg.rtd",,"StudyData", $B$1, "Bar", "", "Low", $A$1, -$A263, $F$1,$E$1,,$C$1,$D$1)="",NA(),RTD("cqg.rtd",,"StudyData", $B$1, "Bar", "", "Low", $A$1, -$A263, $F$1,$E$1,,$C$1,$D$1))</f>
        <v>13046.98</v>
      </c>
      <c r="G263" s="96">
        <f>IF(RTD("cqg.rtd",,"StudyData", $B$1, "Bar", "", "Close", $A$1, -$A263, $F$1,$E$1,,$C$1,$D$1)="",NA(),RTD("cqg.rtd",,"StudyData", $B$1, "Bar", "", "Close", $A$1, -$A263, $F$1,$E$1,,$C$1,$D$1))</f>
        <v>13092.61</v>
      </c>
    </row>
    <row r="264" spans="1:7" x14ac:dyDescent="0.3">
      <c r="A264" s="93">
        <f t="shared" si="4"/>
        <v>262</v>
      </c>
      <c r="B264" s="94">
        <f xml:space="preserve"> RTD("cqg.rtd",,"StudyData", $B$1, "Bar", "", "Time", $A$1,-$A264, $F$1,$E$1, "","False")</f>
        <v>42569</v>
      </c>
      <c r="C264" s="95">
        <f xml:space="preserve"> RTD("cqg.rtd",,"StudyData", $B$1, "Bar", "", "Time", $A$1, -$A264,$F$1,$E$1, "","False")</f>
        <v>42569</v>
      </c>
      <c r="D264" s="96">
        <f xml:space="preserve"> IF(RTD("cqg.rtd",,"StudyData", $B$1, "Bar", "", "Open", $A$1, -$A264, $F$1,$E$1,,$C$1,$D$1)="",NA(),RTD("cqg.rtd",,"StudyData", $B$1, "Bar", "", "Open", $A$1, -$A264, $F$1,$E$1,,$C$1,$D$1))</f>
        <v>13109.79</v>
      </c>
      <c r="E264" s="96">
        <f>IF(RTD("cqg.rtd",,"StudyData", $B$1, "Bar", "", "High", $A$1, -$A264, $F$1,$E$1,,$C$1,$D$1)="",NA(), RTD("cqg.rtd",,"StudyData", $B$1, "Bar", "", "High", $A$1, -$A264, $F$1,$E$1,,$C$1,$D$1))</f>
        <v>13223.76</v>
      </c>
      <c r="F264" s="96">
        <f>IF(RTD("cqg.rtd",,"StudyData", $B$1, "Bar", "", "Low", $A$1, -$A264, $F$1,$E$1,,$C$1,$D$1)="",NA(),RTD("cqg.rtd",,"StudyData", $B$1, "Bar", "", "Low", $A$1, -$A264, $F$1,$E$1,,$C$1,$D$1))</f>
        <v>13087.56</v>
      </c>
      <c r="G264" s="96">
        <f>IF(RTD("cqg.rtd",,"StudyData", $B$1, "Bar", "", "Close", $A$1, -$A264, $F$1,$E$1,,$C$1,$D$1)="",NA(),RTD("cqg.rtd",,"StudyData", $B$1, "Bar", "", "Close", $A$1, -$A264, $F$1,$E$1,,$C$1,$D$1))</f>
        <v>13202.05</v>
      </c>
    </row>
    <row r="265" spans="1:7" x14ac:dyDescent="0.3">
      <c r="A265" s="93">
        <f t="shared" si="4"/>
        <v>263</v>
      </c>
      <c r="B265" s="94">
        <f xml:space="preserve"> RTD("cqg.rtd",,"StudyData", $B$1, "Bar", "", "Time", $A$1,-$A265, $F$1,$E$1, "","False")</f>
        <v>42566</v>
      </c>
      <c r="C265" s="95">
        <f xml:space="preserve"> RTD("cqg.rtd",,"StudyData", $B$1, "Bar", "", "Time", $A$1, -$A265,$F$1,$E$1, "","False")</f>
        <v>42566</v>
      </c>
      <c r="D265" s="96">
        <f xml:space="preserve"> IF(RTD("cqg.rtd",,"StudyData", $B$1, "Bar", "", "Open", $A$1, -$A265, $F$1,$E$1,,$C$1,$D$1)="",NA(),RTD("cqg.rtd",,"StudyData", $B$1, "Bar", "", "Open", $A$1, -$A265, $F$1,$E$1,,$C$1,$D$1))</f>
        <v>13094.17</v>
      </c>
      <c r="E265" s="96">
        <f>IF(RTD("cqg.rtd",,"StudyData", $B$1, "Bar", "", "High", $A$1, -$A265, $F$1,$E$1,,$C$1,$D$1)="",NA(), RTD("cqg.rtd",,"StudyData", $B$1, "Bar", "", "High", $A$1, -$A265, $F$1,$E$1,,$C$1,$D$1))</f>
        <v>13163.44</v>
      </c>
      <c r="F265" s="96">
        <f>IF(RTD("cqg.rtd",,"StudyData", $B$1, "Bar", "", "Low", $A$1, -$A265, $F$1,$E$1,,$C$1,$D$1)="",NA(),RTD("cqg.rtd",,"StudyData", $B$1, "Bar", "", "Low", $A$1, -$A265, $F$1,$E$1,,$C$1,$D$1))</f>
        <v>13034.9</v>
      </c>
      <c r="G265" s="96">
        <f>IF(RTD("cqg.rtd",,"StudyData", $B$1, "Bar", "", "Close", $A$1, -$A265, $F$1,$E$1,,$C$1,$D$1)="",NA(),RTD("cqg.rtd",,"StudyData", $B$1, "Bar", "", "Close", $A$1, -$A265, $F$1,$E$1,,$C$1,$D$1))</f>
        <v>13124.18</v>
      </c>
    </row>
    <row r="266" spans="1:7" x14ac:dyDescent="0.3">
      <c r="A266" s="93">
        <f t="shared" si="4"/>
        <v>264</v>
      </c>
      <c r="B266" s="94">
        <f xml:space="preserve"> RTD("cqg.rtd",,"StudyData", $B$1, "Bar", "", "Time", $A$1,-$A266, $F$1,$E$1, "","False")</f>
        <v>42565</v>
      </c>
      <c r="C266" s="95">
        <f xml:space="preserve"> RTD("cqg.rtd",,"StudyData", $B$1, "Bar", "", "Time", $A$1, -$A266,$F$1,$E$1, "","False")</f>
        <v>42565</v>
      </c>
      <c r="D266" s="96">
        <f xml:space="preserve"> IF(RTD("cqg.rtd",,"StudyData", $B$1, "Bar", "", "Open", $A$1, -$A266, $F$1,$E$1,,$C$1,$D$1)="",NA(),RTD("cqg.rtd",,"StudyData", $B$1, "Bar", "", "Open", $A$1, -$A266, $F$1,$E$1,,$C$1,$D$1))</f>
        <v>12927.48</v>
      </c>
      <c r="E266" s="96">
        <f>IF(RTD("cqg.rtd",,"StudyData", $B$1, "Bar", "", "High", $A$1, -$A266, $F$1,$E$1,,$C$1,$D$1)="",NA(), RTD("cqg.rtd",,"StudyData", $B$1, "Bar", "", "High", $A$1, -$A266, $F$1,$E$1,,$C$1,$D$1))</f>
        <v>13087.73</v>
      </c>
      <c r="F266" s="96">
        <f>IF(RTD("cqg.rtd",,"StudyData", $B$1, "Bar", "", "Low", $A$1, -$A266, $F$1,$E$1,,$C$1,$D$1)="",NA(),RTD("cqg.rtd",,"StudyData", $B$1, "Bar", "", "Low", $A$1, -$A266, $F$1,$E$1,,$C$1,$D$1))</f>
        <v>12865.37</v>
      </c>
      <c r="G266" s="96">
        <f>IF(RTD("cqg.rtd",,"StudyData", $B$1, "Bar", "", "Close", $A$1, -$A266, $F$1,$E$1,,$C$1,$D$1)="",NA(),RTD("cqg.rtd",,"StudyData", $B$1, "Bar", "", "Close", $A$1, -$A266, $F$1,$E$1,,$C$1,$D$1))</f>
        <v>13071.12</v>
      </c>
    </row>
    <row r="267" spans="1:7" x14ac:dyDescent="0.3">
      <c r="A267" s="93">
        <f t="shared" si="4"/>
        <v>265</v>
      </c>
      <c r="B267" s="94">
        <f xml:space="preserve"> RTD("cqg.rtd",,"StudyData", $B$1, "Bar", "", "Time", $A$1,-$A267, $F$1,$E$1, "","False")</f>
        <v>42564</v>
      </c>
      <c r="C267" s="95">
        <f xml:space="preserve"> RTD("cqg.rtd",,"StudyData", $B$1, "Bar", "", "Time", $A$1, -$A267,$F$1,$E$1, "","False")</f>
        <v>42564</v>
      </c>
      <c r="D267" s="96">
        <f xml:space="preserve"> IF(RTD("cqg.rtd",,"StudyData", $B$1, "Bar", "", "Open", $A$1, -$A267, $F$1,$E$1,,$C$1,$D$1)="",NA(),RTD("cqg.rtd",,"StudyData", $B$1, "Bar", "", "Open", $A$1, -$A267, $F$1,$E$1,,$C$1,$D$1))</f>
        <v>12943.71</v>
      </c>
      <c r="E267" s="96">
        <f>IF(RTD("cqg.rtd",,"StudyData", $B$1, "Bar", "", "High", $A$1, -$A267, $F$1,$E$1,,$C$1,$D$1)="",NA(), RTD("cqg.rtd",,"StudyData", $B$1, "Bar", "", "High", $A$1, -$A267, $F$1,$E$1,,$C$1,$D$1))</f>
        <v>13014.96</v>
      </c>
      <c r="F267" s="96">
        <f>IF(RTD("cqg.rtd",,"StudyData", $B$1, "Bar", "", "Low", $A$1, -$A267, $F$1,$E$1,,$C$1,$D$1)="",NA(),RTD("cqg.rtd",,"StudyData", $B$1, "Bar", "", "Low", $A$1, -$A267, $F$1,$E$1,,$C$1,$D$1))</f>
        <v>12907.95</v>
      </c>
      <c r="G267" s="96">
        <f>IF(RTD("cqg.rtd",,"StudyData", $B$1, "Bar", "", "Close", $A$1, -$A267, $F$1,$E$1,,$C$1,$D$1)="",NA(),RTD("cqg.rtd",,"StudyData", $B$1, "Bar", "", "Close", $A$1, -$A267, $F$1,$E$1,,$C$1,$D$1))</f>
        <v>12953.72</v>
      </c>
    </row>
    <row r="268" spans="1:7" x14ac:dyDescent="0.3">
      <c r="A268" s="93">
        <f t="shared" si="4"/>
        <v>266</v>
      </c>
      <c r="B268" s="94">
        <f xml:space="preserve"> RTD("cqg.rtd",,"StudyData", $B$1, "Bar", "", "Time", $A$1,-$A268, $F$1,$E$1, "","False")</f>
        <v>42563</v>
      </c>
      <c r="C268" s="95">
        <f xml:space="preserve"> RTD("cqg.rtd",,"StudyData", $B$1, "Bar", "", "Time", $A$1, -$A268,$F$1,$E$1, "","False")</f>
        <v>42563</v>
      </c>
      <c r="D268" s="96">
        <f xml:space="preserve"> IF(RTD("cqg.rtd",,"StudyData", $B$1, "Bar", "", "Open", $A$1, -$A268, $F$1,$E$1,,$C$1,$D$1)="",NA(),RTD("cqg.rtd",,"StudyData", $B$1, "Bar", "", "Open", $A$1, -$A268, $F$1,$E$1,,$C$1,$D$1))</f>
        <v>12783.44</v>
      </c>
      <c r="E268" s="96">
        <f>IF(RTD("cqg.rtd",,"StudyData", $B$1, "Bar", "", "High", $A$1, -$A268, $F$1,$E$1,,$C$1,$D$1)="",NA(), RTD("cqg.rtd",,"StudyData", $B$1, "Bar", "", "High", $A$1, -$A268, $F$1,$E$1,,$C$1,$D$1))</f>
        <v>12896.88</v>
      </c>
      <c r="F268" s="96">
        <f>IF(RTD("cqg.rtd",,"StudyData", $B$1, "Bar", "", "Low", $A$1, -$A268, $F$1,$E$1,,$C$1,$D$1)="",NA(),RTD("cqg.rtd",,"StudyData", $B$1, "Bar", "", "Low", $A$1, -$A268, $F$1,$E$1,,$C$1,$D$1))</f>
        <v>12710.03</v>
      </c>
      <c r="G268" s="96">
        <f>IF(RTD("cqg.rtd",,"StudyData", $B$1, "Bar", "", "Close", $A$1, -$A268, $F$1,$E$1,,$C$1,$D$1)="",NA(),RTD("cqg.rtd",,"StudyData", $B$1, "Bar", "", "Close", $A$1, -$A268, $F$1,$E$1,,$C$1,$D$1))</f>
        <v>12884.16</v>
      </c>
    </row>
    <row r="269" spans="1:7" x14ac:dyDescent="0.3">
      <c r="A269" s="93">
        <f t="shared" si="4"/>
        <v>267</v>
      </c>
      <c r="B269" s="94">
        <f xml:space="preserve"> RTD("cqg.rtd",,"StudyData", $B$1, "Bar", "", "Time", $A$1,-$A269, $F$1,$E$1, "","False")</f>
        <v>42562</v>
      </c>
      <c r="C269" s="95">
        <f xml:space="preserve"> RTD("cqg.rtd",,"StudyData", $B$1, "Bar", "", "Time", $A$1, -$A269,$F$1,$E$1, "","False")</f>
        <v>42562</v>
      </c>
      <c r="D269" s="96">
        <f xml:space="preserve"> IF(RTD("cqg.rtd",,"StudyData", $B$1, "Bar", "", "Open", $A$1, -$A269, $F$1,$E$1,,$C$1,$D$1)="",NA(),RTD("cqg.rtd",,"StudyData", $B$1, "Bar", "", "Open", $A$1, -$A269, $F$1,$E$1,,$C$1,$D$1))</f>
        <v>12712.08</v>
      </c>
      <c r="E269" s="96">
        <f>IF(RTD("cqg.rtd",,"StudyData", $B$1, "Bar", "", "High", $A$1, -$A269, $F$1,$E$1,,$C$1,$D$1)="",NA(), RTD("cqg.rtd",,"StudyData", $B$1, "Bar", "", "High", $A$1, -$A269, $F$1,$E$1,,$C$1,$D$1))</f>
        <v>12720.58</v>
      </c>
      <c r="F269" s="96">
        <f>IF(RTD("cqg.rtd",,"StudyData", $B$1, "Bar", "", "Low", $A$1, -$A269, $F$1,$E$1,,$C$1,$D$1)="",NA(),RTD("cqg.rtd",,"StudyData", $B$1, "Bar", "", "Low", $A$1, -$A269, $F$1,$E$1,,$C$1,$D$1))</f>
        <v>12628.74</v>
      </c>
      <c r="G269" s="96">
        <f>IF(RTD("cqg.rtd",,"StudyData", $B$1, "Bar", "", "Close", $A$1, -$A269, $F$1,$E$1,,$C$1,$D$1)="",NA(),RTD("cqg.rtd",,"StudyData", $B$1, "Bar", "", "Close", $A$1, -$A269, $F$1,$E$1,,$C$1,$D$1))</f>
        <v>12667.35</v>
      </c>
    </row>
    <row r="270" spans="1:7" x14ac:dyDescent="0.3">
      <c r="A270" s="93">
        <f t="shared" si="4"/>
        <v>268</v>
      </c>
      <c r="B270" s="94">
        <f xml:space="preserve"> RTD("cqg.rtd",,"StudyData", $B$1, "Bar", "", "Time", $A$1,-$A270, $F$1,$E$1, "","False")</f>
        <v>42559</v>
      </c>
      <c r="C270" s="95">
        <f xml:space="preserve"> RTD("cqg.rtd",,"StudyData", $B$1, "Bar", "", "Time", $A$1, -$A270,$F$1,$E$1, "","False")</f>
        <v>42559</v>
      </c>
      <c r="D270" s="96">
        <f xml:space="preserve"> IF(RTD("cqg.rtd",,"StudyData", $B$1, "Bar", "", "Open", $A$1, -$A270, $F$1,$E$1,,$C$1,$D$1)="",NA(),RTD("cqg.rtd",,"StudyData", $B$1, "Bar", "", "Open", $A$1, -$A270, $F$1,$E$1,,$C$1,$D$1))</f>
        <v>12539.12</v>
      </c>
      <c r="E270" s="96">
        <f>IF(RTD("cqg.rtd",,"StudyData", $B$1, "Bar", "", "High", $A$1, -$A270, $F$1,$E$1,,$C$1,$D$1)="",NA(), RTD("cqg.rtd",,"StudyData", $B$1, "Bar", "", "High", $A$1, -$A270, $F$1,$E$1,,$C$1,$D$1))</f>
        <v>12545.76</v>
      </c>
      <c r="F270" s="96">
        <f>IF(RTD("cqg.rtd",,"StudyData", $B$1, "Bar", "", "Low", $A$1, -$A270, $F$1,$E$1,,$C$1,$D$1)="",NA(),RTD("cqg.rtd",,"StudyData", $B$1, "Bar", "", "Low", $A$1, -$A270, $F$1,$E$1,,$C$1,$D$1))</f>
        <v>12425.16</v>
      </c>
      <c r="G270" s="96">
        <f>IF(RTD("cqg.rtd",,"StudyData", $B$1, "Bar", "", "Close", $A$1, -$A270, $F$1,$E$1,,$C$1,$D$1)="",NA(),RTD("cqg.rtd",,"StudyData", $B$1, "Bar", "", "Close", $A$1, -$A270, $F$1,$E$1,,$C$1,$D$1))</f>
        <v>12472.95</v>
      </c>
    </row>
    <row r="271" spans="1:7" x14ac:dyDescent="0.3">
      <c r="A271" s="93">
        <f t="shared" si="4"/>
        <v>269</v>
      </c>
      <c r="B271" s="94">
        <f xml:space="preserve"> RTD("cqg.rtd",,"StudyData", $B$1, "Bar", "", "Time", $A$1,-$A271, $F$1,$E$1, "","False")</f>
        <v>42558</v>
      </c>
      <c r="C271" s="95">
        <f xml:space="preserve"> RTD("cqg.rtd",,"StudyData", $B$1, "Bar", "", "Time", $A$1, -$A271,$F$1,$E$1, "","False")</f>
        <v>42558</v>
      </c>
      <c r="D271" s="96">
        <f xml:space="preserve"> IF(RTD("cqg.rtd",,"StudyData", $B$1, "Bar", "", "Open", $A$1, -$A271, $F$1,$E$1,,$C$1,$D$1)="",NA(),RTD("cqg.rtd",,"StudyData", $B$1, "Bar", "", "Open", $A$1, -$A271, $F$1,$E$1,,$C$1,$D$1))</f>
        <v>12462.94</v>
      </c>
      <c r="E271" s="96">
        <f>IF(RTD("cqg.rtd",,"StudyData", $B$1, "Bar", "", "High", $A$1, -$A271, $F$1,$E$1,,$C$1,$D$1)="",NA(), RTD("cqg.rtd",,"StudyData", $B$1, "Bar", "", "High", $A$1, -$A271, $F$1,$E$1,,$C$1,$D$1))</f>
        <v>12601.17</v>
      </c>
      <c r="F271" s="96">
        <f>IF(RTD("cqg.rtd",,"StudyData", $B$1, "Bar", "", "Low", $A$1, -$A271, $F$1,$E$1,,$C$1,$D$1)="",NA(),RTD("cqg.rtd",,"StudyData", $B$1, "Bar", "", "Low", $A$1, -$A271, $F$1,$E$1,,$C$1,$D$1))</f>
        <v>12441.93</v>
      </c>
      <c r="G271" s="96">
        <f>IF(RTD("cqg.rtd",,"StudyData", $B$1, "Bar", "", "Close", $A$1, -$A271, $F$1,$E$1,,$C$1,$D$1)="",NA(),RTD("cqg.rtd",,"StudyData", $B$1, "Bar", "", "Close", $A$1, -$A271, $F$1,$E$1,,$C$1,$D$1))</f>
        <v>12568</v>
      </c>
    </row>
    <row r="272" spans="1:7" x14ac:dyDescent="0.3">
      <c r="A272" s="93">
        <f t="shared" si="4"/>
        <v>270</v>
      </c>
      <c r="B272" s="94">
        <f xml:space="preserve"> RTD("cqg.rtd",,"StudyData", $B$1, "Bar", "", "Time", $A$1,-$A272, $F$1,$E$1, "","False")</f>
        <v>42557</v>
      </c>
      <c r="C272" s="95">
        <f xml:space="preserve"> RTD("cqg.rtd",,"StudyData", $B$1, "Bar", "", "Time", $A$1, -$A272,$F$1,$E$1, "","False")</f>
        <v>42557</v>
      </c>
      <c r="D272" s="96">
        <f xml:space="preserve"> IF(RTD("cqg.rtd",,"StudyData", $B$1, "Bar", "", "Open", $A$1, -$A272, $F$1,$E$1,,$C$1,$D$1)="",NA(),RTD("cqg.rtd",,"StudyData", $B$1, "Bar", "", "Open", $A$1, -$A272, $F$1,$E$1,,$C$1,$D$1))</f>
        <v>12410.01</v>
      </c>
      <c r="E272" s="96">
        <f>IF(RTD("cqg.rtd",,"StudyData", $B$1, "Bar", "", "High", $A$1, -$A272, $F$1,$E$1,,$C$1,$D$1)="",NA(), RTD("cqg.rtd",,"StudyData", $B$1, "Bar", "", "High", $A$1, -$A272, $F$1,$E$1,,$C$1,$D$1))</f>
        <v>12433.13</v>
      </c>
      <c r="F272" s="96">
        <f>IF(RTD("cqg.rtd",,"StudyData", $B$1, "Bar", "", "Low", $A$1, -$A272, $F$1,$E$1,,$C$1,$D$1)="",NA(),RTD("cqg.rtd",,"StudyData", $B$1, "Bar", "", "Low", $A$1, -$A272, $F$1,$E$1,,$C$1,$D$1))</f>
        <v>12279.37</v>
      </c>
      <c r="G272" s="96">
        <f>IF(RTD("cqg.rtd",,"StudyData", $B$1, "Bar", "", "Close", $A$1, -$A272, $F$1,$E$1,,$C$1,$D$1)="",NA(),RTD("cqg.rtd",,"StudyData", $B$1, "Bar", "", "Close", $A$1, -$A272, $F$1,$E$1,,$C$1,$D$1))</f>
        <v>12382.48</v>
      </c>
    </row>
    <row r="273" spans="1:7" x14ac:dyDescent="0.3">
      <c r="A273" s="93">
        <f t="shared" si="4"/>
        <v>271</v>
      </c>
      <c r="B273" s="94">
        <f xml:space="preserve"> RTD("cqg.rtd",,"StudyData", $B$1, "Bar", "", "Time", $A$1,-$A273, $F$1,$E$1, "","False")</f>
        <v>42556</v>
      </c>
      <c r="C273" s="95">
        <f xml:space="preserve"> RTD("cqg.rtd",,"StudyData", $B$1, "Bar", "", "Time", $A$1, -$A273,$F$1,$E$1, "","False")</f>
        <v>42556</v>
      </c>
      <c r="D273" s="96">
        <f xml:space="preserve"> IF(RTD("cqg.rtd",,"StudyData", $B$1, "Bar", "", "Open", $A$1, -$A273, $F$1,$E$1,,$C$1,$D$1)="",NA(),RTD("cqg.rtd",,"StudyData", $B$1, "Bar", "", "Open", $A$1, -$A273, $F$1,$E$1,,$C$1,$D$1))</f>
        <v>12744.38</v>
      </c>
      <c r="E273" s="96">
        <f>IF(RTD("cqg.rtd",,"StudyData", $B$1, "Bar", "", "High", $A$1, -$A273, $F$1,$E$1,,$C$1,$D$1)="",NA(), RTD("cqg.rtd",,"StudyData", $B$1, "Bar", "", "High", $A$1, -$A273, $F$1,$E$1,,$C$1,$D$1))</f>
        <v>12744.38</v>
      </c>
      <c r="F273" s="96">
        <f>IF(RTD("cqg.rtd",,"StudyData", $B$1, "Bar", "", "Low", $A$1, -$A273, $F$1,$E$1,,$C$1,$D$1)="",NA(),RTD("cqg.rtd",,"StudyData", $B$1, "Bar", "", "Low", $A$1, -$A273, $F$1,$E$1,,$C$1,$D$1))</f>
        <v>12570.58</v>
      </c>
      <c r="G273" s="96">
        <f>IF(RTD("cqg.rtd",,"StudyData", $B$1, "Bar", "", "Close", $A$1, -$A273, $F$1,$E$1,,$C$1,$D$1)="",NA(),RTD("cqg.rtd",,"StudyData", $B$1, "Bar", "", "Close", $A$1, -$A273, $F$1,$E$1,,$C$1,$D$1))</f>
        <v>12577.78</v>
      </c>
    </row>
    <row r="274" spans="1:7" x14ac:dyDescent="0.3">
      <c r="A274" s="93">
        <f t="shared" si="4"/>
        <v>272</v>
      </c>
      <c r="B274" s="94">
        <f xml:space="preserve"> RTD("cqg.rtd",,"StudyData", $B$1, "Bar", "", "Time", $A$1,-$A274, $F$1,$E$1, "","False")</f>
        <v>42555</v>
      </c>
      <c r="C274" s="95">
        <f xml:space="preserve"> RTD("cqg.rtd",,"StudyData", $B$1, "Bar", "", "Time", $A$1, -$A274,$F$1,$E$1, "","False")</f>
        <v>42555</v>
      </c>
      <c r="D274" s="96">
        <f xml:space="preserve"> IF(RTD("cqg.rtd",,"StudyData", $B$1, "Bar", "", "Open", $A$1, -$A274, $F$1,$E$1,,$C$1,$D$1)="",NA(),RTD("cqg.rtd",,"StudyData", $B$1, "Bar", "", "Open", $A$1, -$A274, $F$1,$E$1,,$C$1,$D$1))</f>
        <v>12734.3</v>
      </c>
      <c r="E274" s="96">
        <f>IF(RTD("cqg.rtd",,"StudyData", $B$1, "Bar", "", "High", $A$1, -$A274, $F$1,$E$1,,$C$1,$D$1)="",NA(), RTD("cqg.rtd",,"StudyData", $B$1, "Bar", "", "High", $A$1, -$A274, $F$1,$E$1,,$C$1,$D$1))</f>
        <v>12843.3</v>
      </c>
      <c r="F274" s="96">
        <f>IF(RTD("cqg.rtd",,"StudyData", $B$1, "Bar", "", "Low", $A$1, -$A274, $F$1,$E$1,,$C$1,$D$1)="",NA(),RTD("cqg.rtd",,"StudyData", $B$1, "Bar", "", "Low", $A$1, -$A274, $F$1,$E$1,,$C$1,$D$1))</f>
        <v>12655.98</v>
      </c>
      <c r="G274" s="96">
        <f>IF(RTD("cqg.rtd",,"StudyData", $B$1, "Bar", "", "Close", $A$1, -$A274, $F$1,$E$1,,$C$1,$D$1)="",NA(),RTD("cqg.rtd",,"StudyData", $B$1, "Bar", "", "Close", $A$1, -$A274, $F$1,$E$1,,$C$1,$D$1))</f>
        <v>12795.78</v>
      </c>
    </row>
    <row r="275" spans="1:7" x14ac:dyDescent="0.3">
      <c r="A275" s="93">
        <f t="shared" si="4"/>
        <v>273</v>
      </c>
      <c r="B275" s="94">
        <f xml:space="preserve"> RTD("cqg.rtd",,"StudyData", $B$1, "Bar", "", "Time", $A$1,-$A275, $F$1,$E$1, "","False")</f>
        <v>42551</v>
      </c>
      <c r="C275" s="95">
        <f xml:space="preserve"> RTD("cqg.rtd",,"StudyData", $B$1, "Bar", "", "Time", $A$1, -$A275,$F$1,$E$1, "","False")</f>
        <v>42551</v>
      </c>
      <c r="D275" s="96">
        <f xml:space="preserve"> IF(RTD("cqg.rtd",,"StudyData", $B$1, "Bar", "", "Open", $A$1, -$A275, $F$1,$E$1,,$C$1,$D$1)="",NA(),RTD("cqg.rtd",,"StudyData", $B$1, "Bar", "", "Open", $A$1, -$A275, $F$1,$E$1,,$C$1,$D$1))</f>
        <v>12595.51</v>
      </c>
      <c r="E275" s="96">
        <f>IF(RTD("cqg.rtd",,"StudyData", $B$1, "Bar", "", "High", $A$1, -$A275, $F$1,$E$1,,$C$1,$D$1)="",NA(), RTD("cqg.rtd",,"StudyData", $B$1, "Bar", "", "High", $A$1, -$A275, $F$1,$E$1,,$C$1,$D$1))</f>
        <v>12651.81</v>
      </c>
      <c r="F275" s="96">
        <f>IF(RTD("cqg.rtd",,"StudyData", $B$1, "Bar", "", "Low", $A$1, -$A275, $F$1,$E$1,,$C$1,$D$1)="",NA(),RTD("cqg.rtd",,"StudyData", $B$1, "Bar", "", "Low", $A$1, -$A275, $F$1,$E$1,,$C$1,$D$1))</f>
        <v>12507.47</v>
      </c>
      <c r="G275" s="96">
        <f>IF(RTD("cqg.rtd",,"StudyData", $B$1, "Bar", "", "Close", $A$1, -$A275, $F$1,$E$1,,$C$1,$D$1)="",NA(),RTD("cqg.rtd",,"StudyData", $B$1, "Bar", "", "Close", $A$1, -$A275, $F$1,$E$1,,$C$1,$D$1))</f>
        <v>12636.24</v>
      </c>
    </row>
    <row r="276" spans="1:7" x14ac:dyDescent="0.3">
      <c r="A276" s="93">
        <f t="shared" si="4"/>
        <v>274</v>
      </c>
      <c r="B276" s="94">
        <f xml:space="preserve"> RTD("cqg.rtd",,"StudyData", $B$1, "Bar", "", "Time", $A$1,-$A276, $F$1,$E$1, "","False")</f>
        <v>42550</v>
      </c>
      <c r="C276" s="95">
        <f xml:space="preserve"> RTD("cqg.rtd",,"StudyData", $B$1, "Bar", "", "Time", $A$1, -$A276,$F$1,$E$1, "","False")</f>
        <v>42550</v>
      </c>
      <c r="D276" s="96">
        <f xml:space="preserve"> IF(RTD("cqg.rtd",,"StudyData", $B$1, "Bar", "", "Open", $A$1, -$A276, $F$1,$E$1,,$C$1,$D$1)="",NA(),RTD("cqg.rtd",,"StudyData", $B$1, "Bar", "", "Open", $A$1, -$A276, $F$1,$E$1,,$C$1,$D$1))</f>
        <v>12277.31</v>
      </c>
      <c r="E276" s="96">
        <f>IF(RTD("cqg.rtd",,"StudyData", $B$1, "Bar", "", "High", $A$1, -$A276, $F$1,$E$1,,$C$1,$D$1)="",NA(), RTD("cqg.rtd",,"StudyData", $B$1, "Bar", "", "High", $A$1, -$A276, $F$1,$E$1,,$C$1,$D$1))</f>
        <v>12419.97</v>
      </c>
      <c r="F276" s="96">
        <f>IF(RTD("cqg.rtd",,"StudyData", $B$1, "Bar", "", "Low", $A$1, -$A276, $F$1,$E$1,,$C$1,$D$1)="",NA(),RTD("cqg.rtd",,"StudyData", $B$1, "Bar", "", "Low", $A$1, -$A276, $F$1,$E$1,,$C$1,$D$1))</f>
        <v>12277.31</v>
      </c>
      <c r="G276" s="96">
        <f>IF(RTD("cqg.rtd",,"StudyData", $B$1, "Bar", "", "Close", $A$1, -$A276, $F$1,$E$1,,$C$1,$D$1)="",NA(),RTD("cqg.rtd",,"StudyData", $B$1, "Bar", "", "Close", $A$1, -$A276, $F$1,$E$1,,$C$1,$D$1))</f>
        <v>12403.46</v>
      </c>
    </row>
    <row r="277" spans="1:7" x14ac:dyDescent="0.3">
      <c r="A277" s="93">
        <f t="shared" si="4"/>
        <v>275</v>
      </c>
      <c r="B277" s="94">
        <f xml:space="preserve"> RTD("cqg.rtd",,"StudyData", $B$1, "Bar", "", "Time", $A$1,-$A277, $F$1,$E$1, "","False")</f>
        <v>42549</v>
      </c>
      <c r="C277" s="95">
        <f xml:space="preserve"> RTD("cqg.rtd",,"StudyData", $B$1, "Bar", "", "Time", $A$1, -$A277,$F$1,$E$1, "","False")</f>
        <v>42549</v>
      </c>
      <c r="D277" s="96">
        <f xml:space="preserve"> IF(RTD("cqg.rtd",,"StudyData", $B$1, "Bar", "", "Open", $A$1, -$A277, $F$1,$E$1,,$C$1,$D$1)="",NA(),RTD("cqg.rtd",,"StudyData", $B$1, "Bar", "", "Open", $A$1, -$A277, $F$1,$E$1,,$C$1,$D$1))</f>
        <v>12027.62</v>
      </c>
      <c r="E277" s="96">
        <f>IF(RTD("cqg.rtd",,"StudyData", $B$1, "Bar", "", "High", $A$1, -$A277, $F$1,$E$1,,$C$1,$D$1)="",NA(), RTD("cqg.rtd",,"StudyData", $B$1, "Bar", "", "High", $A$1, -$A277, $F$1,$E$1,,$C$1,$D$1))</f>
        <v>12225</v>
      </c>
      <c r="F277" s="96">
        <f>IF(RTD("cqg.rtd",,"StudyData", $B$1, "Bar", "", "Low", $A$1, -$A277, $F$1,$E$1,,$C$1,$D$1)="",NA(),RTD("cqg.rtd",,"StudyData", $B$1, "Bar", "", "Low", $A$1, -$A277, $F$1,$E$1,,$C$1,$D$1))</f>
        <v>12027.62</v>
      </c>
      <c r="G277" s="96">
        <f>IF(RTD("cqg.rtd",,"StudyData", $B$1, "Bar", "", "Close", $A$1, -$A277, $F$1,$E$1,,$C$1,$D$1)="",NA(),RTD("cqg.rtd",,"StudyData", $B$1, "Bar", "", "Close", $A$1, -$A277, $F$1,$E$1,,$C$1,$D$1))</f>
        <v>12201.77</v>
      </c>
    </row>
    <row r="278" spans="1:7" x14ac:dyDescent="0.3">
      <c r="A278" s="93">
        <f t="shared" si="4"/>
        <v>276</v>
      </c>
      <c r="B278" s="94">
        <f xml:space="preserve"> RTD("cqg.rtd",,"StudyData", $B$1, "Bar", "", "Time", $A$1,-$A278, $F$1,$E$1, "","False")</f>
        <v>42548</v>
      </c>
      <c r="C278" s="95">
        <f xml:space="preserve"> RTD("cqg.rtd",,"StudyData", $B$1, "Bar", "", "Time", $A$1, -$A278,$F$1,$E$1, "","False")</f>
        <v>42548</v>
      </c>
      <c r="D278" s="96">
        <f xml:space="preserve"> IF(RTD("cqg.rtd",,"StudyData", $B$1, "Bar", "", "Open", $A$1, -$A278, $F$1,$E$1,,$C$1,$D$1)="",NA(),RTD("cqg.rtd",,"StudyData", $B$1, "Bar", "", "Open", $A$1, -$A278, $F$1,$E$1,,$C$1,$D$1))</f>
        <v>12177.48</v>
      </c>
      <c r="E278" s="96">
        <f>IF(RTD("cqg.rtd",,"StudyData", $B$1, "Bar", "", "High", $A$1, -$A278, $F$1,$E$1,,$C$1,$D$1)="",NA(), RTD("cqg.rtd",,"StudyData", $B$1, "Bar", "", "High", $A$1, -$A278, $F$1,$E$1,,$C$1,$D$1))</f>
        <v>12294.95</v>
      </c>
      <c r="F278" s="96">
        <f>IF(RTD("cqg.rtd",,"StudyData", $B$1, "Bar", "", "Low", $A$1, -$A278, $F$1,$E$1,,$C$1,$D$1)="",NA(),RTD("cqg.rtd",,"StudyData", $B$1, "Bar", "", "Low", $A$1, -$A278, $F$1,$E$1,,$C$1,$D$1))</f>
        <v>12135.98</v>
      </c>
      <c r="G278" s="96">
        <f>IF(RTD("cqg.rtd",,"StudyData", $B$1, "Bar", "", "Close", $A$1, -$A278, $F$1,$E$1,,$C$1,$D$1)="",NA(),RTD("cqg.rtd",,"StudyData", $B$1, "Bar", "", "Close", $A$1, -$A278, $F$1,$E$1,,$C$1,$D$1))</f>
        <v>12242.08</v>
      </c>
    </row>
    <row r="279" spans="1:7" x14ac:dyDescent="0.3">
      <c r="A279" s="93">
        <f t="shared" si="4"/>
        <v>277</v>
      </c>
      <c r="B279" s="94">
        <f xml:space="preserve"> RTD("cqg.rtd",,"StudyData", $B$1, "Bar", "", "Time", $A$1,-$A279, $F$1,$E$1, "","False")</f>
        <v>42545</v>
      </c>
      <c r="C279" s="95">
        <f xml:space="preserve"> RTD("cqg.rtd",,"StudyData", $B$1, "Bar", "", "Time", $A$1, -$A279,$F$1,$E$1, "","False")</f>
        <v>42545</v>
      </c>
      <c r="D279" s="96">
        <f xml:space="preserve"> IF(RTD("cqg.rtd",,"StudyData", $B$1, "Bar", "", "Open", $A$1, -$A279, $F$1,$E$1,,$C$1,$D$1)="",NA(),RTD("cqg.rtd",,"StudyData", $B$1, "Bar", "", "Open", $A$1, -$A279, $F$1,$E$1,,$C$1,$D$1))</f>
        <v>12473.81</v>
      </c>
      <c r="E279" s="96">
        <f>IF(RTD("cqg.rtd",,"StudyData", $B$1, "Bar", "", "High", $A$1, -$A279, $F$1,$E$1,,$C$1,$D$1)="",NA(), RTD("cqg.rtd",,"StudyData", $B$1, "Bar", "", "High", $A$1, -$A279, $F$1,$E$1,,$C$1,$D$1))</f>
        <v>12784.26</v>
      </c>
      <c r="F279" s="96">
        <f>IF(RTD("cqg.rtd",,"StudyData", $B$1, "Bar", "", "Low", $A$1, -$A279, $F$1,$E$1,,$C$1,$D$1)="",NA(),RTD("cqg.rtd",,"StudyData", $B$1, "Bar", "", "Low", $A$1, -$A279, $F$1,$E$1,,$C$1,$D$1))</f>
        <v>12028.23</v>
      </c>
      <c r="G279" s="96">
        <f>IF(RTD("cqg.rtd",,"StudyData", $B$1, "Bar", "", "Close", $A$1, -$A279, $F$1,$E$1,,$C$1,$D$1)="",NA(),RTD("cqg.rtd",,"StudyData", $B$1, "Bar", "", "Close", $A$1, -$A279, $F$1,$E$1,,$C$1,$D$1))</f>
        <v>12313.37</v>
      </c>
    </row>
    <row r="280" spans="1:7" x14ac:dyDescent="0.3">
      <c r="A280" s="93">
        <f t="shared" si="4"/>
        <v>278</v>
      </c>
      <c r="B280" s="94">
        <f xml:space="preserve"> RTD("cqg.rtd",,"StudyData", $B$1, "Bar", "", "Time", $A$1,-$A280, $F$1,$E$1, "","False")</f>
        <v>42544</v>
      </c>
      <c r="C280" s="95">
        <f xml:space="preserve"> RTD("cqg.rtd",,"StudyData", $B$1, "Bar", "", "Time", $A$1, -$A280,$F$1,$E$1, "","False")</f>
        <v>42544</v>
      </c>
      <c r="D280" s="96">
        <f xml:space="preserve"> IF(RTD("cqg.rtd",,"StudyData", $B$1, "Bar", "", "Open", $A$1, -$A280, $F$1,$E$1,,$C$1,$D$1)="",NA(),RTD("cqg.rtd",,"StudyData", $B$1, "Bar", "", "Open", $A$1, -$A280, $F$1,$E$1,,$C$1,$D$1))</f>
        <v>12686.67</v>
      </c>
      <c r="E280" s="96">
        <f>IF(RTD("cqg.rtd",,"StudyData", $B$1, "Bar", "", "High", $A$1, -$A280, $F$1,$E$1,,$C$1,$D$1)="",NA(), RTD("cqg.rtd",,"StudyData", $B$1, "Bar", "", "High", $A$1, -$A280, $F$1,$E$1,,$C$1,$D$1))</f>
        <v>12687.54</v>
      </c>
      <c r="F280" s="96">
        <f>IF(RTD("cqg.rtd",,"StudyData", $B$1, "Bar", "", "Low", $A$1, -$A280, $F$1,$E$1,,$C$1,$D$1)="",NA(),RTD("cqg.rtd",,"StudyData", $B$1, "Bar", "", "Low", $A$1, -$A280, $F$1,$E$1,,$C$1,$D$1))</f>
        <v>12571.13</v>
      </c>
      <c r="G280" s="96">
        <f>IF(RTD("cqg.rtd",,"StudyData", $B$1, "Bar", "", "Close", $A$1, -$A280, $F$1,$E$1,,$C$1,$D$1)="",NA(),RTD("cqg.rtd",,"StudyData", $B$1, "Bar", "", "Close", $A$1, -$A280, $F$1,$E$1,,$C$1,$D$1))</f>
        <v>12672.27</v>
      </c>
    </row>
    <row r="281" spans="1:7" x14ac:dyDescent="0.3">
      <c r="A281" s="93">
        <f t="shared" si="4"/>
        <v>279</v>
      </c>
      <c r="B281" s="94">
        <f xml:space="preserve"> RTD("cqg.rtd",,"StudyData", $B$1, "Bar", "", "Time", $A$1,-$A281, $F$1,$E$1, "","False")</f>
        <v>42543</v>
      </c>
      <c r="C281" s="95">
        <f xml:space="preserve"> RTD("cqg.rtd",,"StudyData", $B$1, "Bar", "", "Time", $A$1, -$A281,$F$1,$E$1, "","False")</f>
        <v>42543</v>
      </c>
      <c r="D281" s="96">
        <f xml:space="preserve"> IF(RTD("cqg.rtd",,"StudyData", $B$1, "Bar", "", "Open", $A$1, -$A281, $F$1,$E$1,,$C$1,$D$1)="",NA(),RTD("cqg.rtd",,"StudyData", $B$1, "Bar", "", "Open", $A$1, -$A281, $F$1,$E$1,,$C$1,$D$1))</f>
        <v>12480.45</v>
      </c>
      <c r="E281" s="96">
        <f>IF(RTD("cqg.rtd",,"StudyData", $B$1, "Bar", "", "High", $A$1, -$A281, $F$1,$E$1,,$C$1,$D$1)="",NA(), RTD("cqg.rtd",,"StudyData", $B$1, "Bar", "", "High", $A$1, -$A281, $F$1,$E$1,,$C$1,$D$1))</f>
        <v>12677.97</v>
      </c>
      <c r="F281" s="96">
        <f>IF(RTD("cqg.rtd",,"StudyData", $B$1, "Bar", "", "Low", $A$1, -$A281, $F$1,$E$1,,$C$1,$D$1)="",NA(),RTD("cqg.rtd",,"StudyData", $B$1, "Bar", "", "Low", $A$1, -$A281, $F$1,$E$1,,$C$1,$D$1))</f>
        <v>12472.16</v>
      </c>
      <c r="G281" s="96">
        <f>IF(RTD("cqg.rtd",,"StudyData", $B$1, "Bar", "", "Close", $A$1, -$A281, $F$1,$E$1,,$C$1,$D$1)="",NA(),RTD("cqg.rtd",,"StudyData", $B$1, "Bar", "", "Close", $A$1, -$A281, $F$1,$E$1,,$C$1,$D$1))</f>
        <v>12671.44</v>
      </c>
    </row>
    <row r="282" spans="1:7" x14ac:dyDescent="0.3">
      <c r="A282" s="93">
        <f t="shared" si="4"/>
        <v>280</v>
      </c>
      <c r="B282" s="94">
        <f xml:space="preserve"> RTD("cqg.rtd",,"StudyData", $B$1, "Bar", "", "Time", $A$1,-$A282, $F$1,$E$1, "","False")</f>
        <v>42542</v>
      </c>
      <c r="C282" s="95">
        <f xml:space="preserve"> RTD("cqg.rtd",,"StudyData", $B$1, "Bar", "", "Time", $A$1, -$A282,$F$1,$E$1, "","False")</f>
        <v>42542</v>
      </c>
      <c r="D282" s="96">
        <f xml:space="preserve"> IF(RTD("cqg.rtd",,"StudyData", $B$1, "Bar", "", "Open", $A$1, -$A282, $F$1,$E$1,,$C$1,$D$1)="",NA(),RTD("cqg.rtd",,"StudyData", $B$1, "Bar", "", "Open", $A$1, -$A282, $F$1,$E$1,,$C$1,$D$1))</f>
        <v>12419.71</v>
      </c>
      <c r="E282" s="96">
        <f>IF(RTD("cqg.rtd",,"StudyData", $B$1, "Bar", "", "High", $A$1, -$A282, $F$1,$E$1,,$C$1,$D$1)="",NA(), RTD("cqg.rtd",,"StudyData", $B$1, "Bar", "", "High", $A$1, -$A282, $F$1,$E$1,,$C$1,$D$1))</f>
        <v>12534.86</v>
      </c>
      <c r="F282" s="96">
        <f>IF(RTD("cqg.rtd",,"StudyData", $B$1, "Bar", "", "Low", $A$1, -$A282, $F$1,$E$1,,$C$1,$D$1)="",NA(),RTD("cqg.rtd",,"StudyData", $B$1, "Bar", "", "Low", $A$1, -$A282, $F$1,$E$1,,$C$1,$D$1))</f>
        <v>12402.49</v>
      </c>
      <c r="G282" s="96">
        <f>IF(RTD("cqg.rtd",,"StudyData", $B$1, "Bar", "", "Close", $A$1, -$A282, $F$1,$E$1,,$C$1,$D$1)="",NA(),RTD("cqg.rtd",,"StudyData", $B$1, "Bar", "", "Close", $A$1, -$A282, $F$1,$E$1,,$C$1,$D$1))</f>
        <v>12520.19</v>
      </c>
    </row>
    <row r="283" spans="1:7" x14ac:dyDescent="0.3">
      <c r="A283" s="93">
        <f t="shared" si="4"/>
        <v>281</v>
      </c>
      <c r="B283" s="94">
        <f xml:space="preserve"> RTD("cqg.rtd",,"StudyData", $B$1, "Bar", "", "Time", $A$1,-$A283, $F$1,$E$1, "","False")</f>
        <v>42541</v>
      </c>
      <c r="C283" s="95">
        <f xml:space="preserve"> RTD("cqg.rtd",,"StudyData", $B$1, "Bar", "", "Time", $A$1, -$A283,$F$1,$E$1, "","False")</f>
        <v>42541</v>
      </c>
      <c r="D283" s="96">
        <f xml:space="preserve"> IF(RTD("cqg.rtd",,"StudyData", $B$1, "Bar", "", "Open", $A$1, -$A283, $F$1,$E$1,,$C$1,$D$1)="",NA(),RTD("cqg.rtd",,"StudyData", $B$1, "Bar", "", "Open", $A$1, -$A283, $F$1,$E$1,,$C$1,$D$1))</f>
        <v>12366.78</v>
      </c>
      <c r="E283" s="96">
        <f>IF(RTD("cqg.rtd",,"StudyData", $B$1, "Bar", "", "High", $A$1, -$A283, $F$1,$E$1,,$C$1,$D$1)="",NA(), RTD("cqg.rtd",,"StudyData", $B$1, "Bar", "", "High", $A$1, -$A283, $F$1,$E$1,,$C$1,$D$1))</f>
        <v>12420.02</v>
      </c>
      <c r="F283" s="96">
        <f>IF(RTD("cqg.rtd",,"StudyData", $B$1, "Bar", "", "Low", $A$1, -$A283, $F$1,$E$1,,$C$1,$D$1)="",NA(),RTD("cqg.rtd",,"StudyData", $B$1, "Bar", "", "Low", $A$1, -$A283, $F$1,$E$1,,$C$1,$D$1))</f>
        <v>12278.52</v>
      </c>
      <c r="G283" s="96">
        <f>IF(RTD("cqg.rtd",,"StudyData", $B$1, "Bar", "", "Close", $A$1, -$A283, $F$1,$E$1,,$C$1,$D$1)="",NA(),RTD("cqg.rtd",,"StudyData", $B$1, "Bar", "", "Close", $A$1, -$A283, $F$1,$E$1,,$C$1,$D$1))</f>
        <v>12381.5</v>
      </c>
    </row>
    <row r="284" spans="1:7" x14ac:dyDescent="0.3">
      <c r="A284" s="93">
        <f t="shared" si="4"/>
        <v>282</v>
      </c>
      <c r="B284" s="94">
        <f xml:space="preserve"> RTD("cqg.rtd",,"StudyData", $B$1, "Bar", "", "Time", $A$1,-$A284, $F$1,$E$1, "","False")</f>
        <v>42538</v>
      </c>
      <c r="C284" s="95">
        <f xml:space="preserve"> RTD("cqg.rtd",,"StudyData", $B$1, "Bar", "", "Time", $A$1, -$A284,$F$1,$E$1, "","False")</f>
        <v>42538</v>
      </c>
      <c r="D284" s="96">
        <f xml:space="preserve"> IF(RTD("cqg.rtd",,"StudyData", $B$1, "Bar", "", "Open", $A$1, -$A284, $F$1,$E$1,,$C$1,$D$1)="",NA(),RTD("cqg.rtd",,"StudyData", $B$1, "Bar", "", "Open", $A$1, -$A284, $F$1,$E$1,,$C$1,$D$1))</f>
        <v>12318.06</v>
      </c>
      <c r="E284" s="96">
        <f>IF(RTD("cqg.rtd",,"StudyData", $B$1, "Bar", "", "High", $A$1, -$A284, $F$1,$E$1,,$C$1,$D$1)="",NA(), RTD("cqg.rtd",,"StudyData", $B$1, "Bar", "", "High", $A$1, -$A284, $F$1,$E$1,,$C$1,$D$1))</f>
        <v>12326.9</v>
      </c>
      <c r="F284" s="96">
        <f>IF(RTD("cqg.rtd",,"StudyData", $B$1, "Bar", "", "Low", $A$1, -$A284, $F$1,$E$1,,$C$1,$D$1)="",NA(),RTD("cqg.rtd",,"StudyData", $B$1, "Bar", "", "Low", $A$1, -$A284, $F$1,$E$1,,$C$1,$D$1))</f>
        <v>12162.8</v>
      </c>
      <c r="G284" s="96">
        <f>IF(RTD("cqg.rtd",,"StudyData", $B$1, "Bar", "", "Close", $A$1, -$A284, $F$1,$E$1,,$C$1,$D$1)="",NA(),RTD("cqg.rtd",,"StudyData", $B$1, "Bar", "", "Close", $A$1, -$A284, $F$1,$E$1,,$C$1,$D$1))</f>
        <v>12222.31</v>
      </c>
    </row>
    <row r="285" spans="1:7" x14ac:dyDescent="0.3">
      <c r="A285" s="93">
        <f t="shared" si="4"/>
        <v>283</v>
      </c>
      <c r="B285" s="94">
        <f xml:space="preserve"> RTD("cqg.rtd",,"StudyData", $B$1, "Bar", "", "Time", $A$1,-$A285, $F$1,$E$1, "","False")</f>
        <v>42537</v>
      </c>
      <c r="C285" s="95">
        <f xml:space="preserve"> RTD("cqg.rtd",,"StudyData", $B$1, "Bar", "", "Time", $A$1, -$A285,$F$1,$E$1, "","False")</f>
        <v>42537</v>
      </c>
      <c r="D285" s="96">
        <f xml:space="preserve"> IF(RTD("cqg.rtd",,"StudyData", $B$1, "Bar", "", "Open", $A$1, -$A285, $F$1,$E$1,,$C$1,$D$1)="",NA(),RTD("cqg.rtd",,"StudyData", $B$1, "Bar", "", "Open", $A$1, -$A285, $F$1,$E$1,,$C$1,$D$1))</f>
        <v>12361.01</v>
      </c>
      <c r="E285" s="96">
        <f>IF(RTD("cqg.rtd",,"StudyData", $B$1, "Bar", "", "High", $A$1, -$A285, $F$1,$E$1,,$C$1,$D$1)="",NA(), RTD("cqg.rtd",,"StudyData", $B$1, "Bar", "", "High", $A$1, -$A285, $F$1,$E$1,,$C$1,$D$1))</f>
        <v>12390.12</v>
      </c>
      <c r="F285" s="96">
        <f>IF(RTD("cqg.rtd",,"StudyData", $B$1, "Bar", "", "Low", $A$1, -$A285, $F$1,$E$1,,$C$1,$D$1)="",NA(),RTD("cqg.rtd",,"StudyData", $B$1, "Bar", "", "Low", $A$1, -$A285, $F$1,$E$1,,$C$1,$D$1))</f>
        <v>12137.53</v>
      </c>
      <c r="G285" s="96">
        <f>IF(RTD("cqg.rtd",,"StudyData", $B$1, "Bar", "", "Close", $A$1, -$A285, $F$1,$E$1,,$C$1,$D$1)="",NA(),RTD("cqg.rtd",,"StudyData", $B$1, "Bar", "", "Close", $A$1, -$A285, $F$1,$E$1,,$C$1,$D$1))</f>
        <v>12170.6</v>
      </c>
    </row>
    <row r="286" spans="1:7" x14ac:dyDescent="0.3">
      <c r="A286" s="93">
        <f t="shared" si="4"/>
        <v>284</v>
      </c>
      <c r="B286" s="94">
        <f xml:space="preserve"> RTD("cqg.rtd",,"StudyData", $B$1, "Bar", "", "Time", $A$1,-$A286, $F$1,$E$1, "","False")</f>
        <v>42536</v>
      </c>
      <c r="C286" s="95">
        <f xml:space="preserve"> RTD("cqg.rtd",,"StudyData", $B$1, "Bar", "", "Time", $A$1, -$A286,$F$1,$E$1, "","False")</f>
        <v>42536</v>
      </c>
      <c r="D286" s="96">
        <f xml:space="preserve"> IF(RTD("cqg.rtd",,"StudyData", $B$1, "Bar", "", "Open", $A$1, -$A286, $F$1,$E$1,,$C$1,$D$1)="",NA(),RTD("cqg.rtd",,"StudyData", $B$1, "Bar", "", "Open", $A$1, -$A286, $F$1,$E$1,,$C$1,$D$1))</f>
        <v>12234.37</v>
      </c>
      <c r="E286" s="96">
        <f>IF(RTD("cqg.rtd",,"StudyData", $B$1, "Bar", "", "High", $A$1, -$A286, $F$1,$E$1,,$C$1,$D$1)="",NA(), RTD("cqg.rtd",,"StudyData", $B$1, "Bar", "", "High", $A$1, -$A286, $F$1,$E$1,,$C$1,$D$1))</f>
        <v>12515.11</v>
      </c>
      <c r="F286" s="96">
        <f>IF(RTD("cqg.rtd",,"StudyData", $B$1, "Bar", "", "Low", $A$1, -$A286, $F$1,$E$1,,$C$1,$D$1)="",NA(),RTD("cqg.rtd",,"StudyData", $B$1, "Bar", "", "Low", $A$1, -$A286, $F$1,$E$1,,$C$1,$D$1))</f>
        <v>12234.37</v>
      </c>
      <c r="G286" s="96">
        <f>IF(RTD("cqg.rtd",,"StudyData", $B$1, "Bar", "", "Close", $A$1, -$A286, $F$1,$E$1,,$C$1,$D$1)="",NA(),RTD("cqg.rtd",,"StudyData", $B$1, "Bar", "", "Close", $A$1, -$A286, $F$1,$E$1,,$C$1,$D$1))</f>
        <v>12442.79</v>
      </c>
    </row>
    <row r="287" spans="1:7" x14ac:dyDescent="0.3">
      <c r="A287" s="93">
        <f t="shared" si="4"/>
        <v>285</v>
      </c>
      <c r="B287" s="94">
        <f xml:space="preserve"> RTD("cqg.rtd",,"StudyData", $B$1, "Bar", "", "Time", $A$1,-$A287, $F$1,$E$1, "","False")</f>
        <v>42535</v>
      </c>
      <c r="C287" s="95">
        <f xml:space="preserve"> RTD("cqg.rtd",,"StudyData", $B$1, "Bar", "", "Time", $A$1, -$A287,$F$1,$E$1, "","False")</f>
        <v>42535</v>
      </c>
      <c r="D287" s="96">
        <f xml:space="preserve"> IF(RTD("cqg.rtd",,"StudyData", $B$1, "Bar", "", "Open", $A$1, -$A287, $F$1,$E$1,,$C$1,$D$1)="",NA(),RTD("cqg.rtd",,"StudyData", $B$1, "Bar", "", "Open", $A$1, -$A287, $F$1,$E$1,,$C$1,$D$1))</f>
        <v>12433.88</v>
      </c>
      <c r="E287" s="96">
        <f>IF(RTD("cqg.rtd",,"StudyData", $B$1, "Bar", "", "High", $A$1, -$A287, $F$1,$E$1,,$C$1,$D$1)="",NA(), RTD("cqg.rtd",,"StudyData", $B$1, "Bar", "", "High", $A$1, -$A287, $F$1,$E$1,,$C$1,$D$1))</f>
        <v>12466.81</v>
      </c>
      <c r="F287" s="96">
        <f>IF(RTD("cqg.rtd",,"StudyData", $B$1, "Bar", "", "Low", $A$1, -$A287, $F$1,$E$1,,$C$1,$D$1)="",NA(),RTD("cqg.rtd",,"StudyData", $B$1, "Bar", "", "Low", $A$1, -$A287, $F$1,$E$1,,$C$1,$D$1))</f>
        <v>12334.76</v>
      </c>
      <c r="G287" s="96">
        <f>IF(RTD("cqg.rtd",,"StudyData", $B$1, "Bar", "", "Close", $A$1, -$A287, $F$1,$E$1,,$C$1,$D$1)="",NA(),RTD("cqg.rtd",,"StudyData", $B$1, "Bar", "", "Close", $A$1, -$A287, $F$1,$E$1,,$C$1,$D$1))</f>
        <v>12360.03</v>
      </c>
    </row>
    <row r="288" spans="1:7" x14ac:dyDescent="0.3">
      <c r="A288" s="93">
        <f t="shared" si="4"/>
        <v>286</v>
      </c>
      <c r="B288" s="94">
        <f xml:space="preserve"> RTD("cqg.rtd",,"StudyData", $B$1, "Bar", "", "Time", $A$1,-$A288, $F$1,$E$1, "","False")</f>
        <v>42534</v>
      </c>
      <c r="C288" s="95">
        <f xml:space="preserve"> RTD("cqg.rtd",,"StudyData", $B$1, "Bar", "", "Time", $A$1, -$A288,$F$1,$E$1, "","False")</f>
        <v>42534</v>
      </c>
      <c r="D288" s="96">
        <f xml:space="preserve"> IF(RTD("cqg.rtd",,"StudyData", $B$1, "Bar", "", "Open", $A$1, -$A288, $F$1,$E$1,,$C$1,$D$1)="",NA(),RTD("cqg.rtd",,"StudyData", $B$1, "Bar", "", "Open", $A$1, -$A288, $F$1,$E$1,,$C$1,$D$1))</f>
        <v>12532.47</v>
      </c>
      <c r="E288" s="96">
        <f>IF(RTD("cqg.rtd",,"StudyData", $B$1, "Bar", "", "High", $A$1, -$A288, $F$1,$E$1,,$C$1,$D$1)="",NA(), RTD("cqg.rtd",,"StudyData", $B$1, "Bar", "", "High", $A$1, -$A288, $F$1,$E$1,,$C$1,$D$1))</f>
        <v>12580.38</v>
      </c>
      <c r="F288" s="96">
        <f>IF(RTD("cqg.rtd",,"StudyData", $B$1, "Bar", "", "Low", $A$1, -$A288, $F$1,$E$1,,$C$1,$D$1)="",NA(),RTD("cqg.rtd",,"StudyData", $B$1, "Bar", "", "Low", $A$1, -$A288, $F$1,$E$1,,$C$1,$D$1))</f>
        <v>12403.76</v>
      </c>
      <c r="G288" s="96">
        <f>IF(RTD("cqg.rtd",,"StudyData", $B$1, "Bar", "", "Close", $A$1, -$A288, $F$1,$E$1,,$C$1,$D$1)="",NA(),RTD("cqg.rtd",,"StudyData", $B$1, "Bar", "", "Close", $A$1, -$A288, $F$1,$E$1,,$C$1,$D$1))</f>
        <v>12451.18</v>
      </c>
    </row>
    <row r="289" spans="1:7" x14ac:dyDescent="0.3">
      <c r="A289" s="93">
        <f t="shared" si="4"/>
        <v>287</v>
      </c>
      <c r="B289" s="94">
        <f xml:space="preserve"> RTD("cqg.rtd",,"StudyData", $B$1, "Bar", "", "Time", $A$1,-$A289, $F$1,$E$1, "","False")</f>
        <v>42531</v>
      </c>
      <c r="C289" s="95">
        <f xml:space="preserve"> RTD("cqg.rtd",,"StudyData", $B$1, "Bar", "", "Time", $A$1, -$A289,$F$1,$E$1, "","False")</f>
        <v>42531</v>
      </c>
      <c r="D289" s="96">
        <f xml:space="preserve"> IF(RTD("cqg.rtd",,"StudyData", $B$1, "Bar", "", "Open", $A$1, -$A289, $F$1,$E$1,,$C$1,$D$1)="",NA(),RTD("cqg.rtd",,"StudyData", $B$1, "Bar", "", "Open", $A$1, -$A289, $F$1,$E$1,,$C$1,$D$1))</f>
        <v>12939.63</v>
      </c>
      <c r="E289" s="96">
        <f>IF(RTD("cqg.rtd",,"StudyData", $B$1, "Bar", "", "High", $A$1, -$A289, $F$1,$E$1,,$C$1,$D$1)="",NA(), RTD("cqg.rtd",,"StudyData", $B$1, "Bar", "", "High", $A$1, -$A289, $F$1,$E$1,,$C$1,$D$1))</f>
        <v>12952.86</v>
      </c>
      <c r="F289" s="96">
        <f>IF(RTD("cqg.rtd",,"StudyData", $B$1, "Bar", "", "Low", $A$1, -$A289, $F$1,$E$1,,$C$1,$D$1)="",NA(),RTD("cqg.rtd",,"StudyData", $B$1, "Bar", "", "Low", $A$1, -$A289, $F$1,$E$1,,$C$1,$D$1))</f>
        <v>12787.17</v>
      </c>
      <c r="G289" s="96">
        <f>IF(RTD("cqg.rtd",,"StudyData", $B$1, "Bar", "", "Close", $A$1, -$A289, $F$1,$E$1,,$C$1,$D$1)="",NA(),RTD("cqg.rtd",,"StudyData", $B$1, "Bar", "", "Close", $A$1, -$A289, $F$1,$E$1,,$C$1,$D$1))</f>
        <v>12804.21</v>
      </c>
    </row>
    <row r="290" spans="1:7" x14ac:dyDescent="0.3">
      <c r="A290" s="93">
        <f t="shared" si="4"/>
        <v>288</v>
      </c>
      <c r="B290" s="94">
        <f xml:space="preserve"> RTD("cqg.rtd",,"StudyData", $B$1, "Bar", "", "Time", $A$1,-$A290, $F$1,$E$1, "","False")</f>
        <v>42529</v>
      </c>
      <c r="C290" s="95">
        <f xml:space="preserve"> RTD("cqg.rtd",,"StudyData", $B$1, "Bar", "", "Time", $A$1, -$A290,$F$1,$E$1, "","False")</f>
        <v>42529</v>
      </c>
      <c r="D290" s="96">
        <f xml:space="preserve"> IF(RTD("cqg.rtd",,"StudyData", $B$1, "Bar", "", "Open", $A$1, -$A290, $F$1,$E$1,,$C$1,$D$1)="",NA(),RTD("cqg.rtd",,"StudyData", $B$1, "Bar", "", "Open", $A$1, -$A290, $F$1,$E$1,,$C$1,$D$1))</f>
        <v>12897.06</v>
      </c>
      <c r="E290" s="96">
        <f>IF(RTD("cqg.rtd",,"StudyData", $B$1, "Bar", "", "High", $A$1, -$A290, $F$1,$E$1,,$C$1,$D$1)="",NA(), RTD("cqg.rtd",,"StudyData", $B$1, "Bar", "", "High", $A$1, -$A290, $F$1,$E$1,,$C$1,$D$1))</f>
        <v>12950.84</v>
      </c>
      <c r="F290" s="96">
        <f>IF(RTD("cqg.rtd",,"StudyData", $B$1, "Bar", "", "Low", $A$1, -$A290, $F$1,$E$1,,$C$1,$D$1)="",NA(),RTD("cqg.rtd",,"StudyData", $B$1, "Bar", "", "Low", $A$1, -$A290, $F$1,$E$1,,$C$1,$D$1))</f>
        <v>12861.31</v>
      </c>
      <c r="G290" s="96">
        <f>IF(RTD("cqg.rtd",,"StudyData", $B$1, "Bar", "", "Close", $A$1, -$A290, $F$1,$E$1,,$C$1,$D$1)="",NA(),RTD("cqg.rtd",,"StudyData", $B$1, "Bar", "", "Close", $A$1, -$A290, $F$1,$E$1,,$C$1,$D$1))</f>
        <v>12937.8</v>
      </c>
    </row>
    <row r="291" spans="1:7" x14ac:dyDescent="0.3">
      <c r="A291" s="93">
        <f t="shared" si="4"/>
        <v>289</v>
      </c>
      <c r="B291" s="94">
        <f xml:space="preserve"> RTD("cqg.rtd",,"StudyData", $B$1, "Bar", "", "Time", $A$1,-$A291, $F$1,$E$1, "","False")</f>
        <v>42528</v>
      </c>
      <c r="C291" s="95">
        <f xml:space="preserve"> RTD("cqg.rtd",,"StudyData", $B$1, "Bar", "", "Time", $A$1, -$A291,$F$1,$E$1, "","False")</f>
        <v>42528</v>
      </c>
      <c r="D291" s="96">
        <f xml:space="preserve"> IF(RTD("cqg.rtd",,"StudyData", $B$1, "Bar", "", "Open", $A$1, -$A291, $F$1,$E$1,,$C$1,$D$1)="",NA(),RTD("cqg.rtd",,"StudyData", $B$1, "Bar", "", "Open", $A$1, -$A291, $F$1,$E$1,,$C$1,$D$1))</f>
        <v>12813.76</v>
      </c>
      <c r="E291" s="96">
        <f>IF(RTD("cqg.rtd",,"StudyData", $B$1, "Bar", "", "High", $A$1, -$A291, $F$1,$E$1,,$C$1,$D$1)="",NA(), RTD("cqg.rtd",,"StudyData", $B$1, "Bar", "", "High", $A$1, -$A291, $F$1,$E$1,,$C$1,$D$1))</f>
        <v>12952.08</v>
      </c>
      <c r="F291" s="96">
        <f>IF(RTD("cqg.rtd",,"StudyData", $B$1, "Bar", "", "Low", $A$1, -$A291, $F$1,$E$1,,$C$1,$D$1)="",NA(),RTD("cqg.rtd",,"StudyData", $B$1, "Bar", "", "Low", $A$1, -$A291, $F$1,$E$1,,$C$1,$D$1))</f>
        <v>12776.72</v>
      </c>
      <c r="G291" s="96">
        <f>IF(RTD("cqg.rtd",,"StudyData", $B$1, "Bar", "", "Close", $A$1, -$A291, $F$1,$E$1,,$C$1,$D$1)="",NA(),RTD("cqg.rtd",,"StudyData", $B$1, "Bar", "", "Close", $A$1, -$A291, $F$1,$E$1,,$C$1,$D$1))</f>
        <v>12945.5</v>
      </c>
    </row>
    <row r="292" spans="1:7" x14ac:dyDescent="0.3">
      <c r="A292" s="93">
        <f t="shared" si="4"/>
        <v>290</v>
      </c>
      <c r="B292" s="94">
        <f xml:space="preserve"> RTD("cqg.rtd",,"StudyData", $B$1, "Bar", "", "Time", $A$1,-$A292, $F$1,$E$1, "","False")</f>
        <v>42527</v>
      </c>
      <c r="C292" s="95">
        <f xml:space="preserve"> RTD("cqg.rtd",,"StudyData", $B$1, "Bar", "", "Time", $A$1, -$A292,$F$1,$E$1, "","False")</f>
        <v>42527</v>
      </c>
      <c r="D292" s="96">
        <f xml:space="preserve"> IF(RTD("cqg.rtd",,"StudyData", $B$1, "Bar", "", "Open", $A$1, -$A292, $F$1,$E$1,,$C$1,$D$1)="",NA(),RTD("cqg.rtd",,"StudyData", $B$1, "Bar", "", "Open", $A$1, -$A292, $F$1,$E$1,,$C$1,$D$1))</f>
        <v>12662.74</v>
      </c>
      <c r="E292" s="96">
        <f>IF(RTD("cqg.rtd",,"StudyData", $B$1, "Bar", "", "High", $A$1, -$A292, $F$1,$E$1,,$C$1,$D$1)="",NA(), RTD("cqg.rtd",,"StudyData", $B$1, "Bar", "", "High", $A$1, -$A292, $F$1,$E$1,,$C$1,$D$1))</f>
        <v>12718.69</v>
      </c>
      <c r="F292" s="96">
        <f>IF(RTD("cqg.rtd",,"StudyData", $B$1, "Bar", "", "Low", $A$1, -$A292, $F$1,$E$1,,$C$1,$D$1)="",NA(),RTD("cqg.rtd",,"StudyData", $B$1, "Bar", "", "Low", $A$1, -$A292, $F$1,$E$1,,$C$1,$D$1))</f>
        <v>12576.32</v>
      </c>
      <c r="G292" s="96">
        <f>IF(RTD("cqg.rtd",,"StudyData", $B$1, "Bar", "", "Close", $A$1, -$A292, $F$1,$E$1,,$C$1,$D$1)="",NA(),RTD("cqg.rtd",,"StudyData", $B$1, "Bar", "", "Close", $A$1, -$A292, $F$1,$E$1,,$C$1,$D$1))</f>
        <v>12708.07</v>
      </c>
    </row>
    <row r="293" spans="1:7" x14ac:dyDescent="0.3">
      <c r="A293" s="93">
        <f t="shared" si="4"/>
        <v>291</v>
      </c>
      <c r="B293" s="94">
        <f xml:space="preserve"> RTD("cqg.rtd",,"StudyData", $B$1, "Bar", "", "Time", $A$1,-$A293, $F$1,$E$1, "","False")</f>
        <v>42524</v>
      </c>
      <c r="C293" s="95">
        <f xml:space="preserve"> RTD("cqg.rtd",,"StudyData", $B$1, "Bar", "", "Time", $A$1, -$A293,$F$1,$E$1, "","False")</f>
        <v>42524</v>
      </c>
      <c r="D293" s="96">
        <f xml:space="preserve"> IF(RTD("cqg.rtd",,"StudyData", $B$1, "Bar", "", "Open", $A$1, -$A293, $F$1,$E$1,,$C$1,$D$1)="",NA(),RTD("cqg.rtd",,"StudyData", $B$1, "Bar", "", "Open", $A$1, -$A293, $F$1,$E$1,,$C$1,$D$1))</f>
        <v>12681</v>
      </c>
      <c r="E293" s="96">
        <f>IF(RTD("cqg.rtd",,"StudyData", $B$1, "Bar", "", "High", $A$1, -$A293, $F$1,$E$1,,$C$1,$D$1)="",NA(), RTD("cqg.rtd",,"StudyData", $B$1, "Bar", "", "High", $A$1, -$A293, $F$1,$E$1,,$C$1,$D$1))</f>
        <v>12727.64</v>
      </c>
      <c r="F293" s="96">
        <f>IF(RTD("cqg.rtd",,"StudyData", $B$1, "Bar", "", "Low", $A$1, -$A293, $F$1,$E$1,,$C$1,$D$1)="",NA(),RTD("cqg.rtd",,"StudyData", $B$1, "Bar", "", "Low", $A$1, -$A293, $F$1,$E$1,,$C$1,$D$1))</f>
        <v>12593.23</v>
      </c>
      <c r="G293" s="96">
        <f>IF(RTD("cqg.rtd",,"StudyData", $B$1, "Bar", "", "Close", $A$1, -$A293, $F$1,$E$1,,$C$1,$D$1)="",NA(),RTD("cqg.rtd",,"StudyData", $B$1, "Bar", "", "Close", $A$1, -$A293, $F$1,$E$1,,$C$1,$D$1))</f>
        <v>12641.9</v>
      </c>
    </row>
    <row r="294" spans="1:7" x14ac:dyDescent="0.3">
      <c r="A294" s="93">
        <f t="shared" si="4"/>
        <v>292</v>
      </c>
      <c r="B294" s="94">
        <f xml:space="preserve"> RTD("cqg.rtd",,"StudyData", $B$1, "Bar", "", "Time", $A$1,-$A294, $F$1,$E$1, "","False")</f>
        <v>42523</v>
      </c>
      <c r="C294" s="95">
        <f xml:space="preserve"> RTD("cqg.rtd",,"StudyData", $B$1, "Bar", "", "Time", $A$1, -$A294,$F$1,$E$1, "","False")</f>
        <v>42523</v>
      </c>
      <c r="D294" s="96">
        <f xml:space="preserve"> IF(RTD("cqg.rtd",,"StudyData", $B$1, "Bar", "", "Open", $A$1, -$A294, $F$1,$E$1,,$C$1,$D$1)="",NA(),RTD("cqg.rtd",,"StudyData", $B$1, "Bar", "", "Open", $A$1, -$A294, $F$1,$E$1,,$C$1,$D$1))</f>
        <v>12593.08</v>
      </c>
      <c r="E294" s="96">
        <f>IF(RTD("cqg.rtd",,"StudyData", $B$1, "Bar", "", "High", $A$1, -$A294, $F$1,$E$1,,$C$1,$D$1)="",NA(), RTD("cqg.rtd",,"StudyData", $B$1, "Bar", "", "High", $A$1, -$A294, $F$1,$E$1,,$C$1,$D$1))</f>
        <v>12639.44</v>
      </c>
      <c r="F294" s="96">
        <f>IF(RTD("cqg.rtd",,"StudyData", $B$1, "Bar", "", "Low", $A$1, -$A294, $F$1,$E$1,,$C$1,$D$1)="",NA(),RTD("cqg.rtd",,"StudyData", $B$1, "Bar", "", "Low", $A$1, -$A294, $F$1,$E$1,,$C$1,$D$1))</f>
        <v>12527.19</v>
      </c>
      <c r="G294" s="96">
        <f>IF(RTD("cqg.rtd",,"StudyData", $B$1, "Bar", "", "Close", $A$1, -$A294, $F$1,$E$1,,$C$1,$D$1)="",NA(),RTD("cqg.rtd",,"StudyData", $B$1, "Bar", "", "Close", $A$1, -$A294, $F$1,$E$1,,$C$1,$D$1))</f>
        <v>12632.17</v>
      </c>
    </row>
    <row r="295" spans="1:7" x14ac:dyDescent="0.3">
      <c r="A295" s="93">
        <f t="shared" si="4"/>
        <v>293</v>
      </c>
      <c r="B295" s="94">
        <f xml:space="preserve"> RTD("cqg.rtd",,"StudyData", $B$1, "Bar", "", "Time", $A$1,-$A295, $F$1,$E$1, "","False")</f>
        <v>42522</v>
      </c>
      <c r="C295" s="95">
        <f xml:space="preserve"> RTD("cqg.rtd",,"StudyData", $B$1, "Bar", "", "Time", $A$1, -$A295,$F$1,$E$1, "","False")</f>
        <v>42522</v>
      </c>
      <c r="D295" s="96">
        <f xml:space="preserve"> IF(RTD("cqg.rtd",,"StudyData", $B$1, "Bar", "", "Open", $A$1, -$A295, $F$1,$E$1,,$C$1,$D$1)="",NA(),RTD("cqg.rtd",,"StudyData", $B$1, "Bar", "", "Open", $A$1, -$A295, $F$1,$E$1,,$C$1,$D$1))</f>
        <v>12605.13</v>
      </c>
      <c r="E295" s="96">
        <f>IF(RTD("cqg.rtd",,"StudyData", $B$1, "Bar", "", "High", $A$1, -$A295, $F$1,$E$1,,$C$1,$D$1)="",NA(), RTD("cqg.rtd",,"StudyData", $B$1, "Bar", "", "High", $A$1, -$A295, $F$1,$E$1,,$C$1,$D$1))</f>
        <v>12715.7</v>
      </c>
      <c r="F295" s="96">
        <f>IF(RTD("cqg.rtd",,"StudyData", $B$1, "Bar", "", "Low", $A$1, -$A295, $F$1,$E$1,,$C$1,$D$1)="",NA(),RTD("cqg.rtd",,"StudyData", $B$1, "Bar", "", "Low", $A$1, -$A295, $F$1,$E$1,,$C$1,$D$1))</f>
        <v>12581.82</v>
      </c>
      <c r="G295" s="96">
        <f>IF(RTD("cqg.rtd",,"StudyData", $B$1, "Bar", "", "Close", $A$1, -$A295, $F$1,$E$1,,$C$1,$D$1)="",NA(),RTD("cqg.rtd",,"StudyData", $B$1, "Bar", "", "Close", $A$1, -$A295, $F$1,$E$1,,$C$1,$D$1))</f>
        <v>12631.89</v>
      </c>
    </row>
    <row r="296" spans="1:7" x14ac:dyDescent="0.3">
      <c r="A296" s="93">
        <f t="shared" si="4"/>
        <v>294</v>
      </c>
      <c r="B296" s="94">
        <f xml:space="preserve"> RTD("cqg.rtd",,"StudyData", $B$1, "Bar", "", "Time", $A$1,-$A296, $F$1,$E$1, "","False")</f>
        <v>42521</v>
      </c>
      <c r="C296" s="95">
        <f xml:space="preserve"> RTD("cqg.rtd",,"StudyData", $B$1, "Bar", "", "Time", $A$1, -$A296,$F$1,$E$1, "","False")</f>
        <v>42521</v>
      </c>
      <c r="D296" s="96">
        <f xml:space="preserve"> IF(RTD("cqg.rtd",,"StudyData", $B$1, "Bar", "", "Open", $A$1, -$A296, $F$1,$E$1,,$C$1,$D$1)="",NA(),RTD("cqg.rtd",,"StudyData", $B$1, "Bar", "", "Open", $A$1, -$A296, $F$1,$E$1,,$C$1,$D$1))</f>
        <v>12557.74</v>
      </c>
      <c r="E296" s="96">
        <f>IF(RTD("cqg.rtd",,"StudyData", $B$1, "Bar", "", "High", $A$1, -$A296, $F$1,$E$1,,$C$1,$D$1)="",NA(), RTD("cqg.rtd",,"StudyData", $B$1, "Bar", "", "High", $A$1, -$A296, $F$1,$E$1,,$C$1,$D$1))</f>
        <v>12745</v>
      </c>
      <c r="F296" s="96">
        <f>IF(RTD("cqg.rtd",,"StudyData", $B$1, "Bar", "", "Low", $A$1, -$A296, $F$1,$E$1,,$C$1,$D$1)="",NA(),RTD("cqg.rtd",,"StudyData", $B$1, "Bar", "", "Low", $A$1, -$A296, $F$1,$E$1,,$C$1,$D$1))</f>
        <v>12555.48</v>
      </c>
      <c r="G296" s="96">
        <f>IF(RTD("cqg.rtd",,"StudyData", $B$1, "Bar", "", "Close", $A$1, -$A296, $F$1,$E$1,,$C$1,$D$1)="",NA(),RTD("cqg.rtd",,"StudyData", $B$1, "Bar", "", "Close", $A$1, -$A296, $F$1,$E$1,,$C$1,$D$1))</f>
        <v>12663.39</v>
      </c>
    </row>
    <row r="297" spans="1:7" x14ac:dyDescent="0.3">
      <c r="A297" s="93">
        <f t="shared" si="4"/>
        <v>295</v>
      </c>
      <c r="B297" s="94">
        <f xml:space="preserve"> RTD("cqg.rtd",,"StudyData", $B$1, "Bar", "", "Time", $A$1,-$A297, $F$1,$E$1, "","False")</f>
        <v>42520</v>
      </c>
      <c r="C297" s="95">
        <f xml:space="preserve"> RTD("cqg.rtd",,"StudyData", $B$1, "Bar", "", "Time", $A$1, -$A297,$F$1,$E$1, "","False")</f>
        <v>42520</v>
      </c>
      <c r="D297" s="96">
        <f xml:space="preserve"> IF(RTD("cqg.rtd",,"StudyData", $B$1, "Bar", "", "Open", $A$1, -$A297, $F$1,$E$1,,$C$1,$D$1)="",NA(),RTD("cqg.rtd",,"StudyData", $B$1, "Bar", "", "Open", $A$1, -$A297, $F$1,$E$1,,$C$1,$D$1))</f>
        <v>12521.87</v>
      </c>
      <c r="E297" s="96">
        <f>IF(RTD("cqg.rtd",,"StudyData", $B$1, "Bar", "", "High", $A$1, -$A297, $F$1,$E$1,,$C$1,$D$1)="",NA(), RTD("cqg.rtd",,"StudyData", $B$1, "Bar", "", "High", $A$1, -$A297, $F$1,$E$1,,$C$1,$D$1))</f>
        <v>12655.14</v>
      </c>
      <c r="F297" s="96">
        <f>IF(RTD("cqg.rtd",,"StudyData", $B$1, "Bar", "", "Low", $A$1, -$A297, $F$1,$E$1,,$C$1,$D$1)="",NA(),RTD("cqg.rtd",,"StudyData", $B$1, "Bar", "", "Low", $A$1, -$A297, $F$1,$E$1,,$C$1,$D$1))</f>
        <v>12476.05</v>
      </c>
      <c r="G297" s="96">
        <f>IF(RTD("cqg.rtd",,"StudyData", $B$1, "Bar", "", "Close", $A$1, -$A297, $F$1,$E$1,,$C$1,$D$1)="",NA(),RTD("cqg.rtd",,"StudyData", $B$1, "Bar", "", "Close", $A$1, -$A297, $F$1,$E$1,,$C$1,$D$1))</f>
        <v>12545.99</v>
      </c>
    </row>
    <row r="298" spans="1:7" x14ac:dyDescent="0.3">
      <c r="A298" s="93">
        <f t="shared" si="4"/>
        <v>296</v>
      </c>
      <c r="B298" s="94">
        <f xml:space="preserve"> RTD("cqg.rtd",,"StudyData", $B$1, "Bar", "", "Time", $A$1,-$A298, $F$1,$E$1, "","False")</f>
        <v>42517</v>
      </c>
      <c r="C298" s="95">
        <f xml:space="preserve"> RTD("cqg.rtd",,"StudyData", $B$1, "Bar", "", "Time", $A$1, -$A298,$F$1,$E$1, "","False")</f>
        <v>42517</v>
      </c>
      <c r="D298" s="96">
        <f xml:space="preserve"> IF(RTD("cqg.rtd",,"StudyData", $B$1, "Bar", "", "Open", $A$1, -$A298, $F$1,$E$1,,$C$1,$D$1)="",NA(),RTD("cqg.rtd",,"StudyData", $B$1, "Bar", "", "Open", $A$1, -$A298, $F$1,$E$1,,$C$1,$D$1))</f>
        <v>12422.74</v>
      </c>
      <c r="E298" s="96">
        <f>IF(RTD("cqg.rtd",,"StudyData", $B$1, "Bar", "", "High", $A$1, -$A298, $F$1,$E$1,,$C$1,$D$1)="",NA(), RTD("cqg.rtd",,"StudyData", $B$1, "Bar", "", "High", $A$1, -$A298, $F$1,$E$1,,$C$1,$D$1))</f>
        <v>12573.61</v>
      </c>
      <c r="F298" s="96">
        <f>IF(RTD("cqg.rtd",,"StudyData", $B$1, "Bar", "", "Low", $A$1, -$A298, $F$1,$E$1,,$C$1,$D$1)="",NA(),RTD("cqg.rtd",,"StudyData", $B$1, "Bar", "", "Low", $A$1, -$A298, $F$1,$E$1,,$C$1,$D$1))</f>
        <v>12338.06</v>
      </c>
      <c r="G298" s="96">
        <f>IF(RTD("cqg.rtd",,"StudyData", $B$1, "Bar", "", "Close", $A$1, -$A298, $F$1,$E$1,,$C$1,$D$1)="",NA(),RTD("cqg.rtd",,"StudyData", $B$1, "Bar", "", "Close", $A$1, -$A298, $F$1,$E$1,,$C$1,$D$1))</f>
        <v>12541.33</v>
      </c>
    </row>
    <row r="299" spans="1:7" x14ac:dyDescent="0.3">
      <c r="A299" s="93">
        <f t="shared" si="4"/>
        <v>297</v>
      </c>
      <c r="B299" s="94">
        <f xml:space="preserve"> RTD("cqg.rtd",,"StudyData", $B$1, "Bar", "", "Time", $A$1,-$A299, $F$1,$E$1, "","False")</f>
        <v>42516</v>
      </c>
      <c r="C299" s="95">
        <f xml:space="preserve"> RTD("cqg.rtd",,"StudyData", $B$1, "Bar", "", "Time", $A$1, -$A299,$F$1,$E$1, "","False")</f>
        <v>42516</v>
      </c>
      <c r="D299" s="96">
        <f xml:space="preserve"> IF(RTD("cqg.rtd",,"StudyData", $B$1, "Bar", "", "Open", $A$1, -$A299, $F$1,$E$1,,$C$1,$D$1)="",NA(),RTD("cqg.rtd",,"StudyData", $B$1, "Bar", "", "Open", $A$1, -$A299, $F$1,$E$1,,$C$1,$D$1))</f>
        <v>12395.72</v>
      </c>
      <c r="E299" s="96">
        <f>IF(RTD("cqg.rtd",,"StudyData", $B$1, "Bar", "", "High", $A$1, -$A299, $F$1,$E$1,,$C$1,$D$1)="",NA(), RTD("cqg.rtd",,"StudyData", $B$1, "Bar", "", "High", $A$1, -$A299, $F$1,$E$1,,$C$1,$D$1))</f>
        <v>12413.31</v>
      </c>
      <c r="F299" s="96">
        <f>IF(RTD("cqg.rtd",,"StudyData", $B$1, "Bar", "", "Low", $A$1, -$A299, $F$1,$E$1,,$C$1,$D$1)="",NA(),RTD("cqg.rtd",,"StudyData", $B$1, "Bar", "", "Low", $A$1, -$A299, $F$1,$E$1,,$C$1,$D$1))</f>
        <v>12313.78</v>
      </c>
      <c r="G299" s="96">
        <f>IF(RTD("cqg.rtd",,"StudyData", $B$1, "Bar", "", "Close", $A$1, -$A299, $F$1,$E$1,,$C$1,$D$1)="",NA(),RTD("cqg.rtd",,"StudyData", $B$1, "Bar", "", "Close", $A$1, -$A299, $F$1,$E$1,,$C$1,$D$1))</f>
        <v>12400.66</v>
      </c>
    </row>
    <row r="300" spans="1:7" x14ac:dyDescent="0.3">
      <c r="A300" s="93">
        <f t="shared" si="4"/>
        <v>298</v>
      </c>
      <c r="B300" s="94">
        <f xml:space="preserve"> RTD("cqg.rtd",,"StudyData", $B$1, "Bar", "", "Time", $A$1,-$A300, $F$1,$E$1, "","False")</f>
        <v>42515</v>
      </c>
      <c r="C300" s="95">
        <f xml:space="preserve"> RTD("cqg.rtd",,"StudyData", $B$1, "Bar", "", "Time", $A$1, -$A300,$F$1,$E$1, "","False")</f>
        <v>42515</v>
      </c>
      <c r="D300" s="96">
        <f xml:space="preserve"> IF(RTD("cqg.rtd",,"StudyData", $B$1, "Bar", "", "Open", $A$1, -$A300, $F$1,$E$1,,$C$1,$D$1)="",NA(),RTD("cqg.rtd",,"StudyData", $B$1, "Bar", "", "Open", $A$1, -$A300, $F$1,$E$1,,$C$1,$D$1))</f>
        <v>12270.45</v>
      </c>
      <c r="E300" s="96">
        <f>IF(RTD("cqg.rtd",,"StudyData", $B$1, "Bar", "", "High", $A$1, -$A300, $F$1,$E$1,,$C$1,$D$1)="",NA(), RTD("cqg.rtd",,"StudyData", $B$1, "Bar", "", "High", $A$1, -$A300, $F$1,$E$1,,$C$1,$D$1))</f>
        <v>12419.1</v>
      </c>
      <c r="F300" s="96">
        <f>IF(RTD("cqg.rtd",,"StudyData", $B$1, "Bar", "", "Low", $A$1, -$A300, $F$1,$E$1,,$C$1,$D$1)="",NA(),RTD("cqg.rtd",,"StudyData", $B$1, "Bar", "", "Low", $A$1, -$A300, $F$1,$E$1,,$C$1,$D$1))</f>
        <v>12266.78</v>
      </c>
      <c r="G300" s="96">
        <f>IF(RTD("cqg.rtd",,"StudyData", $B$1, "Bar", "", "Close", $A$1, -$A300, $F$1,$E$1,,$C$1,$D$1)="",NA(),RTD("cqg.rtd",,"StudyData", $B$1, "Bar", "", "Close", $A$1, -$A300, $F$1,$E$1,,$C$1,$D$1))</f>
        <v>12393.39</v>
      </c>
    </row>
    <row r="301" spans="1:7" x14ac:dyDescent="0.3">
      <c r="A301" s="93">
        <f t="shared" si="4"/>
        <v>299</v>
      </c>
      <c r="B301" s="94">
        <f xml:space="preserve"> RTD("cqg.rtd",,"StudyData", $B$1, "Bar", "", "Time", $A$1,-$A301, $F$1,$E$1, "","False")</f>
        <v>42514</v>
      </c>
      <c r="C301" s="95">
        <f xml:space="preserve"> RTD("cqg.rtd",,"StudyData", $B$1, "Bar", "", "Time", $A$1, -$A301,$F$1,$E$1, "","False")</f>
        <v>42514</v>
      </c>
      <c r="D301" s="96">
        <f xml:space="preserve"> IF(RTD("cqg.rtd",,"StudyData", $B$1, "Bar", "", "Open", $A$1, -$A301, $F$1,$E$1,,$C$1,$D$1)="",NA(),RTD("cqg.rtd",,"StudyData", $B$1, "Bar", "", "Open", $A$1, -$A301, $F$1,$E$1,,$C$1,$D$1))</f>
        <v>12070.01</v>
      </c>
      <c r="E301" s="96">
        <f>IF(RTD("cqg.rtd",,"StudyData", $B$1, "Bar", "", "High", $A$1, -$A301, $F$1,$E$1,,$C$1,$D$1)="",NA(), RTD("cqg.rtd",,"StudyData", $B$1, "Bar", "", "High", $A$1, -$A301, $F$1,$E$1,,$C$1,$D$1))</f>
        <v>12087.87</v>
      </c>
      <c r="F301" s="96">
        <f>IF(RTD("cqg.rtd",,"StudyData", $B$1, "Bar", "", "Low", $A$1, -$A301, $F$1,$E$1,,$C$1,$D$1)="",NA(),RTD("cqg.rtd",,"StudyData", $B$1, "Bar", "", "Low", $A$1, -$A301, $F$1,$E$1,,$C$1,$D$1))</f>
        <v>11988.01</v>
      </c>
      <c r="G301" s="96">
        <f>IF(RTD("cqg.rtd",,"StudyData", $B$1, "Bar", "", "Close", $A$1, -$A301, $F$1,$E$1,,$C$1,$D$1)="",NA(),RTD("cqg.rtd",,"StudyData", $B$1, "Bar", "", "Close", $A$1, -$A301, $F$1,$E$1,,$C$1,$D$1))</f>
        <v>12054.12</v>
      </c>
    </row>
  </sheetData>
  <sheetProtection algorithmName="SHA-512" hashValue="ejdqRpV0KEkAybKGhjAUTBguZjm0HgbvqhJvmX8Mcwtc1p5fF9hFVb2QdbHPiVJAAbBFCKMOm93aaK7CyqWX8A==" saltValue="VtmOE7aC6O9miyufibdpEw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showRowColHeaders="0" workbookViewId="0">
      <selection activeCell="H23" sqref="H23"/>
    </sheetView>
  </sheetViews>
  <sheetFormatPr defaultRowHeight="16.5" x14ac:dyDescent="0.3"/>
  <cols>
    <col min="1" max="1" width="9" style="93"/>
    <col min="2" max="2" width="13.75" style="93" customWidth="1"/>
    <col min="3" max="4" width="9" style="93"/>
    <col min="5" max="5" width="16.875" style="93" customWidth="1"/>
    <col min="6" max="7" width="9" style="93"/>
    <col min="8" max="8" width="14.375" style="93" customWidth="1"/>
    <col min="9" max="9" width="9" style="93"/>
    <col min="10" max="10" width="15.625" style="93" customWidth="1"/>
    <col min="11" max="11" width="9" style="93"/>
    <col min="12" max="12" width="14.125" style="93" customWidth="1"/>
    <col min="13" max="16384" width="9" style="93"/>
  </cols>
  <sheetData>
    <row r="1" spans="2:17" x14ac:dyDescent="0.3">
      <c r="E1" s="93" t="s">
        <v>23</v>
      </c>
    </row>
    <row r="2" spans="2:17" x14ac:dyDescent="0.3">
      <c r="B2" s="93" t="s">
        <v>0</v>
      </c>
      <c r="C2" s="97">
        <f>RTD("cqg.rtd", ,"ContractData",B2, "PerCentNetLastTrade",, "T")/100</f>
        <v>4.4941099217372877E-3</v>
      </c>
      <c r="E2" s="93" t="str">
        <f t="shared" ref="E2:F6" si="0">B2</f>
        <v>X.US.HSCCI</v>
      </c>
      <c r="F2" s="97">
        <f t="shared" si="0"/>
        <v>4.4941099217372877E-3</v>
      </c>
      <c r="G2" s="98">
        <f>RANK($F2,$F$2:F$16)+COUNTIF($F$2:F2,F2)-1</f>
        <v>9</v>
      </c>
      <c r="H2" s="93" t="str">
        <f>E2</f>
        <v>X.US.HSCCI</v>
      </c>
      <c r="I2" s="93">
        <v>1</v>
      </c>
      <c r="J2" s="93" t="str">
        <f>VLOOKUP($I2,$G$2:$I$16,2,FALSE)</f>
        <v>X.US.HSSSI</v>
      </c>
      <c r="K2" s="97">
        <f>RTD("cqg.rtd", ,"ContractData",J2, "PerCentNetLastTrade",, "T")/100</f>
        <v>1.9621571137016153E-2</v>
      </c>
      <c r="L2" s="93" t="str">
        <f>RTD("cqg.rtd", ,"ContractData",J2, "LOngDescription",, "T")</f>
        <v>Hang Seng Software &amp; Services Index</v>
      </c>
      <c r="M2" s="97">
        <f>IF(K2&gt;0,K2,NA())</f>
        <v>1.9621571137016153E-2</v>
      </c>
      <c r="N2" s="97" t="e">
        <f>IF(K2&gt;=0,NA(),-K2)</f>
        <v>#N/A</v>
      </c>
      <c r="O2" s="97">
        <f>IF(K2&gt;=0,K2,K2)</f>
        <v>1.9621571137016153E-2</v>
      </c>
      <c r="P2" s="97">
        <f>IFERROR(M2,"")</f>
        <v>1.9621571137016153E-2</v>
      </c>
      <c r="Q2" s="97" t="str">
        <f>IFERROR(-N2,"")</f>
        <v/>
      </c>
    </row>
    <row r="3" spans="2:17" x14ac:dyDescent="0.3">
      <c r="B3" s="93" t="s">
        <v>14</v>
      </c>
      <c r="C3" s="97">
        <f>RTD("cqg.rtd", ,"ContractData",B3, "PerCentNetLastTrade",, "T")/100</f>
        <v>6.4679783589493981E-3</v>
      </c>
      <c r="E3" s="93" t="str">
        <f t="shared" si="0"/>
        <v>X.US.AHXH</v>
      </c>
      <c r="F3" s="97">
        <f t="shared" si="0"/>
        <v>6.4679783589493981E-3</v>
      </c>
      <c r="G3" s="98">
        <f>RANK($F3,$F$2:F$16)+COUNTIF($F$2:F3,F3)-1</f>
        <v>4</v>
      </c>
      <c r="H3" s="93" t="str">
        <f t="shared" ref="H3:H6" si="1">E3</f>
        <v>X.US.AHXH</v>
      </c>
      <c r="I3" s="93">
        <f>I2+1</f>
        <v>2</v>
      </c>
      <c r="J3" s="93" t="str">
        <f t="shared" ref="J3:J16" si="2">VLOOKUP($I3,$G$2:$I$16,2,FALSE)</f>
        <v>X.US.HSITHI</v>
      </c>
      <c r="K3" s="97">
        <f>RTD("cqg.rtd", ,"ContractData",J3, "PerCentNetLastTrade",, "T")/100</f>
        <v>1.6206990639425781E-2</v>
      </c>
      <c r="L3" s="93" t="str">
        <f>RTD("cqg.rtd", ,"ContractData",J3, "LOngDescription",, "T")</f>
        <v>Hang Seng IT Hardware Index</v>
      </c>
      <c r="M3" s="97">
        <f t="shared" ref="M3:M16" si="3">IF(K3&gt;0,K3,NA())</f>
        <v>1.6206990639425781E-2</v>
      </c>
      <c r="N3" s="97" t="e">
        <f t="shared" ref="N3:N16" si="4">IF(K3&gt;=0,NA(),-K3)</f>
        <v>#N/A</v>
      </c>
      <c r="O3" s="97">
        <f t="shared" ref="O3:O16" si="5">IF(K3&gt;=0,K3,K3)</f>
        <v>1.6206990639425781E-2</v>
      </c>
      <c r="P3" s="97">
        <f t="shared" ref="P3:P16" si="6">IFERROR(M3,"")</f>
        <v>1.6206990639425781E-2</v>
      </c>
      <c r="Q3" s="97" t="str">
        <f t="shared" ref="Q3:Q16" si="7">IFERROR(-N3,"")</f>
        <v/>
      </c>
    </row>
    <row r="4" spans="2:17" x14ac:dyDescent="0.3">
      <c r="B4" s="93" t="s">
        <v>15</v>
      </c>
      <c r="C4" s="97">
        <f>RTD("cqg.rtd", ,"ContractData",B4, "PerCentNetLastTrade",, "T")/100</f>
        <v>6.4667463598372197E-3</v>
      </c>
      <c r="E4" s="93" t="str">
        <f t="shared" si="0"/>
        <v>X.US.HSAHHHTR</v>
      </c>
      <c r="F4" s="97">
        <f t="shared" si="0"/>
        <v>6.4667463598372197E-3</v>
      </c>
      <c r="G4" s="98">
        <f>RANK($F4,$F$2:F$16)+COUNTIF($F$2:F4,F4)-1</f>
        <v>5</v>
      </c>
      <c r="H4" s="93" t="str">
        <f t="shared" si="1"/>
        <v>X.US.HSAHHHTR</v>
      </c>
      <c r="I4" s="93">
        <f t="shared" ref="I4:I16" si="8">I3+1</f>
        <v>3</v>
      </c>
      <c r="J4" s="93" t="str">
        <f t="shared" si="2"/>
        <v>X.US.HSIC</v>
      </c>
      <c r="K4" s="97">
        <f>RTD("cqg.rtd", ,"ContractData",J4, "PerCentNetLastTrade",, "T")/100</f>
        <v>1.0720075496280297E-2</v>
      </c>
      <c r="L4" s="93" t="str">
        <f>RTD("cqg.rtd", ,"ContractData",J4, "LOngDescription",, "T")</f>
        <v>Hang Seng Commerce &amp; Industry Index</v>
      </c>
      <c r="M4" s="97">
        <f t="shared" si="3"/>
        <v>1.0720075496280297E-2</v>
      </c>
      <c r="N4" s="97" t="e">
        <f t="shared" si="4"/>
        <v>#N/A</v>
      </c>
      <c r="O4" s="97">
        <f t="shared" si="5"/>
        <v>1.0720075496280297E-2</v>
      </c>
      <c r="P4" s="97">
        <f t="shared" si="6"/>
        <v>1.0720075496280297E-2</v>
      </c>
      <c r="Q4" s="97" t="str">
        <f t="shared" si="7"/>
        <v/>
      </c>
    </row>
    <row r="5" spans="2:17" x14ac:dyDescent="0.3">
      <c r="B5" s="93" t="s">
        <v>1</v>
      </c>
      <c r="C5" s="97">
        <f>RTD("cqg.rtd", ,"ContractData",B5, "PerCentNetLastTrade",, "T")/100</f>
        <v>4.6650574202859564E-3</v>
      </c>
      <c r="E5" s="93" t="str">
        <f t="shared" si="0"/>
        <v>X.US.HSCEI</v>
      </c>
      <c r="F5" s="97">
        <f t="shared" si="0"/>
        <v>4.6650574202859564E-3</v>
      </c>
      <c r="G5" s="98">
        <f>RANK($F5,$F$2:F$16)+COUNTIF($F$2:F5,F5)-1</f>
        <v>7</v>
      </c>
      <c r="H5" s="93" t="str">
        <f t="shared" si="1"/>
        <v>X.US.HSCEI</v>
      </c>
      <c r="I5" s="93">
        <f t="shared" si="8"/>
        <v>4</v>
      </c>
      <c r="J5" s="93" t="str">
        <f t="shared" si="2"/>
        <v>X.US.AHXH</v>
      </c>
      <c r="K5" s="97">
        <f>RTD("cqg.rtd", ,"ContractData",J5, "PerCentNetLastTrade",, "T")/100</f>
        <v>6.4679783589493981E-3</v>
      </c>
      <c r="L5" s="93" t="str">
        <f>RTD("cqg.rtd", ,"ContractData",J5, "LOngDescription",, "T")</f>
        <v>Hang Seng China AH (H) Index</v>
      </c>
      <c r="M5" s="97">
        <f t="shared" si="3"/>
        <v>6.4679783589493981E-3</v>
      </c>
      <c r="N5" s="97" t="e">
        <f t="shared" si="4"/>
        <v>#N/A</v>
      </c>
      <c r="O5" s="97">
        <f t="shared" si="5"/>
        <v>6.4679783589493981E-3</v>
      </c>
      <c r="P5" s="97">
        <f t="shared" si="6"/>
        <v>6.4679783589493981E-3</v>
      </c>
      <c r="Q5" s="97" t="str">
        <f t="shared" si="7"/>
        <v/>
      </c>
    </row>
    <row r="6" spans="2:17" x14ac:dyDescent="0.3">
      <c r="B6" s="93" t="s">
        <v>2</v>
      </c>
      <c r="C6" s="97">
        <f>RTD("cqg.rtd", ,"ContractData",B6, "PerCentNetLastTrade",, "T")/100</f>
        <v>1.0720075496280297E-2</v>
      </c>
      <c r="E6" s="93" t="str">
        <f t="shared" si="0"/>
        <v>X.US.HSIC</v>
      </c>
      <c r="F6" s="97">
        <f t="shared" si="0"/>
        <v>1.0720075496280297E-2</v>
      </c>
      <c r="G6" s="98">
        <f>RANK($F6,$F$2:F$16)+COUNTIF($F$2:F6,F6)-1</f>
        <v>3</v>
      </c>
      <c r="H6" s="93" t="str">
        <f t="shared" si="1"/>
        <v>X.US.HSIC</v>
      </c>
      <c r="I6" s="93">
        <f t="shared" si="8"/>
        <v>5</v>
      </c>
      <c r="J6" s="93" t="str">
        <f t="shared" si="2"/>
        <v>X.US.HSAHHHTR</v>
      </c>
      <c r="K6" s="97">
        <f>RTD("cqg.rtd", ,"ContractData",J6, "PerCentNetLastTrade",, "T")/100</f>
        <v>6.4667463598372197E-3</v>
      </c>
      <c r="L6" s="93" t="str">
        <f>RTD("cqg.rtd", ,"ContractData",J6, "LOngDescription",, "T")</f>
        <v>Hang Seng China AH (H) Index TR</v>
      </c>
      <c r="M6" s="97">
        <f t="shared" si="3"/>
        <v>6.4667463598372197E-3</v>
      </c>
      <c r="N6" s="97" t="e">
        <f t="shared" si="4"/>
        <v>#N/A</v>
      </c>
      <c r="O6" s="97">
        <f t="shared" si="5"/>
        <v>6.4667463598372197E-3</v>
      </c>
      <c r="P6" s="97">
        <f t="shared" si="6"/>
        <v>6.4667463598372197E-3</v>
      </c>
      <c r="Q6" s="97" t="str">
        <f t="shared" si="7"/>
        <v/>
      </c>
    </row>
    <row r="7" spans="2:17" x14ac:dyDescent="0.3">
      <c r="B7" s="93" t="s">
        <v>22</v>
      </c>
      <c r="C7" s="97">
        <f>RTD("cqg.rtd", ,"ContractData",B7, "PerCentNetLastTrade",, "T")/100</f>
        <v>1.0720075496280297E-2</v>
      </c>
      <c r="E7" s="93" t="str">
        <f>B8</f>
        <v>X.US.HSIF</v>
      </c>
      <c r="F7" s="97">
        <f>C8</f>
        <v>1.8535069085137414E-3</v>
      </c>
      <c r="G7" s="98">
        <f>RANK($F7,$F$2:F$16)+COUNTIF($F$2:F7,F7)-1</f>
        <v>10</v>
      </c>
      <c r="H7" s="93" t="str">
        <f t="shared" ref="H7:H16" si="9">E7</f>
        <v>X.US.HSIF</v>
      </c>
      <c r="I7" s="93">
        <f t="shared" si="8"/>
        <v>6</v>
      </c>
      <c r="J7" s="93" t="str">
        <f t="shared" si="2"/>
        <v>X.US.HSMBI</v>
      </c>
      <c r="K7" s="97">
        <f>RTD("cqg.rtd", ,"ContractData",J7, "PerCentNetLastTrade",, "T")/100</f>
        <v>4.9794776057095333E-3</v>
      </c>
      <c r="L7" s="93" t="str">
        <f>RTD("cqg.rtd", ,"ContractData",J7, "LOngDescription",, "T")</f>
        <v>Hang Seng Mainland Banks Index</v>
      </c>
      <c r="M7" s="97">
        <f t="shared" si="3"/>
        <v>4.9794776057095333E-3</v>
      </c>
      <c r="N7" s="97" t="e">
        <f t="shared" si="4"/>
        <v>#N/A</v>
      </c>
      <c r="O7" s="97">
        <f t="shared" si="5"/>
        <v>4.9794776057095333E-3</v>
      </c>
      <c r="P7" s="97">
        <f t="shared" si="6"/>
        <v>4.9794776057095333E-3</v>
      </c>
      <c r="Q7" s="97" t="str">
        <f t="shared" si="7"/>
        <v/>
      </c>
    </row>
    <row r="8" spans="2:17" x14ac:dyDescent="0.3">
      <c r="B8" s="93" t="s">
        <v>3</v>
      </c>
      <c r="C8" s="97">
        <f>RTD("cqg.rtd", ,"ContractData",B8, "PerCentNetLastTrade",, "T")/100</f>
        <v>1.8535069085137414E-3</v>
      </c>
      <c r="E8" s="93" t="str">
        <f t="shared" ref="E8:E16" si="10">B12</f>
        <v>X.US.HSIX</v>
      </c>
      <c r="F8" s="97">
        <f t="shared" ref="F8:F16" si="11">C12</f>
        <v>4.6323507002947462E-3</v>
      </c>
      <c r="G8" s="98">
        <f>RANK($F8,$F$2:F$16)+COUNTIF($F$2:F8,F8)-1</f>
        <v>8</v>
      </c>
      <c r="H8" s="93" t="str">
        <f t="shared" si="9"/>
        <v>X.US.HSIX</v>
      </c>
      <c r="I8" s="93">
        <f t="shared" si="8"/>
        <v>7</v>
      </c>
      <c r="J8" s="93" t="str">
        <f t="shared" si="2"/>
        <v>X.US.HSCEI</v>
      </c>
      <c r="K8" s="97">
        <f>RTD("cqg.rtd", ,"ContractData",J8, "PerCentNetLastTrade",, "T")/100</f>
        <v>4.6650574202859564E-3</v>
      </c>
      <c r="L8" s="93" t="str">
        <f>RTD("cqg.rtd", ,"ContractData",J8, "LOngDescription",, "T")</f>
        <v>Hang Seng China Enterprises Index</v>
      </c>
      <c r="M8" s="97">
        <f t="shared" si="3"/>
        <v>4.6650574202859564E-3</v>
      </c>
      <c r="N8" s="97" t="e">
        <f t="shared" si="4"/>
        <v>#N/A</v>
      </c>
      <c r="O8" s="97">
        <f t="shared" si="5"/>
        <v>4.6650574202859564E-3</v>
      </c>
      <c r="P8" s="97">
        <f t="shared" si="6"/>
        <v>4.6650574202859564E-3</v>
      </c>
      <c r="Q8" s="97" t="str">
        <f t="shared" si="7"/>
        <v/>
      </c>
    </row>
    <row r="9" spans="2:17" x14ac:dyDescent="0.3">
      <c r="B9" s="93" t="s">
        <v>16</v>
      </c>
      <c r="C9" s="97">
        <f>RTD("cqg.rtd", ,"ContractData",B9, "PerCentNetLastTrade",, "T")/100</f>
        <v>-9.6295287387632798E-3</v>
      </c>
      <c r="E9" s="93" t="str">
        <f t="shared" si="10"/>
        <v>X.US.HSITHI</v>
      </c>
      <c r="F9" s="97">
        <f t="shared" si="11"/>
        <v>1.6206990639425781E-2</v>
      </c>
      <c r="G9" s="98">
        <f>RANK($F9,$F$2:F$16)+COUNTIF($F$2:F9,F9)-1</f>
        <v>2</v>
      </c>
      <c r="H9" s="93" t="str">
        <f t="shared" si="9"/>
        <v>X.US.HSITHI</v>
      </c>
      <c r="I9" s="93">
        <f t="shared" si="8"/>
        <v>8</v>
      </c>
      <c r="J9" s="93" t="str">
        <f t="shared" si="2"/>
        <v>X.US.HSIX</v>
      </c>
      <c r="K9" s="97">
        <f>RTD("cqg.rtd", ,"ContractData",J9, "PerCentNetLastTrade",, "T")/100</f>
        <v>4.6323507002947462E-3</v>
      </c>
      <c r="L9" s="93" t="str">
        <f>RTD("cqg.rtd", ,"ContractData",J9, "LOngDescription",, "T")</f>
        <v>Hang Seng Index</v>
      </c>
      <c r="M9" s="97">
        <f t="shared" si="3"/>
        <v>4.6323507002947462E-3</v>
      </c>
      <c r="N9" s="97" t="e">
        <f t="shared" si="4"/>
        <v>#N/A</v>
      </c>
      <c r="O9" s="97">
        <f t="shared" si="5"/>
        <v>4.6323507002947462E-3</v>
      </c>
      <c r="P9" s="97">
        <f t="shared" si="6"/>
        <v>4.6323507002947462E-3</v>
      </c>
      <c r="Q9" s="97" t="str">
        <f t="shared" si="7"/>
        <v/>
      </c>
    </row>
    <row r="10" spans="2:17" x14ac:dyDescent="0.3">
      <c r="B10" s="93" t="s">
        <v>17</v>
      </c>
      <c r="C10" s="97">
        <f>RTD("cqg.rtd", ,"ContractData",B10, "PerCentNetLastTrade",, "T")/100</f>
        <v>9.6016147880590673E-3</v>
      </c>
      <c r="E10" s="93" t="str">
        <f t="shared" si="10"/>
        <v>X.US.HSMBI</v>
      </c>
      <c r="F10" s="97">
        <f t="shared" si="11"/>
        <v>4.9794776057095333E-3</v>
      </c>
      <c r="G10" s="98">
        <f>RANK($F10,$F$2:F$16)+COUNTIF($F$2:F10,F10)-1</f>
        <v>6</v>
      </c>
      <c r="H10" s="93" t="str">
        <f t="shared" si="9"/>
        <v>X.US.HSMBI</v>
      </c>
      <c r="I10" s="93">
        <f t="shared" si="8"/>
        <v>9</v>
      </c>
      <c r="J10" s="93" t="str">
        <f t="shared" si="2"/>
        <v>X.US.HSCCI</v>
      </c>
      <c r="K10" s="97">
        <f>RTD("cqg.rtd", ,"ContractData",J10, "PerCentNetLastTrade",, "T")/100</f>
        <v>4.4941099217372877E-3</v>
      </c>
      <c r="L10" s="93" t="str">
        <f>RTD("cqg.rtd", ,"ContractData",J10, "LOngDescription",, "T")</f>
        <v>Hang Seng China AFF Corporations Index</v>
      </c>
      <c r="M10" s="97">
        <f t="shared" si="3"/>
        <v>4.4941099217372877E-3</v>
      </c>
      <c r="N10" s="97" t="e">
        <f t="shared" si="4"/>
        <v>#N/A</v>
      </c>
      <c r="O10" s="97">
        <f t="shared" si="5"/>
        <v>4.4941099217372877E-3</v>
      </c>
      <c r="P10" s="97">
        <f t="shared" si="6"/>
        <v>4.4941099217372877E-3</v>
      </c>
      <c r="Q10" s="97" t="str">
        <f t="shared" si="7"/>
        <v/>
      </c>
    </row>
    <row r="11" spans="2:17" x14ac:dyDescent="0.3">
      <c r="B11" s="93" t="s">
        <v>18</v>
      </c>
      <c r="C11" s="97">
        <f>RTD("cqg.rtd", ,"ContractData",B11, "PerCentNetLastTrade",, "T")/100</f>
        <v>-4.8130763182348876E-3</v>
      </c>
      <c r="E11" s="93" t="str">
        <f t="shared" si="10"/>
        <v>X.US.HSMHI</v>
      </c>
      <c r="F11" s="97">
        <f t="shared" si="11"/>
        <v>-8.4858421056427239E-4</v>
      </c>
      <c r="G11" s="98">
        <f>RANK($F11,$F$2:F$16)+COUNTIF($F$2:F11,F11)-1</f>
        <v>13</v>
      </c>
      <c r="H11" s="93" t="str">
        <f t="shared" si="9"/>
        <v>X.US.HSMHI</v>
      </c>
      <c r="I11" s="93">
        <f t="shared" si="8"/>
        <v>10</v>
      </c>
      <c r="J11" s="93" t="str">
        <f t="shared" si="2"/>
        <v>X.US.HSIF</v>
      </c>
      <c r="K11" s="97">
        <f>RTD("cqg.rtd", ,"ContractData",J11, "PerCentNetLastTrade",, "T")/100</f>
        <v>1.8535069085137414E-3</v>
      </c>
      <c r="L11" s="93" t="str">
        <f>RTD("cqg.rtd", ,"ContractData",J11, "LOngDescription",, "T")</f>
        <v>Hang Seng Finance Index</v>
      </c>
      <c r="M11" s="97">
        <f t="shared" si="3"/>
        <v>1.8535069085137414E-3</v>
      </c>
      <c r="N11" s="97" t="e">
        <f t="shared" si="4"/>
        <v>#N/A</v>
      </c>
      <c r="O11" s="97">
        <f t="shared" si="5"/>
        <v>1.8535069085137414E-3</v>
      </c>
      <c r="P11" s="97">
        <f t="shared" si="6"/>
        <v>1.8535069085137414E-3</v>
      </c>
      <c r="Q11" s="97" t="str">
        <f t="shared" si="7"/>
        <v/>
      </c>
    </row>
    <row r="12" spans="2:17" x14ac:dyDescent="0.3">
      <c r="B12" s="93" t="s">
        <v>6</v>
      </c>
      <c r="C12" s="97">
        <f>RTD("cqg.rtd", ,"ContractData",B12, "PerCentNetLastTrade",, "T")/100</f>
        <v>4.6323507002947462E-3</v>
      </c>
      <c r="E12" s="93" t="str">
        <f t="shared" si="10"/>
        <v>X.US.HSMOGI</v>
      </c>
      <c r="F12" s="97">
        <f t="shared" si="11"/>
        <v>2.7999618187024724E-4</v>
      </c>
      <c r="G12" s="98">
        <f>RANK($F12,$F$2:F$16)+COUNTIF($F$2:F12,F12)-1</f>
        <v>12</v>
      </c>
      <c r="H12" s="93" t="str">
        <f t="shared" si="9"/>
        <v>X.US.HSMOGI</v>
      </c>
      <c r="I12" s="93">
        <f t="shared" si="8"/>
        <v>11</v>
      </c>
      <c r="J12" s="93" t="str">
        <f t="shared" si="2"/>
        <v>X.US.HSIU</v>
      </c>
      <c r="K12" s="97">
        <f>RTD("cqg.rtd", ,"ContractData",J12, "PerCentNetLastTrade",, "T")/100</f>
        <v>1.1904019763934184E-3</v>
      </c>
      <c r="L12" s="93" t="str">
        <f>RTD("cqg.rtd", ,"ContractData",J12, "LOngDescription",, "T")</f>
        <v>Hang Seng Utilities Index</v>
      </c>
      <c r="M12" s="97">
        <f t="shared" si="3"/>
        <v>1.1904019763934184E-3</v>
      </c>
      <c r="N12" s="97" t="e">
        <f t="shared" si="4"/>
        <v>#N/A</v>
      </c>
      <c r="O12" s="97">
        <f t="shared" si="5"/>
        <v>1.1904019763934184E-3</v>
      </c>
      <c r="P12" s="97">
        <f t="shared" si="6"/>
        <v>1.1904019763934184E-3</v>
      </c>
      <c r="Q12" s="97" t="str">
        <f t="shared" si="7"/>
        <v/>
      </c>
    </row>
    <row r="13" spans="2:17" x14ac:dyDescent="0.3">
      <c r="B13" s="93" t="s">
        <v>8</v>
      </c>
      <c r="C13" s="97">
        <f>RTD("cqg.rtd", ,"ContractData",B13, "PerCentNetLastTrade",, "T")/100</f>
        <v>1.6206990639425781E-2</v>
      </c>
      <c r="E13" s="93" t="str">
        <f t="shared" si="10"/>
        <v>X.US.HSMPI</v>
      </c>
      <c r="F13" s="97">
        <f t="shared" si="11"/>
        <v>-1.5019911039407384E-2</v>
      </c>
      <c r="G13" s="98">
        <f>RANK($F13,$F$2:F$16)+COUNTIF($F$2:F13,F13)-1</f>
        <v>15</v>
      </c>
      <c r="H13" s="93" t="str">
        <f t="shared" si="9"/>
        <v>X.US.HSMPI</v>
      </c>
      <c r="I13" s="93">
        <f t="shared" si="8"/>
        <v>12</v>
      </c>
      <c r="J13" s="93" t="str">
        <f t="shared" si="2"/>
        <v>X.US.HSMOGI</v>
      </c>
      <c r="K13" s="97">
        <f>RTD("cqg.rtd", ,"ContractData",J13, "PerCentNetLastTrade",, "T")/100</f>
        <v>2.7999618187024724E-4</v>
      </c>
      <c r="L13" s="93" t="str">
        <f>RTD("cqg.rtd", ,"ContractData",J13, "LOngDescription",, "T")</f>
        <v>Hang Seng Mainland Oil &amp; Gas Index</v>
      </c>
      <c r="M13" s="97">
        <f t="shared" si="3"/>
        <v>2.7999618187024724E-4</v>
      </c>
      <c r="N13" s="97" t="e">
        <f t="shared" si="4"/>
        <v>#N/A</v>
      </c>
      <c r="O13" s="97">
        <f t="shared" si="5"/>
        <v>2.7999618187024724E-4</v>
      </c>
      <c r="P13" s="97">
        <f t="shared" si="6"/>
        <v>2.7999618187024724E-4</v>
      </c>
      <c r="Q13" s="97" t="str">
        <f t="shared" si="7"/>
        <v/>
      </c>
    </row>
    <row r="14" spans="2:17" x14ac:dyDescent="0.3">
      <c r="B14" s="93" t="s">
        <v>9</v>
      </c>
      <c r="C14" s="97">
        <f>RTD("cqg.rtd", ,"ContractData",B14, "PerCentNetLastTrade",, "T")/100</f>
        <v>4.9794776057095333E-3</v>
      </c>
      <c r="E14" s="93" t="str">
        <f t="shared" si="10"/>
        <v>X.US.HSIP</v>
      </c>
      <c r="F14" s="97">
        <f t="shared" si="11"/>
        <v>-9.1984546807231157E-4</v>
      </c>
      <c r="G14" s="98">
        <f>RANK($F14,$F$2:F$16)+COUNTIF($F$2:F14,F14)-1</f>
        <v>14</v>
      </c>
      <c r="H14" s="93" t="str">
        <f t="shared" si="9"/>
        <v>X.US.HSIP</v>
      </c>
      <c r="I14" s="93">
        <f t="shared" si="8"/>
        <v>13</v>
      </c>
      <c r="J14" s="93" t="str">
        <f t="shared" si="2"/>
        <v>X.US.HSMHI</v>
      </c>
      <c r="K14" s="97">
        <f>RTD("cqg.rtd", ,"ContractData",J14, "PerCentNetLastTrade",, "T")/100</f>
        <v>-8.4858421056427239E-4</v>
      </c>
      <c r="L14" s="93" t="str">
        <f>RTD("cqg.rtd", ,"ContractData",J14, "LOngDescription",, "T")</f>
        <v>Hang Seng Mainland Healthcare Index</v>
      </c>
      <c r="M14" s="97" t="e">
        <f t="shared" si="3"/>
        <v>#N/A</v>
      </c>
      <c r="N14" s="97">
        <f t="shared" si="4"/>
        <v>8.4858421056427239E-4</v>
      </c>
      <c r="O14" s="97">
        <f t="shared" si="5"/>
        <v>-8.4858421056427239E-4</v>
      </c>
      <c r="P14" s="97" t="str">
        <f t="shared" si="6"/>
        <v/>
      </c>
      <c r="Q14" s="97">
        <f t="shared" si="7"/>
        <v>-8.4858421056427239E-4</v>
      </c>
    </row>
    <row r="15" spans="2:17" x14ac:dyDescent="0.3">
      <c r="B15" s="93" t="s">
        <v>10</v>
      </c>
      <c r="C15" s="97">
        <f>RTD("cqg.rtd", ,"ContractData",B15, "PerCentNetLastTrade",, "T")/100</f>
        <v>-8.4858421056427239E-4</v>
      </c>
      <c r="E15" s="93" t="str">
        <f t="shared" si="10"/>
        <v>X.US.HSSSI</v>
      </c>
      <c r="F15" s="97">
        <f t="shared" si="11"/>
        <v>1.9621571137016153E-2</v>
      </c>
      <c r="G15" s="98">
        <f>RANK($F15,$F$2:F$16)+COUNTIF($F$2:F15,F15)-1</f>
        <v>1</v>
      </c>
      <c r="H15" s="93" t="str">
        <f t="shared" si="9"/>
        <v>X.US.HSSSI</v>
      </c>
      <c r="I15" s="93">
        <f t="shared" si="8"/>
        <v>14</v>
      </c>
      <c r="J15" s="93" t="str">
        <f>VLOOKUP($I15,$G$2:$I$16,2,FALSE)</f>
        <v>X.US.HSIP</v>
      </c>
      <c r="K15" s="97">
        <f>RTD("cqg.rtd", ,"ContractData",J15, "PerCentNetLastTrade",, "T")/100</f>
        <v>-9.1984546807231157E-4</v>
      </c>
      <c r="L15" s="93" t="str">
        <f>RTD("cqg.rtd", ,"ContractData",J15, "LOngDescription",, "T")</f>
        <v>Hang Seng properties Index</v>
      </c>
      <c r="M15" s="97" t="e">
        <f t="shared" si="3"/>
        <v>#N/A</v>
      </c>
      <c r="N15" s="97">
        <f t="shared" si="4"/>
        <v>9.1984546807231157E-4</v>
      </c>
      <c r="O15" s="97">
        <f t="shared" si="5"/>
        <v>-9.1984546807231157E-4</v>
      </c>
      <c r="P15" s="97" t="str">
        <f t="shared" si="6"/>
        <v/>
      </c>
      <c r="Q15" s="97">
        <f t="shared" si="7"/>
        <v>-9.1984546807231157E-4</v>
      </c>
    </row>
    <row r="16" spans="2:17" x14ac:dyDescent="0.3">
      <c r="B16" s="93" t="s">
        <v>11</v>
      </c>
      <c r="C16" s="97">
        <f>RTD("cqg.rtd", ,"ContractData",B16, "PerCentNetLastTrade",, "T")/100</f>
        <v>2.7999618187024724E-4</v>
      </c>
      <c r="E16" s="93" t="str">
        <f t="shared" si="10"/>
        <v>X.US.HSIU</v>
      </c>
      <c r="F16" s="97">
        <f t="shared" si="11"/>
        <v>1.1904019763934184E-3</v>
      </c>
      <c r="G16" s="98">
        <f>RANK($F16,$F$2:F$16)+COUNTIF($F$2:F16,F16)-1</f>
        <v>11</v>
      </c>
      <c r="H16" s="93" t="str">
        <f t="shared" si="9"/>
        <v>X.US.HSIU</v>
      </c>
      <c r="I16" s="93">
        <f t="shared" si="8"/>
        <v>15</v>
      </c>
      <c r="J16" s="93" t="str">
        <f t="shared" si="2"/>
        <v>X.US.HSMPI</v>
      </c>
      <c r="K16" s="97">
        <f>RTD("cqg.rtd", ,"ContractData",J16, "PerCentNetLastTrade",, "T")/100</f>
        <v>-1.5019911039407384E-2</v>
      </c>
      <c r="L16" s="93" t="str">
        <f>RTD("cqg.rtd", ,"ContractData",J16, "LOngDescription",, "T")</f>
        <v>Hang Seng Mainland Properties Index</v>
      </c>
      <c r="M16" s="97" t="e">
        <f t="shared" si="3"/>
        <v>#N/A</v>
      </c>
      <c r="N16" s="97">
        <f t="shared" si="4"/>
        <v>1.5019911039407384E-2</v>
      </c>
      <c r="O16" s="97">
        <f t="shared" si="5"/>
        <v>-1.5019911039407384E-2</v>
      </c>
      <c r="P16" s="97" t="str">
        <f t="shared" si="6"/>
        <v/>
      </c>
      <c r="Q16" s="97">
        <f t="shared" si="7"/>
        <v>-1.5019911039407384E-2</v>
      </c>
    </row>
    <row r="17" spans="2:17" x14ac:dyDescent="0.3">
      <c r="B17" s="93" t="s">
        <v>12</v>
      </c>
      <c r="C17" s="97">
        <f>RTD("cqg.rtd", ,"ContractData",B17, "PerCentNetLastTrade",, "T")/100</f>
        <v>-1.5019911039407384E-2</v>
      </c>
      <c r="K17" s="97"/>
      <c r="M17" s="97"/>
      <c r="N17" s="97"/>
      <c r="O17" s="97"/>
      <c r="P17" s="97"/>
      <c r="Q17" s="97"/>
    </row>
    <row r="18" spans="2:17" x14ac:dyDescent="0.3">
      <c r="B18" s="93" t="s">
        <v>4</v>
      </c>
      <c r="C18" s="97">
        <f>RTD("cqg.rtd", ,"ContractData",B18, "PerCentNetLastTrade",, "T")/100</f>
        <v>-9.1984546807231157E-4</v>
      </c>
      <c r="K18" s="97"/>
      <c r="M18" s="97"/>
      <c r="N18" s="97"/>
      <c r="O18" s="97"/>
      <c r="P18" s="97"/>
      <c r="Q18" s="97"/>
    </row>
    <row r="19" spans="2:17" x14ac:dyDescent="0.3">
      <c r="B19" s="93" t="s">
        <v>13</v>
      </c>
      <c r="C19" s="97">
        <f>RTD("cqg.rtd", ,"ContractData",B19, "PerCentNetLastTrade",, "T")/100</f>
        <v>1.9621571137016153E-2</v>
      </c>
      <c r="K19" s="97"/>
      <c r="M19" s="97"/>
      <c r="N19" s="97"/>
      <c r="O19" s="97"/>
      <c r="P19" s="97"/>
      <c r="Q19" s="97"/>
    </row>
    <row r="20" spans="2:17" x14ac:dyDescent="0.3">
      <c r="B20" s="93" t="s">
        <v>5</v>
      </c>
      <c r="C20" s="97">
        <f>RTD("cqg.rtd", ,"ContractData",B20, "PerCentNetLastTrade",, "T")/100</f>
        <v>1.1904019763934184E-3</v>
      </c>
      <c r="K20" s="97"/>
      <c r="M20" s="97"/>
      <c r="N20" s="97"/>
      <c r="O20" s="97"/>
      <c r="P20" s="97"/>
      <c r="Q20" s="97"/>
    </row>
    <row r="22" spans="2:17" x14ac:dyDescent="0.3">
      <c r="B22" s="93" t="s">
        <v>7</v>
      </c>
      <c r="C22" s="97">
        <f>RTD("cqg.rtd", ,"ContractData",B22, "PerCentNetLastTrade",, "T")/100</f>
        <v>0</v>
      </c>
    </row>
    <row r="25" spans="2:17" x14ac:dyDescent="0.3">
      <c r="B25" s="93" t="s">
        <v>19</v>
      </c>
      <c r="C25" s="97">
        <f>RTD("cqg.rtd", ,"ContractData",B25, "PerCentNetLastTrade",, "T")/100</f>
        <v>-1.3588187335809405E-3</v>
      </c>
    </row>
    <row r="26" spans="2:17" x14ac:dyDescent="0.3">
      <c r="B26" s="93" t="s">
        <v>20</v>
      </c>
      <c r="C26" s="97">
        <f>RTD("cqg.rtd", ,"ContractData",B26, "PerCentNetLastTrade",, "T")/100</f>
        <v>-1.5572375330460289E-3</v>
      </c>
      <c r="L26" s="97"/>
    </row>
    <row r="27" spans="2:17" x14ac:dyDescent="0.3">
      <c r="B27" s="93" t="s">
        <v>21</v>
      </c>
      <c r="C27" s="97">
        <f>RTD("cqg.rtd", ,"ContractData",B27, "PerCentNetLastTrade",, "T")/100</f>
        <v>1.5169902912621359E-3</v>
      </c>
      <c r="H27" s="97"/>
    </row>
  </sheetData>
  <sheetProtection algorithmName="SHA-512" hashValue="eIcTLITgUsumFFXOfw06Y4F+LI+HeNMMWJRBpOYh+yHyOa7iwS9Am/hqfEmBg7gnTBqHJ8aqiaOF2MRRatCpNg==" saltValue="P2xT0d8tpKgX9LGROYqNfQ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Display</vt:lpstr>
      <vt:lpstr>Sheet3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2017-07-31T14:58:28Z</dcterms:created>
  <dcterms:modified xsi:type="dcterms:W3CDTF">2017-08-07T15:57:53Z</dcterms:modified>
</cp:coreProperties>
</file>