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58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17" i="1"/>
  <c r="C15" i="1"/>
  <c r="C16" i="1"/>
  <c r="C14" i="1"/>
  <c r="C13" i="1"/>
  <c r="C12" i="1"/>
  <c r="C8" i="1"/>
  <c r="C9" i="1"/>
  <c r="C10" i="1"/>
  <c r="C11" i="1"/>
</calcChain>
</file>

<file path=xl/sharedStrings.xml><?xml version="1.0" encoding="utf-8"?>
<sst xmlns="http://schemas.openxmlformats.org/spreadsheetml/2006/main" count="13" uniqueCount="13">
  <si>
    <t>Constant Volume Bar (CVB)</t>
  </si>
  <si>
    <t>Equalize Sessions (ES)</t>
  </si>
  <si>
    <t>Fill Gap (FG)</t>
  </si>
  <si>
    <t>No Gap (NG)</t>
  </si>
  <si>
    <t>Percent Bar (PCB)</t>
  </si>
  <si>
    <t>Point and Figure (PF)</t>
  </si>
  <si>
    <t>Spread Bar (SprdBar)</t>
  </si>
  <si>
    <t>TFlow (TFlow)</t>
  </si>
  <si>
    <t>Tick (Tick)</t>
  </si>
  <si>
    <t>Tick Chart Smoothing (TCS)</t>
  </si>
  <si>
    <t>Yield (Yield)</t>
  </si>
  <si>
    <t>5-bar</t>
  </si>
  <si>
    <t>Moving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</si>
</sst>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" x14ac:knownFonts="1">
    <font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164" fontId="0" fillId="0" borderId="0" xfId="0" applyNumberFormat="1" applyFont="1"/>
    <xf numFmtId="165" fontId="0" fillId="0" borderId="0" xfId="0" applyNumberFormat="1" applyFont="1" applyAlignment="1">
      <alignment vertical="center"/>
    </xf>
    <xf numFmtId="2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165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2132.5500000000002</v>
        <stp/>
        <stp>StudyData</stp>
        <stp>PFHigh(EP,1,3)</stp>
        <stp>MA</stp>
        <stp>InputChoice=Close,MAType=Sim,Period=5</stp>
        <stp>MA</stp>
        <stp/>
        <stp>0</stp>
        <stp>all</stp>
        <stp/>
        <stp/>
        <stp/>
        <stp>T</stp>
        <tr r="C12" s="1"/>
      </tp>
      <tp>
        <v>2132.35</v>
        <stp/>
        <stp>StudyData</stp>
        <stp>TFlowSimpleAggregation(TFlowOp(EP, 0, 0), 5)</stp>
        <stp>MA</stp>
        <stp>InputChoice=Close,MAType=Sim,Period=5</stp>
        <stp>MA</stp>
        <stp/>
        <stp>0</stp>
        <stp>all</stp>
        <stp/>
        <stp/>
        <stp/>
        <stp>T</stp>
        <tr r="C14" s="1"/>
      </tp>
      <tp>
        <v>44.11</v>
        <stp/>
        <stp>StudyData</stp>
        <stp>EqualizeSessions(CLE)</stp>
        <stp>MA</stp>
        <stp>InputChoice=Close,MAType=Sim,Period=5</stp>
        <stp>MA</stp>
        <stp>1</stp>
        <stp/>
        <stp>all</stp>
        <stp/>
        <stp/>
        <stp/>
        <stp>T</stp>
        <tr r="C10" s="1"/>
      </tp>
      <tp>
        <v>44.097999999999999</v>
        <stp/>
        <stp>StudyData</stp>
        <stp>NewCVB(CLE?,1000,1,UseActualVolume)</stp>
        <stp>MA</stp>
        <stp>InputChoice=Close,MAType=Sim,Period=5</stp>
        <stp>MA</stp>
        <stp/>
        <stp/>
        <stp>all</stp>
        <stp/>
        <stp/>
        <stp/>
        <stp>T</stp>
        <tr r="C9" s="1"/>
      </tp>
      <tp>
        <v>2.9258000000000002</v>
        <stp/>
        <stp>StudyData</stp>
        <stp>FillGap(NGE)</stp>
        <stp>MA</stp>
        <stp>InputChoice=Close,MAType=Sim,Period=5</stp>
        <stp>MA</stp>
        <stp>1</stp>
        <stp>0</stp>
        <stp>all</stp>
        <stp/>
        <stp/>
        <stp/>
        <stp>T</stp>
        <tr r="C7" s="1"/>
      </tp>
      <tp>
        <v>44.082000000000001</v>
        <stp/>
        <stp>StudyData</stp>
        <stp>TickChartSmooth(TickChart((CLE),1,1,0),5)</stp>
        <stp>MA</stp>
        <stp>InputChoice=Close,MAType=Sim,Period=5</stp>
        <stp>MA</stp>
        <stp/>
        <stp/>
        <stp>all</stp>
        <stp/>
        <stp/>
        <stp/>
        <stp>T</stp>
        <tr r="C16" s="1"/>
      </tp>
      <tp>
        <v>4.8472125000000004</v>
        <stp/>
        <stp>StudyData</stp>
        <stp>PCB((CLE),2,1000,20,"12/31/2015")</stp>
        <stp>MA</stp>
        <stp>InputChoice=Close,MAType=Sim,Period=5</stp>
        <stp>MA</stp>
        <stp>D</stp>
        <stp>0</stp>
        <stp>all</stp>
        <stp/>
        <stp/>
        <stp/>
        <stp>T</stp>
        <tr r="C11" s="1"/>
      </tp>
      <tp>
        <v>-0.61799999999999999</v>
        <stp/>
        <stp>StudyData</stp>
        <stp>Consolidate(Spread(CLE?1-CLE?2),1X, Spread(CLE?1-CLE?2),1,0)</stp>
        <stp>MA</stp>
        <stp>InputChoice=Close,MAType=Sim,Period=5</stp>
        <stp>MA</stp>
        <stp>30</stp>
        <stp>0</stp>
        <stp>all</stp>
        <stp/>
        <stp/>
        <stp/>
        <stp>T</stp>
        <tr r="C13" s="1"/>
      </tp>
      <tp>
        <v>1.4195199999999999</v>
        <stp/>
        <stp>StudyData</stp>
        <stp>NoGap((RBE), 2)</stp>
        <stp>MA</stp>
        <stp>InputChoice=Close,MAType=Sim,Period=5</stp>
        <stp>MA</stp>
        <stp>1</stp>
        <stp/>
        <stp>all</stp>
        <stp/>
        <stp/>
        <stp/>
        <stp>T</stp>
        <tr r="C8" s="1"/>
      </tp>
      <tp>
        <v>1.7165929099999999</v>
        <stp/>
        <stp>StudyData</stp>
        <stp>Yield(CUS10)</stp>
        <stp>MA</stp>
        <stp>InputChoice=Close,MAType=Sim,Period=5</stp>
        <stp>MA</stp>
        <stp>1</stp>
        <stp/>
        <stp>all</stp>
        <stp/>
        <stp/>
        <stp/>
        <stp>T</stp>
        <tr r="C17" s="1"/>
      </tp>
      <tp>
        <v>44.082000000000001</v>
        <stp/>
        <stp>StudyData</stp>
        <stp>TickChart((CLE),1,0,1)</stp>
        <stp>MA</stp>
        <stp>InputChoice=Close,MAType=Sim,Period=5</stp>
        <stp>MA</stp>
        <stp/>
        <stp/>
        <stp>all</stp>
        <stp/>
        <stp/>
        <stp/>
        <stp>T</stp>
        <tr r="C15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N18"/>
  <sheetViews>
    <sheetView tabSelected="1" workbookViewId="0">
      <selection activeCell="C7" sqref="C7"/>
    </sheetView>
  </sheetViews>
  <sheetFormatPr defaultRowHeight="16.5" x14ac:dyDescent="0.3"/>
  <cols>
    <col min="1" max="1" width="9" style="1"/>
    <col min="2" max="2" width="26.125" style="1" customWidth="1"/>
    <col min="3" max="16384" width="9" style="1"/>
  </cols>
  <sheetData>
    <row r="5" spans="2:14" x14ac:dyDescent="0.3">
      <c r="C5" s="6" t="s">
        <v>11</v>
      </c>
      <c r="D5" s="6"/>
    </row>
    <row r="6" spans="2:14" x14ac:dyDescent="0.3">
      <c r="C6" s="6" t="s">
        <v>12</v>
      </c>
      <c r="D6" s="6"/>
    </row>
    <row r="7" spans="2:14" x14ac:dyDescent="0.3">
      <c r="B7" s="1" t="s">
        <v>2</v>
      </c>
      <c r="C7" s="2">
        <f xml:space="preserve"> RTD("cqg.rtd",,"StudyData","FillGap(NGE)", "MA", "InputChoice=Close,MAType=Sim,Period=5", "MA","1","0","all",,,,"T")</f>
        <v>2.9258000000000002</v>
      </c>
    </row>
    <row r="8" spans="2:14" x14ac:dyDescent="0.3">
      <c r="B8" s="1" t="s">
        <v>3</v>
      </c>
      <c r="C8" s="3">
        <f xml:space="preserve"> RTD("cqg.rtd",,"StudyData","NoGap((RBE), 2)", "MA", "InputChoice=Close,MAType=Sim,Period=5", "MA","1",,"all",,,,"T")</f>
        <v>1.4195199999999999</v>
      </c>
      <c r="H8" s="4"/>
    </row>
    <row r="9" spans="2:14" x14ac:dyDescent="0.3">
      <c r="B9" s="1" t="s">
        <v>0</v>
      </c>
      <c r="C9" s="4">
        <f xml:space="preserve"> RTD("cqg.rtd",,"StudyData","NewCVB(CLE?,1000,1,UseActualVolume)", "MA", "InputChoice=Close,MAType=Sim,Period=5", "MA","",,"all",,,,"T")</f>
        <v>44.097999999999999</v>
      </c>
      <c r="D9" s="5"/>
      <c r="E9" s="5"/>
      <c r="H9" s="4"/>
    </row>
    <row r="10" spans="2:14" x14ac:dyDescent="0.3">
      <c r="B10" s="1" t="s">
        <v>1</v>
      </c>
      <c r="C10" s="4">
        <f xml:space="preserve"> RTD("cqg.rtd",,"StudyData","EqualizeSessions(CLE)", "MA", "InputChoice=Close,MAType=Sim,Period=5", "MA","1",,"all",,,,"T")</f>
        <v>44.11</v>
      </c>
      <c r="H10" s="4"/>
    </row>
    <row r="11" spans="2:14" x14ac:dyDescent="0.3">
      <c r="B11" s="1" t="s">
        <v>4</v>
      </c>
      <c r="C11" s="4">
        <f xml:space="preserve"> RTD("cqg.rtd",,"StudyData","PCB((CLE),2,1000,20,""12/31/2015"")", "MA", "InputChoice=Close,MAType=Sim,Period=5", "MA","D","0","all",,,,"T")</f>
        <v>4.8472125000000004</v>
      </c>
      <c r="D11" s="2"/>
    </row>
    <row r="12" spans="2:14" x14ac:dyDescent="0.3">
      <c r="B12" s="1" t="s">
        <v>5</v>
      </c>
      <c r="C12" s="1">
        <f xml:space="preserve"> RTD("cqg.rtd",,"StudyData","PFHigh(EP,1,3)", "MA", "InputChoice=Close,MAType=Sim,Period=5", "MA","","0","all",,,,"T")</f>
        <v>2132.5500000000002</v>
      </c>
      <c r="J12" s="2"/>
      <c r="K12" s="2"/>
      <c r="L12" s="2"/>
      <c r="M12" s="2"/>
      <c r="N12" s="2"/>
    </row>
    <row r="13" spans="2:14" x14ac:dyDescent="0.3">
      <c r="B13" s="1" t="s">
        <v>6</v>
      </c>
      <c r="C13" s="7">
        <f xml:space="preserve"> RTD("cqg.rtd",,"StudyData", "Consolidate(Spread(CLE?1-CLE?2),1X, Spread(CLE?1-CLE?2),1,0)", "MA", "InputChoice=Close,MAType=Sim,Period=5", "MA","30","0","all",,,,"T")</f>
        <v>-0.61799999999999999</v>
      </c>
      <c r="F13" s="4"/>
      <c r="H13" s="4"/>
      <c r="J13" s="2"/>
      <c r="K13" s="2"/>
      <c r="L13" s="2"/>
      <c r="M13" s="2"/>
      <c r="N13" s="2"/>
    </row>
    <row r="14" spans="2:14" x14ac:dyDescent="0.3">
      <c r="B14" s="1" t="s">
        <v>7</v>
      </c>
      <c r="C14" s="4">
        <f xml:space="preserve"> RTD("cqg.rtd",,"StudyData", "TFlowSimpleAggregation(TFlowOp(EP, 0, 0), 5)", "MA", "InputChoice=Close,MAType=Sim,Period=5", "MA","","0","all",,,,"T")</f>
        <v>2132.35</v>
      </c>
      <c r="H14" s="4"/>
      <c r="J14" s="4"/>
      <c r="K14" s="2"/>
      <c r="L14" s="2"/>
      <c r="M14" s="2"/>
      <c r="N14" s="2"/>
    </row>
    <row r="15" spans="2:14" x14ac:dyDescent="0.3">
      <c r="B15" s="1" t="s">
        <v>8</v>
      </c>
      <c r="C15" s="1">
        <f xml:space="preserve"> RTD("cqg.rtd",,"StudyData","TickChart((CLE),1,0,1)", "MA", "InputChoice=Close,MAType=Sim,Period=5", "MA","",,"all",,,,"T")</f>
        <v>44.082000000000001</v>
      </c>
      <c r="H15" s="4"/>
      <c r="J15" s="2"/>
      <c r="K15" s="2"/>
      <c r="L15" s="2"/>
      <c r="M15" s="2"/>
      <c r="N15" s="2"/>
    </row>
    <row r="16" spans="2:14" x14ac:dyDescent="0.3">
      <c r="B16" s="1" t="s">
        <v>9</v>
      </c>
      <c r="C16" s="1">
        <f xml:space="preserve"> RTD("cqg.rtd",,"StudyData","TickChartSmooth(TickChart((CLE),1,1,0),5)", "MA", "InputChoice=Close,MAType=Sim,Period=5", "MA","",,"all",,,,"T")</f>
        <v>44.082000000000001</v>
      </c>
      <c r="H16" s="4"/>
      <c r="J16" s="2"/>
      <c r="K16" s="2"/>
      <c r="L16" s="2"/>
      <c r="M16" s="2"/>
      <c r="N16" s="2"/>
    </row>
    <row r="17" spans="2:14" x14ac:dyDescent="0.3">
      <c r="B17" s="1" t="s">
        <v>10</v>
      </c>
      <c r="C17" s="1">
        <f xml:space="preserve"> RTD("cqg.rtd",,"StudyData","Yield(CUS10)", "MA", "InputChoice=Close,MAType=Sim,Period=5", "MA","1",,"all",,,,"T")</f>
        <v>1.7165929099999999</v>
      </c>
      <c r="J17" s="2"/>
      <c r="K17" s="2"/>
      <c r="L17" s="2"/>
      <c r="M17" s="2"/>
      <c r="N17" s="2"/>
    </row>
    <row r="18" spans="2:14" x14ac:dyDescent="0.3">
      <c r="J18" s="2"/>
    </row>
  </sheetData>
  <mergeCells count="2">
    <mergeCell ref="C6:D6"/>
    <mergeCell ref="C5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2016-09-14T14:54:56Z</dcterms:created>
  <dcterms:modified xsi:type="dcterms:W3CDTF">2016-09-15T17:00:39Z</dcterms:modified>
</cp:coreProperties>
</file>