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CQG Web Toolkit For Excel\Presentation\"/>
    </mc:Choice>
  </mc:AlternateContent>
  <bookViews>
    <workbookView xWindow="0" yWindow="0" windowWidth="28800" windowHeight="14280"/>
  </bookViews>
  <sheets>
    <sheet name="Outrights, 3 and 6 months" sheetId="2" r:id="rId1"/>
    <sheet name="Data" sheetId="1" state="hidden" r:id="rId2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2" l="1"/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C13" i="1"/>
  <c r="C6" i="1"/>
  <c r="C22" i="1"/>
  <c r="C29" i="1"/>
  <c r="C40" i="1"/>
  <c r="C38" i="1"/>
  <c r="C23" i="1"/>
  <c r="C35" i="1"/>
  <c r="C30" i="1"/>
  <c r="C36" i="1"/>
  <c r="C19" i="1"/>
  <c r="C15" i="1"/>
  <c r="C34" i="1"/>
  <c r="C12" i="1"/>
  <c r="C17" i="1"/>
  <c r="C32" i="1"/>
  <c r="C27" i="1"/>
  <c r="C18" i="1"/>
  <c r="C10" i="1"/>
  <c r="C21" i="1"/>
  <c r="C37" i="1"/>
  <c r="C4" i="1"/>
  <c r="C33" i="1"/>
  <c r="C11" i="1"/>
  <c r="C31" i="1"/>
  <c r="C8" i="1"/>
  <c r="C7" i="1"/>
  <c r="C39" i="1"/>
  <c r="C24" i="1"/>
  <c r="C16" i="1"/>
  <c r="C9" i="1"/>
  <c r="C26" i="1"/>
  <c r="C20" i="1"/>
  <c r="C41" i="1"/>
  <c r="C14" i="1"/>
  <c r="C28" i="1"/>
  <c r="C25" i="1"/>
  <c r="C5" i="1"/>
  <c r="B36" i="2" l="1"/>
  <c r="B35" i="2"/>
  <c r="B37" i="2"/>
  <c r="B43" i="2"/>
  <c r="B29" i="2"/>
  <c r="B6" i="2"/>
  <c r="B28" i="2"/>
  <c r="B34" i="2"/>
  <c r="B33" i="2"/>
  <c r="B31" i="2"/>
  <c r="B40" i="2"/>
  <c r="B38" i="2"/>
  <c r="B39" i="2"/>
  <c r="B41" i="2"/>
  <c r="B42" i="2"/>
  <c r="B30" i="2"/>
  <c r="B32" i="2"/>
  <c r="B26" i="2"/>
  <c r="B27" i="2"/>
  <c r="B13" i="2"/>
  <c r="B8" i="2"/>
  <c r="B15" i="2"/>
  <c r="B10" i="2"/>
  <c r="B7" i="2"/>
  <c r="B21" i="2"/>
  <c r="B12" i="2"/>
  <c r="B19" i="2"/>
  <c r="B16" i="2"/>
  <c r="B25" i="2"/>
  <c r="B18" i="2"/>
  <c r="B23" i="2"/>
  <c r="B14" i="2"/>
  <c r="B24" i="2"/>
  <c r="B17" i="2"/>
  <c r="B9" i="2"/>
  <c r="B20" i="2"/>
  <c r="B22" i="2"/>
  <c r="B11" i="2"/>
  <c r="F4" i="1"/>
  <c r="G19" i="1"/>
  <c r="F19" i="1"/>
  <c r="G27" i="1"/>
  <c r="F27" i="1"/>
  <c r="G39" i="1"/>
  <c r="F39" i="1"/>
  <c r="G24" i="1"/>
  <c r="F24" i="1"/>
  <c r="G32" i="1"/>
  <c r="F32" i="1"/>
  <c r="G40" i="1"/>
  <c r="F40" i="1"/>
  <c r="G18" i="1"/>
  <c r="F18" i="1"/>
  <c r="G22" i="1"/>
  <c r="F22" i="1"/>
  <c r="G26" i="1"/>
  <c r="F26" i="1"/>
  <c r="G30" i="1"/>
  <c r="F30" i="1"/>
  <c r="G34" i="1"/>
  <c r="F34" i="1"/>
  <c r="G38" i="1"/>
  <c r="F38" i="1"/>
  <c r="G23" i="1"/>
  <c r="F23" i="1"/>
  <c r="G31" i="1"/>
  <c r="F31" i="1"/>
  <c r="G35" i="1"/>
  <c r="F35" i="1"/>
  <c r="G20" i="1"/>
  <c r="F20" i="1"/>
  <c r="G28" i="1"/>
  <c r="F28" i="1"/>
  <c r="G36" i="1"/>
  <c r="F36" i="1"/>
  <c r="G17" i="1"/>
  <c r="F17" i="1"/>
  <c r="G21" i="1"/>
  <c r="F21" i="1"/>
  <c r="G25" i="1"/>
  <c r="F25" i="1"/>
  <c r="G29" i="1"/>
  <c r="F29" i="1"/>
  <c r="G33" i="1"/>
  <c r="F33" i="1"/>
  <c r="G37" i="1"/>
  <c r="F37" i="1"/>
  <c r="G41" i="1"/>
  <c r="F41" i="1"/>
  <c r="G7" i="1"/>
  <c r="F7" i="1"/>
  <c r="G11" i="1"/>
  <c r="F11" i="1"/>
  <c r="G12" i="1"/>
  <c r="F12" i="1"/>
  <c r="F6" i="1"/>
  <c r="G6" i="1"/>
  <c r="G10" i="1"/>
  <c r="F10" i="1"/>
  <c r="F14" i="1"/>
  <c r="G14" i="1"/>
  <c r="G15" i="1"/>
  <c r="F15" i="1"/>
  <c r="G8" i="1"/>
  <c r="F8" i="1"/>
  <c r="G16" i="1"/>
  <c r="F16" i="1"/>
  <c r="F5" i="1"/>
  <c r="G5" i="1"/>
  <c r="G9" i="1"/>
  <c r="F9" i="1"/>
  <c r="F13" i="1"/>
  <c r="G13" i="1"/>
  <c r="G4" i="1"/>
  <c r="W37" i="1" l="1"/>
  <c r="W36" i="1"/>
  <c r="W38" i="1"/>
  <c r="W40" i="1"/>
  <c r="W39" i="1"/>
  <c r="W41" i="1"/>
  <c r="W35" i="1"/>
  <c r="W29" i="1"/>
  <c r="W30" i="1"/>
  <c r="W24" i="1"/>
  <c r="W33" i="1"/>
  <c r="W28" i="1"/>
  <c r="W34" i="1"/>
  <c r="W26" i="1"/>
  <c r="W32" i="1"/>
  <c r="W31" i="1"/>
  <c r="W27" i="1"/>
  <c r="W9" i="1"/>
  <c r="W15" i="1"/>
  <c r="W10" i="1"/>
  <c r="W7" i="1"/>
  <c r="W11" i="1"/>
  <c r="W16" i="1"/>
  <c r="W25" i="1"/>
  <c r="W18" i="1"/>
  <c r="W8" i="1"/>
  <c r="W17" i="1"/>
  <c r="W23" i="1"/>
  <c r="W19" i="1"/>
  <c r="W20" i="1"/>
  <c r="W6" i="1"/>
  <c r="W5" i="1"/>
  <c r="W12" i="1"/>
  <c r="W21" i="1"/>
  <c r="W4" i="1"/>
  <c r="W13" i="1"/>
  <c r="W22" i="1"/>
  <c r="W14" i="1"/>
  <c r="M4" i="1"/>
  <c r="M37" i="1"/>
  <c r="M38" i="1"/>
  <c r="M40" i="1"/>
  <c r="M32" i="1"/>
  <c r="M36" i="1"/>
  <c r="M28" i="1"/>
  <c r="M29" i="1"/>
  <c r="M31" i="1"/>
  <c r="M30" i="1"/>
  <c r="M25" i="1"/>
  <c r="M20" i="1"/>
  <c r="M21" i="1"/>
  <c r="M22" i="1"/>
  <c r="M24" i="1"/>
  <c r="M27" i="1"/>
  <c r="M26" i="1"/>
  <c r="M23" i="1"/>
  <c r="M41" i="1"/>
  <c r="M33" i="1"/>
  <c r="M35" i="1"/>
  <c r="M34" i="1"/>
  <c r="M39" i="1"/>
  <c r="M17" i="1"/>
  <c r="M19" i="1"/>
  <c r="M6" i="1"/>
  <c r="M18" i="1"/>
  <c r="M13" i="1"/>
  <c r="M14" i="1"/>
  <c r="M5" i="1"/>
  <c r="M9" i="1"/>
  <c r="M16" i="1"/>
  <c r="M15" i="1"/>
  <c r="M10" i="1"/>
  <c r="M12" i="1"/>
  <c r="M7" i="1"/>
  <c r="M8" i="1"/>
  <c r="M11" i="1"/>
  <c r="L13" i="2" l="1"/>
  <c r="L7" i="2"/>
  <c r="L24" i="2"/>
  <c r="L10" i="2"/>
  <c r="L16" i="2"/>
  <c r="L28" i="2"/>
  <c r="L34" i="2"/>
  <c r="V6" i="2"/>
  <c r="V18" i="2"/>
  <c r="V35" i="2"/>
  <c r="L9" i="2"/>
  <c r="L15" i="2"/>
  <c r="L19" i="2"/>
  <c r="L35" i="2"/>
  <c r="L29" i="2"/>
  <c r="L22" i="2"/>
  <c r="L31" i="2"/>
  <c r="L42" i="2"/>
  <c r="V16" i="2"/>
  <c r="V23" i="2"/>
  <c r="V22" i="2"/>
  <c r="V10" i="2"/>
  <c r="V13" i="2"/>
  <c r="V11" i="2"/>
  <c r="V28" i="2"/>
  <c r="V26" i="2"/>
  <c r="V43" i="2"/>
  <c r="V38" i="2"/>
  <c r="L36" i="2"/>
  <c r="L32" i="2"/>
  <c r="L37" i="2"/>
  <c r="L23" i="2"/>
  <c r="L6" i="2"/>
  <c r="V19" i="2"/>
  <c r="V34" i="2"/>
  <c r="V40" i="2"/>
  <c r="L18" i="2"/>
  <c r="L14" i="2"/>
  <c r="L11" i="2"/>
  <c r="L20" i="2"/>
  <c r="L41" i="2"/>
  <c r="L43" i="2"/>
  <c r="L26" i="2"/>
  <c r="L27" i="2"/>
  <c r="L30" i="2"/>
  <c r="L40" i="2"/>
  <c r="V24" i="2"/>
  <c r="V14" i="2"/>
  <c r="V21" i="2"/>
  <c r="V20" i="2"/>
  <c r="V9" i="2"/>
  <c r="V29" i="2"/>
  <c r="V36" i="2"/>
  <c r="V32" i="2"/>
  <c r="V41" i="2"/>
  <c r="V39" i="2"/>
  <c r="L8" i="2"/>
  <c r="L39" i="2"/>
  <c r="V15" i="2"/>
  <c r="V7" i="2"/>
  <c r="V25" i="2"/>
  <c r="V27" i="2"/>
  <c r="V12" i="2"/>
  <c r="V33" i="2"/>
  <c r="V30" i="2"/>
  <c r="V31" i="2"/>
  <c r="V42" i="2"/>
  <c r="L12" i="2"/>
  <c r="L25" i="2"/>
  <c r="L38" i="2"/>
  <c r="L17" i="2"/>
  <c r="L21" i="2"/>
  <c r="L33" i="2"/>
  <c r="V8" i="2"/>
  <c r="V17" i="2"/>
  <c r="V37" i="2"/>
  <c r="D39" i="2"/>
  <c r="F17" i="2"/>
  <c r="C23" i="2"/>
  <c r="G35" i="2"/>
  <c r="C25" i="2"/>
  <c r="F30" i="2"/>
  <c r="H39" i="2"/>
  <c r="H30" i="2"/>
  <c r="E28" i="2"/>
  <c r="D9" i="2"/>
  <c r="C32" i="2"/>
  <c r="J19" i="2"/>
  <c r="C36" i="2"/>
  <c r="G42" i="2"/>
  <c r="H16" i="2"/>
  <c r="C15" i="2"/>
  <c r="F31" i="2"/>
  <c r="J23" i="2"/>
  <c r="C28" i="2"/>
  <c r="F21" i="2"/>
  <c r="H24" i="2"/>
  <c r="J38" i="2"/>
  <c r="G16" i="2"/>
  <c r="D8" i="2"/>
  <c r="E15" i="2"/>
  <c r="G29" i="2"/>
  <c r="D32" i="2"/>
  <c r="D16" i="2"/>
  <c r="D29" i="2"/>
  <c r="E40" i="2"/>
  <c r="J11" i="2"/>
  <c r="C43" i="2"/>
  <c r="C34" i="2"/>
  <c r="C6" i="2"/>
  <c r="F13" i="2"/>
  <c r="D24" i="2"/>
  <c r="F20" i="2"/>
  <c r="F41" i="2"/>
  <c r="G39" i="2"/>
  <c r="G20" i="2"/>
  <c r="J31" i="2"/>
  <c r="F11" i="2"/>
  <c r="F27" i="2"/>
  <c r="C33" i="2"/>
  <c r="D12" i="2"/>
  <c r="J39" i="2"/>
  <c r="E24" i="2"/>
  <c r="E42" i="2"/>
  <c r="E43" i="2"/>
  <c r="J41" i="2"/>
  <c r="G27" i="2"/>
  <c r="C40" i="2"/>
  <c r="D23" i="2"/>
  <c r="G15" i="2"/>
  <c r="E41" i="2"/>
  <c r="D11" i="2"/>
  <c r="G41" i="2"/>
  <c r="H14" i="2"/>
  <c r="E16" i="2"/>
  <c r="C31" i="2"/>
  <c r="H31" i="2"/>
  <c r="C16" i="2"/>
  <c r="F24" i="2"/>
  <c r="F28" i="2"/>
  <c r="J40" i="2"/>
  <c r="J43" i="2"/>
  <c r="H22" i="2"/>
  <c r="C37" i="2"/>
  <c r="H20" i="2"/>
  <c r="E33" i="2"/>
  <c r="D22" i="2"/>
  <c r="C18" i="2"/>
  <c r="G37" i="2"/>
  <c r="F42" i="2"/>
  <c r="F8" i="2"/>
  <c r="G8" i="2"/>
  <c r="G24" i="2"/>
  <c r="F12" i="2"/>
  <c r="G32" i="2"/>
  <c r="D40" i="2"/>
  <c r="C42" i="1"/>
  <c r="C13" i="2"/>
  <c r="F16" i="2"/>
  <c r="E20" i="2"/>
  <c r="G23" i="2"/>
  <c r="G31" i="2"/>
  <c r="G43" i="2"/>
  <c r="J6" i="2"/>
  <c r="C39" i="2"/>
  <c r="E19" i="2"/>
  <c r="C12" i="2"/>
  <c r="J15" i="2"/>
  <c r="J26" i="2"/>
  <c r="E27" i="2"/>
  <c r="F23" i="2"/>
  <c r="D20" i="2"/>
  <c r="C11" i="2"/>
  <c r="G25" i="2"/>
  <c r="E6" i="2"/>
  <c r="J42" i="2"/>
  <c r="G18" i="2"/>
  <c r="J33" i="2"/>
  <c r="D26" i="2"/>
  <c r="G12" i="2"/>
  <c r="C24" i="2"/>
  <c r="H8" i="2"/>
  <c r="C10" i="2"/>
  <c r="C21" i="2"/>
  <c r="D27" i="2"/>
  <c r="H10" i="2"/>
  <c r="E14" i="2"/>
  <c r="H40" i="2"/>
  <c r="J18" i="2"/>
  <c r="D30" i="2"/>
  <c r="J27" i="2"/>
  <c r="D25" i="2"/>
  <c r="H12" i="2"/>
  <c r="D28" i="2"/>
  <c r="H25" i="2"/>
  <c r="J32" i="2"/>
  <c r="D19" i="2"/>
  <c r="F9" i="2"/>
  <c r="F19" i="2"/>
  <c r="G36" i="2"/>
  <c r="H18" i="2"/>
  <c r="F38" i="2"/>
  <c r="J34" i="2"/>
  <c r="D14" i="2"/>
  <c r="H42" i="2"/>
  <c r="E38" i="2"/>
  <c r="F14" i="2"/>
  <c r="H9" i="2"/>
  <c r="F34" i="2"/>
  <c r="E11" i="2"/>
  <c r="E34" i="2"/>
  <c r="E31" i="2"/>
  <c r="E17" i="2"/>
  <c r="H19" i="2"/>
  <c r="F6" i="2"/>
  <c r="E26" i="2"/>
  <c r="C43" i="1"/>
  <c r="E22" i="2"/>
  <c r="J36" i="2"/>
  <c r="H26" i="2"/>
  <c r="F29" i="2"/>
  <c r="D33" i="2"/>
  <c r="G9" i="2"/>
  <c r="G38" i="2"/>
  <c r="D43" i="2"/>
  <c r="J10" i="2"/>
  <c r="E32" i="2"/>
  <c r="D31" i="2"/>
  <c r="J29" i="2"/>
  <c r="G22" i="2"/>
  <c r="C22" i="2"/>
  <c r="D36" i="2"/>
  <c r="F37" i="2"/>
  <c r="E29" i="2"/>
  <c r="D17" i="2"/>
  <c r="H6" i="2"/>
  <c r="F36" i="2"/>
  <c r="J30" i="2"/>
  <c r="H11" i="2"/>
  <c r="G17" i="2"/>
  <c r="H21" i="2"/>
  <c r="F32" i="2"/>
  <c r="E10" i="2"/>
  <c r="H13" i="2"/>
  <c r="F18" i="2"/>
  <c r="F15" i="2"/>
  <c r="E35" i="2"/>
  <c r="C14" i="2"/>
  <c r="E36" i="2"/>
  <c r="D10" i="2"/>
  <c r="D37" i="2"/>
  <c r="J35" i="2"/>
  <c r="H36" i="2"/>
  <c r="E25" i="2"/>
  <c r="J24" i="2"/>
  <c r="H28" i="2"/>
  <c r="F35" i="2"/>
  <c r="H34" i="2"/>
  <c r="E23" i="2"/>
  <c r="D35" i="2"/>
  <c r="H35" i="2"/>
  <c r="D21" i="2"/>
  <c r="H15" i="2"/>
  <c r="G14" i="2"/>
  <c r="E30" i="2"/>
  <c r="J9" i="2"/>
  <c r="G40" i="2"/>
  <c r="G26" i="2"/>
  <c r="E21" i="2"/>
  <c r="C42" i="2"/>
  <c r="D42" i="2"/>
  <c r="H29" i="2"/>
  <c r="C20" i="2"/>
  <c r="C29" i="2"/>
  <c r="H17" i="2"/>
  <c r="J22" i="2"/>
  <c r="E12" i="2"/>
  <c r="F33" i="2"/>
  <c r="J8" i="2"/>
  <c r="D38" i="2"/>
  <c r="C26" i="2"/>
  <c r="H41" i="2"/>
  <c r="C8" i="2"/>
  <c r="D41" i="2"/>
  <c r="H27" i="2"/>
  <c r="E37" i="2"/>
  <c r="J12" i="2"/>
  <c r="D13" i="2"/>
  <c r="J16" i="2"/>
  <c r="F10" i="2"/>
  <c r="E18" i="2"/>
  <c r="G34" i="2"/>
  <c r="D6" i="2"/>
  <c r="E8" i="2"/>
  <c r="H38" i="2"/>
  <c r="G28" i="2"/>
  <c r="E39" i="2"/>
  <c r="C17" i="2"/>
  <c r="J37" i="2"/>
  <c r="G10" i="2"/>
  <c r="G13" i="2"/>
  <c r="C38" i="2"/>
  <c r="D18" i="2"/>
  <c r="F39" i="2"/>
  <c r="F22" i="2"/>
  <c r="H32" i="2"/>
  <c r="C27" i="2"/>
  <c r="C35" i="2"/>
  <c r="C19" i="2"/>
  <c r="J13" i="2"/>
  <c r="J25" i="2"/>
  <c r="E13" i="2"/>
  <c r="C9" i="2"/>
  <c r="F40" i="2"/>
  <c r="J21" i="2"/>
  <c r="G19" i="2"/>
  <c r="G21" i="2"/>
  <c r="J17" i="2"/>
  <c r="H33" i="2"/>
  <c r="D15" i="2"/>
  <c r="G30" i="2"/>
  <c r="F26" i="2"/>
  <c r="C30" i="2"/>
  <c r="D34" i="2"/>
  <c r="G33" i="2"/>
  <c r="H37" i="2"/>
  <c r="J20" i="2"/>
  <c r="C41" i="2"/>
  <c r="E9" i="2"/>
  <c r="J14" i="2"/>
  <c r="J28" i="2"/>
  <c r="F43" i="2"/>
  <c r="G6" i="2"/>
  <c r="G11" i="2"/>
  <c r="F25" i="2"/>
  <c r="H23" i="2"/>
  <c r="H43" i="2"/>
  <c r="J7" i="2"/>
  <c r="C7" i="2"/>
  <c r="H7" i="2"/>
  <c r="E7" i="2"/>
  <c r="D7" i="2"/>
  <c r="F7" i="2"/>
  <c r="G7" i="2"/>
  <c r="I31" i="2" l="1"/>
  <c r="I28" i="2"/>
  <c r="I24" i="2"/>
  <c r="I17" i="2"/>
  <c r="I22" i="2"/>
  <c r="I34" i="2"/>
  <c r="I43" i="2"/>
  <c r="I7" i="2"/>
  <c r="I14" i="2"/>
  <c r="I20" i="2"/>
  <c r="I36" i="2"/>
  <c r="I29" i="2"/>
  <c r="I6" i="2"/>
  <c r="I11" i="2"/>
  <c r="I18" i="2"/>
  <c r="I37" i="2"/>
  <c r="I35" i="2"/>
  <c r="I30" i="2"/>
  <c r="I8" i="2"/>
  <c r="I42" i="2"/>
  <c r="I32" i="2"/>
  <c r="I41" i="2"/>
  <c r="I13" i="2"/>
  <c r="I38" i="2"/>
  <c r="G42" i="1"/>
  <c r="B44" i="2"/>
  <c r="F42" i="1"/>
  <c r="I19" i="2"/>
  <c r="I10" i="2"/>
  <c r="I23" i="2"/>
  <c r="I21" i="2"/>
  <c r="I25" i="2"/>
  <c r="G43" i="1"/>
  <c r="F43" i="1"/>
  <c r="B45" i="2"/>
  <c r="I40" i="2"/>
  <c r="I12" i="2"/>
  <c r="I33" i="2"/>
  <c r="I15" i="2"/>
  <c r="I16" i="2"/>
  <c r="I9" i="2"/>
  <c r="I39" i="2"/>
  <c r="I27" i="2"/>
  <c r="I26" i="2"/>
  <c r="X42" i="2"/>
  <c r="Q23" i="2"/>
  <c r="Y9" i="2"/>
  <c r="AB35" i="2"/>
  <c r="Z11" i="2"/>
  <c r="O27" i="2"/>
  <c r="N37" i="2"/>
  <c r="AD36" i="2"/>
  <c r="X43" i="2"/>
  <c r="O17" i="2"/>
  <c r="M21" i="2"/>
  <c r="Z36" i="2"/>
  <c r="AD43" i="2"/>
  <c r="R9" i="2"/>
  <c r="Q14" i="2"/>
  <c r="N15" i="2"/>
  <c r="Y38" i="2"/>
  <c r="X34" i="2"/>
  <c r="N12" i="2"/>
  <c r="R6" i="2"/>
  <c r="W30" i="2"/>
  <c r="X36" i="2"/>
  <c r="AB24" i="2"/>
  <c r="R10" i="2"/>
  <c r="T12" i="2"/>
  <c r="W26" i="2"/>
  <c r="O36" i="2"/>
  <c r="Z16" i="2"/>
  <c r="W27" i="2"/>
  <c r="Q35" i="2"/>
  <c r="X10" i="2"/>
  <c r="AD23" i="2"/>
  <c r="N41" i="2"/>
  <c r="W22" i="2"/>
  <c r="Y32" i="2"/>
  <c r="C45" i="2"/>
  <c r="AA27" i="2"/>
  <c r="P37" i="2"/>
  <c r="M40" i="2"/>
  <c r="AB26" i="2"/>
  <c r="X31" i="2"/>
  <c r="M42" i="2"/>
  <c r="O19" i="2"/>
  <c r="T10" i="2"/>
  <c r="N6" i="2"/>
  <c r="O40" i="2"/>
  <c r="P15" i="2"/>
  <c r="T36" i="2"/>
  <c r="AD40" i="2"/>
  <c r="R33" i="2"/>
  <c r="AD34" i="2"/>
  <c r="AA28" i="2"/>
  <c r="AD14" i="2"/>
  <c r="Q30" i="2"/>
  <c r="X21" i="2"/>
  <c r="AA43" i="2"/>
  <c r="R34" i="2"/>
  <c r="Q11" i="2"/>
  <c r="Q29" i="2"/>
  <c r="F45" i="2"/>
  <c r="N21" i="2"/>
  <c r="T25" i="2"/>
  <c r="Q25" i="2"/>
  <c r="R42" i="2"/>
  <c r="P24" i="2"/>
  <c r="P43" i="2"/>
  <c r="O8" i="2"/>
  <c r="P9" i="2"/>
  <c r="R20" i="2"/>
  <c r="R29" i="2"/>
  <c r="Z33" i="2"/>
  <c r="W42" i="2"/>
  <c r="Z17" i="2"/>
  <c r="X8" i="2"/>
  <c r="T26" i="2"/>
  <c r="AD10" i="2"/>
  <c r="X11" i="2"/>
  <c r="T23" i="2"/>
  <c r="T30" i="2"/>
  <c r="Q38" i="2"/>
  <c r="Y28" i="2"/>
  <c r="Z19" i="2"/>
  <c r="AA19" i="2"/>
  <c r="Z34" i="2"/>
  <c r="G45" i="2"/>
  <c r="Z6" i="2"/>
  <c r="P42" i="2"/>
  <c r="M20" i="2"/>
  <c r="W31" i="2"/>
  <c r="Q21" i="2"/>
  <c r="W33" i="2"/>
  <c r="M25" i="2"/>
  <c r="W32" i="2"/>
  <c r="X23" i="2"/>
  <c r="X28" i="2"/>
  <c r="Q15" i="2"/>
  <c r="AB33" i="2"/>
  <c r="AB38" i="2"/>
  <c r="N13" i="2"/>
  <c r="AB23" i="2"/>
  <c r="AD13" i="2"/>
  <c r="AB40" i="2"/>
  <c r="X16" i="2"/>
  <c r="W11" i="2"/>
  <c r="AD32" i="2"/>
  <c r="AB37" i="2"/>
  <c r="Q13" i="2"/>
  <c r="AA11" i="2"/>
  <c r="N9" i="2"/>
  <c r="AA26" i="2"/>
  <c r="Z32" i="2"/>
  <c r="X41" i="2"/>
  <c r="T42" i="2"/>
  <c r="P12" i="2"/>
  <c r="M17" i="2"/>
  <c r="N16" i="2"/>
  <c r="M34" i="2"/>
  <c r="AD22" i="2"/>
  <c r="W34" i="2"/>
  <c r="E45" i="2"/>
  <c r="H45" i="2"/>
  <c r="Y17" i="2"/>
  <c r="AD9" i="2"/>
  <c r="M33" i="2"/>
  <c r="AA8" i="2"/>
  <c r="M35" i="2"/>
  <c r="N38" i="2"/>
  <c r="Y6" i="2"/>
  <c r="M8" i="2"/>
  <c r="W19" i="2"/>
  <c r="R21" i="2"/>
  <c r="Q9" i="2"/>
  <c r="M13" i="2"/>
  <c r="W10" i="2"/>
  <c r="T39" i="2"/>
  <c r="O20" i="2"/>
  <c r="X26" i="2"/>
  <c r="AA12" i="2"/>
  <c r="Z37" i="2"/>
  <c r="AB25" i="2"/>
  <c r="Z8" i="2"/>
  <c r="N27" i="2"/>
  <c r="T28" i="2"/>
  <c r="Z13" i="2"/>
  <c r="W21" i="2"/>
  <c r="Y39" i="2"/>
  <c r="T41" i="2"/>
  <c r="AB11" i="2"/>
  <c r="AD15" i="2"/>
  <c r="P20" i="2"/>
  <c r="Y24" i="2"/>
  <c r="P41" i="2"/>
  <c r="Z41" i="2"/>
  <c r="AD6" i="2"/>
  <c r="Y8" i="2"/>
  <c r="X40" i="2"/>
  <c r="N18" i="2"/>
  <c r="O18" i="2"/>
  <c r="R32" i="2"/>
  <c r="AB43" i="2"/>
  <c r="Y33" i="2"/>
  <c r="T13" i="2"/>
  <c r="W39" i="2"/>
  <c r="M41" i="2"/>
  <c r="AB20" i="2"/>
  <c r="R43" i="2"/>
  <c r="Y34" i="2"/>
  <c r="N39" i="2"/>
  <c r="AA23" i="2"/>
  <c r="W37" i="2"/>
  <c r="O6" i="2"/>
  <c r="R27" i="2"/>
  <c r="AB22" i="2"/>
  <c r="N20" i="2"/>
  <c r="N32" i="2"/>
  <c r="Q10" i="2"/>
  <c r="O22" i="2"/>
  <c r="AB13" i="2"/>
  <c r="Y20" i="2"/>
  <c r="T16" i="2"/>
  <c r="W41" i="2"/>
  <c r="O43" i="2"/>
  <c r="M26" i="2"/>
  <c r="O34" i="2"/>
  <c r="R13" i="2"/>
  <c r="AB34" i="2"/>
  <c r="X30" i="2"/>
  <c r="P11" i="2"/>
  <c r="AB10" i="2"/>
  <c r="Y35" i="2"/>
  <c r="M29" i="2"/>
  <c r="Q26" i="2"/>
  <c r="Q41" i="2"/>
  <c r="M9" i="2"/>
  <c r="Q39" i="2"/>
  <c r="Q16" i="2"/>
  <c r="AA36" i="2"/>
  <c r="P22" i="2"/>
  <c r="Y29" i="2"/>
  <c r="X38" i="2"/>
  <c r="O28" i="2"/>
  <c r="Q37" i="2"/>
  <c r="R37" i="2"/>
  <c r="AA29" i="2"/>
  <c r="Q31" i="2"/>
  <c r="Z43" i="2"/>
  <c r="Z27" i="2"/>
  <c r="Y42" i="2"/>
  <c r="R17" i="2"/>
  <c r="AA37" i="2"/>
  <c r="Y43" i="2"/>
  <c r="N29" i="2"/>
  <c r="N17" i="2"/>
  <c r="R18" i="2"/>
  <c r="W24" i="2"/>
  <c r="AA9" i="2"/>
  <c r="Q27" i="2"/>
  <c r="N28" i="2"/>
  <c r="AA16" i="2"/>
  <c r="P32" i="2"/>
  <c r="R12" i="2"/>
  <c r="P30" i="2"/>
  <c r="N8" i="2"/>
  <c r="W38" i="2"/>
  <c r="AD33" i="2"/>
  <c r="N31" i="2"/>
  <c r="M28" i="2"/>
  <c r="Q33" i="2"/>
  <c r="W25" i="2"/>
  <c r="AA25" i="2"/>
  <c r="R28" i="2"/>
  <c r="AD19" i="2"/>
  <c r="AA39" i="2"/>
  <c r="D44" i="2"/>
  <c r="AA40" i="2"/>
  <c r="W17" i="2"/>
  <c r="AD39" i="2"/>
  <c r="AB32" i="2"/>
  <c r="N23" i="2"/>
  <c r="R30" i="2"/>
  <c r="N22" i="2"/>
  <c r="AD21" i="2"/>
  <c r="AA14" i="2"/>
  <c r="X15" i="2"/>
  <c r="AB12" i="2"/>
  <c r="W35" i="2"/>
  <c r="AB19" i="2"/>
  <c r="T27" i="2"/>
  <c r="Z29" i="2"/>
  <c r="W9" i="2"/>
  <c r="P16" i="2"/>
  <c r="Y40" i="2"/>
  <c r="AB21" i="2"/>
  <c r="W12" i="2"/>
  <c r="W6" i="2"/>
  <c r="R11" i="2"/>
  <c r="P40" i="2"/>
  <c r="M14" i="2"/>
  <c r="N25" i="2"/>
  <c r="Q32" i="2"/>
  <c r="P23" i="2"/>
  <c r="AA20" i="2"/>
  <c r="AD20" i="2"/>
  <c r="M16" i="2"/>
  <c r="R8" i="2"/>
  <c r="G44" i="2"/>
  <c r="M22" i="2"/>
  <c r="T35" i="2"/>
  <c r="W18" i="2"/>
  <c r="M11" i="2"/>
  <c r="Q18" i="2"/>
  <c r="R14" i="2"/>
  <c r="AB9" i="2"/>
  <c r="Q8" i="2"/>
  <c r="M19" i="2"/>
  <c r="AD8" i="2"/>
  <c r="X27" i="2"/>
  <c r="AA31" i="2"/>
  <c r="R26" i="2"/>
  <c r="P28" i="2"/>
  <c r="Z30" i="2"/>
  <c r="M24" i="2"/>
  <c r="AB29" i="2"/>
  <c r="Z12" i="2"/>
  <c r="N11" i="2"/>
  <c r="X37" i="2"/>
  <c r="Y31" i="2"/>
  <c r="AD38" i="2"/>
  <c r="X14" i="2"/>
  <c r="P10" i="2"/>
  <c r="M37" i="2"/>
  <c r="P25" i="2"/>
  <c r="AB16" i="2"/>
  <c r="O21" i="2"/>
  <c r="N10" i="2"/>
  <c r="Z42" i="2"/>
  <c r="N30" i="2"/>
  <c r="AD25" i="2"/>
  <c r="N19" i="2"/>
  <c r="Y36" i="2"/>
  <c r="AA33" i="2"/>
  <c r="R19" i="2"/>
  <c r="X6" i="2"/>
  <c r="Z21" i="2"/>
  <c r="O38" i="2"/>
  <c r="O39" i="2"/>
  <c r="AB8" i="2"/>
  <c r="P26" i="2"/>
  <c r="AD11" i="2"/>
  <c r="Z18" i="2"/>
  <c r="T20" i="2"/>
  <c r="P13" i="2"/>
  <c r="H44" i="2"/>
  <c r="P33" i="2"/>
  <c r="T34" i="2"/>
  <c r="AD41" i="2"/>
  <c r="N33" i="2"/>
  <c r="Y27" i="2"/>
  <c r="P39" i="2"/>
  <c r="R41" i="2"/>
  <c r="T38" i="2"/>
  <c r="T37" i="2"/>
  <c r="J44" i="2"/>
  <c r="R35" i="2"/>
  <c r="P38" i="2"/>
  <c r="M27" i="2"/>
  <c r="X19" i="2"/>
  <c r="O9" i="2"/>
  <c r="AA34" i="2"/>
  <c r="T31" i="2"/>
  <c r="X33" i="2"/>
  <c r="P27" i="2"/>
  <c r="Z14" i="2"/>
  <c r="AB14" i="2"/>
  <c r="T19" i="2"/>
  <c r="X17" i="2"/>
  <c r="N34" i="2"/>
  <c r="N35" i="2"/>
  <c r="W14" i="2"/>
  <c r="N24" i="2"/>
  <c r="T18" i="2"/>
  <c r="R31" i="2"/>
  <c r="AD16" i="2"/>
  <c r="AB41" i="2"/>
  <c r="X22" i="2"/>
  <c r="Y14" i="2"/>
  <c r="AD27" i="2"/>
  <c r="AB31" i="2"/>
  <c r="P29" i="2"/>
  <c r="T8" i="2"/>
  <c r="P31" i="2"/>
  <c r="E44" i="2"/>
  <c r="Y23" i="2"/>
  <c r="AA21" i="2"/>
  <c r="M36" i="2"/>
  <c r="W28" i="2"/>
  <c r="AD18" i="2"/>
  <c r="X25" i="2"/>
  <c r="O16" i="2"/>
  <c r="AA17" i="2"/>
  <c r="X13" i="2"/>
  <c r="AA18" i="2"/>
  <c r="AB17" i="2"/>
  <c r="Y15" i="2"/>
  <c r="P6" i="2"/>
  <c r="Z31" i="2"/>
  <c r="O26" i="2"/>
  <c r="R38" i="2"/>
  <c r="F44" i="2"/>
  <c r="Y30" i="2"/>
  <c r="D45" i="2"/>
  <c r="Z24" i="2"/>
  <c r="W20" i="2"/>
  <c r="W23" i="2"/>
  <c r="T9" i="2"/>
  <c r="R40" i="2"/>
  <c r="AD42" i="2"/>
  <c r="AA22" i="2"/>
  <c r="W29" i="2"/>
  <c r="Q17" i="2"/>
  <c r="O33" i="2"/>
  <c r="Z22" i="2"/>
  <c r="N43" i="2"/>
  <c r="X32" i="2"/>
  <c r="X24" i="2"/>
  <c r="AB39" i="2"/>
  <c r="Z10" i="2"/>
  <c r="P34" i="2"/>
  <c r="Y13" i="2"/>
  <c r="Z15" i="2"/>
  <c r="X35" i="2"/>
  <c r="AA41" i="2"/>
  <c r="AB42" i="2"/>
  <c r="N36" i="2"/>
  <c r="N14" i="2"/>
  <c r="T15" i="2"/>
  <c r="AB28" i="2"/>
  <c r="T29" i="2"/>
  <c r="M30" i="2"/>
  <c r="O12" i="2"/>
  <c r="P35" i="2"/>
  <c r="O31" i="2"/>
  <c r="AD35" i="2"/>
  <c r="Z40" i="2"/>
  <c r="M32" i="2"/>
  <c r="AD17" i="2"/>
  <c r="O35" i="2"/>
  <c r="Y37" i="2"/>
  <c r="W36" i="2"/>
  <c r="M43" i="2"/>
  <c r="Y25" i="2"/>
  <c r="Y26" i="2"/>
  <c r="X29" i="2"/>
  <c r="Z23" i="2"/>
  <c r="Z26" i="2"/>
  <c r="O24" i="2"/>
  <c r="T24" i="2"/>
  <c r="X12" i="2"/>
  <c r="Y10" i="2"/>
  <c r="Q28" i="2"/>
  <c r="AD30" i="2"/>
  <c r="AA10" i="2"/>
  <c r="N26" i="2"/>
  <c r="Q12" i="2"/>
  <c r="Y12" i="2"/>
  <c r="AD28" i="2"/>
  <c r="W43" i="2"/>
  <c r="Z39" i="2"/>
  <c r="O37" i="2"/>
  <c r="O14" i="2"/>
  <c r="Y41" i="2"/>
  <c r="Y11" i="2"/>
  <c r="Z20" i="2"/>
  <c r="T43" i="2"/>
  <c r="AA38" i="2"/>
  <c r="O23" i="2"/>
  <c r="AA24" i="2"/>
  <c r="R39" i="2"/>
  <c r="W16" i="2"/>
  <c r="Z9" i="2"/>
  <c r="M38" i="2"/>
  <c r="Y19" i="2"/>
  <c r="T33" i="2"/>
  <c r="AB6" i="2"/>
  <c r="AB15" i="2"/>
  <c r="R24" i="2"/>
  <c r="Q34" i="2"/>
  <c r="AD29" i="2"/>
  <c r="Q40" i="2"/>
  <c r="N42" i="2"/>
  <c r="P8" i="2"/>
  <c r="AB30" i="2"/>
  <c r="T40" i="2"/>
  <c r="Q42" i="2"/>
  <c r="O41" i="2"/>
  <c r="Q6" i="2"/>
  <c r="M39" i="2"/>
  <c r="T22" i="2"/>
  <c r="Z28" i="2"/>
  <c r="T32" i="2"/>
  <c r="AD12" i="2"/>
  <c r="Q19" i="2"/>
  <c r="R25" i="2"/>
  <c r="M31" i="2"/>
  <c r="O11" i="2"/>
  <c r="R15" i="2"/>
  <c r="AA13" i="2"/>
  <c r="J45" i="2"/>
  <c r="AA15" i="2"/>
  <c r="AA32" i="2"/>
  <c r="Q36" i="2"/>
  <c r="AA6" i="2"/>
  <c r="Y16" i="2"/>
  <c r="W13" i="2"/>
  <c r="P18" i="2"/>
  <c r="O42" i="2"/>
  <c r="AB18" i="2"/>
  <c r="P36" i="2"/>
  <c r="W40" i="2"/>
  <c r="M23" i="2"/>
  <c r="N40" i="2"/>
  <c r="X9" i="2"/>
  <c r="AB27" i="2"/>
  <c r="M15" i="2"/>
  <c r="R16" i="2"/>
  <c r="C44" i="2"/>
  <c r="Z38" i="2"/>
  <c r="O15" i="2"/>
  <c r="O13" i="2"/>
  <c r="O29" i="2"/>
  <c r="M12" i="2"/>
  <c r="Q43" i="2"/>
  <c r="AB36" i="2"/>
  <c r="T14" i="2"/>
  <c r="AD37" i="2"/>
  <c r="AA35" i="2"/>
  <c r="M6" i="2"/>
  <c r="Q22" i="2"/>
  <c r="R22" i="2"/>
  <c r="P21" i="2"/>
  <c r="AA42" i="2"/>
  <c r="O30" i="2"/>
  <c r="AD31" i="2"/>
  <c r="O10" i="2"/>
  <c r="P17" i="2"/>
  <c r="W8" i="2"/>
  <c r="AA30" i="2"/>
  <c r="T11" i="2"/>
  <c r="R36" i="2"/>
  <c r="P14" i="2"/>
  <c r="AD26" i="2"/>
  <c r="T17" i="2"/>
  <c r="R23" i="2"/>
  <c r="O25" i="2"/>
  <c r="X18" i="2"/>
  <c r="M10" i="2"/>
  <c r="Y22" i="2"/>
  <c r="O32" i="2"/>
  <c r="X20" i="2"/>
  <c r="Q24" i="2"/>
  <c r="Z25" i="2"/>
  <c r="P19" i="2"/>
  <c r="X39" i="2"/>
  <c r="Z35" i="2"/>
  <c r="Y21" i="2"/>
  <c r="T6" i="2"/>
  <c r="T21" i="2"/>
  <c r="AD24" i="2"/>
  <c r="M18" i="2"/>
  <c r="W15" i="2"/>
  <c r="Y18" i="2"/>
  <c r="Q20" i="2"/>
  <c r="Y7" i="2"/>
  <c r="Q7" i="2"/>
  <c r="AD7" i="2"/>
  <c r="P7" i="2"/>
  <c r="M7" i="2"/>
  <c r="T7" i="2"/>
  <c r="W7" i="2"/>
  <c r="N7" i="2"/>
  <c r="AA7" i="2"/>
  <c r="AB7" i="2"/>
  <c r="X7" i="2"/>
  <c r="R7" i="2"/>
  <c r="O7" i="2"/>
  <c r="Z7" i="2"/>
  <c r="W43" i="1" l="1"/>
  <c r="V45" i="2" s="1"/>
  <c r="M43" i="1"/>
  <c r="L45" i="2" s="1"/>
  <c r="M42" i="1"/>
  <c r="L44" i="2" s="1"/>
  <c r="I45" i="2"/>
  <c r="I44" i="2"/>
  <c r="W42" i="1"/>
  <c r="V44" i="2" s="1"/>
  <c r="AC27" i="2"/>
  <c r="AC28" i="2"/>
  <c r="S9" i="2"/>
  <c r="S33" i="2"/>
  <c r="S6" i="2"/>
  <c r="AC15" i="2"/>
  <c r="S32" i="2"/>
  <c r="S16" i="2"/>
  <c r="AC32" i="2"/>
  <c r="S8" i="2"/>
  <c r="S13" i="2"/>
  <c r="S18" i="2"/>
  <c r="S20" i="2"/>
  <c r="AC17" i="2"/>
  <c r="S31" i="2"/>
  <c r="S7" i="2"/>
  <c r="AC19" i="2"/>
  <c r="AC38" i="2"/>
  <c r="AC16" i="2"/>
  <c r="AC35" i="2"/>
  <c r="S15" i="2"/>
  <c r="AC8" i="2"/>
  <c r="S28" i="2"/>
  <c r="AC25" i="2"/>
  <c r="S34" i="2"/>
  <c r="AC22" i="2"/>
  <c r="S35" i="2"/>
  <c r="S38" i="2"/>
  <c r="S10" i="2"/>
  <c r="AC7" i="2"/>
  <c r="S39" i="2"/>
  <c r="AC12" i="2"/>
  <c r="S11" i="2"/>
  <c r="AC10" i="2"/>
  <c r="AC18" i="2"/>
  <c r="AC29" i="2"/>
  <c r="S30" i="2"/>
  <c r="AC13" i="2"/>
  <c r="S25" i="2"/>
  <c r="S12" i="2"/>
  <c r="AC36" i="2"/>
  <c r="AC39" i="2"/>
  <c r="AC9" i="2"/>
  <c r="S19" i="2"/>
  <c r="S43" i="2"/>
  <c r="S37" i="2"/>
  <c r="AC24" i="2"/>
  <c r="AC31" i="2"/>
  <c r="S26" i="2"/>
  <c r="AC43" i="2"/>
  <c r="S40" i="2"/>
  <c r="AC33" i="2"/>
  <c r="AC34" i="2"/>
  <c r="S21" i="2"/>
  <c r="AC6" i="2"/>
  <c r="S23" i="2"/>
  <c r="AC20" i="2"/>
  <c r="S17" i="2"/>
  <c r="AC30" i="2"/>
  <c r="S36" i="2"/>
  <c r="S14" i="2"/>
  <c r="AC37" i="2"/>
  <c r="AC23" i="2"/>
  <c r="S41" i="2"/>
  <c r="S29" i="2"/>
  <c r="S27" i="2"/>
  <c r="AC21" i="2"/>
  <c r="S22" i="2"/>
  <c r="S24" i="2"/>
  <c r="AC40" i="2"/>
  <c r="AC41" i="2"/>
  <c r="AC26" i="2"/>
  <c r="AC42" i="2"/>
  <c r="AC11" i="2"/>
  <c r="S42" i="2"/>
  <c r="AC14" i="2"/>
  <c r="Q45" i="2"/>
  <c r="AA44" i="2"/>
  <c r="O44" i="2"/>
  <c r="AB45" i="2"/>
  <c r="W45" i="2"/>
  <c r="Q44" i="2"/>
  <c r="Z44" i="2"/>
  <c r="T45" i="2"/>
  <c r="AD45" i="2"/>
  <c r="O45" i="2"/>
  <c r="M44" i="2"/>
  <c r="Y44" i="2"/>
  <c r="M45" i="2"/>
  <c r="N44" i="2"/>
  <c r="P45" i="2"/>
  <c r="P44" i="2"/>
  <c r="Y45" i="2"/>
  <c r="Z45" i="2"/>
  <c r="R45" i="2"/>
  <c r="X45" i="2"/>
  <c r="AD44" i="2"/>
  <c r="T44" i="2"/>
  <c r="X44" i="2"/>
  <c r="W44" i="2"/>
  <c r="AA45" i="2"/>
  <c r="N45" i="2"/>
  <c r="R44" i="2"/>
  <c r="AB44" i="2"/>
  <c r="AC45" i="2" l="1"/>
  <c r="S44" i="2"/>
  <c r="S45" i="2"/>
  <c r="AC44" i="2"/>
</calcChain>
</file>

<file path=xl/sharedStrings.xml><?xml version="1.0" encoding="utf-8"?>
<sst xmlns="http://schemas.openxmlformats.org/spreadsheetml/2006/main" count="24" uniqueCount="14">
  <si>
    <t>EDAS3</t>
  </si>
  <si>
    <t>EDA?</t>
  </si>
  <si>
    <t>Outrights</t>
  </si>
  <si>
    <t>Bids</t>
  </si>
  <si>
    <t>Asks</t>
  </si>
  <si>
    <t>Last and Net Change</t>
  </si>
  <si>
    <t>Symbols</t>
  </si>
  <si>
    <t>Three-Month Calendar Spreads</t>
  </si>
  <si>
    <t>Six-Month Calendar Spreads</t>
  </si>
  <si>
    <t>Volume</t>
  </si>
  <si>
    <t>EDAS6</t>
  </si>
  <si>
    <t>CQG, INC.   Copyright © 2015</t>
  </si>
  <si>
    <t>Designed by Thom Hartle</t>
  </si>
  <si>
    <t>CQG Globex Eurodollar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</si>
</sst>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[$-409]h:mm:ss\ AM/PM;@"/>
  </numFmts>
  <fonts count="4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4"/>
      <color theme="4"/>
      <name val="Century Gothic"/>
      <family val="2"/>
    </font>
    <font>
      <sz val="11"/>
      <color rgb="FF00B050"/>
      <name val="Century Gothic"/>
      <family val="2"/>
    </font>
  </fonts>
  <fills count="37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87533"/>
        <bgColor indexed="64"/>
      </patternFill>
    </fill>
    <fill>
      <patternFill patternType="solid">
        <fgColor rgb="FFC3C3C3"/>
        <bgColor indexed="64"/>
      </pattern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FF0000"/>
        </stop>
      </gradientFill>
    </fill>
    <fill>
      <gradientFill degree="90">
        <stop position="0">
          <color theme="0" tint="-0.49803155613879818"/>
        </stop>
        <stop position="1">
          <color theme="0"/>
        </stop>
      </gradientFill>
    </fill>
    <fill>
      <gradientFill degree="270">
        <stop position="0">
          <color theme="0" tint="-0.49803155613879818"/>
        </stop>
        <stop position="1">
          <color theme="0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B05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  <fill>
      <gradientFill degree="90">
        <stop position="0">
          <color theme="1"/>
        </stop>
        <stop position="1">
          <color rgb="FF00B0F0"/>
        </stop>
      </gradientFill>
    </fill>
    <fill>
      <gradientFill degree="270">
        <stop position="0">
          <color theme="1"/>
        </stop>
        <stop position="1">
          <color rgb="FF00B0F0"/>
        </stop>
      </gradientFill>
    </fill>
    <fill>
      <gradientFill degree="90">
        <stop position="0">
          <color theme="1"/>
        </stop>
        <stop position="1">
          <color rgb="FFFFD700"/>
        </stop>
      </gradientFill>
    </fill>
    <fill>
      <gradientFill degree="270">
        <stop position="0">
          <color theme="1"/>
        </stop>
        <stop position="1">
          <color rgb="FFFFFF00"/>
        </stop>
      </gradientFill>
    </fill>
    <fill>
      <gradientFill degree="90">
        <stop position="0">
          <color theme="1"/>
        </stop>
        <stop position="1">
          <color rgb="FF7030A0"/>
        </stop>
      </gradientFill>
    </fill>
    <fill>
      <gradientFill degree="270">
        <stop position="0">
          <color theme="1"/>
        </stop>
        <stop position="1">
          <color rgb="FF7030A0"/>
        </stop>
      </gradientFill>
    </fill>
    <fill>
      <gradientFill degree="90">
        <stop position="0">
          <color theme="1" tint="0.1490218817712943"/>
        </stop>
        <stop position="1">
          <color rgb="FFFFA500"/>
        </stop>
      </gradientFill>
    </fill>
    <fill>
      <gradientFill degree="270">
        <stop position="0">
          <color theme="1" tint="0.1490218817712943"/>
        </stop>
        <stop position="1">
          <color rgb="FFFFC000"/>
        </stop>
      </gradientFill>
    </fill>
    <fill>
      <gradientFill degree="90">
        <stop position="0">
          <color theme="2" tint="-0.74901577806939912"/>
        </stop>
        <stop position="1">
          <color rgb="FFFFC0CB"/>
        </stop>
      </gradientFill>
    </fill>
    <fill>
      <gradientFill degree="270">
        <stop position="0">
          <color theme="1" tint="0.1490218817712943"/>
        </stop>
        <stop position="1">
          <color rgb="FFC0C0C0"/>
        </stop>
      </gradientFill>
    </fill>
    <fill>
      <gradientFill degree="90">
        <stop position="0">
          <color theme="1" tint="0.1490218817712943"/>
        </stop>
        <stop position="1">
          <color rgb="FFFFC0CB"/>
        </stop>
      </gradientFill>
    </fill>
    <fill>
      <gradientFill degree="270">
        <stop position="0">
          <color theme="1" tint="0.1490218817712943"/>
        </stop>
        <stop position="1">
          <color rgb="FFFFC0CB"/>
        </stop>
      </gradientFill>
    </fill>
    <fill>
      <gradientFill degree="90">
        <stop position="0">
          <color theme="1"/>
        </stop>
        <stop position="1">
          <color rgb="FFC87533"/>
        </stop>
      </gradientFill>
    </fill>
    <fill>
      <gradientFill degree="270">
        <stop position="0">
          <color theme="1"/>
        </stop>
        <stop position="1">
          <color rgb="FFC87533"/>
        </stop>
      </gradient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</fills>
  <borders count="9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FFD700"/>
      </left>
      <right style="thin">
        <color rgb="FFFFD700"/>
      </right>
      <top style="thin">
        <color rgb="FFFFD700"/>
      </top>
      <bottom style="thin">
        <color rgb="FFFFD700"/>
      </bottom>
      <diagonal/>
    </border>
    <border>
      <left style="thin">
        <color rgb="FFFFA500"/>
      </left>
      <right style="thin">
        <color rgb="FFFFA500"/>
      </right>
      <top style="thin">
        <color rgb="FFFFA500"/>
      </top>
      <bottom style="thin">
        <color rgb="FFFFA500"/>
      </bottom>
      <diagonal/>
    </border>
    <border>
      <left style="thin">
        <color rgb="FFFFC0CB"/>
      </left>
      <right style="thin">
        <color rgb="FFFFC0CB"/>
      </right>
      <top style="thin">
        <color rgb="FFFFC0CB"/>
      </top>
      <bottom style="thin">
        <color rgb="FFFFC0CB"/>
      </bottom>
      <diagonal/>
    </border>
    <border>
      <left style="thin">
        <color rgb="FFFFA500"/>
      </left>
      <right style="thin">
        <color rgb="FFFFA500"/>
      </right>
      <top style="thin">
        <color rgb="FFFFA50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C0CB"/>
      </left>
      <right style="thin">
        <color rgb="FFFFC0CB"/>
      </right>
      <top style="thin">
        <color rgb="FFFFC0CB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87533"/>
      </left>
      <right style="thin">
        <color rgb="FFC87533"/>
      </right>
      <top style="thin">
        <color rgb="FFC87533"/>
      </top>
      <bottom style="thin">
        <color rgb="FFC87533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FFD700"/>
      </left>
      <right style="thin">
        <color rgb="FFFFD700"/>
      </right>
      <top/>
      <bottom style="thin">
        <color rgb="FFFFD700"/>
      </bottom>
      <diagonal/>
    </border>
    <border>
      <left/>
      <right/>
      <top/>
      <bottom style="thin">
        <color rgb="FF002060"/>
      </bottom>
      <diagonal/>
    </border>
    <border>
      <left style="thin">
        <color theme="4"/>
      </left>
      <right/>
      <top/>
      <bottom style="thin">
        <color rgb="FF00206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4"/>
      </left>
      <right/>
      <top style="thin">
        <color rgb="FF002060"/>
      </top>
      <bottom style="thin">
        <color rgb="FFC87533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theme="0"/>
      </left>
      <right style="thin">
        <color theme="4"/>
      </right>
      <top style="thin">
        <color rgb="FF002060"/>
      </top>
      <bottom style="thin">
        <color theme="0"/>
      </bottom>
      <diagonal/>
    </border>
    <border>
      <left style="thin">
        <color theme="0"/>
      </left>
      <right style="thin">
        <color theme="4"/>
      </right>
      <top style="thin">
        <color theme="0"/>
      </top>
      <bottom style="thin">
        <color theme="0"/>
      </bottom>
      <diagonal/>
    </border>
    <border>
      <left style="thin">
        <color rgb="FFFF0000"/>
      </left>
      <right style="thin">
        <color theme="4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theme="4"/>
      </right>
      <top style="thin">
        <color rgb="FFFF0000"/>
      </top>
      <bottom/>
      <diagonal/>
    </border>
    <border>
      <left style="thin">
        <color rgb="FF00B050"/>
      </left>
      <right style="thin">
        <color theme="4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theme="4"/>
      </right>
      <top style="thin">
        <color rgb="FF00B050"/>
      </top>
      <bottom/>
      <diagonal/>
    </border>
    <border>
      <left style="thin">
        <color rgb="FFFFC0CB"/>
      </left>
      <right style="thin">
        <color theme="4"/>
      </right>
      <top style="thin">
        <color rgb="FFFFC0CB"/>
      </top>
      <bottom/>
      <diagonal/>
    </border>
    <border>
      <left style="thin">
        <color rgb="FFC0C0C0"/>
      </left>
      <right style="thin">
        <color theme="4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theme="4"/>
      </right>
      <top style="thin">
        <color rgb="FFC0C0C0"/>
      </top>
      <bottom/>
      <diagonal/>
    </border>
    <border>
      <left style="thin">
        <color rgb="FFC87533"/>
      </left>
      <right style="thin">
        <color theme="4"/>
      </right>
      <top style="thin">
        <color rgb="FFC87533"/>
      </top>
      <bottom style="thin">
        <color rgb="FFC87533"/>
      </bottom>
      <diagonal/>
    </border>
    <border>
      <left style="thin">
        <color rgb="FFC87533"/>
      </left>
      <right style="thin">
        <color theme="4"/>
      </right>
      <top style="thin">
        <color rgb="FFC87533"/>
      </top>
      <bottom style="thin">
        <color rgb="FF00206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 style="thin">
        <color rgb="FFFFD700"/>
      </left>
      <right/>
      <top style="thin">
        <color rgb="FFFFD700"/>
      </top>
      <bottom style="thin">
        <color rgb="FFFFD700"/>
      </bottom>
      <diagonal/>
    </border>
    <border>
      <left style="thin">
        <color rgb="FFFFA500"/>
      </left>
      <right/>
      <top style="thin">
        <color rgb="FFFFA500"/>
      </top>
      <bottom style="thin">
        <color rgb="FFFFA500"/>
      </bottom>
      <diagonal/>
    </border>
    <border>
      <left style="thin">
        <color rgb="FFFFA500"/>
      </left>
      <right/>
      <top style="thin">
        <color rgb="FFFFA500"/>
      </top>
      <bottom/>
      <diagonal/>
    </border>
    <border>
      <left style="thin">
        <color rgb="FFFFC0CB"/>
      </left>
      <right/>
      <top style="thin">
        <color rgb="FFFFC0CB"/>
      </top>
      <bottom style="thin">
        <color rgb="FFFFC0CB"/>
      </bottom>
      <diagonal/>
    </border>
    <border>
      <left style="thin">
        <color rgb="FFFFC0CB"/>
      </left>
      <right/>
      <top style="thin">
        <color rgb="FFFFC0CB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87533"/>
      </left>
      <right/>
      <top style="thin">
        <color rgb="FFC87533"/>
      </top>
      <bottom style="thin">
        <color rgb="FFC87533"/>
      </bottom>
      <diagonal/>
    </border>
    <border>
      <left/>
      <right/>
      <top style="thin">
        <color rgb="FF002060"/>
      </top>
      <bottom/>
      <diagonal/>
    </border>
    <border>
      <left/>
      <right/>
      <top style="thin">
        <color rgb="FF002060"/>
      </top>
      <bottom style="thin">
        <color rgb="FFC8753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theme="4"/>
      </right>
      <top/>
      <bottom style="thin">
        <color rgb="FFFF0000"/>
      </bottom>
      <diagonal/>
    </border>
    <border>
      <left style="thin">
        <color theme="4"/>
      </left>
      <right/>
      <top style="thin">
        <color rgb="FF002060"/>
      </top>
      <bottom style="thin">
        <color theme="0"/>
      </bottom>
      <diagonal/>
    </border>
    <border>
      <left/>
      <right/>
      <top style="thin">
        <color rgb="FF002060"/>
      </top>
      <bottom style="thin">
        <color theme="0"/>
      </bottom>
      <diagonal/>
    </border>
    <border>
      <left style="thin">
        <color theme="4"/>
      </left>
      <right/>
      <top style="thin">
        <color rgb="FF002060"/>
      </top>
      <bottom style="thin">
        <color rgb="FFFFD700"/>
      </bottom>
      <diagonal/>
    </border>
    <border>
      <left style="thin">
        <color theme="4"/>
      </left>
      <right/>
      <top style="thin">
        <color rgb="FFFFFF00"/>
      </top>
      <bottom style="thin">
        <color rgb="FFFFFF00"/>
      </bottom>
      <diagonal/>
    </border>
    <border>
      <left style="thin">
        <color rgb="FFFFD700"/>
      </left>
      <right style="thin">
        <color rgb="FFFFD700"/>
      </right>
      <top style="thin">
        <color rgb="FFFFFF00"/>
      </top>
      <bottom style="thin">
        <color rgb="FFFFFF00"/>
      </bottom>
      <diagonal/>
    </border>
    <border>
      <left style="thin">
        <color theme="4"/>
      </left>
      <right/>
      <top style="thin">
        <color rgb="FFFFFF00"/>
      </top>
      <bottom style="thin">
        <color rgb="FF002060"/>
      </bottom>
      <diagonal/>
    </border>
    <border>
      <left style="thin">
        <color rgb="FFFFD700"/>
      </left>
      <right style="thin">
        <color rgb="FFFFD700"/>
      </right>
      <top style="thin">
        <color rgb="FFFFFF00"/>
      </top>
      <bottom style="thin">
        <color rgb="FFFFD700"/>
      </bottom>
      <diagonal/>
    </border>
    <border>
      <left style="thin">
        <color rgb="FFFFD700"/>
      </left>
      <right style="thin">
        <color theme="4"/>
      </right>
      <top style="thin">
        <color rgb="FFFFFF00"/>
      </top>
      <bottom style="thin">
        <color rgb="FFFFD700"/>
      </bottom>
      <diagonal/>
    </border>
    <border>
      <left style="thin">
        <color theme="4"/>
      </left>
      <right style="thin">
        <color rgb="FF00B050"/>
      </right>
      <top style="thin">
        <color rgb="FF00B050"/>
      </top>
      <bottom style="thin">
        <color rgb="FF00206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 style="thin">
        <color theme="4"/>
      </right>
      <top/>
      <bottom/>
      <diagonal/>
    </border>
    <border>
      <left style="thin">
        <color rgb="FFFFD700"/>
      </left>
      <right style="thin">
        <color rgb="FFFFD700"/>
      </right>
      <top style="thin">
        <color rgb="FFFFD700"/>
      </top>
      <bottom/>
      <diagonal/>
    </border>
    <border>
      <left style="thin">
        <color rgb="FFFFA500"/>
      </left>
      <right style="thin">
        <color rgb="FFFFA500"/>
      </right>
      <top/>
      <bottom style="thin">
        <color rgb="FFFFA500"/>
      </bottom>
      <diagonal/>
    </border>
    <border>
      <left style="thin">
        <color rgb="FFFFA500"/>
      </left>
      <right/>
      <top/>
      <bottom style="thin">
        <color rgb="FFFFA500"/>
      </bottom>
      <diagonal/>
    </border>
    <border>
      <left/>
      <right style="thin">
        <color rgb="FFFFC0CB"/>
      </right>
      <top style="thin">
        <color rgb="FFFFC0CB"/>
      </top>
      <bottom style="thin">
        <color rgb="FFFFC0CB"/>
      </bottom>
      <diagonal/>
    </border>
    <border>
      <left style="thin">
        <color rgb="FFFFD700"/>
      </left>
      <right/>
      <top style="thin">
        <color rgb="FFFFD700"/>
      </top>
      <bottom/>
      <diagonal/>
    </border>
    <border>
      <left style="thin">
        <color rgb="FFFFC0CB"/>
      </left>
      <right style="thin">
        <color rgb="FFFFC0CB"/>
      </right>
      <top/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FFD700"/>
      </left>
      <right/>
      <top style="thin">
        <color rgb="FFFFFF00"/>
      </top>
      <bottom style="thin">
        <color rgb="FFFFFF00"/>
      </bottom>
      <diagonal/>
    </border>
    <border>
      <left style="thin">
        <color rgb="FFFFD700"/>
      </left>
      <right/>
      <top/>
      <bottom style="thin">
        <color rgb="FFFFD700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002060"/>
      </left>
      <right/>
      <top style="thin">
        <color rgb="FFC87533"/>
      </top>
      <bottom style="thin">
        <color rgb="FF002060"/>
      </bottom>
      <diagonal/>
    </border>
    <border>
      <left/>
      <right/>
      <top style="thin">
        <color rgb="FFC87533"/>
      </top>
      <bottom style="thin">
        <color rgb="FF002060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1" fillId="2" borderId="0" xfId="0" applyFont="1" applyFill="1"/>
    <xf numFmtId="0" fontId="1" fillId="18" borderId="30" xfId="0" applyFont="1" applyFill="1" applyBorder="1"/>
    <xf numFmtId="0" fontId="1" fillId="18" borderId="11" xfId="0" applyFont="1" applyFill="1" applyBorder="1"/>
    <xf numFmtId="0" fontId="1" fillId="18" borderId="32" xfId="0" applyFont="1" applyFill="1" applyBorder="1"/>
    <xf numFmtId="0" fontId="0" fillId="13" borderId="8" xfId="0" applyFont="1" applyFill="1" applyBorder="1" applyAlignment="1">
      <alignment horizontal="center" vertical="center" shrinkToFit="1"/>
    </xf>
    <xf numFmtId="0" fontId="0" fillId="16" borderId="33" xfId="0" applyFont="1" applyFill="1" applyBorder="1" applyAlignment="1">
      <alignment horizontal="center" vertical="center" shrinkToFit="1"/>
    </xf>
    <xf numFmtId="0" fontId="1" fillId="2" borderId="34" xfId="0" applyFont="1" applyFill="1" applyBorder="1" applyAlignment="1">
      <alignment shrinkToFit="1"/>
    </xf>
    <xf numFmtId="165" fontId="1" fillId="2" borderId="34" xfId="0" applyNumberFormat="1" applyFont="1" applyFill="1" applyBorder="1" applyAlignment="1">
      <alignment horizontal="center" shrinkToFit="1"/>
    </xf>
    <xf numFmtId="0" fontId="1" fillId="2" borderId="34" xfId="0" applyFont="1" applyFill="1" applyBorder="1" applyAlignment="1">
      <alignment horizontal="left" shrinkToFit="1"/>
    </xf>
    <xf numFmtId="165" fontId="1" fillId="2" borderId="34" xfId="0" quotePrefix="1" applyNumberFormat="1" applyFont="1" applyFill="1" applyBorder="1" applyAlignment="1">
      <alignment horizontal="center" shrinkToFit="1"/>
    </xf>
    <xf numFmtId="2" fontId="1" fillId="2" borderId="34" xfId="0" applyNumberFormat="1" applyFont="1" applyFill="1" applyBorder="1" applyAlignment="1">
      <alignment horizontal="center" shrinkToFit="1"/>
    </xf>
    <xf numFmtId="2" fontId="1" fillId="2" borderId="34" xfId="0" quotePrefix="1" applyNumberFormat="1" applyFont="1" applyFill="1" applyBorder="1" applyAlignment="1">
      <alignment horizontal="center" shrinkToFit="1"/>
    </xf>
    <xf numFmtId="0" fontId="0" fillId="4" borderId="10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shrinkToFit="1"/>
    </xf>
    <xf numFmtId="165" fontId="1" fillId="2" borderId="9" xfId="0" applyNumberFormat="1" applyFont="1" applyFill="1" applyBorder="1" applyAlignment="1">
      <alignment horizontal="center" shrinkToFit="1"/>
    </xf>
    <xf numFmtId="0" fontId="1" fillId="2" borderId="9" xfId="0" applyFont="1" applyFill="1" applyBorder="1" applyAlignment="1">
      <alignment horizontal="left" shrinkToFit="1"/>
    </xf>
    <xf numFmtId="165" fontId="1" fillId="2" borderId="9" xfId="0" quotePrefix="1" applyNumberFormat="1" applyFont="1" applyFill="1" applyBorder="1" applyAlignment="1">
      <alignment horizontal="center" shrinkToFit="1"/>
    </xf>
    <xf numFmtId="2" fontId="1" fillId="2" borderId="9" xfId="0" applyNumberFormat="1" applyFont="1" applyFill="1" applyBorder="1" applyAlignment="1">
      <alignment horizontal="center" shrinkToFit="1"/>
    </xf>
    <xf numFmtId="2" fontId="1" fillId="2" borderId="9" xfId="0" quotePrefix="1" applyNumberFormat="1" applyFont="1" applyFill="1" applyBorder="1" applyAlignment="1">
      <alignment horizontal="center" shrinkToFit="1"/>
    </xf>
    <xf numFmtId="0" fontId="1" fillId="2" borderId="12" xfId="0" applyFont="1" applyFill="1" applyBorder="1" applyAlignment="1">
      <alignment shrinkToFit="1"/>
    </xf>
    <xf numFmtId="165" fontId="1" fillId="2" borderId="12" xfId="0" applyNumberFormat="1" applyFont="1" applyFill="1" applyBorder="1" applyAlignment="1">
      <alignment horizontal="center" shrinkToFit="1"/>
    </xf>
    <xf numFmtId="0" fontId="1" fillId="2" borderId="12" xfId="0" applyFont="1" applyFill="1" applyBorder="1" applyAlignment="1">
      <alignment horizontal="left" shrinkToFit="1"/>
    </xf>
    <xf numFmtId="165" fontId="1" fillId="2" borderId="12" xfId="0" quotePrefix="1" applyNumberFormat="1" applyFont="1" applyFill="1" applyBorder="1" applyAlignment="1">
      <alignment horizontal="center" shrinkToFit="1"/>
    </xf>
    <xf numFmtId="2" fontId="1" fillId="2" borderId="12" xfId="0" applyNumberFormat="1" applyFont="1" applyFill="1" applyBorder="1" applyAlignment="1">
      <alignment horizontal="center" shrinkToFit="1"/>
    </xf>
    <xf numFmtId="2" fontId="1" fillId="2" borderId="12" xfId="0" quotePrefix="1" applyNumberFormat="1" applyFont="1" applyFill="1" applyBorder="1" applyAlignment="1">
      <alignment horizontal="center" shrinkToFit="1"/>
    </xf>
    <xf numFmtId="0" fontId="1" fillId="5" borderId="10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shrinkToFit="1"/>
    </xf>
    <xf numFmtId="165" fontId="1" fillId="2" borderId="14" xfId="0" applyNumberFormat="1" applyFont="1" applyFill="1" applyBorder="1" applyAlignment="1">
      <alignment horizontal="center" shrinkToFit="1"/>
    </xf>
    <xf numFmtId="0" fontId="1" fillId="2" borderId="14" xfId="0" applyFont="1" applyFill="1" applyBorder="1" applyAlignment="1">
      <alignment horizontal="left" shrinkToFit="1"/>
    </xf>
    <xf numFmtId="165" fontId="1" fillId="2" borderId="14" xfId="0" quotePrefix="1" applyNumberFormat="1" applyFont="1" applyFill="1" applyBorder="1" applyAlignment="1">
      <alignment horizontal="center" shrinkToFit="1"/>
    </xf>
    <xf numFmtId="2" fontId="1" fillId="2" borderId="14" xfId="0" applyNumberFormat="1" applyFont="1" applyFill="1" applyBorder="1" applyAlignment="1">
      <alignment horizontal="center" shrinkToFit="1"/>
    </xf>
    <xf numFmtId="2" fontId="1" fillId="2" borderId="14" xfId="0" quotePrefix="1" applyNumberFormat="1" applyFont="1" applyFill="1" applyBorder="1" applyAlignment="1">
      <alignment horizontal="center" shrinkToFit="1"/>
    </xf>
    <xf numFmtId="0" fontId="1" fillId="2" borderId="13" xfId="0" applyFont="1" applyFill="1" applyBorder="1" applyAlignment="1">
      <alignment shrinkToFit="1"/>
    </xf>
    <xf numFmtId="165" fontId="1" fillId="2" borderId="13" xfId="0" applyNumberFormat="1" applyFont="1" applyFill="1" applyBorder="1" applyAlignment="1">
      <alignment horizontal="center" shrinkToFit="1"/>
    </xf>
    <xf numFmtId="0" fontId="1" fillId="2" borderId="13" xfId="0" applyFont="1" applyFill="1" applyBorder="1" applyAlignment="1">
      <alignment horizontal="left" shrinkToFit="1"/>
    </xf>
    <xf numFmtId="165" fontId="1" fillId="2" borderId="13" xfId="0" quotePrefix="1" applyNumberFormat="1" applyFont="1" applyFill="1" applyBorder="1" applyAlignment="1">
      <alignment horizontal="center" shrinkToFit="1"/>
    </xf>
    <xf numFmtId="2" fontId="1" fillId="2" borderId="13" xfId="0" applyNumberFormat="1" applyFont="1" applyFill="1" applyBorder="1" applyAlignment="1">
      <alignment horizontal="center" shrinkToFit="1"/>
    </xf>
    <xf numFmtId="2" fontId="1" fillId="2" borderId="13" xfId="0" quotePrefix="1" applyNumberFormat="1" applyFont="1" applyFill="1" applyBorder="1" applyAlignment="1">
      <alignment horizontal="center" shrinkToFit="1"/>
    </xf>
    <xf numFmtId="0" fontId="1" fillId="6" borderId="10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shrinkToFit="1"/>
    </xf>
    <xf numFmtId="165" fontId="1" fillId="2" borderId="15" xfId="0" applyNumberFormat="1" applyFont="1" applyFill="1" applyBorder="1" applyAlignment="1">
      <alignment horizontal="center" shrinkToFit="1"/>
    </xf>
    <xf numFmtId="0" fontId="1" fillId="2" borderId="15" xfId="0" applyFont="1" applyFill="1" applyBorder="1" applyAlignment="1">
      <alignment horizontal="left" shrinkToFit="1"/>
    </xf>
    <xf numFmtId="165" fontId="1" fillId="2" borderId="15" xfId="0" quotePrefix="1" applyNumberFormat="1" applyFont="1" applyFill="1" applyBorder="1" applyAlignment="1">
      <alignment horizontal="center" shrinkToFit="1"/>
    </xf>
    <xf numFmtId="2" fontId="1" fillId="2" borderId="15" xfId="0" applyNumberFormat="1" applyFont="1" applyFill="1" applyBorder="1" applyAlignment="1">
      <alignment horizontal="center" shrinkToFit="1"/>
    </xf>
    <xf numFmtId="2" fontId="1" fillId="2" borderId="15" xfId="0" quotePrefix="1" applyNumberFormat="1" applyFont="1" applyFill="1" applyBorder="1" applyAlignment="1">
      <alignment horizontal="center" shrinkToFit="1"/>
    </xf>
    <xf numFmtId="0" fontId="0" fillId="8" borderId="10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shrinkToFit="1"/>
    </xf>
    <xf numFmtId="165" fontId="1" fillId="2" borderId="16" xfId="0" applyNumberFormat="1" applyFont="1" applyFill="1" applyBorder="1" applyAlignment="1">
      <alignment horizontal="center" shrinkToFit="1"/>
    </xf>
    <xf numFmtId="0" fontId="1" fillId="2" borderId="16" xfId="0" applyFont="1" applyFill="1" applyBorder="1" applyAlignment="1">
      <alignment horizontal="left" shrinkToFit="1"/>
    </xf>
    <xf numFmtId="165" fontId="1" fillId="2" borderId="16" xfId="0" quotePrefix="1" applyNumberFormat="1" applyFont="1" applyFill="1" applyBorder="1" applyAlignment="1">
      <alignment horizontal="center" shrinkToFit="1"/>
    </xf>
    <xf numFmtId="2" fontId="1" fillId="2" borderId="16" xfId="0" applyNumberFormat="1" applyFont="1" applyFill="1" applyBorder="1" applyAlignment="1">
      <alignment horizontal="center" shrinkToFit="1"/>
    </xf>
    <xf numFmtId="2" fontId="1" fillId="2" borderId="16" xfId="0" quotePrefix="1" applyNumberFormat="1" applyFont="1" applyFill="1" applyBorder="1" applyAlignment="1">
      <alignment horizontal="center" shrinkToFit="1"/>
    </xf>
    <xf numFmtId="0" fontId="0" fillId="9" borderId="10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shrinkToFit="1"/>
    </xf>
    <xf numFmtId="165" fontId="1" fillId="2" borderId="17" xfId="0" applyNumberFormat="1" applyFont="1" applyFill="1" applyBorder="1" applyAlignment="1">
      <alignment horizontal="center" shrinkToFit="1"/>
    </xf>
    <xf numFmtId="0" fontId="1" fillId="2" borderId="17" xfId="0" applyFont="1" applyFill="1" applyBorder="1" applyAlignment="1">
      <alignment horizontal="left" shrinkToFit="1"/>
    </xf>
    <xf numFmtId="165" fontId="1" fillId="2" borderId="17" xfId="0" quotePrefix="1" applyNumberFormat="1" applyFont="1" applyFill="1" applyBorder="1" applyAlignment="1">
      <alignment horizontal="center" shrinkToFit="1"/>
    </xf>
    <xf numFmtId="2" fontId="1" fillId="2" borderId="17" xfId="0" applyNumberFormat="1" applyFont="1" applyFill="1" applyBorder="1" applyAlignment="1">
      <alignment horizontal="center" shrinkToFit="1"/>
    </xf>
    <xf numFmtId="2" fontId="1" fillId="2" borderId="17" xfId="0" quotePrefix="1" applyNumberFormat="1" applyFont="1" applyFill="1" applyBorder="1" applyAlignment="1">
      <alignment horizontal="center" shrinkToFit="1"/>
    </xf>
    <xf numFmtId="0" fontId="1" fillId="2" borderId="19" xfId="0" applyFont="1" applyFill="1" applyBorder="1" applyAlignment="1">
      <alignment shrinkToFit="1"/>
    </xf>
    <xf numFmtId="165" fontId="1" fillId="2" borderId="19" xfId="0" applyNumberFormat="1" applyFont="1" applyFill="1" applyBorder="1" applyAlignment="1">
      <alignment horizontal="center" shrinkToFit="1"/>
    </xf>
    <xf numFmtId="0" fontId="1" fillId="2" borderId="19" xfId="0" applyFont="1" applyFill="1" applyBorder="1" applyAlignment="1">
      <alignment horizontal="left" shrinkToFit="1"/>
    </xf>
    <xf numFmtId="165" fontId="1" fillId="2" borderId="19" xfId="0" quotePrefix="1" applyNumberFormat="1" applyFont="1" applyFill="1" applyBorder="1" applyAlignment="1">
      <alignment horizontal="center" shrinkToFit="1"/>
    </xf>
    <xf numFmtId="2" fontId="1" fillId="2" borderId="19" xfId="0" applyNumberFormat="1" applyFont="1" applyFill="1" applyBorder="1" applyAlignment="1">
      <alignment horizontal="center" shrinkToFit="1"/>
    </xf>
    <xf numFmtId="2" fontId="1" fillId="2" borderId="19" xfId="0" quotePrefix="1" applyNumberFormat="1" applyFont="1" applyFill="1" applyBorder="1" applyAlignment="1">
      <alignment horizontal="center" shrinkToFit="1"/>
    </xf>
    <xf numFmtId="0" fontId="0" fillId="12" borderId="10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shrinkToFit="1"/>
    </xf>
    <xf numFmtId="165" fontId="1" fillId="2" borderId="18" xfId="0" applyNumberFormat="1" applyFont="1" applyFill="1" applyBorder="1" applyAlignment="1">
      <alignment horizontal="center" shrinkToFit="1"/>
    </xf>
    <xf numFmtId="0" fontId="1" fillId="2" borderId="18" xfId="0" applyFont="1" applyFill="1" applyBorder="1" applyAlignment="1">
      <alignment horizontal="left" shrinkToFit="1"/>
    </xf>
    <xf numFmtId="165" fontId="1" fillId="2" borderId="18" xfId="0" quotePrefix="1" applyNumberFormat="1" applyFont="1" applyFill="1" applyBorder="1" applyAlignment="1">
      <alignment horizontal="center" shrinkToFit="1"/>
    </xf>
    <xf numFmtId="2" fontId="1" fillId="2" borderId="18" xfId="0" applyNumberFormat="1" applyFont="1" applyFill="1" applyBorder="1" applyAlignment="1">
      <alignment horizontal="center" shrinkToFit="1"/>
    </xf>
    <xf numFmtId="2" fontId="1" fillId="2" borderId="18" xfId="0" quotePrefix="1" applyNumberFormat="1" applyFont="1" applyFill="1" applyBorder="1" applyAlignment="1">
      <alignment horizontal="center" shrinkToFit="1"/>
    </xf>
    <xf numFmtId="0" fontId="1" fillId="2" borderId="21" xfId="0" applyFont="1" applyFill="1" applyBorder="1" applyAlignment="1">
      <alignment shrinkToFit="1"/>
    </xf>
    <xf numFmtId="165" fontId="1" fillId="2" borderId="21" xfId="0" applyNumberFormat="1" applyFont="1" applyFill="1" applyBorder="1" applyAlignment="1">
      <alignment horizontal="center" shrinkToFit="1"/>
    </xf>
    <xf numFmtId="0" fontId="1" fillId="2" borderId="21" xfId="0" applyFont="1" applyFill="1" applyBorder="1" applyAlignment="1">
      <alignment horizontal="left" shrinkToFit="1"/>
    </xf>
    <xf numFmtId="165" fontId="1" fillId="2" borderId="21" xfId="0" quotePrefix="1" applyNumberFormat="1" applyFont="1" applyFill="1" applyBorder="1" applyAlignment="1">
      <alignment horizontal="center" shrinkToFit="1"/>
    </xf>
    <xf numFmtId="2" fontId="1" fillId="2" borderId="21" xfId="0" applyNumberFormat="1" applyFont="1" applyFill="1" applyBorder="1" applyAlignment="1">
      <alignment horizontal="center" shrinkToFit="1"/>
    </xf>
    <xf numFmtId="2" fontId="1" fillId="2" borderId="21" xfId="0" quotePrefix="1" applyNumberFormat="1" applyFont="1" applyFill="1" applyBorder="1" applyAlignment="1">
      <alignment horizontal="center" shrinkToFit="1"/>
    </xf>
    <xf numFmtId="0" fontId="0" fillId="10" borderId="10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shrinkToFit="1"/>
    </xf>
    <xf numFmtId="165" fontId="1" fillId="2" borderId="20" xfId="0" applyNumberFormat="1" applyFont="1" applyFill="1" applyBorder="1" applyAlignment="1">
      <alignment horizontal="center" shrinkToFit="1"/>
    </xf>
    <xf numFmtId="0" fontId="1" fillId="2" borderId="20" xfId="0" applyFont="1" applyFill="1" applyBorder="1" applyAlignment="1">
      <alignment horizontal="left" shrinkToFit="1"/>
    </xf>
    <xf numFmtId="165" fontId="1" fillId="2" borderId="20" xfId="0" quotePrefix="1" applyNumberFormat="1" applyFont="1" applyFill="1" applyBorder="1" applyAlignment="1">
      <alignment horizontal="center" shrinkToFit="1"/>
    </xf>
    <xf numFmtId="2" fontId="1" fillId="2" borderId="20" xfId="0" applyNumberFormat="1" applyFont="1" applyFill="1" applyBorder="1" applyAlignment="1">
      <alignment horizontal="center" shrinkToFit="1"/>
    </xf>
    <xf numFmtId="2" fontId="1" fillId="2" borderId="20" xfId="0" quotePrefix="1" applyNumberFormat="1" applyFont="1" applyFill="1" applyBorder="1" applyAlignment="1">
      <alignment horizontal="center" shrinkToFit="1"/>
    </xf>
    <xf numFmtId="0" fontId="1" fillId="2" borderId="22" xfId="0" applyFont="1" applyFill="1" applyBorder="1" applyAlignment="1">
      <alignment shrinkToFit="1"/>
    </xf>
    <xf numFmtId="165" fontId="1" fillId="2" borderId="22" xfId="0" applyNumberFormat="1" applyFont="1" applyFill="1" applyBorder="1" applyAlignment="1">
      <alignment horizontal="center" shrinkToFit="1"/>
    </xf>
    <xf numFmtId="0" fontId="1" fillId="2" borderId="22" xfId="0" applyFont="1" applyFill="1" applyBorder="1" applyAlignment="1">
      <alignment horizontal="left" shrinkToFit="1"/>
    </xf>
    <xf numFmtId="165" fontId="1" fillId="2" borderId="22" xfId="0" quotePrefix="1" applyNumberFormat="1" applyFont="1" applyFill="1" applyBorder="1" applyAlignment="1">
      <alignment horizontal="center" shrinkToFit="1"/>
    </xf>
    <xf numFmtId="2" fontId="1" fillId="2" borderId="22" xfId="0" applyNumberFormat="1" applyFont="1" applyFill="1" applyBorder="1" applyAlignment="1">
      <alignment horizontal="center" shrinkToFit="1"/>
    </xf>
    <xf numFmtId="2" fontId="1" fillId="2" borderId="22" xfId="0" quotePrefix="1" applyNumberFormat="1" applyFont="1" applyFill="1" applyBorder="1" applyAlignment="1">
      <alignment horizontal="center" shrinkToFit="1"/>
    </xf>
    <xf numFmtId="0" fontId="1" fillId="11" borderId="10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shrinkToFit="1"/>
    </xf>
    <xf numFmtId="165" fontId="1" fillId="2" borderId="23" xfId="0" applyNumberFormat="1" applyFont="1" applyFill="1" applyBorder="1" applyAlignment="1">
      <alignment horizontal="center" shrinkToFit="1"/>
    </xf>
    <xf numFmtId="0" fontId="1" fillId="2" borderId="23" xfId="0" applyFont="1" applyFill="1" applyBorder="1" applyAlignment="1">
      <alignment horizontal="left" shrinkToFit="1"/>
    </xf>
    <xf numFmtId="165" fontId="1" fillId="2" borderId="23" xfId="0" quotePrefix="1" applyNumberFormat="1" applyFont="1" applyFill="1" applyBorder="1" applyAlignment="1">
      <alignment horizontal="center" shrinkToFit="1"/>
    </xf>
    <xf numFmtId="2" fontId="1" fillId="2" borderId="23" xfId="0" applyNumberFormat="1" applyFont="1" applyFill="1" applyBorder="1" applyAlignment="1">
      <alignment horizontal="center" shrinkToFit="1"/>
    </xf>
    <xf numFmtId="2" fontId="1" fillId="2" borderId="23" xfId="0" quotePrefix="1" applyNumberFormat="1" applyFont="1" applyFill="1" applyBorder="1" applyAlignment="1">
      <alignment horizontal="center" shrinkToFit="1"/>
    </xf>
    <xf numFmtId="0" fontId="1" fillId="26" borderId="10" xfId="0" applyFont="1" applyFill="1" applyBorder="1" applyAlignment="1">
      <alignment horizontal="center" vertical="center" shrinkToFit="1"/>
    </xf>
    <xf numFmtId="0" fontId="0" fillId="27" borderId="10" xfId="0" applyFont="1" applyFill="1" applyBorder="1" applyAlignment="1">
      <alignment horizontal="center" vertical="center" shrinkToFit="1"/>
    </xf>
    <xf numFmtId="0" fontId="0" fillId="28" borderId="10" xfId="0" applyFont="1" applyFill="1" applyBorder="1" applyAlignment="1">
      <alignment horizontal="center" vertical="center" shrinkToFit="1"/>
    </xf>
    <xf numFmtId="0" fontId="0" fillId="29" borderId="10" xfId="0" applyFont="1" applyFill="1" applyBorder="1" applyAlignment="1">
      <alignment horizontal="center" vertical="center" shrinkToFit="1"/>
    </xf>
    <xf numFmtId="0" fontId="0" fillId="30" borderId="10" xfId="0" applyFont="1" applyFill="1" applyBorder="1" applyAlignment="1">
      <alignment horizontal="center" vertical="center" shrinkToFit="1"/>
    </xf>
    <xf numFmtId="0" fontId="0" fillId="31" borderId="10" xfId="0" applyFont="1" applyFill="1" applyBorder="1" applyAlignment="1">
      <alignment horizontal="center" vertical="center" shrinkToFit="1"/>
    </xf>
    <xf numFmtId="0" fontId="0" fillId="32" borderId="10" xfId="0" applyFont="1" applyFill="1" applyBorder="1" applyAlignment="1">
      <alignment horizontal="center" vertical="center" shrinkToFit="1"/>
    </xf>
    <xf numFmtId="0" fontId="1" fillId="33" borderId="10" xfId="0" applyFont="1" applyFill="1" applyBorder="1" applyAlignment="1">
      <alignment horizontal="center" vertical="center" shrinkToFit="1"/>
    </xf>
    <xf numFmtId="0" fontId="1" fillId="34" borderId="35" xfId="0" applyFont="1" applyFill="1" applyBorder="1" applyAlignment="1">
      <alignment horizontal="center" shrinkToFit="1"/>
    </xf>
    <xf numFmtId="0" fontId="1" fillId="2" borderId="36" xfId="0" applyFont="1" applyFill="1" applyBorder="1" applyAlignment="1">
      <alignment shrinkToFit="1"/>
    </xf>
    <xf numFmtId="0" fontId="1" fillId="2" borderId="37" xfId="0" applyFont="1" applyFill="1" applyBorder="1" applyAlignment="1">
      <alignment shrinkToFit="1"/>
    </xf>
    <xf numFmtId="0" fontId="1" fillId="20" borderId="28" xfId="0" applyFont="1" applyFill="1" applyBorder="1" applyAlignment="1">
      <alignment horizontal="center" vertical="center" shrinkToFit="1"/>
    </xf>
    <xf numFmtId="0" fontId="1" fillId="2" borderId="31" xfId="0" applyFont="1" applyFill="1" applyBorder="1" applyAlignment="1">
      <alignment shrinkToFit="1"/>
    </xf>
    <xf numFmtId="0" fontId="1" fillId="2" borderId="31" xfId="0" applyFont="1" applyFill="1" applyBorder="1" applyAlignment="1">
      <alignment horizontal="left" shrinkToFit="1"/>
    </xf>
    <xf numFmtId="2" fontId="1" fillId="2" borderId="31" xfId="0" applyNumberFormat="1" applyFont="1" applyFill="1" applyBorder="1" applyAlignment="1">
      <alignment horizontal="center" shrinkToFit="1"/>
    </xf>
    <xf numFmtId="2" fontId="1" fillId="2" borderId="31" xfId="0" quotePrefix="1" applyNumberFormat="1" applyFont="1" applyFill="1" applyBorder="1" applyAlignment="1">
      <alignment horizontal="center" shrinkToFit="1"/>
    </xf>
    <xf numFmtId="0" fontId="1" fillId="21" borderId="7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shrinkToFit="1"/>
    </xf>
    <xf numFmtId="165" fontId="1" fillId="2" borderId="7" xfId="0" applyNumberFormat="1" applyFont="1" applyFill="1" applyBorder="1" applyAlignment="1">
      <alignment horizontal="center" shrinkToFit="1"/>
    </xf>
    <xf numFmtId="0" fontId="1" fillId="2" borderId="7" xfId="0" applyFont="1" applyFill="1" applyBorder="1" applyAlignment="1">
      <alignment horizontal="left" shrinkToFit="1"/>
    </xf>
    <xf numFmtId="165" fontId="1" fillId="2" borderId="7" xfId="0" quotePrefix="1" applyNumberFormat="1" applyFont="1" applyFill="1" applyBorder="1" applyAlignment="1">
      <alignment horizontal="center" shrinkToFit="1"/>
    </xf>
    <xf numFmtId="0" fontId="1" fillId="7" borderId="7" xfId="0" applyFont="1" applyFill="1" applyBorder="1" applyAlignment="1">
      <alignment horizontal="center" vertical="center" shrinkToFit="1"/>
    </xf>
    <xf numFmtId="2" fontId="1" fillId="2" borderId="7" xfId="0" applyNumberFormat="1" applyFont="1" applyFill="1" applyBorder="1" applyAlignment="1">
      <alignment horizontal="center" shrinkToFit="1"/>
    </xf>
    <xf numFmtId="2" fontId="1" fillId="2" borderId="7" xfId="0" quotePrefix="1" applyNumberFormat="1" applyFont="1" applyFill="1" applyBorder="1" applyAlignment="1">
      <alignment horizontal="center" shrinkToFit="1"/>
    </xf>
    <xf numFmtId="3" fontId="1" fillId="2" borderId="7" xfId="0" applyNumberFormat="1" applyFont="1" applyFill="1" applyBorder="1" applyAlignment="1">
      <alignment shrinkToFit="1"/>
    </xf>
    <xf numFmtId="3" fontId="1" fillId="2" borderId="38" xfId="0" applyNumberFormat="1" applyFont="1" applyFill="1" applyBorder="1" applyAlignment="1">
      <alignment shrinkToFit="1"/>
    </xf>
    <xf numFmtId="3" fontId="1" fillId="2" borderId="39" xfId="0" applyNumberFormat="1" applyFont="1" applyFill="1" applyBorder="1" applyAlignment="1">
      <alignment shrinkToFit="1"/>
    </xf>
    <xf numFmtId="3" fontId="1" fillId="2" borderId="40" xfId="0" applyNumberFormat="1" applyFont="1" applyFill="1" applyBorder="1" applyAlignment="1">
      <alignment shrinkToFit="1"/>
    </xf>
    <xf numFmtId="3" fontId="1" fillId="2" borderId="41" xfId="0" applyNumberFormat="1" applyFont="1" applyFill="1" applyBorder="1" applyAlignment="1">
      <alignment shrinkToFit="1"/>
    </xf>
    <xf numFmtId="3" fontId="1" fillId="2" borderId="42" xfId="0" applyNumberFormat="1" applyFont="1" applyFill="1" applyBorder="1" applyAlignment="1">
      <alignment shrinkToFit="1"/>
    </xf>
    <xf numFmtId="3" fontId="1" fillId="2" borderId="43" xfId="0" applyNumberFormat="1" applyFont="1" applyFill="1" applyBorder="1" applyAlignment="1">
      <alignment shrinkToFit="1"/>
    </xf>
    <xf numFmtId="3" fontId="1" fillId="2" borderId="44" xfId="0" applyNumberFormat="1" applyFont="1" applyFill="1" applyBorder="1" applyAlignment="1">
      <alignment shrinkToFit="1"/>
    </xf>
    <xf numFmtId="3" fontId="1" fillId="2" borderId="45" xfId="0" applyNumberFormat="1" applyFont="1" applyFill="1" applyBorder="1" applyAlignment="1">
      <alignment shrinkToFit="1"/>
    </xf>
    <xf numFmtId="3" fontId="1" fillId="2" borderId="46" xfId="0" applyNumberFormat="1" applyFont="1" applyFill="1" applyBorder="1" applyAlignment="1">
      <alignment shrinkToFit="1"/>
    </xf>
    <xf numFmtId="3" fontId="1" fillId="2" borderId="47" xfId="0" applyNumberFormat="1" applyFont="1" applyFill="1" applyBorder="1" applyAlignment="1">
      <alignment shrinkToFit="1"/>
    </xf>
    <xf numFmtId="3" fontId="1" fillId="2" borderId="48" xfId="0" applyNumberFormat="1" applyFont="1" applyFill="1" applyBorder="1" applyAlignment="1">
      <alignment shrinkToFit="1"/>
    </xf>
    <xf numFmtId="0" fontId="0" fillId="13" borderId="29" xfId="0" applyFont="1" applyFill="1" applyBorder="1" applyAlignment="1">
      <alignment horizontal="center" vertical="center" shrinkToFit="1"/>
    </xf>
    <xf numFmtId="3" fontId="1" fillId="2" borderId="49" xfId="0" applyNumberFormat="1" applyFont="1" applyFill="1" applyBorder="1" applyAlignment="1">
      <alignment shrinkToFit="1"/>
    </xf>
    <xf numFmtId="3" fontId="1" fillId="2" borderId="50" xfId="0" applyNumberFormat="1" applyFont="1" applyFill="1" applyBorder="1" applyAlignment="1">
      <alignment shrinkToFit="1"/>
    </xf>
    <xf numFmtId="3" fontId="1" fillId="2" borderId="51" xfId="0" applyNumberFormat="1" applyFont="1" applyFill="1" applyBorder="1" applyAlignment="1">
      <alignment shrinkToFit="1"/>
    </xf>
    <xf numFmtId="3" fontId="1" fillId="2" borderId="52" xfId="0" applyNumberFormat="1" applyFont="1" applyFill="1" applyBorder="1" applyAlignment="1">
      <alignment shrinkToFit="1"/>
    </xf>
    <xf numFmtId="3" fontId="1" fillId="2" borderId="53" xfId="0" applyNumberFormat="1" applyFont="1" applyFill="1" applyBorder="1" applyAlignment="1">
      <alignment shrinkToFit="1"/>
    </xf>
    <xf numFmtId="3" fontId="1" fillId="2" borderId="54" xfId="0" applyNumberFormat="1" applyFont="1" applyFill="1" applyBorder="1" applyAlignment="1">
      <alignment shrinkToFit="1"/>
    </xf>
    <xf numFmtId="3" fontId="1" fillId="2" borderId="55" xfId="0" applyNumberFormat="1" applyFont="1" applyFill="1" applyBorder="1" applyAlignment="1">
      <alignment shrinkToFit="1"/>
    </xf>
    <xf numFmtId="3" fontId="1" fillId="2" borderId="56" xfId="0" applyNumberFormat="1" applyFont="1" applyFill="1" applyBorder="1" applyAlignment="1">
      <alignment shrinkToFit="1"/>
    </xf>
    <xf numFmtId="3" fontId="1" fillId="2" borderId="57" xfId="0" applyNumberFormat="1" applyFont="1" applyFill="1" applyBorder="1" applyAlignment="1">
      <alignment shrinkToFit="1"/>
    </xf>
    <xf numFmtId="3" fontId="1" fillId="2" borderId="58" xfId="0" applyNumberFormat="1" applyFont="1" applyFill="1" applyBorder="1" applyAlignment="1">
      <alignment shrinkToFit="1"/>
    </xf>
    <xf numFmtId="3" fontId="1" fillId="2" borderId="59" xfId="0" applyNumberFormat="1" applyFont="1" applyFill="1" applyBorder="1" applyAlignment="1">
      <alignment shrinkToFit="1"/>
    </xf>
    <xf numFmtId="3" fontId="1" fillId="2" borderId="60" xfId="0" applyNumberFormat="1" applyFont="1" applyFill="1" applyBorder="1" applyAlignment="1">
      <alignment shrinkToFit="1"/>
    </xf>
    <xf numFmtId="3" fontId="1" fillId="2" borderId="61" xfId="0" applyNumberFormat="1" applyFont="1" applyFill="1" applyBorder="1" applyAlignment="1">
      <alignment shrinkToFit="1"/>
    </xf>
    <xf numFmtId="3" fontId="1" fillId="2" borderId="62" xfId="0" applyNumberFormat="1" applyFont="1" applyFill="1" applyBorder="1" applyAlignment="1">
      <alignment shrinkToFit="1"/>
    </xf>
    <xf numFmtId="3" fontId="1" fillId="2" borderId="63" xfId="0" applyNumberFormat="1" applyFont="1" applyFill="1" applyBorder="1" applyAlignment="1">
      <alignment shrinkToFit="1"/>
    </xf>
    <xf numFmtId="3" fontId="1" fillId="2" borderId="64" xfId="0" applyNumberFormat="1" applyFont="1" applyFill="1" applyBorder="1" applyAlignment="1">
      <alignment shrinkToFit="1"/>
    </xf>
    <xf numFmtId="0" fontId="0" fillId="13" borderId="11" xfId="0" applyFont="1" applyFill="1" applyBorder="1" applyAlignment="1">
      <alignment horizontal="center" vertical="center" shrinkToFit="1"/>
    </xf>
    <xf numFmtId="0" fontId="0" fillId="16" borderId="32" xfId="0" applyFont="1" applyFill="1" applyBorder="1" applyAlignment="1">
      <alignment horizontal="center" vertical="center" shrinkToFit="1"/>
    </xf>
    <xf numFmtId="0" fontId="0" fillId="4" borderId="30" xfId="0" applyFont="1" applyFill="1" applyBorder="1" applyAlignment="1">
      <alignment horizontal="center" vertical="center" shrinkToFit="1"/>
    </xf>
    <xf numFmtId="0" fontId="1" fillId="5" borderId="30" xfId="0" applyFont="1" applyFill="1" applyBorder="1" applyAlignment="1">
      <alignment horizontal="center" vertical="center" shrinkToFit="1"/>
    </xf>
    <xf numFmtId="0" fontId="1" fillId="6" borderId="30" xfId="0" applyFont="1" applyFill="1" applyBorder="1" applyAlignment="1">
      <alignment horizontal="center" vertical="center" shrinkToFit="1"/>
    </xf>
    <xf numFmtId="0" fontId="1" fillId="20" borderId="65" xfId="0" applyFont="1" applyFill="1" applyBorder="1" applyAlignment="1">
      <alignment horizontal="center" vertical="center" shrinkToFit="1"/>
    </xf>
    <xf numFmtId="0" fontId="1" fillId="21" borderId="27" xfId="0" applyFont="1" applyFill="1" applyBorder="1" applyAlignment="1">
      <alignment horizontal="center" vertical="center" shrinkToFit="1"/>
    </xf>
    <xf numFmtId="0" fontId="1" fillId="7" borderId="27" xfId="0" applyFont="1" applyFill="1" applyBorder="1" applyAlignment="1">
      <alignment horizontal="center" vertical="center" shrinkToFit="1"/>
    </xf>
    <xf numFmtId="0" fontId="0" fillId="8" borderId="30" xfId="0" applyFont="1" applyFill="1" applyBorder="1" applyAlignment="1">
      <alignment horizontal="center" vertical="center" shrinkToFit="1"/>
    </xf>
    <xf numFmtId="0" fontId="1" fillId="26" borderId="30" xfId="0" applyFont="1" applyFill="1" applyBorder="1" applyAlignment="1">
      <alignment horizontal="center" vertical="center" shrinkToFit="1"/>
    </xf>
    <xf numFmtId="0" fontId="0" fillId="27" borderId="30" xfId="0" applyFont="1" applyFill="1" applyBorder="1" applyAlignment="1">
      <alignment horizontal="center" vertical="center" shrinkToFit="1"/>
    </xf>
    <xf numFmtId="0" fontId="0" fillId="9" borderId="30" xfId="0" applyFont="1" applyFill="1" applyBorder="1" applyAlignment="1">
      <alignment horizontal="center" vertical="center" shrinkToFit="1"/>
    </xf>
    <xf numFmtId="0" fontId="0" fillId="28" borderId="30" xfId="0" applyFont="1" applyFill="1" applyBorder="1" applyAlignment="1">
      <alignment horizontal="center" vertical="center" shrinkToFit="1"/>
    </xf>
    <xf numFmtId="0" fontId="0" fillId="29" borderId="30" xfId="0" applyFont="1" applyFill="1" applyBorder="1" applyAlignment="1">
      <alignment horizontal="center" vertical="center" shrinkToFit="1"/>
    </xf>
    <xf numFmtId="0" fontId="0" fillId="12" borderId="30" xfId="0" applyFont="1" applyFill="1" applyBorder="1" applyAlignment="1">
      <alignment horizontal="center" vertical="center" shrinkToFit="1"/>
    </xf>
    <xf numFmtId="0" fontId="0" fillId="30" borderId="30" xfId="0" applyFont="1" applyFill="1" applyBorder="1" applyAlignment="1">
      <alignment horizontal="center" vertical="center" shrinkToFit="1"/>
    </xf>
    <xf numFmtId="0" fontId="0" fillId="31" borderId="30" xfId="0" applyFont="1" applyFill="1" applyBorder="1" applyAlignment="1">
      <alignment horizontal="center" vertical="center" shrinkToFit="1"/>
    </xf>
    <xf numFmtId="0" fontId="0" fillId="10" borderId="30" xfId="0" applyFont="1" applyFill="1" applyBorder="1" applyAlignment="1">
      <alignment horizontal="center" vertical="center" shrinkToFit="1"/>
    </xf>
    <xf numFmtId="0" fontId="0" fillId="32" borderId="30" xfId="0" applyFont="1" applyFill="1" applyBorder="1" applyAlignment="1">
      <alignment horizontal="center" vertical="center" shrinkToFit="1"/>
    </xf>
    <xf numFmtId="0" fontId="1" fillId="33" borderId="30" xfId="0" applyFont="1" applyFill="1" applyBorder="1" applyAlignment="1">
      <alignment horizontal="center" vertical="center" shrinkToFit="1"/>
    </xf>
    <xf numFmtId="0" fontId="1" fillId="11" borderId="30" xfId="0" applyFont="1" applyFill="1" applyBorder="1" applyAlignment="1">
      <alignment horizontal="center" vertical="center" shrinkToFit="1"/>
    </xf>
    <xf numFmtId="0" fontId="1" fillId="34" borderId="66" xfId="0" applyFont="1" applyFill="1" applyBorder="1" applyAlignment="1">
      <alignment horizontal="center" shrinkToFit="1"/>
    </xf>
    <xf numFmtId="0" fontId="0" fillId="3" borderId="67" xfId="0" applyFont="1" applyFill="1" applyBorder="1" applyAlignment="1">
      <alignment horizontal="center" vertical="center" shrinkToFit="1"/>
    </xf>
    <xf numFmtId="0" fontId="0" fillId="3" borderId="68" xfId="0" applyFont="1" applyFill="1" applyBorder="1" applyAlignment="1">
      <alignment horizontal="center" vertical="center" shrinkToFit="1"/>
    </xf>
    <xf numFmtId="3" fontId="1" fillId="2" borderId="26" xfId="0" applyNumberFormat="1" applyFont="1" applyFill="1" applyBorder="1" applyAlignment="1">
      <alignment shrinkToFit="1"/>
    </xf>
    <xf numFmtId="0" fontId="1" fillId="14" borderId="33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shrinkToFit="1"/>
    </xf>
    <xf numFmtId="165" fontId="1" fillId="2" borderId="24" xfId="0" applyNumberFormat="1" applyFont="1" applyFill="1" applyBorder="1" applyAlignment="1">
      <alignment horizontal="center" shrinkToFit="1"/>
    </xf>
    <xf numFmtId="0" fontId="1" fillId="2" borderId="24" xfId="0" applyFont="1" applyFill="1" applyBorder="1" applyAlignment="1">
      <alignment horizontal="left" shrinkToFit="1"/>
    </xf>
    <xf numFmtId="165" fontId="1" fillId="2" borderId="24" xfId="0" quotePrefix="1" applyNumberFormat="1" applyFont="1" applyFill="1" applyBorder="1" applyAlignment="1">
      <alignment horizontal="center" shrinkToFit="1"/>
    </xf>
    <xf numFmtId="3" fontId="1" fillId="2" borderId="70" xfId="0" applyNumberFormat="1" applyFont="1" applyFill="1" applyBorder="1" applyAlignment="1">
      <alignment shrinkToFit="1"/>
    </xf>
    <xf numFmtId="0" fontId="1" fillId="14" borderId="32" xfId="0" applyFont="1" applyFill="1" applyBorder="1" applyAlignment="1">
      <alignment horizontal="center" vertical="center" shrinkToFit="1"/>
    </xf>
    <xf numFmtId="2" fontId="1" fillId="2" borderId="24" xfId="0" applyNumberFormat="1" applyFont="1" applyFill="1" applyBorder="1" applyAlignment="1">
      <alignment horizontal="center" shrinkToFit="1"/>
    </xf>
    <xf numFmtId="2" fontId="1" fillId="2" borderId="24" xfId="0" quotePrefix="1" applyNumberFormat="1" applyFont="1" applyFill="1" applyBorder="1" applyAlignment="1">
      <alignment horizontal="center" shrinkToFit="1"/>
    </xf>
    <xf numFmtId="3" fontId="1" fillId="2" borderId="71" xfId="0" applyNumberFormat="1" applyFont="1" applyFill="1" applyBorder="1" applyAlignment="1">
      <alignment shrinkToFit="1"/>
    </xf>
    <xf numFmtId="0" fontId="0" fillId="17" borderId="72" xfId="0" applyFont="1" applyFill="1" applyBorder="1" applyAlignment="1">
      <alignment horizontal="center" vertical="center" shrinkToFit="1"/>
    </xf>
    <xf numFmtId="0" fontId="0" fillId="17" borderId="73" xfId="0" applyFont="1" applyFill="1" applyBorder="1" applyAlignment="1">
      <alignment horizontal="center" vertical="center" shrinkToFit="1"/>
    </xf>
    <xf numFmtId="0" fontId="1" fillId="25" borderId="33" xfId="0" applyFont="1" applyFill="1" applyBorder="1" applyAlignment="1">
      <alignment horizontal="center" vertical="center" shrinkToFit="1"/>
    </xf>
    <xf numFmtId="0" fontId="1" fillId="25" borderId="32" xfId="0" applyFont="1" applyFill="1" applyBorder="1" applyAlignment="1">
      <alignment horizontal="center" vertical="center" shrinkToFit="1"/>
    </xf>
    <xf numFmtId="0" fontId="0" fillId="24" borderId="74" xfId="0" applyFont="1" applyFill="1" applyBorder="1" applyAlignment="1">
      <alignment horizontal="center" vertical="center" shrinkToFit="1"/>
    </xf>
    <xf numFmtId="0" fontId="0" fillId="8" borderId="32" xfId="0" applyFont="1" applyFill="1" applyBorder="1" applyAlignment="1">
      <alignment horizontal="center" vertical="center" shrinkToFit="1"/>
    </xf>
    <xf numFmtId="0" fontId="1" fillId="22" borderId="3" xfId="0" applyFont="1" applyFill="1" applyBorder="1" applyAlignment="1">
      <alignment horizontal="center" vertical="center" shrinkToFit="1"/>
    </xf>
    <xf numFmtId="0" fontId="1" fillId="2" borderId="67" xfId="0" applyFont="1" applyFill="1" applyBorder="1" applyAlignment="1">
      <alignment shrinkToFit="1"/>
    </xf>
    <xf numFmtId="2" fontId="1" fillId="2" borderId="67" xfId="0" applyNumberFormat="1" applyFont="1" applyFill="1" applyBorder="1" applyAlignment="1">
      <alignment horizontal="center" shrinkToFit="1"/>
    </xf>
    <xf numFmtId="0" fontId="1" fillId="2" borderId="67" xfId="0" applyFont="1" applyFill="1" applyBorder="1" applyAlignment="1">
      <alignment horizontal="left" shrinkToFit="1"/>
    </xf>
    <xf numFmtId="2" fontId="1" fillId="2" borderId="67" xfId="0" quotePrefix="1" applyNumberFormat="1" applyFont="1" applyFill="1" applyBorder="1" applyAlignment="1">
      <alignment horizontal="center" shrinkToFit="1"/>
    </xf>
    <xf numFmtId="0" fontId="0" fillId="23" borderId="75" xfId="0" applyFont="1" applyFill="1" applyBorder="1" applyAlignment="1">
      <alignment horizontal="center" vertical="center" shrinkToFit="1"/>
    </xf>
    <xf numFmtId="0" fontId="1" fillId="2" borderId="76" xfId="0" applyFont="1" applyFill="1" applyBorder="1" applyAlignment="1">
      <alignment shrinkToFit="1"/>
    </xf>
    <xf numFmtId="2" fontId="1" fillId="2" borderId="76" xfId="0" applyNumberFormat="1" applyFont="1" applyFill="1" applyBorder="1" applyAlignment="1">
      <alignment horizontal="center" shrinkToFit="1"/>
    </xf>
    <xf numFmtId="0" fontId="1" fillId="2" borderId="76" xfId="0" applyFont="1" applyFill="1" applyBorder="1" applyAlignment="1">
      <alignment horizontal="left" shrinkToFit="1"/>
    </xf>
    <xf numFmtId="2" fontId="1" fillId="2" borderId="76" xfId="0" quotePrefix="1" applyNumberFormat="1" applyFont="1" applyFill="1" applyBorder="1" applyAlignment="1">
      <alignment horizontal="center" shrinkToFit="1"/>
    </xf>
    <xf numFmtId="0" fontId="1" fillId="22" borderId="67" xfId="0" applyFont="1" applyFill="1" applyBorder="1" applyAlignment="1">
      <alignment horizontal="center" vertical="center" shrinkToFit="1"/>
    </xf>
    <xf numFmtId="165" fontId="1" fillId="2" borderId="67" xfId="0" applyNumberFormat="1" applyFont="1" applyFill="1" applyBorder="1" applyAlignment="1">
      <alignment horizontal="center" shrinkToFit="1"/>
    </xf>
    <xf numFmtId="165" fontId="1" fillId="2" borderId="67" xfId="0" quotePrefix="1" applyNumberFormat="1" applyFont="1" applyFill="1" applyBorder="1" applyAlignment="1">
      <alignment horizontal="center" shrinkToFit="1"/>
    </xf>
    <xf numFmtId="3" fontId="1" fillId="2" borderId="1" xfId="0" applyNumberFormat="1" applyFont="1" applyFill="1" applyBorder="1" applyAlignment="1">
      <alignment shrinkToFit="1"/>
    </xf>
    <xf numFmtId="0" fontId="0" fillId="23" borderId="77" xfId="0" applyFont="1" applyFill="1" applyBorder="1" applyAlignment="1">
      <alignment horizontal="center" vertical="center" shrinkToFit="1"/>
    </xf>
    <xf numFmtId="0" fontId="1" fillId="2" borderId="78" xfId="0" applyFont="1" applyFill="1" applyBorder="1" applyAlignment="1">
      <alignment shrinkToFit="1"/>
    </xf>
    <xf numFmtId="165" fontId="1" fillId="2" borderId="78" xfId="0" applyNumberFormat="1" applyFont="1" applyFill="1" applyBorder="1" applyAlignment="1">
      <alignment horizontal="center" shrinkToFit="1"/>
    </xf>
    <xf numFmtId="0" fontId="1" fillId="2" borderId="78" xfId="0" applyFont="1" applyFill="1" applyBorder="1" applyAlignment="1">
      <alignment horizontal="left" shrinkToFit="1"/>
    </xf>
    <xf numFmtId="165" fontId="1" fillId="2" borderId="78" xfId="0" quotePrefix="1" applyNumberFormat="1" applyFont="1" applyFill="1" applyBorder="1" applyAlignment="1">
      <alignment horizontal="center" shrinkToFit="1"/>
    </xf>
    <xf numFmtId="3" fontId="1" fillId="2" borderId="79" xfId="0" applyNumberFormat="1" applyFont="1" applyFill="1" applyBorder="1" applyAlignment="1">
      <alignment shrinkToFit="1"/>
    </xf>
    <xf numFmtId="2" fontId="1" fillId="2" borderId="78" xfId="0" applyNumberFormat="1" applyFont="1" applyFill="1" applyBorder="1" applyAlignment="1">
      <alignment horizontal="center" shrinkToFit="1"/>
    </xf>
    <xf numFmtId="2" fontId="1" fillId="2" borderId="78" xfId="0" quotePrefix="1" applyNumberFormat="1" applyFont="1" applyFill="1" applyBorder="1" applyAlignment="1">
      <alignment horizontal="center" shrinkToFit="1"/>
    </xf>
    <xf numFmtId="0" fontId="1" fillId="15" borderId="28" xfId="0" applyFont="1" applyFill="1" applyBorder="1" applyAlignment="1">
      <alignment horizontal="center" vertical="center" shrinkToFit="1"/>
    </xf>
    <xf numFmtId="0" fontId="1" fillId="15" borderId="65" xfId="0" applyFont="1" applyFill="1" applyBorder="1" applyAlignment="1">
      <alignment horizontal="center" vertical="center" shrinkToFit="1"/>
    </xf>
    <xf numFmtId="0" fontId="1" fillId="19" borderId="80" xfId="0" applyFont="1" applyFill="1" applyBorder="1" applyAlignment="1">
      <alignment horizontal="center" vertical="center" shrinkToFit="1"/>
    </xf>
    <xf numFmtId="0" fontId="1" fillId="35" borderId="10" xfId="0" applyFont="1" applyFill="1" applyBorder="1" applyAlignment="1">
      <alignment horizontal="center" vertical="center" shrinkToFit="1"/>
    </xf>
    <xf numFmtId="0" fontId="1" fillId="35" borderId="30" xfId="0" applyFont="1" applyFill="1" applyBorder="1" applyAlignment="1">
      <alignment horizontal="center" vertical="center" shrinkToFit="1"/>
    </xf>
    <xf numFmtId="0" fontId="1" fillId="2" borderId="83" xfId="0" applyFont="1" applyFill="1" applyBorder="1" applyAlignment="1">
      <alignment shrinkToFit="1"/>
    </xf>
    <xf numFmtId="165" fontId="1" fillId="2" borderId="83" xfId="0" applyNumberFormat="1" applyFont="1" applyFill="1" applyBorder="1" applyAlignment="1">
      <alignment horizontal="center" shrinkToFit="1"/>
    </xf>
    <xf numFmtId="0" fontId="1" fillId="2" borderId="83" xfId="0" applyFont="1" applyFill="1" applyBorder="1" applyAlignment="1">
      <alignment horizontal="left" shrinkToFit="1"/>
    </xf>
    <xf numFmtId="165" fontId="1" fillId="2" borderId="83" xfId="0" quotePrefix="1" applyNumberFormat="1" applyFont="1" applyFill="1" applyBorder="1" applyAlignment="1">
      <alignment horizontal="center" shrinkToFit="1"/>
    </xf>
    <xf numFmtId="2" fontId="1" fillId="2" borderId="83" xfId="0" applyNumberFormat="1" applyFont="1" applyFill="1" applyBorder="1" applyAlignment="1">
      <alignment horizontal="center" shrinkToFit="1"/>
    </xf>
    <xf numFmtId="2" fontId="1" fillId="2" borderId="83" xfId="0" quotePrefix="1" applyNumberFormat="1" applyFont="1" applyFill="1" applyBorder="1" applyAlignment="1">
      <alignment horizontal="center" shrinkToFit="1"/>
    </xf>
    <xf numFmtId="0" fontId="1" fillId="2" borderId="84" xfId="0" applyFont="1" applyFill="1" applyBorder="1" applyAlignment="1">
      <alignment shrinkToFit="1"/>
    </xf>
    <xf numFmtId="165" fontId="1" fillId="2" borderId="84" xfId="0" applyNumberFormat="1" applyFont="1" applyFill="1" applyBorder="1" applyAlignment="1">
      <alignment horizontal="center" shrinkToFit="1"/>
    </xf>
    <xf numFmtId="0" fontId="1" fillId="2" borderId="84" xfId="0" applyFont="1" applyFill="1" applyBorder="1" applyAlignment="1">
      <alignment horizontal="left" shrinkToFit="1"/>
    </xf>
    <xf numFmtId="165" fontId="1" fillId="2" borderId="84" xfId="0" quotePrefix="1" applyNumberFormat="1" applyFont="1" applyFill="1" applyBorder="1" applyAlignment="1">
      <alignment horizontal="center" shrinkToFit="1"/>
    </xf>
    <xf numFmtId="3" fontId="1" fillId="2" borderId="85" xfId="0" applyNumberFormat="1" applyFont="1" applyFill="1" applyBorder="1" applyAlignment="1">
      <alignment shrinkToFit="1"/>
    </xf>
    <xf numFmtId="2" fontId="1" fillId="2" borderId="84" xfId="0" applyNumberFormat="1" applyFont="1" applyFill="1" applyBorder="1" applyAlignment="1">
      <alignment horizontal="center" shrinkToFit="1"/>
    </xf>
    <xf numFmtId="2" fontId="1" fillId="2" borderId="84" xfId="0" quotePrefix="1" applyNumberFormat="1" applyFont="1" applyFill="1" applyBorder="1" applyAlignment="1">
      <alignment horizontal="center" shrinkToFit="1"/>
    </xf>
    <xf numFmtId="0" fontId="1" fillId="2" borderId="81" xfId="0" applyFont="1" applyFill="1" applyBorder="1" applyAlignment="1">
      <alignment shrinkToFit="1"/>
    </xf>
    <xf numFmtId="165" fontId="1" fillId="2" borderId="81" xfId="0" applyNumberFormat="1" applyFont="1" applyFill="1" applyBorder="1" applyAlignment="1">
      <alignment horizontal="center" shrinkToFit="1"/>
    </xf>
    <xf numFmtId="0" fontId="1" fillId="2" borderId="81" xfId="0" applyFont="1" applyFill="1" applyBorder="1" applyAlignment="1">
      <alignment horizontal="left" shrinkToFit="1"/>
    </xf>
    <xf numFmtId="165" fontId="1" fillId="2" borderId="81" xfId="0" quotePrefix="1" applyNumberFormat="1" applyFont="1" applyFill="1" applyBorder="1" applyAlignment="1">
      <alignment horizontal="center" shrinkToFit="1"/>
    </xf>
    <xf numFmtId="3" fontId="1" fillId="2" borderId="81" xfId="0" applyNumberFormat="1" applyFont="1" applyFill="1" applyBorder="1" applyAlignment="1">
      <alignment shrinkToFit="1"/>
    </xf>
    <xf numFmtId="2" fontId="1" fillId="2" borderId="81" xfId="0" applyNumberFormat="1" applyFont="1" applyFill="1" applyBorder="1" applyAlignment="1">
      <alignment horizontal="center" shrinkToFit="1"/>
    </xf>
    <xf numFmtId="2" fontId="1" fillId="2" borderId="81" xfId="0" quotePrefix="1" applyNumberFormat="1" applyFont="1" applyFill="1" applyBorder="1" applyAlignment="1">
      <alignment horizontal="center" shrinkToFit="1"/>
    </xf>
    <xf numFmtId="2" fontId="1" fillId="2" borderId="60" xfId="0" applyNumberFormat="1" applyFont="1" applyFill="1" applyBorder="1" applyAlignment="1">
      <alignment horizontal="center" shrinkToFit="1"/>
    </xf>
    <xf numFmtId="0" fontId="1" fillId="2" borderId="86" xfId="0" applyFont="1" applyFill="1" applyBorder="1" applyAlignment="1">
      <alignment horizontal="left" shrinkToFit="1"/>
    </xf>
    <xf numFmtId="3" fontId="1" fillId="2" borderId="87" xfId="0" applyNumberFormat="1" applyFont="1" applyFill="1" applyBorder="1" applyAlignment="1">
      <alignment shrinkToFit="1"/>
    </xf>
    <xf numFmtId="2" fontId="1" fillId="2" borderId="88" xfId="0" applyNumberFormat="1" applyFont="1" applyFill="1" applyBorder="1" applyAlignment="1">
      <alignment horizontal="center" shrinkToFit="1"/>
    </xf>
    <xf numFmtId="0" fontId="1" fillId="2" borderId="89" xfId="0" applyFont="1" applyFill="1" applyBorder="1" applyAlignment="1">
      <alignment shrinkToFit="1"/>
    </xf>
    <xf numFmtId="165" fontId="1" fillId="2" borderId="89" xfId="0" applyNumberFormat="1" applyFont="1" applyFill="1" applyBorder="1" applyAlignment="1">
      <alignment horizontal="center" shrinkToFit="1"/>
    </xf>
    <xf numFmtId="0" fontId="1" fillId="2" borderId="89" xfId="0" applyFont="1" applyFill="1" applyBorder="1" applyAlignment="1">
      <alignment horizontal="left" shrinkToFit="1"/>
    </xf>
    <xf numFmtId="165" fontId="1" fillId="2" borderId="89" xfId="0" quotePrefix="1" applyNumberFormat="1" applyFont="1" applyFill="1" applyBorder="1" applyAlignment="1">
      <alignment horizontal="center" shrinkToFit="1"/>
    </xf>
    <xf numFmtId="3" fontId="1" fillId="2" borderId="89" xfId="0" applyNumberFormat="1" applyFont="1" applyFill="1" applyBorder="1" applyAlignment="1">
      <alignment shrinkToFit="1"/>
    </xf>
    <xf numFmtId="2" fontId="1" fillId="2" borderId="89" xfId="0" applyNumberFormat="1" applyFont="1" applyFill="1" applyBorder="1" applyAlignment="1">
      <alignment horizontal="center" shrinkToFit="1"/>
    </xf>
    <xf numFmtId="2" fontId="1" fillId="2" borderId="89" xfId="0" quotePrefix="1" applyNumberFormat="1" applyFont="1" applyFill="1" applyBorder="1" applyAlignment="1">
      <alignment horizontal="center" shrinkToFit="1"/>
    </xf>
    <xf numFmtId="3" fontId="1" fillId="2" borderId="16" xfId="0" applyNumberFormat="1" applyFont="1" applyFill="1" applyBorder="1" applyAlignment="1">
      <alignment shrinkToFit="1"/>
    </xf>
    <xf numFmtId="3" fontId="1" fillId="2" borderId="90" xfId="0" applyNumberFormat="1" applyFont="1" applyFill="1" applyBorder="1" applyAlignment="1">
      <alignment shrinkToFit="1"/>
    </xf>
    <xf numFmtId="3" fontId="1" fillId="2" borderId="91" xfId="0" applyNumberFormat="1" applyFont="1" applyFill="1" applyBorder="1" applyAlignment="1">
      <alignment shrinkToFit="1"/>
    </xf>
    <xf numFmtId="3" fontId="1" fillId="2" borderId="92" xfId="0" applyNumberFormat="1" applyFont="1" applyFill="1" applyBorder="1" applyAlignment="1">
      <alignment shrinkToFit="1"/>
    </xf>
    <xf numFmtId="3" fontId="1" fillId="2" borderId="93" xfId="0" applyNumberFormat="1" applyFont="1" applyFill="1" applyBorder="1" applyAlignment="1">
      <alignment shrinkToFit="1"/>
    </xf>
    <xf numFmtId="0" fontId="1" fillId="2" borderId="25" xfId="0" applyFont="1" applyFill="1" applyBorder="1"/>
    <xf numFmtId="0" fontId="1" fillId="2" borderId="0" xfId="0" applyFont="1" applyFill="1" applyBorder="1"/>
    <xf numFmtId="0" fontId="0" fillId="36" borderId="0" xfId="0" applyFill="1"/>
    <xf numFmtId="164" fontId="0" fillId="36" borderId="0" xfId="0" applyNumberFormat="1" applyFill="1"/>
    <xf numFmtId="0" fontId="3" fillId="18" borderId="32" xfId="0" applyFont="1" applyFill="1" applyBorder="1"/>
    <xf numFmtId="0" fontId="3" fillId="18" borderId="94" xfId="0" applyFont="1" applyFill="1" applyBorder="1" applyAlignment="1">
      <alignment horizontal="center"/>
    </xf>
    <xf numFmtId="0" fontId="3" fillId="18" borderId="95" xfId="0" applyFont="1" applyFill="1" applyBorder="1" applyAlignment="1">
      <alignment horizontal="center"/>
    </xf>
    <xf numFmtId="166" fontId="3" fillId="18" borderId="32" xfId="0" applyNumberFormat="1" applyFont="1" applyFill="1" applyBorder="1" applyAlignment="1">
      <alignment horizontal="center"/>
    </xf>
    <xf numFmtId="0" fontId="0" fillId="13" borderId="0" xfId="0" applyFont="1" applyFill="1" applyBorder="1" applyAlignment="1">
      <alignment horizontal="center" vertical="center" shrinkToFit="1"/>
    </xf>
    <xf numFmtId="3" fontId="1" fillId="3" borderId="68" xfId="0" applyNumberFormat="1" applyFont="1" applyFill="1" applyBorder="1" applyAlignment="1">
      <alignment horizontal="center" shrinkToFit="1"/>
    </xf>
    <xf numFmtId="3" fontId="1" fillId="3" borderId="82" xfId="0" applyNumberFormat="1" applyFont="1" applyFill="1" applyBorder="1" applyAlignment="1">
      <alignment horizontal="center" shrinkToFit="1"/>
    </xf>
    <xf numFmtId="3" fontId="1" fillId="3" borderId="69" xfId="0" applyNumberFormat="1" applyFont="1" applyFill="1" applyBorder="1" applyAlignment="1">
      <alignment horizontal="center" shrinkToFi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13" borderId="8" xfId="0" applyFont="1" applyFill="1" applyBorder="1" applyAlignment="1">
      <alignment horizontal="center" vertical="center" shrinkToFit="1"/>
    </xf>
    <xf numFmtId="0" fontId="0" fillId="13" borderId="25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700"/>
      <color rgb="FFC87533"/>
      <color rgb="FFFFC0CB"/>
      <color rgb="FFC0C0C0"/>
      <color rgb="FFFFA500"/>
      <color rgb="FFC3C3C3"/>
      <color rgb="FFFDF6FA"/>
      <color rgb="FF800080"/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xl.rtd">
      <tp t="e">
        <v>#N/A</v>
        <stp/>
        <stp>ContractData</stp>
        <stp>EDA?8</stp>
        <stp>Symbol</stp>
        <tr r="C11" s="1"/>
      </tp>
      <tp t="e">
        <v>#N/A</v>
        <stp/>
        <stp>ContractData</stp>
        <stp>EDA?9</stp>
        <stp>Symbol</stp>
        <tr r="C12" s="1"/>
      </tp>
      <tp t="e">
        <v>#N/A</v>
        <stp/>
        <stp>ContractData</stp>
        <stp>EDA?4</stp>
        <stp>Symbol</stp>
        <tr r="C7" s="1"/>
      </tp>
      <tp t="e">
        <v>#N/A</v>
        <stp/>
        <stp>ContractData</stp>
        <stp>EDA?5</stp>
        <stp>Symbol</stp>
        <tr r="C8" s="1"/>
      </tp>
      <tp t="e">
        <v>#N/A</v>
        <stp/>
        <stp>ContractData</stp>
        <stp>EDA?6</stp>
        <stp>Symbol</stp>
        <tr r="C9" s="1"/>
      </tp>
      <tp t="e">
        <v>#N/A</v>
        <stp/>
        <stp>ContractData</stp>
        <stp>EDA?7</stp>
        <stp>Symbol</stp>
        <tr r="C10" s="1"/>
      </tp>
      <tp t="e">
        <v>#N/A</v>
        <stp/>
        <stp>ContractData</stp>
        <stp>EDA?1</stp>
        <stp>Symbol</stp>
        <tr r="C4" s="1"/>
      </tp>
      <tp t="e">
        <v>#N/A</v>
        <stp/>
        <stp>ContractData</stp>
        <stp>EDA?2</stp>
        <stp>Symbol</stp>
        <tr r="C5" s="1"/>
      </tp>
      <tp t="e">
        <v>#N/A</v>
        <stp/>
        <stp>ContractData</stp>
        <stp>EDA?3</stp>
        <stp>Symbol</stp>
        <tr r="C6" s="1"/>
      </tp>
      <tp t="e">
        <v>#N/A</v>
        <stp/>
        <stp>ContractData</stp>
        <stp>EDAU3</stp>
        <stp>LastBidVolume</stp>
        <tr r="C38" s="2"/>
      </tp>
      <tp t="e">
        <v>#N/A</v>
        <stp/>
        <stp>ContractData</stp>
        <stp>EDAZ3</stp>
        <stp>LastBidVolume</stp>
        <tr r="C39" s="2"/>
      </tp>
      <tp t="e">
        <v>#N/A</v>
        <stp/>
        <stp>ContractData</stp>
        <stp>EDAH3</stp>
        <stp>LastBidVolume</stp>
        <tr r="C36" s="2"/>
      </tp>
      <tp t="e">
        <v>#N/A</v>
        <stp/>
        <stp>ContractData</stp>
        <stp>EDAM3</stp>
        <stp>LastBidVolume</stp>
        <tr r="C37" s="2"/>
      </tp>
      <tp t="e">
        <v>#N/A</v>
        <stp/>
        <stp>ContractData</stp>
        <stp>EDAU2</stp>
        <stp>LastBidVolume</stp>
        <tr r="C34" s="2"/>
      </tp>
      <tp t="e">
        <v>#N/A</v>
        <stp/>
        <stp>ContractData</stp>
        <stp>EDAZ2</stp>
        <stp>LastBidVolume</stp>
        <tr r="C35" s="2"/>
      </tp>
      <tp t="e">
        <v>#N/A</v>
        <stp/>
        <stp>ContractData</stp>
        <stp>EDAH2</stp>
        <stp>LastBidVolume</stp>
        <tr r="C32" s="2"/>
      </tp>
      <tp t="e">
        <v>#N/A</v>
        <stp/>
        <stp>ContractData</stp>
        <stp>EDAM2</stp>
        <stp>LastBidVolume</stp>
        <tr r="C33" s="2"/>
      </tp>
      <tp t="e">
        <v>#N/A</v>
        <stp/>
        <stp>ContractData</stp>
        <stp>EDAU1</stp>
        <stp>LastBidVolume</stp>
        <tr r="C30" s="2"/>
      </tp>
      <tp t="e">
        <v>#N/A</v>
        <stp/>
        <stp>ContractData</stp>
        <stp>EDAZ1</stp>
        <stp>LastBidVolume</stp>
        <tr r="C31" s="2"/>
      </tp>
      <tp t="e">
        <v>#N/A</v>
        <stp/>
        <stp>ContractData</stp>
        <stp>EDAH1</stp>
        <stp>LastBidVolume</stp>
        <tr r="C28" s="2"/>
      </tp>
      <tp t="e">
        <v>#N/A</v>
        <stp/>
        <stp>ContractData</stp>
        <stp>EDAM1</stp>
        <stp>LastBidVolume</stp>
        <tr r="C29" s="2"/>
      </tp>
      <tp t="e">
        <v>#N/A</v>
        <stp/>
        <stp>ContractData</stp>
        <stp>EDAU0</stp>
        <stp>LastBidVolume</stp>
        <tr r="C26" s="2"/>
      </tp>
      <tp t="e">
        <v>#N/A</v>
        <stp/>
        <stp>ContractData</stp>
        <stp>EDAZ0</stp>
        <stp>LastBidVolume</stp>
        <tr r="C27" s="2"/>
      </tp>
      <tp t="e">
        <v>#N/A</v>
        <stp/>
        <stp>ContractData</stp>
        <stp>EDAH0</stp>
        <stp>LastBidVolume</stp>
        <tr r="C24" s="2"/>
      </tp>
      <tp t="e">
        <v>#N/A</v>
        <stp/>
        <stp>ContractData</stp>
        <stp>EDAM0</stp>
        <stp>LastBidVolume</stp>
        <tr r="C25" s="2"/>
      </tp>
      <tp t="e">
        <v>#N/A</v>
        <stp/>
        <stp>ContractData</stp>
        <stp>EDAU7</stp>
        <stp>LastBidVolume</stp>
        <tr r="C14" s="2"/>
      </tp>
      <tp t="e">
        <v>#N/A</v>
        <stp/>
        <stp>ContractData</stp>
        <stp>EDAZ7</stp>
        <stp>LastBidVolume</stp>
        <tr r="C15" s="2"/>
      </tp>
      <tp t="e">
        <v>#N/A</v>
        <stp/>
        <stp>ContractData</stp>
        <stp>EDAH7</stp>
        <stp>LastBidVolume</stp>
        <tr r="C12" s="2"/>
      </tp>
      <tp t="e">
        <v>#N/A</v>
        <stp/>
        <stp>ContractData</stp>
        <stp>EDAM7</stp>
        <stp>LastBidVolume</stp>
        <tr r="C13" s="2"/>
      </tp>
      <tp t="e">
        <v>#N/A</v>
        <stp/>
        <stp>ContractData</stp>
        <stp>EDAH8</stp>
        <stp>LastAskVolume</stp>
        <tr r="F16" s="2"/>
      </tp>
      <tp t="e">
        <v>#N/A</v>
        <stp/>
        <stp>ContractData</stp>
        <stp>EDAM8</stp>
        <stp>LastAskVolume</stp>
        <tr r="F17" s="2"/>
      </tp>
      <tp t="e">
        <v>#N/A</v>
        <stp/>
        <stp>ContractData</stp>
        <stp>EDAZ8</stp>
        <stp>LastAskVolume</stp>
        <tr r="F19" s="2"/>
      </tp>
      <tp t="e">
        <v>#N/A</v>
        <stp/>
        <stp>ContractData</stp>
        <stp>EDAU8</stp>
        <stp>LastAskVolume</stp>
        <tr r="F18" s="2"/>
      </tp>
      <tp t="e">
        <v>#N/A</v>
        <stp/>
        <stp>ContractData</stp>
        <stp>EDAU6</stp>
        <stp>LastBidVolume</stp>
        <tr r="C10" s="2"/>
      </tp>
      <tp t="e">
        <v>#N/A</v>
        <stp/>
        <stp>ContractData</stp>
        <stp>EDAZ6</stp>
        <stp>LastBidVolume</stp>
        <tr r="C11" s="2"/>
      </tp>
      <tp t="e">
        <v>#N/A</v>
        <stp/>
        <stp>ContractData</stp>
        <stp>EDAH6</stp>
        <stp>LastBidVolume</stp>
        <tr r="C8" s="2"/>
      </tp>
      <tp t="e">
        <v>#N/A</v>
        <stp/>
        <stp>ContractData</stp>
        <stp>EDAM6</stp>
        <stp>LastBidVolume</stp>
        <tr r="C9" s="2"/>
      </tp>
      <tp t="e">
        <v>#N/A</v>
        <stp/>
        <stp>ContractData</stp>
        <stp>EDAH9</stp>
        <stp>LastAskVolume</stp>
        <tr r="F20" s="2"/>
      </tp>
      <tp t="e">
        <v>#N/A</v>
        <stp/>
        <stp>ContractData</stp>
        <stp>EDAM9</stp>
        <stp>LastAskVolume</stp>
        <tr r="F21" s="2"/>
      </tp>
      <tp t="e">
        <v>#N/A</v>
        <stp/>
        <stp>ContractData</stp>
        <stp>EDAZ9</stp>
        <stp>LastAskVolume</stp>
        <tr r="F23" s="2"/>
      </tp>
      <tp t="e">
        <v>#N/A</v>
        <stp/>
        <stp>ContractData</stp>
        <stp>EDAU9</stp>
        <stp>LastAskVolume</stp>
        <tr r="F22" s="2"/>
      </tp>
      <tp t="e">
        <v>#N/A</v>
        <stp/>
        <stp>ContractData</stp>
        <stp>EDAZ8</stp>
        <stp>Close</stp>
        <tr r="H19" s="2"/>
        <tr r="G19" s="2"/>
      </tp>
      <tp t="e">
        <v>#N/A</v>
        <stp/>
        <stp>ContractData</stp>
        <stp>EDAU8</stp>
        <stp>Close</stp>
        <tr r="G18" s="2"/>
        <tr r="H18" s="2"/>
      </tp>
      <tp t="e">
        <v>#N/A</v>
        <stp/>
        <stp>ContractData</stp>
        <stp>EDAH8</stp>
        <stp>Close</stp>
        <tr r="H16" s="2"/>
        <tr r="G16" s="2"/>
      </tp>
      <tp t="e">
        <v>#N/A</v>
        <stp/>
        <stp>ContractData</stp>
        <stp>EDAM8</stp>
        <stp>Close</stp>
        <tr r="G17" s="2"/>
        <tr r="H17" s="2"/>
      </tp>
      <tp t="e">
        <v>#N/A</v>
        <stp/>
        <stp>ContractData</stp>
        <stp>EDAU5</stp>
        <stp>LastBidVolume</stp>
        <tr r="C6" s="2"/>
      </tp>
      <tp t="e">
        <v>#N/A</v>
        <stp/>
        <stp>ContractData</stp>
        <stp>EDAZ5</stp>
        <stp>LastBidVolume</stp>
        <tr r="C7" s="2"/>
      </tp>
      <tp t="e">
        <v>#N/A</v>
        <stp/>
        <stp>ContractData</stp>
        <stp>EDAH5</stp>
        <stp>LastBidVolume</stp>
        <tr r="C44" s="2"/>
      </tp>
      <tp t="e">
        <v>#N/A</v>
        <stp/>
        <stp>ContractData</stp>
        <stp>EDAM5</stp>
        <stp>LastBidVolume</stp>
        <tr r="C45" s="2"/>
      </tp>
      <tp t="e">
        <v>#N/A</v>
        <stp/>
        <stp>ContractData</stp>
        <stp>EDAZ9</stp>
        <stp>Close</stp>
        <tr r="G23" s="2"/>
        <tr r="H23" s="2"/>
      </tp>
      <tp t="e">
        <v>#N/A</v>
        <stp/>
        <stp>ContractData</stp>
        <stp>EDAU9</stp>
        <stp>Close</stp>
        <tr r="H22" s="2"/>
        <tr r="G22" s="2"/>
      </tp>
      <tp t="e">
        <v>#N/A</v>
        <stp/>
        <stp>ContractData</stp>
        <stp>EDAH9</stp>
        <stp>Close</stp>
        <tr r="G20" s="2"/>
        <tr r="H20" s="2"/>
      </tp>
      <tp t="e">
        <v>#N/A</v>
        <stp/>
        <stp>ContractData</stp>
        <stp>EDAM9</stp>
        <stp>Close</stp>
        <tr r="H21" s="2"/>
        <tr r="G21" s="2"/>
      </tp>
      <tp t="e">
        <v>#N/A</v>
        <stp/>
        <stp>ContractData</stp>
        <stp>EDAU4</stp>
        <stp>LastBidVolume</stp>
        <tr r="C42" s="2"/>
      </tp>
      <tp t="e">
        <v>#N/A</v>
        <stp/>
        <stp>ContractData</stp>
        <stp>EDAZ4</stp>
        <stp>LastBidVolume</stp>
        <tr r="C43" s="2"/>
      </tp>
      <tp t="e">
        <v>#N/A</v>
        <stp/>
        <stp>ContractData</stp>
        <stp>EDAH4</stp>
        <stp>LastBidVolume</stp>
        <tr r="C40" s="2"/>
      </tp>
      <tp t="e">
        <v>#N/A</v>
        <stp/>
        <stp>ContractData</stp>
        <stp>EDAM4</stp>
        <stp>LastBidVolume</stp>
        <tr r="C41" s="2"/>
      </tp>
      <tp t="e">
        <v>#N/A</v>
        <stp/>
        <stp>ContractData</stp>
        <stp>EDAZ6</stp>
        <stp>Close</stp>
        <tr r="H11" s="2"/>
        <tr r="G11" s="2"/>
      </tp>
      <tp t="e">
        <v>#N/A</v>
        <stp/>
        <stp>ContractData</stp>
        <stp>EDAU6</stp>
        <stp>Close</stp>
        <tr r="H10" s="2"/>
        <tr r="G10" s="2"/>
      </tp>
      <tp t="e">
        <v>#N/A</v>
        <stp/>
        <stp>ContractData</stp>
        <stp>EDAH6</stp>
        <stp>Close</stp>
        <tr r="G8" s="2"/>
        <tr r="H8" s="2"/>
      </tp>
      <tp t="e">
        <v>#N/A</v>
        <stp/>
        <stp>ContractData</stp>
        <stp>EDAM6</stp>
        <stp>Close</stp>
        <tr r="H9" s="2"/>
        <tr r="G9" s="2"/>
      </tp>
      <tp t="e">
        <v>#N/A</v>
        <stp/>
        <stp>ContractData</stp>
        <stp>EDAH4</stp>
        <stp>LastAskVolume</stp>
        <tr r="F40" s="2"/>
      </tp>
      <tp t="e">
        <v>#N/A</v>
        <stp/>
        <stp>ContractData</stp>
        <stp>EDAM4</stp>
        <stp>LastAskVolume</stp>
        <tr r="F41" s="2"/>
      </tp>
      <tp t="e">
        <v>#N/A</v>
        <stp/>
        <stp>ContractData</stp>
        <stp>EDAZ4</stp>
        <stp>LastAskVolume</stp>
        <tr r="F43" s="2"/>
      </tp>
      <tp t="e">
        <v>#N/A</v>
        <stp/>
        <stp>ContractData</stp>
        <stp>EDAU4</stp>
        <stp>LastAskVolume</stp>
        <tr r="F42" s="2"/>
      </tp>
      <tp t="e">
        <v>#N/A</v>
        <stp/>
        <stp>ContractData</stp>
        <stp>EDAZ7</stp>
        <stp>Close</stp>
        <tr r="G15" s="2"/>
        <tr r="H15" s="2"/>
      </tp>
      <tp t="e">
        <v>#N/A</v>
        <stp/>
        <stp>ContractData</stp>
        <stp>EDAU7</stp>
        <stp>Close</stp>
        <tr r="H14" s="2"/>
        <tr r="G14" s="2"/>
      </tp>
      <tp t="e">
        <v>#N/A</v>
        <stp/>
        <stp>ContractData</stp>
        <stp>EDAH7</stp>
        <stp>Close</stp>
        <tr r="G12" s="2"/>
        <tr r="H12" s="2"/>
      </tp>
      <tp t="e">
        <v>#N/A</v>
        <stp/>
        <stp>ContractData</stp>
        <stp>EDAM7</stp>
        <stp>Close</stp>
        <tr r="H13" s="2"/>
        <tr r="G13" s="2"/>
      </tp>
      <tp t="e">
        <v>#N/A</v>
        <stp/>
        <stp>ContractData</stp>
        <stp>EDAH5</stp>
        <stp>LastAskVolume</stp>
        <tr r="F44" s="2"/>
      </tp>
      <tp t="e">
        <v>#N/A</v>
        <stp/>
        <stp>ContractData</stp>
        <stp>EDAM5</stp>
        <stp>LastAskVolume</stp>
        <tr r="F45" s="2"/>
      </tp>
      <tp t="e">
        <v>#N/A</v>
        <stp/>
        <stp>ContractData</stp>
        <stp>EDAZ5</stp>
        <stp>LastAskVolume</stp>
        <tr r="F7" s="2"/>
      </tp>
      <tp t="e">
        <v>#N/A</v>
        <stp/>
        <stp>ContractData</stp>
        <stp>EDAU5</stp>
        <stp>LastAskVolume</stp>
        <tr r="F6" s="2"/>
      </tp>
      <tp t="e">
        <v>#N/A</v>
        <stp/>
        <stp>ContractData</stp>
        <stp>EDAZ4</stp>
        <stp>Close</stp>
        <tr r="G43" s="2"/>
        <tr r="H43" s="2"/>
      </tp>
      <tp t="e">
        <v>#N/A</v>
        <stp/>
        <stp>ContractData</stp>
        <stp>EDAU4</stp>
        <stp>Close</stp>
        <tr r="G42" s="2"/>
        <tr r="H42" s="2"/>
      </tp>
      <tp t="e">
        <v>#N/A</v>
        <stp/>
        <stp>ContractData</stp>
        <stp>EDAH4</stp>
        <stp>Close</stp>
        <tr r="H40" s="2"/>
        <tr r="G40" s="2"/>
      </tp>
      <tp t="e">
        <v>#N/A</v>
        <stp/>
        <stp>ContractData</stp>
        <stp>EDAM4</stp>
        <stp>Close</stp>
        <tr r="G41" s="2"/>
        <tr r="H41" s="2"/>
      </tp>
      <tp t="e">
        <v>#N/A</v>
        <stp/>
        <stp>ContractData</stp>
        <stp>EDAU9</stp>
        <stp>LastBidVolume</stp>
        <tr r="C22" s="2"/>
      </tp>
      <tp t="e">
        <v>#N/A</v>
        <stp/>
        <stp>ContractData</stp>
        <stp>EDAZ9</stp>
        <stp>LastBidVolume</stp>
        <tr r="C23" s="2"/>
      </tp>
      <tp t="e">
        <v>#N/A</v>
        <stp/>
        <stp>ContractData</stp>
        <stp>EDAH9</stp>
        <stp>LastBidVolume</stp>
        <tr r="C20" s="2"/>
      </tp>
      <tp t="e">
        <v>#N/A</v>
        <stp/>
        <stp>ContractData</stp>
        <stp>EDAM9</stp>
        <stp>LastBidVolume</stp>
        <tr r="C21" s="2"/>
      </tp>
      <tp t="e">
        <v>#N/A</v>
        <stp/>
        <stp>ContractData</stp>
        <stp>EDAH6</stp>
        <stp>LastAskVolume</stp>
        <tr r="F8" s="2"/>
      </tp>
      <tp t="e">
        <v>#N/A</v>
        <stp/>
        <stp>ContractData</stp>
        <stp>EDAM6</stp>
        <stp>LastAskVolume</stp>
        <tr r="F9" s="2"/>
      </tp>
      <tp t="e">
        <v>#N/A</v>
        <stp/>
        <stp>ContractData</stp>
        <stp>EDAZ6</stp>
        <stp>LastAskVolume</stp>
        <tr r="F11" s="2"/>
      </tp>
      <tp t="e">
        <v>#N/A</v>
        <stp/>
        <stp>ContractData</stp>
        <stp>EDAU6</stp>
        <stp>LastAskVolume</stp>
        <tr r="F10" s="2"/>
      </tp>
      <tp t="e">
        <v>#N/A</v>
        <stp/>
        <stp>ContractData</stp>
        <stp>EDAZ5</stp>
        <stp>Close</stp>
        <tr r="H7" s="2"/>
        <tr r="G7" s="2"/>
      </tp>
      <tp t="e">
        <v>#N/A</v>
        <stp/>
        <stp>ContractData</stp>
        <stp>EDAU5</stp>
        <stp>Close</stp>
        <tr r="H6" s="2"/>
        <tr r="G6" s="2"/>
      </tp>
      <tp t="e">
        <v>#N/A</v>
        <stp/>
        <stp>ContractData</stp>
        <stp>EDAH5</stp>
        <stp>Close</stp>
        <tr r="G44" s="2"/>
        <tr r="H44" s="2"/>
      </tp>
      <tp t="e">
        <v>#N/A</v>
        <stp/>
        <stp>ContractData</stp>
        <stp>EDAM5</stp>
        <stp>Close</stp>
        <tr r="G45" s="2"/>
        <tr r="H45" s="2"/>
      </tp>
      <tp t="e">
        <v>#N/A</v>
        <stp/>
        <stp>ContractData</stp>
        <stp>EDAU8</stp>
        <stp>LastBidVolume</stp>
        <tr r="C18" s="2"/>
      </tp>
      <tp t="e">
        <v>#N/A</v>
        <stp/>
        <stp>ContractData</stp>
        <stp>EDAZ8</stp>
        <stp>LastBidVolume</stp>
        <tr r="C19" s="2"/>
      </tp>
      <tp t="e">
        <v>#N/A</v>
        <stp/>
        <stp>ContractData</stp>
        <stp>EDAH8</stp>
        <stp>LastBidVolume</stp>
        <tr r="C16" s="2"/>
      </tp>
      <tp t="e">
        <v>#N/A</v>
        <stp/>
        <stp>ContractData</stp>
        <stp>EDAM8</stp>
        <stp>LastBidVolume</stp>
        <tr r="C17" s="2"/>
      </tp>
      <tp t="e">
        <v>#N/A</v>
        <stp/>
        <stp>ContractData</stp>
        <stp>EDAH7</stp>
        <stp>LastAskVolume</stp>
        <tr r="F12" s="2"/>
      </tp>
      <tp t="e">
        <v>#N/A</v>
        <stp/>
        <stp>ContractData</stp>
        <stp>EDAM7</stp>
        <stp>LastAskVolume</stp>
        <tr r="F13" s="2"/>
      </tp>
      <tp t="e">
        <v>#N/A</v>
        <stp/>
        <stp>ContractData</stp>
        <stp>EDAZ7</stp>
        <stp>LastAskVolume</stp>
        <tr r="F15" s="2"/>
      </tp>
      <tp t="e">
        <v>#N/A</v>
        <stp/>
        <stp>ContractData</stp>
        <stp>EDAU7</stp>
        <stp>LastAskVolume</stp>
        <tr r="F14" s="2"/>
      </tp>
      <tp t="e">
        <v>#N/A</v>
        <stp/>
        <stp>ContractData</stp>
        <stp>EDAZ2</stp>
        <stp>Close</stp>
        <tr r="G35" s="2"/>
        <tr r="H35" s="2"/>
      </tp>
      <tp t="e">
        <v>#N/A</v>
        <stp/>
        <stp>ContractData</stp>
        <stp>EDAU2</stp>
        <stp>Close</stp>
        <tr r="H34" s="2"/>
        <tr r="G34" s="2"/>
      </tp>
      <tp t="e">
        <v>#N/A</v>
        <stp/>
        <stp>ContractData</stp>
        <stp>EDAH2</stp>
        <stp>Close</stp>
        <tr r="G32" s="2"/>
        <tr r="H32" s="2"/>
      </tp>
      <tp t="e">
        <v>#N/A</v>
        <stp/>
        <stp>ContractData</stp>
        <stp>EDAM2</stp>
        <stp>Close</stp>
        <tr r="H33" s="2"/>
        <tr r="G33" s="2"/>
      </tp>
      <tp t="e">
        <v>#N/A</v>
        <stp/>
        <stp>ContractData</stp>
        <stp>EDAH0</stp>
        <stp>LastAskVolume</stp>
        <tr r="F24" s="2"/>
      </tp>
      <tp t="e">
        <v>#N/A</v>
        <stp/>
        <stp>ContractData</stp>
        <stp>EDAM0</stp>
        <stp>LastAskVolume</stp>
        <tr r="F25" s="2"/>
      </tp>
      <tp t="e">
        <v>#N/A</v>
        <stp/>
        <stp>ContractData</stp>
        <stp>EDAZ0</stp>
        <stp>LastAskVolume</stp>
        <tr r="F27" s="2"/>
      </tp>
      <tp t="e">
        <v>#N/A</v>
        <stp/>
        <stp>ContractData</stp>
        <stp>EDAU0</stp>
        <stp>LastAskVolume</stp>
        <tr r="F26" s="2"/>
      </tp>
      <tp t="e">
        <v>#N/A</v>
        <stp/>
        <stp>ContractData</stp>
        <stp>EDAZ3</stp>
        <stp>Close</stp>
        <tr r="H39" s="2"/>
        <tr r="G39" s="2"/>
      </tp>
      <tp t="e">
        <v>#N/A</v>
        <stp/>
        <stp>ContractData</stp>
        <stp>EDAU3</stp>
        <stp>Close</stp>
        <tr r="G38" s="2"/>
        <tr r="H38" s="2"/>
      </tp>
      <tp t="e">
        <v>#N/A</v>
        <stp/>
        <stp>ContractData</stp>
        <stp>EDAH3</stp>
        <stp>Close</stp>
        <tr r="G36" s="2"/>
        <tr r="H36" s="2"/>
      </tp>
      <tp t="e">
        <v>#N/A</v>
        <stp/>
        <stp>ContractData</stp>
        <stp>EDAM3</stp>
        <stp>Close</stp>
        <tr r="G37" s="2"/>
        <tr r="H37" s="2"/>
      </tp>
      <tp t="e">
        <v>#N/A</v>
        <stp/>
        <stp>ContractData</stp>
        <stp>EDAH1</stp>
        <stp>LastAskVolume</stp>
        <tr r="F28" s="2"/>
      </tp>
      <tp t="e">
        <v>#N/A</v>
        <stp/>
        <stp>ContractData</stp>
        <stp>EDAM1</stp>
        <stp>LastAskVolume</stp>
        <tr r="F29" s="2"/>
      </tp>
      <tp t="e">
        <v>#N/A</v>
        <stp/>
        <stp>ContractData</stp>
        <stp>EDAZ1</stp>
        <stp>LastAskVolume</stp>
        <tr r="F31" s="2"/>
      </tp>
      <tp t="e">
        <v>#N/A</v>
        <stp/>
        <stp>ContractData</stp>
        <stp>EDAU1</stp>
        <stp>LastAskVolume</stp>
        <tr r="F30" s="2"/>
      </tp>
      <tp t="e">
        <v>#N/A</v>
        <stp/>
        <stp>ContractData</stp>
        <stp>EDAZ0</stp>
        <stp>Close</stp>
        <tr r="G27" s="2"/>
        <tr r="H27" s="2"/>
      </tp>
      <tp t="e">
        <v>#N/A</v>
        <stp/>
        <stp>ContractData</stp>
        <stp>EDAU0</stp>
        <stp>Close</stp>
        <tr r="H26" s="2"/>
        <tr r="G26" s="2"/>
      </tp>
      <tp t="e">
        <v>#N/A</v>
        <stp/>
        <stp>ContractData</stp>
        <stp>EDAH0</stp>
        <stp>Close</stp>
        <tr r="H24" s="2"/>
        <tr r="G24" s="2"/>
      </tp>
      <tp t="e">
        <v>#N/A</v>
        <stp/>
        <stp>ContractData</stp>
        <stp>EDAM0</stp>
        <stp>Close</stp>
        <tr r="G25" s="2"/>
        <tr r="H25" s="2"/>
      </tp>
      <tp t="e">
        <v>#N/A</v>
        <stp/>
        <stp>ContractData</stp>
        <stp>EDAH2</stp>
        <stp>LastAskVolume</stp>
        <tr r="F32" s="2"/>
      </tp>
      <tp t="e">
        <v>#N/A</v>
        <stp/>
        <stp>ContractData</stp>
        <stp>EDAM2</stp>
        <stp>LastAskVolume</stp>
        <tr r="F33" s="2"/>
      </tp>
      <tp t="e">
        <v>#N/A</v>
        <stp/>
        <stp>ContractData</stp>
        <stp>EDAZ2</stp>
        <stp>LastAskVolume</stp>
        <tr r="F35" s="2"/>
      </tp>
      <tp t="e">
        <v>#N/A</v>
        <stp/>
        <stp>ContractData</stp>
        <stp>EDAU2</stp>
        <stp>LastAskVolume</stp>
        <tr r="F34" s="2"/>
      </tp>
      <tp t="e">
        <v>#N/A</v>
        <stp/>
        <stp>ContractData</stp>
        <stp>EDAZ1</stp>
        <stp>Close</stp>
        <tr r="H31" s="2"/>
        <tr r="G31" s="2"/>
      </tp>
      <tp t="e">
        <v>#N/A</v>
        <stp/>
        <stp>ContractData</stp>
        <stp>EDAU1</stp>
        <stp>Close</stp>
        <tr r="H30" s="2"/>
        <tr r="G30" s="2"/>
      </tp>
      <tp t="e">
        <v>#N/A</v>
        <stp/>
        <stp>ContractData</stp>
        <stp>EDAH1</stp>
        <stp>Close</stp>
        <tr r="H28" s="2"/>
        <tr r="G28" s="2"/>
      </tp>
      <tp t="e">
        <v>#N/A</v>
        <stp/>
        <stp>ContractData</stp>
        <stp>EDAM1</stp>
        <stp>Close</stp>
        <tr r="G29" s="2"/>
        <tr r="H29" s="2"/>
      </tp>
      <tp t="e">
        <v>#N/A</v>
        <stp/>
        <stp>ContractData</stp>
        <stp>EDAH3</stp>
        <stp>LastAskVolume</stp>
        <tr r="F36" s="2"/>
      </tp>
      <tp t="e">
        <v>#N/A</v>
        <stp/>
        <stp>ContractData</stp>
        <stp>EDAM3</stp>
        <stp>LastAskVolume</stp>
        <tr r="F37" s="2"/>
      </tp>
      <tp t="e">
        <v>#N/A</v>
        <stp/>
        <stp>ContractData</stp>
        <stp>EDAZ3</stp>
        <stp>LastAskVolume</stp>
        <tr r="F39" s="2"/>
      </tp>
      <tp t="e">
        <v>#N/A</v>
        <stp/>
        <stp>ContractData</stp>
        <stp>EDAU3</stp>
        <stp>LastAskVolume</stp>
        <tr r="F38" s="2"/>
      </tp>
      <tp t="e">
        <v>#N/A</v>
        <stp/>
        <stp>ContractData</stp>
        <stp>EDAS3H9</stp>
        <stp>Bid</stp>
        <tr r="N20" s="2"/>
      </tp>
      <tp t="e">
        <v>#N/A</v>
        <stp/>
        <stp>ContractData</stp>
        <stp>EDAS3H8</stp>
        <stp>Bid</stp>
        <tr r="N16" s="2"/>
      </tp>
      <tp t="e">
        <v>#N/A</v>
        <stp/>
        <stp>ContractData</stp>
        <stp>EDAS3H5</stp>
        <stp>Bid</stp>
        <tr r="N44" s="2"/>
      </tp>
      <tp t="e">
        <v>#N/A</v>
        <stp/>
        <stp>ContractData</stp>
        <stp>EDAS3H4</stp>
        <stp>Bid</stp>
        <tr r="N40" s="2"/>
      </tp>
      <tp t="e">
        <v>#N/A</v>
        <stp/>
        <stp>ContractData</stp>
        <stp>EDAS3H7</stp>
        <stp>Bid</stp>
        <tr r="N12" s="2"/>
      </tp>
      <tp t="e">
        <v>#N/A</v>
        <stp/>
        <stp>ContractData</stp>
        <stp>EDAS3H6</stp>
        <stp>Bid</stp>
        <tr r="N8" s="2"/>
      </tp>
      <tp t="e">
        <v>#N/A</v>
        <stp/>
        <stp>ContractData</stp>
        <stp>EDAS3H1</stp>
        <stp>Bid</stp>
        <tr r="N28" s="2"/>
      </tp>
      <tp t="e">
        <v>#N/A</v>
        <stp/>
        <stp>ContractData</stp>
        <stp>EDAS3H0</stp>
        <stp>Bid</stp>
        <tr r="N24" s="2"/>
      </tp>
      <tp t="e">
        <v>#N/A</v>
        <stp/>
        <stp>ContractData</stp>
        <stp>EDAS3H3</stp>
        <stp>Bid</stp>
        <tr r="N36" s="2"/>
      </tp>
      <tp t="e">
        <v>#N/A</v>
        <stp/>
        <stp>ContractData</stp>
        <stp>EDAS3H2</stp>
        <stp>Bid</stp>
        <tr r="N32" s="2"/>
      </tp>
      <tp t="e">
        <v>#N/A</v>
        <stp/>
        <stp>ContractData</stp>
        <stp>EDAS3M9</stp>
        <stp>Bid</stp>
        <tr r="N21" s="2"/>
      </tp>
      <tp t="e">
        <v>#N/A</v>
        <stp/>
        <stp>ContractData</stp>
        <stp>EDAS3M8</stp>
        <stp>Bid</stp>
        <tr r="N17" s="2"/>
      </tp>
      <tp t="e">
        <v>#N/A</v>
        <stp/>
        <stp>ContractData</stp>
        <stp>EDAS3M5</stp>
        <stp>Bid</stp>
        <tr r="N45" s="2"/>
      </tp>
      <tp t="e">
        <v>#N/A</v>
        <stp/>
        <stp>ContractData</stp>
        <stp>EDAS3M4</stp>
        <stp>Bid</stp>
        <tr r="N41" s="2"/>
      </tp>
      <tp t="e">
        <v>#N/A</v>
        <stp/>
        <stp>ContractData</stp>
        <stp>EDAS3M7</stp>
        <stp>Bid</stp>
        <tr r="N13" s="2"/>
      </tp>
      <tp t="e">
        <v>#N/A</v>
        <stp/>
        <stp>ContractData</stp>
        <stp>EDAS3M6</stp>
        <stp>Bid</stp>
        <tr r="N9" s="2"/>
      </tp>
      <tp t="e">
        <v>#N/A</v>
        <stp/>
        <stp>ContractData</stp>
        <stp>EDAS3M1</stp>
        <stp>Bid</stp>
        <tr r="N29" s="2"/>
      </tp>
      <tp t="e">
        <v>#N/A</v>
        <stp/>
        <stp>ContractData</stp>
        <stp>EDAS3M0</stp>
        <stp>Bid</stp>
        <tr r="N25" s="2"/>
      </tp>
      <tp t="e">
        <v>#N/A</v>
        <stp/>
        <stp>ContractData</stp>
        <stp>EDAS3M3</stp>
        <stp>Bid</stp>
        <tr r="N37" s="2"/>
      </tp>
      <tp t="e">
        <v>#N/A</v>
        <stp/>
        <stp>ContractData</stp>
        <stp>EDAS3M2</stp>
        <stp>Bid</stp>
        <tr r="N33" s="2"/>
      </tp>
      <tp t="e">
        <v>#N/A</v>
        <stp/>
        <stp>ContractData</stp>
        <stp>EDAS3Z9</stp>
        <stp>Bid</stp>
        <tr r="N23" s="2"/>
      </tp>
      <tp t="e">
        <v>#N/A</v>
        <stp/>
        <stp>ContractData</stp>
        <stp>EDAS3Z8</stp>
        <stp>Bid</stp>
        <tr r="N19" s="2"/>
      </tp>
      <tp t="e">
        <v>#N/A</v>
        <stp/>
        <stp>ContractData</stp>
        <stp>EDAS3Z5</stp>
        <stp>Bid</stp>
        <tr r="N7" s="2"/>
      </tp>
      <tp t="e">
        <v>#N/A</v>
        <stp/>
        <stp>ContractData</stp>
        <stp>EDAS3Z4</stp>
        <stp>Bid</stp>
        <tr r="N43" s="2"/>
      </tp>
      <tp t="e">
        <v>#N/A</v>
        <stp/>
        <stp>ContractData</stp>
        <stp>EDAS3Z7</stp>
        <stp>Bid</stp>
        <tr r="N15" s="2"/>
      </tp>
      <tp t="e">
        <v>#N/A</v>
        <stp/>
        <stp>ContractData</stp>
        <stp>EDAS3Z6</stp>
        <stp>Bid</stp>
        <tr r="N11" s="2"/>
      </tp>
      <tp t="e">
        <v>#N/A</v>
        <stp/>
        <stp>ContractData</stp>
        <stp>EDAS3Z1</stp>
        <stp>Bid</stp>
        <tr r="N31" s="2"/>
      </tp>
      <tp t="e">
        <v>#N/A</v>
        <stp/>
        <stp>ContractData</stp>
        <stp>EDAS3Z0</stp>
        <stp>Bid</stp>
        <tr r="N27" s="2"/>
      </tp>
      <tp t="e">
        <v>#N/A</v>
        <stp/>
        <stp>ContractData</stp>
        <stp>EDAS3Z3</stp>
        <stp>Bid</stp>
        <tr r="N39" s="2"/>
      </tp>
      <tp t="e">
        <v>#N/A</v>
        <stp/>
        <stp>ContractData</stp>
        <stp>EDAS3Z2</stp>
        <stp>Bid</stp>
        <tr r="N35" s="2"/>
      </tp>
      <tp t="e">
        <v>#N/A</v>
        <stp/>
        <stp>ContractData</stp>
        <stp>EDAS3U9</stp>
        <stp>Bid</stp>
        <tr r="N22" s="2"/>
      </tp>
      <tp t="e">
        <v>#N/A</v>
        <stp/>
        <stp>ContractData</stp>
        <stp>EDAS3U8</stp>
        <stp>Bid</stp>
        <tr r="N18" s="2"/>
      </tp>
      <tp t="e">
        <v>#N/A</v>
        <stp/>
        <stp>ContractData</stp>
        <stp>EDAS3U5</stp>
        <stp>Bid</stp>
        <tr r="N6" s="2"/>
      </tp>
      <tp t="e">
        <v>#N/A</v>
        <stp/>
        <stp>ContractData</stp>
        <stp>EDAS3U4</stp>
        <stp>Bid</stp>
        <tr r="N42" s="2"/>
      </tp>
      <tp t="e">
        <v>#N/A</v>
        <stp/>
        <stp>ContractData</stp>
        <stp>EDAS3U7</stp>
        <stp>Bid</stp>
        <tr r="N14" s="2"/>
      </tp>
      <tp t="e">
        <v>#N/A</v>
        <stp/>
        <stp>ContractData</stp>
        <stp>EDAS3U6</stp>
        <stp>Bid</stp>
        <tr r="N10" s="2"/>
      </tp>
      <tp t="e">
        <v>#N/A</v>
        <stp/>
        <stp>ContractData</stp>
        <stp>EDAS3U1</stp>
        <stp>Bid</stp>
        <tr r="N30" s="2"/>
      </tp>
      <tp t="e">
        <v>#N/A</v>
        <stp/>
        <stp>ContractData</stp>
        <stp>EDAS3U0</stp>
        <stp>Bid</stp>
        <tr r="N26" s="2"/>
      </tp>
      <tp t="e">
        <v>#N/A</v>
        <stp/>
        <stp>ContractData</stp>
        <stp>EDAS3U3</stp>
        <stp>Bid</stp>
        <tr r="N38" s="2"/>
      </tp>
      <tp t="e">
        <v>#N/A</v>
        <stp/>
        <stp>ContractData</stp>
        <stp>EDAS3U2</stp>
        <stp>Bid</stp>
        <tr r="N34" s="2"/>
      </tp>
      <tp t="e">
        <v>#N/A</v>
        <stp/>
        <stp>ContractData</stp>
        <stp>EDAM2</stp>
        <stp>T_CVol</stp>
        <tr r="J33" s="2"/>
      </tp>
      <tp t="e">
        <v>#N/A</v>
        <stp/>
        <stp>ContractData</stp>
        <stp>EDAM3</stp>
        <stp>T_CVol</stp>
        <tr r="J37" s="2"/>
      </tp>
      <tp t="e">
        <v>#N/A</v>
        <stp/>
        <stp>ContractData</stp>
        <stp>EDAM0</stp>
        <stp>T_CVol</stp>
        <tr r="J25" s="2"/>
      </tp>
      <tp t="e">
        <v>#N/A</v>
        <stp/>
        <stp>ContractData</stp>
        <stp>EDAM1</stp>
        <stp>T_CVol</stp>
        <tr r="J29" s="2"/>
      </tp>
      <tp t="e">
        <v>#N/A</v>
        <stp/>
        <stp>ContractData</stp>
        <stp>EDAM6</stp>
        <stp>T_CVol</stp>
        <tr r="J9" s="2"/>
      </tp>
      <tp t="e">
        <v>#N/A</v>
        <stp/>
        <stp>ContractData</stp>
        <stp>EDAM7</stp>
        <stp>T_CVol</stp>
        <tr r="J13" s="2"/>
      </tp>
      <tp t="e">
        <v>#N/A</v>
        <stp/>
        <stp>ContractData</stp>
        <stp>EDAM4</stp>
        <stp>T_CVol</stp>
        <tr r="J41" s="2"/>
      </tp>
      <tp t="e">
        <v>#N/A</v>
        <stp/>
        <stp>ContractData</stp>
        <stp>EDAM5</stp>
        <stp>T_CVol</stp>
        <tr r="J45" s="2"/>
      </tp>
      <tp t="e">
        <v>#N/A</v>
        <stp/>
        <stp>ContractData</stp>
        <stp>EDAM8</stp>
        <stp>T_CVol</stp>
        <tr r="J17" s="2"/>
      </tp>
      <tp t="e">
        <v>#N/A</v>
        <stp/>
        <stp>ContractData</stp>
        <stp>EDAM9</stp>
        <stp>T_CVol</stp>
        <tr r="J21" s="2"/>
      </tp>
      <tp t="e">
        <v>#N/A</v>
        <stp/>
        <stp>ContractData</stp>
        <stp>EDAH2</stp>
        <stp>T_CVol</stp>
        <tr r="J32" s="2"/>
      </tp>
      <tp t="e">
        <v>#N/A</v>
        <stp/>
        <stp>ContractData</stp>
        <stp>EDAH3</stp>
        <stp>T_CVol</stp>
        <tr r="J36" s="2"/>
      </tp>
      <tp t="e">
        <v>#N/A</v>
        <stp/>
        <stp>ContractData</stp>
        <stp>EDAH0</stp>
        <stp>T_CVol</stp>
        <tr r="J24" s="2"/>
      </tp>
      <tp t="e">
        <v>#N/A</v>
        <stp/>
        <stp>ContractData</stp>
        <stp>EDAH1</stp>
        <stp>T_CVol</stp>
        <tr r="J28" s="2"/>
      </tp>
      <tp t="e">
        <v>#N/A</v>
        <stp/>
        <stp>ContractData</stp>
        <stp>EDAH6</stp>
        <stp>T_CVol</stp>
        <tr r="J8" s="2"/>
      </tp>
      <tp t="e">
        <v>#N/A</v>
        <stp/>
        <stp>ContractData</stp>
        <stp>EDAH7</stp>
        <stp>T_CVol</stp>
        <tr r="J12" s="2"/>
      </tp>
      <tp t="e">
        <v>#N/A</v>
        <stp/>
        <stp>ContractData</stp>
        <stp>EDAH4</stp>
        <stp>T_CVol</stp>
        <tr r="J40" s="2"/>
      </tp>
      <tp t="e">
        <v>#N/A</v>
        <stp/>
        <stp>ContractData</stp>
        <stp>EDAH5</stp>
        <stp>T_CVol</stp>
        <tr r="J44" s="2"/>
      </tp>
      <tp t="e">
        <v>#N/A</v>
        <stp/>
        <stp>ContractData</stp>
        <stp>EDAH8</stp>
        <stp>T_CVol</stp>
        <tr r="J16" s="2"/>
      </tp>
      <tp t="e">
        <v>#N/A</v>
        <stp/>
        <stp>ContractData</stp>
        <stp>EDAH9</stp>
        <stp>T_CVol</stp>
        <tr r="J20" s="2"/>
      </tp>
      <tp t="e">
        <v>#N/A</v>
        <stp/>
        <stp>ContractData</stp>
        <stp>EDAU2</stp>
        <stp>T_CVol</stp>
        <tr r="J34" s="2"/>
      </tp>
      <tp t="e">
        <v>#N/A</v>
        <stp/>
        <stp>ContractData</stp>
        <stp>EDAU3</stp>
        <stp>T_CVol</stp>
        <tr r="J38" s="2"/>
      </tp>
      <tp t="e">
        <v>#N/A</v>
        <stp/>
        <stp>ContractData</stp>
        <stp>EDAU0</stp>
        <stp>T_CVol</stp>
        <tr r="J26" s="2"/>
      </tp>
      <tp t="e">
        <v>#N/A</v>
        <stp/>
        <stp>ContractData</stp>
        <stp>EDAU1</stp>
        <stp>T_CVol</stp>
        <tr r="J30" s="2"/>
      </tp>
      <tp t="e">
        <v>#N/A</v>
        <stp/>
        <stp>ContractData</stp>
        <stp>EDAU6</stp>
        <stp>T_CVol</stp>
        <tr r="J10" s="2"/>
      </tp>
      <tp t="e">
        <v>#N/A</v>
        <stp/>
        <stp>ContractData</stp>
        <stp>EDAU7</stp>
        <stp>T_CVol</stp>
        <tr r="J14" s="2"/>
      </tp>
      <tp t="e">
        <v>#N/A</v>
        <stp/>
        <stp>ContractData</stp>
        <stp>EDAU4</stp>
        <stp>T_CVol</stp>
        <tr r="J42" s="2"/>
      </tp>
      <tp t="e">
        <v>#N/A</v>
        <stp/>
        <stp>ContractData</stp>
        <stp>EDAU5</stp>
        <stp>T_CVol</stp>
        <tr r="J6" s="2"/>
      </tp>
      <tp t="e">
        <v>#N/A</v>
        <stp/>
        <stp>ContractData</stp>
        <stp>EDAU8</stp>
        <stp>T_CVol</stp>
        <tr r="J18" s="2"/>
      </tp>
      <tp t="e">
        <v>#N/A</v>
        <stp/>
        <stp>ContractData</stp>
        <stp>EDAU9</stp>
        <stp>T_CVol</stp>
        <tr r="J22" s="2"/>
      </tp>
      <tp t="e">
        <v>#N/A</v>
        <stp/>
        <stp>ContractData</stp>
        <stp>EDAZ2</stp>
        <stp>T_CVol</stp>
        <tr r="J35" s="2"/>
      </tp>
      <tp t="e">
        <v>#N/A</v>
        <stp/>
        <stp>ContractData</stp>
        <stp>EDAZ3</stp>
        <stp>T_CVol</stp>
        <tr r="J39" s="2"/>
      </tp>
      <tp t="e">
        <v>#N/A</v>
        <stp/>
        <stp>ContractData</stp>
        <stp>EDAZ0</stp>
        <stp>T_CVol</stp>
        <tr r="J27" s="2"/>
      </tp>
      <tp t="e">
        <v>#N/A</v>
        <stp/>
        <stp>ContractData</stp>
        <stp>EDAZ1</stp>
        <stp>T_CVol</stp>
        <tr r="J31" s="2"/>
      </tp>
      <tp t="e">
        <v>#N/A</v>
        <stp/>
        <stp>ContractData</stp>
        <stp>EDAZ6</stp>
        <stp>T_CVol</stp>
        <tr r="J11" s="2"/>
      </tp>
      <tp t="e">
        <v>#N/A</v>
        <stp/>
        <stp>ContractData</stp>
        <stp>EDAZ7</stp>
        <stp>T_CVol</stp>
        <tr r="J15" s="2"/>
      </tp>
      <tp t="e">
        <v>#N/A</v>
        <stp/>
        <stp>ContractData</stp>
        <stp>EDAZ4</stp>
        <stp>T_CVol</stp>
        <tr r="J43" s="2"/>
      </tp>
      <tp t="e">
        <v>#N/A</v>
        <stp/>
        <stp>ContractData</stp>
        <stp>EDAZ5</stp>
        <stp>T_CVol</stp>
        <tr r="J7" s="2"/>
      </tp>
      <tp t="e">
        <v>#N/A</v>
        <stp/>
        <stp>ContractData</stp>
        <stp>EDAZ8</stp>
        <stp>T_CVol</stp>
        <tr r="J19" s="2"/>
      </tp>
      <tp t="e">
        <v>#N/A</v>
        <stp/>
        <stp>ContractData</stp>
        <stp>EDAZ9</stp>
        <stp>T_CVol</stp>
        <tr r="J23" s="2"/>
      </tp>
      <tp t="e">
        <v>#N/A</v>
        <stp/>
        <stp>ContractData</stp>
        <stp>EDAS3U2</stp>
        <stp>Ask</stp>
        <tr r="O34" s="2"/>
      </tp>
      <tp t="e">
        <v>#N/A</v>
        <stp/>
        <stp>ContractData</stp>
        <stp>EDAS3U3</stp>
        <stp>Ask</stp>
        <tr r="O38" s="2"/>
      </tp>
      <tp t="e">
        <v>#N/A</v>
        <stp/>
        <stp>ContractData</stp>
        <stp>EDAS3U0</stp>
        <stp>Ask</stp>
        <tr r="O26" s="2"/>
      </tp>
      <tp t="e">
        <v>#N/A</v>
        <stp/>
        <stp>ContractData</stp>
        <stp>EDAS3U1</stp>
        <stp>Ask</stp>
        <tr r="O30" s="2"/>
      </tp>
      <tp t="e">
        <v>#N/A</v>
        <stp/>
        <stp>ContractData</stp>
        <stp>EDAS3U6</stp>
        <stp>Ask</stp>
        <tr r="O10" s="2"/>
      </tp>
      <tp t="e">
        <v>#N/A</v>
        <stp/>
        <stp>ContractData</stp>
        <stp>EDAS3U7</stp>
        <stp>Ask</stp>
        <tr r="O14" s="2"/>
      </tp>
      <tp t="e">
        <v>#N/A</v>
        <stp/>
        <stp>ContractData</stp>
        <stp>EDAS3U4</stp>
        <stp>Ask</stp>
        <tr r="O42" s="2"/>
      </tp>
      <tp t="e">
        <v>#N/A</v>
        <stp/>
        <stp>ContractData</stp>
        <stp>EDAS3U5</stp>
        <stp>Ask</stp>
        <tr r="O6" s="2"/>
      </tp>
      <tp t="e">
        <v>#N/A</v>
        <stp/>
        <stp>ContractData</stp>
        <stp>EDAS3U8</stp>
        <stp>Ask</stp>
        <tr r="O18" s="2"/>
      </tp>
      <tp t="e">
        <v>#N/A</v>
        <stp/>
        <stp>ContractData</stp>
        <stp>EDAS3U9</stp>
        <stp>Ask</stp>
        <tr r="O22" s="2"/>
      </tp>
      <tp t="e">
        <v>#N/A</v>
        <stp/>
        <stp>ContractData</stp>
        <stp>EDAS3Z2</stp>
        <stp>Ask</stp>
        <tr r="O35" s="2"/>
      </tp>
      <tp t="e">
        <v>#N/A</v>
        <stp/>
        <stp>ContractData</stp>
        <stp>EDAS3Z3</stp>
        <stp>Ask</stp>
        <tr r="O39" s="2"/>
      </tp>
      <tp t="e">
        <v>#N/A</v>
        <stp/>
        <stp>ContractData</stp>
        <stp>EDAS3Z0</stp>
        <stp>Ask</stp>
        <tr r="O27" s="2"/>
      </tp>
      <tp t="e">
        <v>#N/A</v>
        <stp/>
        <stp>ContractData</stp>
        <stp>EDAS3Z1</stp>
        <stp>Ask</stp>
        <tr r="O31" s="2"/>
      </tp>
      <tp t="e">
        <v>#N/A</v>
        <stp/>
        <stp>ContractData</stp>
        <stp>EDAS3Z6</stp>
        <stp>Ask</stp>
        <tr r="O11" s="2"/>
      </tp>
      <tp t="e">
        <v>#N/A</v>
        <stp/>
        <stp>ContractData</stp>
        <stp>EDAS3Z7</stp>
        <stp>Ask</stp>
        <tr r="O15" s="2"/>
      </tp>
      <tp t="e">
        <v>#N/A</v>
        <stp/>
        <stp>ContractData</stp>
        <stp>EDAS3Z4</stp>
        <stp>Ask</stp>
        <tr r="O43" s="2"/>
      </tp>
      <tp t="e">
        <v>#N/A</v>
        <stp/>
        <stp>ContractData</stp>
        <stp>EDAS3Z5</stp>
        <stp>Ask</stp>
        <tr r="O7" s="2"/>
      </tp>
      <tp t="e">
        <v>#N/A</v>
        <stp/>
        <stp>ContractData</stp>
        <stp>EDAS3Z8</stp>
        <stp>Ask</stp>
        <tr r="O19" s="2"/>
      </tp>
      <tp t="e">
        <v>#N/A</v>
        <stp/>
        <stp>ContractData</stp>
        <stp>EDAS3Z9</stp>
        <stp>Ask</stp>
        <tr r="O23" s="2"/>
      </tp>
      <tp t="e">
        <v>#N/A</v>
        <stp/>
        <stp>ContractData</stp>
        <stp>EDAS3H2</stp>
        <stp>Ask</stp>
        <tr r="O32" s="2"/>
      </tp>
      <tp t="e">
        <v>#N/A</v>
        <stp/>
        <stp>ContractData</stp>
        <stp>EDAS3H3</stp>
        <stp>Ask</stp>
        <tr r="O36" s="2"/>
      </tp>
      <tp t="e">
        <v>#N/A</v>
        <stp/>
        <stp>ContractData</stp>
        <stp>EDAS3H0</stp>
        <stp>Ask</stp>
        <tr r="O24" s="2"/>
      </tp>
      <tp t="e">
        <v>#N/A</v>
        <stp/>
        <stp>ContractData</stp>
        <stp>EDAS3H1</stp>
        <stp>Ask</stp>
        <tr r="O28" s="2"/>
      </tp>
      <tp t="e">
        <v>#N/A</v>
        <stp/>
        <stp>ContractData</stp>
        <stp>EDAS3H6</stp>
        <stp>Ask</stp>
        <tr r="O8" s="2"/>
      </tp>
      <tp t="e">
        <v>#N/A</v>
        <stp/>
        <stp>ContractData</stp>
        <stp>EDAS3H7</stp>
        <stp>Ask</stp>
        <tr r="O12" s="2"/>
      </tp>
      <tp t="e">
        <v>#N/A</v>
        <stp/>
        <stp>ContractData</stp>
        <stp>EDAS3H4</stp>
        <stp>Ask</stp>
        <tr r="O40" s="2"/>
      </tp>
      <tp t="e">
        <v>#N/A</v>
        <stp/>
        <stp>ContractData</stp>
        <stp>EDAS3H5</stp>
        <stp>Ask</stp>
        <tr r="O44" s="2"/>
      </tp>
      <tp t="e">
        <v>#N/A</v>
        <stp/>
        <stp>ContractData</stp>
        <stp>EDAS3H8</stp>
        <stp>Ask</stp>
        <tr r="O16" s="2"/>
      </tp>
      <tp t="e">
        <v>#N/A</v>
        <stp/>
        <stp>ContractData</stp>
        <stp>EDAS3H9</stp>
        <stp>Ask</stp>
        <tr r="O20" s="2"/>
      </tp>
      <tp t="e">
        <v>#N/A</v>
        <stp/>
        <stp>ContractData</stp>
        <stp>EDAS3M2</stp>
        <stp>Ask</stp>
        <tr r="O33" s="2"/>
      </tp>
      <tp t="e">
        <v>#N/A</v>
        <stp/>
        <stp>ContractData</stp>
        <stp>EDAS3M3</stp>
        <stp>Ask</stp>
        <tr r="O37" s="2"/>
      </tp>
      <tp t="e">
        <v>#N/A</v>
        <stp/>
        <stp>ContractData</stp>
        <stp>EDAS3M0</stp>
        <stp>Ask</stp>
        <tr r="O25" s="2"/>
      </tp>
      <tp t="e">
        <v>#N/A</v>
        <stp/>
        <stp>ContractData</stp>
        <stp>EDAS3M1</stp>
        <stp>Ask</stp>
        <tr r="O29" s="2"/>
      </tp>
      <tp t="e">
        <v>#N/A</v>
        <stp/>
        <stp>ContractData</stp>
        <stp>EDAS3M6</stp>
        <stp>Ask</stp>
        <tr r="O9" s="2"/>
      </tp>
      <tp t="e">
        <v>#N/A</v>
        <stp/>
        <stp>ContractData</stp>
        <stp>EDAS3M7</stp>
        <stp>Ask</stp>
        <tr r="O13" s="2"/>
      </tp>
      <tp t="e">
        <v>#N/A</v>
        <stp/>
        <stp>ContractData</stp>
        <stp>EDAS3M4</stp>
        <stp>Ask</stp>
        <tr r="O41" s="2"/>
      </tp>
      <tp t="e">
        <v>#N/A</v>
        <stp/>
        <stp>ContractData</stp>
        <stp>EDAS3M5</stp>
        <stp>Ask</stp>
        <tr r="O45" s="2"/>
      </tp>
      <tp t="e">
        <v>#N/A</v>
        <stp/>
        <stp>ContractData</stp>
        <stp>EDAS3M8</stp>
        <stp>Ask</stp>
        <tr r="O17" s="2"/>
      </tp>
      <tp t="e">
        <v>#N/A</v>
        <stp/>
        <stp>ContractData</stp>
        <stp>EDAS3M9</stp>
        <stp>Ask</stp>
        <tr r="O21" s="2"/>
      </tp>
      <tp t="e">
        <v>#N/A</v>
        <stp/>
        <stp>ContractData</stp>
        <stp>EDAS6H9</stp>
        <stp>Bid</stp>
        <tr r="X20" s="2"/>
      </tp>
      <tp t="e">
        <v>#N/A</v>
        <stp/>
        <stp>ContractData</stp>
        <stp>EDAS6H8</stp>
        <stp>Bid</stp>
        <tr r="X16" s="2"/>
      </tp>
      <tp t="e">
        <v>#N/A</v>
        <stp/>
        <stp>ContractData</stp>
        <stp>EDAS6H5</stp>
        <stp>Bid</stp>
        <tr r="X44" s="2"/>
      </tp>
      <tp t="e">
        <v>#N/A</v>
        <stp/>
        <stp>ContractData</stp>
        <stp>EDAS6H4</stp>
        <stp>Bid</stp>
        <tr r="X40" s="2"/>
      </tp>
      <tp t="e">
        <v>#N/A</v>
        <stp/>
        <stp>ContractData</stp>
        <stp>EDAS6H7</stp>
        <stp>Bid</stp>
        <tr r="X12" s="2"/>
      </tp>
      <tp t="e">
        <v>#N/A</v>
        <stp/>
        <stp>ContractData</stp>
        <stp>EDAS6H6</stp>
        <stp>Bid</stp>
        <tr r="X8" s="2"/>
      </tp>
      <tp t="e">
        <v>#N/A</v>
        <stp/>
        <stp>ContractData</stp>
        <stp>EDAS6H1</stp>
        <stp>Bid</stp>
        <tr r="X28" s="2"/>
      </tp>
      <tp t="e">
        <v>#N/A</v>
        <stp/>
        <stp>ContractData</stp>
        <stp>EDAS6H0</stp>
        <stp>Bid</stp>
        <tr r="X24" s="2"/>
      </tp>
      <tp t="e">
        <v>#N/A</v>
        <stp/>
        <stp>ContractData</stp>
        <stp>EDAS6H3</stp>
        <stp>Bid</stp>
        <tr r="X36" s="2"/>
      </tp>
      <tp t="e">
        <v>#N/A</v>
        <stp/>
        <stp>ContractData</stp>
        <stp>EDAS6H2</stp>
        <stp>Bid</stp>
        <tr r="X32" s="2"/>
      </tp>
      <tp t="e">
        <v>#N/A</v>
        <stp/>
        <stp>ContractData</stp>
        <stp>EDAS6M9</stp>
        <stp>Bid</stp>
        <tr r="X21" s="2"/>
      </tp>
      <tp t="e">
        <v>#N/A</v>
        <stp/>
        <stp>ContractData</stp>
        <stp>EDAS6M8</stp>
        <stp>Bid</stp>
        <tr r="X17" s="2"/>
      </tp>
      <tp t="e">
        <v>#N/A</v>
        <stp/>
        <stp>ContractData</stp>
        <stp>EDAS6M5</stp>
        <stp>Bid</stp>
        <tr r="X45" s="2"/>
      </tp>
      <tp t="e">
        <v>#N/A</v>
        <stp/>
        <stp>ContractData</stp>
        <stp>EDAS6M4</stp>
        <stp>Bid</stp>
        <tr r="X41" s="2"/>
      </tp>
      <tp t="e">
        <v>#N/A</v>
        <stp/>
        <stp>ContractData</stp>
        <stp>EDAS6M7</stp>
        <stp>Bid</stp>
        <tr r="X13" s="2"/>
      </tp>
      <tp t="e">
        <v>#N/A</v>
        <stp/>
        <stp>ContractData</stp>
        <stp>EDAS6M6</stp>
        <stp>Bid</stp>
        <tr r="X9" s="2"/>
      </tp>
      <tp t="e">
        <v>#N/A</v>
        <stp/>
        <stp>ContractData</stp>
        <stp>EDAS6M1</stp>
        <stp>Bid</stp>
        <tr r="X29" s="2"/>
      </tp>
      <tp t="e">
        <v>#N/A</v>
        <stp/>
        <stp>ContractData</stp>
        <stp>EDAS6M0</stp>
        <stp>Bid</stp>
        <tr r="X25" s="2"/>
      </tp>
      <tp t="e">
        <v>#N/A</v>
        <stp/>
        <stp>ContractData</stp>
        <stp>EDAS6M3</stp>
        <stp>Bid</stp>
        <tr r="X37" s="2"/>
      </tp>
      <tp t="e">
        <v>#N/A</v>
        <stp/>
        <stp>ContractData</stp>
        <stp>EDAS6M2</stp>
        <stp>Bid</stp>
        <tr r="X33" s="2"/>
      </tp>
      <tp t="e">
        <v>#N/A</v>
        <stp/>
        <stp>ContractData</stp>
        <stp>EDAS6Z9</stp>
        <stp>Bid</stp>
        <tr r="X23" s="2"/>
      </tp>
      <tp t="e">
        <v>#N/A</v>
        <stp/>
        <stp>ContractData</stp>
        <stp>EDAS6Z8</stp>
        <stp>Bid</stp>
        <tr r="X19" s="2"/>
      </tp>
      <tp t="e">
        <v>#N/A</v>
        <stp/>
        <stp>ContractData</stp>
        <stp>EDAS6Z5</stp>
        <stp>Bid</stp>
        <tr r="X7" s="2"/>
      </tp>
      <tp t="e">
        <v>#N/A</v>
        <stp/>
        <stp>ContractData</stp>
        <stp>EDAS6Z4</stp>
        <stp>Bid</stp>
        <tr r="X43" s="2"/>
      </tp>
      <tp t="e">
        <v>#N/A</v>
        <stp/>
        <stp>ContractData</stp>
        <stp>EDAS6Z7</stp>
        <stp>Bid</stp>
        <tr r="X15" s="2"/>
      </tp>
      <tp t="e">
        <v>#N/A</v>
        <stp/>
        <stp>ContractData</stp>
        <stp>EDAS6Z6</stp>
        <stp>Bid</stp>
        <tr r="X11" s="2"/>
      </tp>
      <tp t="e">
        <v>#N/A</v>
        <stp/>
        <stp>ContractData</stp>
        <stp>EDAS6Z1</stp>
        <stp>Bid</stp>
        <tr r="X31" s="2"/>
      </tp>
      <tp t="e">
        <v>#N/A</v>
        <stp/>
        <stp>ContractData</stp>
        <stp>EDAS6Z0</stp>
        <stp>Bid</stp>
        <tr r="X27" s="2"/>
      </tp>
      <tp t="e">
        <v>#N/A</v>
        <stp/>
        <stp>ContractData</stp>
        <stp>EDAS6Z3</stp>
        <stp>Bid</stp>
        <tr r="X39" s="2"/>
      </tp>
      <tp t="e">
        <v>#N/A</v>
        <stp/>
        <stp>ContractData</stp>
        <stp>EDAS6Z2</stp>
        <stp>Bid</stp>
        <tr r="X35" s="2"/>
      </tp>
      <tp t="e">
        <v>#N/A</v>
        <stp/>
        <stp>ContractData</stp>
        <stp>EDAS6U9</stp>
        <stp>Bid</stp>
        <tr r="X22" s="2"/>
      </tp>
      <tp t="e">
        <v>#N/A</v>
        <stp/>
        <stp>ContractData</stp>
        <stp>EDAS6U8</stp>
        <stp>Bid</stp>
        <tr r="X18" s="2"/>
      </tp>
      <tp t="e">
        <v>#N/A</v>
        <stp/>
        <stp>ContractData</stp>
        <stp>EDAS6U5</stp>
        <stp>Bid</stp>
        <tr r="X6" s="2"/>
      </tp>
      <tp t="e">
        <v>#N/A</v>
        <stp/>
        <stp>ContractData</stp>
        <stp>EDAS6U4</stp>
        <stp>Bid</stp>
        <tr r="X42" s="2"/>
      </tp>
      <tp t="e">
        <v>#N/A</v>
        <stp/>
        <stp>ContractData</stp>
        <stp>EDAS6U7</stp>
        <stp>Bid</stp>
        <tr r="X14" s="2"/>
      </tp>
      <tp t="e">
        <v>#N/A</v>
        <stp/>
        <stp>ContractData</stp>
        <stp>EDAS6U6</stp>
        <stp>Bid</stp>
        <tr r="X10" s="2"/>
      </tp>
      <tp t="e">
        <v>#N/A</v>
        <stp/>
        <stp>ContractData</stp>
        <stp>EDAS6U1</stp>
        <stp>Bid</stp>
        <tr r="X30" s="2"/>
      </tp>
      <tp t="e">
        <v>#N/A</v>
        <stp/>
        <stp>ContractData</stp>
        <stp>EDAS6U0</stp>
        <stp>Bid</stp>
        <tr r="X26" s="2"/>
      </tp>
      <tp t="e">
        <v>#N/A</v>
        <stp/>
        <stp>ContractData</stp>
        <stp>EDAS6U3</stp>
        <stp>Bid</stp>
        <tr r="X38" s="2"/>
      </tp>
      <tp t="e">
        <v>#N/A</v>
        <stp/>
        <stp>ContractData</stp>
        <stp>EDAS6U2</stp>
        <stp>Bid</stp>
        <tr r="X34" s="2"/>
      </tp>
      <tp t="e">
        <v>#N/A</v>
        <stp/>
        <stp>ContractData</stp>
        <stp>EDAS6U2</stp>
        <stp>Ask</stp>
        <tr r="Y34" s="2"/>
      </tp>
      <tp t="e">
        <v>#N/A</v>
        <stp/>
        <stp>ContractData</stp>
        <stp>EDAS6U3</stp>
        <stp>Ask</stp>
        <tr r="Y38" s="2"/>
      </tp>
      <tp t="e">
        <v>#N/A</v>
        <stp/>
        <stp>ContractData</stp>
        <stp>EDAS6U0</stp>
        <stp>Ask</stp>
        <tr r="Y26" s="2"/>
      </tp>
      <tp t="e">
        <v>#N/A</v>
        <stp/>
        <stp>ContractData</stp>
        <stp>EDAS6U1</stp>
        <stp>Ask</stp>
        <tr r="Y30" s="2"/>
      </tp>
      <tp t="e">
        <v>#N/A</v>
        <stp/>
        <stp>ContractData</stp>
        <stp>EDAS6U6</stp>
        <stp>Ask</stp>
        <tr r="Y10" s="2"/>
      </tp>
      <tp t="e">
        <v>#N/A</v>
        <stp/>
        <stp>ContractData</stp>
        <stp>EDAS6U7</stp>
        <stp>Ask</stp>
        <tr r="Y14" s="2"/>
      </tp>
      <tp t="e">
        <v>#N/A</v>
        <stp/>
        <stp>ContractData</stp>
        <stp>EDAS6U4</stp>
        <stp>Ask</stp>
        <tr r="Y42" s="2"/>
      </tp>
      <tp t="e">
        <v>#N/A</v>
        <stp/>
        <stp>ContractData</stp>
        <stp>EDAS6U5</stp>
        <stp>Ask</stp>
        <tr r="Y6" s="2"/>
      </tp>
      <tp t="e">
        <v>#N/A</v>
        <stp/>
        <stp>ContractData</stp>
        <stp>EDAS6U8</stp>
        <stp>Ask</stp>
        <tr r="Y18" s="2"/>
      </tp>
      <tp t="e">
        <v>#N/A</v>
        <stp/>
        <stp>ContractData</stp>
        <stp>EDAS6U9</stp>
        <stp>Ask</stp>
        <tr r="Y22" s="2"/>
      </tp>
      <tp t="e">
        <v>#N/A</v>
        <stp/>
        <stp>ContractData</stp>
        <stp>EDAS6Z2</stp>
        <stp>Ask</stp>
        <tr r="Y35" s="2"/>
      </tp>
      <tp t="e">
        <v>#N/A</v>
        <stp/>
        <stp>ContractData</stp>
        <stp>EDAS6Z3</stp>
        <stp>Ask</stp>
        <tr r="Y39" s="2"/>
      </tp>
      <tp t="e">
        <v>#N/A</v>
        <stp/>
        <stp>ContractData</stp>
        <stp>EDAS6Z0</stp>
        <stp>Ask</stp>
        <tr r="Y27" s="2"/>
      </tp>
      <tp t="e">
        <v>#N/A</v>
        <stp/>
        <stp>ContractData</stp>
        <stp>EDAS6Z1</stp>
        <stp>Ask</stp>
        <tr r="Y31" s="2"/>
      </tp>
      <tp t="e">
        <v>#N/A</v>
        <stp/>
        <stp>ContractData</stp>
        <stp>EDAS6Z6</stp>
        <stp>Ask</stp>
        <tr r="Y11" s="2"/>
      </tp>
      <tp t="e">
        <v>#N/A</v>
        <stp/>
        <stp>ContractData</stp>
        <stp>EDAS6Z7</stp>
        <stp>Ask</stp>
        <tr r="Y15" s="2"/>
      </tp>
      <tp t="e">
        <v>#N/A</v>
        <stp/>
        <stp>ContractData</stp>
        <stp>EDAS6Z4</stp>
        <stp>Ask</stp>
        <tr r="Y43" s="2"/>
      </tp>
      <tp t="e">
        <v>#N/A</v>
        <stp/>
        <stp>ContractData</stp>
        <stp>EDAS6Z5</stp>
        <stp>Ask</stp>
        <tr r="Y7" s="2"/>
      </tp>
      <tp t="e">
        <v>#N/A</v>
        <stp/>
        <stp>ContractData</stp>
        <stp>EDAS6Z8</stp>
        <stp>Ask</stp>
        <tr r="Y19" s="2"/>
      </tp>
      <tp t="e">
        <v>#N/A</v>
        <stp/>
        <stp>ContractData</stp>
        <stp>EDAS6Z9</stp>
        <stp>Ask</stp>
        <tr r="Y23" s="2"/>
      </tp>
      <tp t="e">
        <v>#N/A</v>
        <stp/>
        <stp>ContractData</stp>
        <stp>EDAS6H2</stp>
        <stp>Ask</stp>
        <tr r="Y32" s="2"/>
      </tp>
      <tp t="e">
        <v>#N/A</v>
        <stp/>
        <stp>ContractData</stp>
        <stp>EDAS6H3</stp>
        <stp>Ask</stp>
        <tr r="Y36" s="2"/>
      </tp>
      <tp t="e">
        <v>#N/A</v>
        <stp/>
        <stp>ContractData</stp>
        <stp>EDAS6H0</stp>
        <stp>Ask</stp>
        <tr r="Y24" s="2"/>
      </tp>
      <tp t="e">
        <v>#N/A</v>
        <stp/>
        <stp>ContractData</stp>
        <stp>EDAS6H1</stp>
        <stp>Ask</stp>
        <tr r="Y28" s="2"/>
      </tp>
      <tp t="e">
        <v>#N/A</v>
        <stp/>
        <stp>ContractData</stp>
        <stp>EDAS6H6</stp>
        <stp>Ask</stp>
        <tr r="Y8" s="2"/>
      </tp>
      <tp t="e">
        <v>#N/A</v>
        <stp/>
        <stp>ContractData</stp>
        <stp>EDAS6H7</stp>
        <stp>Ask</stp>
        <tr r="Y12" s="2"/>
      </tp>
      <tp t="e">
        <v>#N/A</v>
        <stp/>
        <stp>ContractData</stp>
        <stp>EDAS6H4</stp>
        <stp>Ask</stp>
        <tr r="Y40" s="2"/>
      </tp>
      <tp t="e">
        <v>#N/A</v>
        <stp/>
        <stp>ContractData</stp>
        <stp>EDAS6H5</stp>
        <stp>Ask</stp>
        <tr r="Y44" s="2"/>
      </tp>
      <tp t="e">
        <v>#N/A</v>
        <stp/>
        <stp>ContractData</stp>
        <stp>EDAS6H8</stp>
        <stp>Ask</stp>
        <tr r="Y16" s="2"/>
      </tp>
      <tp t="e">
        <v>#N/A</v>
        <stp/>
        <stp>ContractData</stp>
        <stp>EDAS6H9</stp>
        <stp>Ask</stp>
        <tr r="Y20" s="2"/>
      </tp>
      <tp t="e">
        <v>#N/A</v>
        <stp/>
        <stp>ContractData</stp>
        <stp>EDAS6M2</stp>
        <stp>Ask</stp>
        <tr r="Y33" s="2"/>
      </tp>
      <tp t="e">
        <v>#N/A</v>
        <stp/>
        <stp>ContractData</stp>
        <stp>EDAS6M3</stp>
        <stp>Ask</stp>
        <tr r="Y37" s="2"/>
      </tp>
      <tp t="e">
        <v>#N/A</v>
        <stp/>
        <stp>ContractData</stp>
        <stp>EDAS6M0</stp>
        <stp>Ask</stp>
        <tr r="Y25" s="2"/>
      </tp>
      <tp t="e">
        <v>#N/A</v>
        <stp/>
        <stp>ContractData</stp>
        <stp>EDAS6M1</stp>
        <stp>Ask</stp>
        <tr r="Y29" s="2"/>
      </tp>
      <tp t="e">
        <v>#N/A</v>
        <stp/>
        <stp>ContractData</stp>
        <stp>EDAS6M6</stp>
        <stp>Ask</stp>
        <tr r="Y9" s="2"/>
      </tp>
      <tp t="e">
        <v>#N/A</v>
        <stp/>
        <stp>ContractData</stp>
        <stp>EDAS6M7</stp>
        <stp>Ask</stp>
        <tr r="Y13" s="2"/>
      </tp>
      <tp t="e">
        <v>#N/A</v>
        <stp/>
        <stp>ContractData</stp>
        <stp>EDAS6M4</stp>
        <stp>Ask</stp>
        <tr r="Y41" s="2"/>
      </tp>
      <tp t="e">
        <v>#N/A</v>
        <stp/>
        <stp>ContractData</stp>
        <stp>EDAS6M5</stp>
        <stp>Ask</stp>
        <tr r="Y45" s="2"/>
      </tp>
      <tp t="e">
        <v>#N/A</v>
        <stp/>
        <stp>ContractData</stp>
        <stp>EDAS6M8</stp>
        <stp>Ask</stp>
        <tr r="Y17" s="2"/>
      </tp>
      <tp t="e">
        <v>#N/A</v>
        <stp/>
        <stp>ContractData</stp>
        <stp>EDAS6M9</stp>
        <stp>Ask</stp>
        <tr r="Y21" s="2"/>
      </tp>
      <tp t="e">
        <v>#N/A</v>
        <stp/>
        <stp>ContractData</stp>
        <stp>EDA?40</stp>
        <stp>Symbol</stp>
        <tr r="C43" s="1"/>
      </tp>
      <tp t="e">
        <v>#N/A</v>
        <stp/>
        <stp>ContractData</stp>
        <stp>EDA?19</stp>
        <stp>Symbol</stp>
        <tr r="C22" s="1"/>
      </tp>
      <tp t="e">
        <v>#N/A</v>
        <stp/>
        <stp>ContractData</stp>
        <stp>EDA?18</stp>
        <stp>Symbol</stp>
        <tr r="C21" s="1"/>
      </tp>
      <tp t="e">
        <v>#N/A</v>
        <stp/>
        <stp>ContractData</stp>
        <stp>EDA?17</stp>
        <stp>Symbol</stp>
        <tr r="C20" s="1"/>
      </tp>
      <tp t="e">
        <v>#N/A</v>
        <stp/>
        <stp>ContractData</stp>
        <stp>EDA?16</stp>
        <stp>Symbol</stp>
        <tr r="C19" s="1"/>
      </tp>
      <tp t="e">
        <v>#N/A</v>
        <stp/>
        <stp>ContractData</stp>
        <stp>EDA?15</stp>
        <stp>Symbol</stp>
        <tr r="C18" s="1"/>
      </tp>
      <tp t="e">
        <v>#N/A</v>
        <stp/>
        <stp>ContractData</stp>
        <stp>EDA?14</stp>
        <stp>Symbol</stp>
        <tr r="C17" s="1"/>
      </tp>
      <tp t="e">
        <v>#N/A</v>
        <stp/>
        <stp>ContractData</stp>
        <stp>EDA?13</stp>
        <stp>Symbol</stp>
        <tr r="C16" s="1"/>
      </tp>
      <tp t="e">
        <v>#N/A</v>
        <stp/>
        <stp>ContractData</stp>
        <stp>EDA?12</stp>
        <stp>Symbol</stp>
        <tr r="C15" s="1"/>
      </tp>
      <tp t="e">
        <v>#N/A</v>
        <stp/>
        <stp>ContractData</stp>
        <stp>EDA?11</stp>
        <stp>Symbol</stp>
        <tr r="C14" s="1"/>
      </tp>
      <tp t="e">
        <v>#N/A</v>
        <stp/>
        <stp>ContractData</stp>
        <stp>EDA?10</stp>
        <stp>Symbol</stp>
        <tr r="C13" s="1"/>
      </tp>
      <tp t="e">
        <v>#N/A</v>
        <stp/>
        <stp>ContractData</stp>
        <stp>EDA?29</stp>
        <stp>Symbol</stp>
        <tr r="C32" s="1"/>
      </tp>
      <tp t="e">
        <v>#N/A</v>
        <stp/>
        <stp>ContractData</stp>
        <stp>EDA?28</stp>
        <stp>Symbol</stp>
        <tr r="C31" s="1"/>
      </tp>
      <tp t="e">
        <v>#N/A</v>
        <stp/>
        <stp>ContractData</stp>
        <stp>EDA?27</stp>
        <stp>Symbol</stp>
        <tr r="C30" s="1"/>
      </tp>
      <tp t="e">
        <v>#N/A</v>
        <stp/>
        <stp>ContractData</stp>
        <stp>EDA?26</stp>
        <stp>Symbol</stp>
        <tr r="C29" s="1"/>
      </tp>
      <tp t="e">
        <v>#N/A</v>
        <stp/>
        <stp>ContractData</stp>
        <stp>EDA?25</stp>
        <stp>Symbol</stp>
        <tr r="C28" s="1"/>
      </tp>
      <tp t="e">
        <v>#N/A</v>
        <stp/>
        <stp>ContractData</stp>
        <stp>EDA?24</stp>
        <stp>Symbol</stp>
        <tr r="C27" s="1"/>
      </tp>
      <tp t="e">
        <v>#N/A</v>
        <stp/>
        <stp>ContractData</stp>
        <stp>EDA?23</stp>
        <stp>Symbol</stp>
        <tr r="C26" s="1"/>
      </tp>
      <tp t="e">
        <v>#N/A</v>
        <stp/>
        <stp>ContractData</stp>
        <stp>EDA?22</stp>
        <stp>Symbol</stp>
        <tr r="C25" s="1"/>
      </tp>
      <tp t="e">
        <v>#N/A</v>
        <stp/>
        <stp>ContractData</stp>
        <stp>EDA?21</stp>
        <stp>Symbol</stp>
        <tr r="C24" s="1"/>
      </tp>
      <tp t="e">
        <v>#N/A</v>
        <stp/>
        <stp>ContractData</stp>
        <stp>EDA?20</stp>
        <stp>Symbol</stp>
        <tr r="C23" s="1"/>
      </tp>
      <tp t="e">
        <v>#N/A</v>
        <stp/>
        <stp>ContractData</stp>
        <stp>EDA?39</stp>
        <stp>Symbol</stp>
        <tr r="C42" s="1"/>
      </tp>
      <tp t="e">
        <v>#N/A</v>
        <stp/>
        <stp>ContractData</stp>
        <stp>EDA?38</stp>
        <stp>Symbol</stp>
        <tr r="C41" s="1"/>
      </tp>
      <tp t="e">
        <v>#N/A</v>
        <stp/>
        <stp>ContractData</stp>
        <stp>EDA?37</stp>
        <stp>Symbol</stp>
        <tr r="C40" s="1"/>
      </tp>
      <tp t="e">
        <v>#N/A</v>
        <stp/>
        <stp>ContractData</stp>
        <stp>EDA?36</stp>
        <stp>Symbol</stp>
        <tr r="C39" s="1"/>
      </tp>
      <tp t="e">
        <v>#N/A</v>
        <stp/>
        <stp>ContractData</stp>
        <stp>EDA?35</stp>
        <stp>Symbol</stp>
        <tr r="C38" s="1"/>
      </tp>
      <tp t="e">
        <v>#N/A</v>
        <stp/>
        <stp>ContractData</stp>
        <stp>EDA?34</stp>
        <stp>Symbol</stp>
        <tr r="C37" s="1"/>
      </tp>
      <tp t="e">
        <v>#N/A</v>
        <stp/>
        <stp>ContractData</stp>
        <stp>EDA?33</stp>
        <stp>Symbol</stp>
        <tr r="C36" s="1"/>
      </tp>
      <tp t="e">
        <v>#N/A</v>
        <stp/>
        <stp>ContractData</stp>
        <stp>EDA?32</stp>
        <stp>Symbol</stp>
        <tr r="C35" s="1"/>
      </tp>
      <tp t="e">
        <v>#N/A</v>
        <stp/>
        <stp>ContractData</stp>
        <stp>EDA?31</stp>
        <stp>Symbol</stp>
        <tr r="C34" s="1"/>
      </tp>
      <tp t="e">
        <v>#N/A</v>
        <stp/>
        <stp>ContractData</stp>
        <stp>EDA?30</stp>
        <stp>Symbol</stp>
        <tr r="C33" s="1"/>
      </tp>
      <tp t="e">
        <v>#N/A</v>
        <stp/>
        <stp>ContractData</stp>
        <stp>EDAS6M6</stp>
        <stp>Close</stp>
        <tr r="AA9" s="2"/>
        <tr r="AB9" s="2"/>
      </tp>
      <tp t="e">
        <v>#N/A</v>
        <stp/>
        <stp>ContractData</stp>
        <stp>EDAS6H6</stp>
        <stp>Close</stp>
        <tr r="AA8" s="2"/>
        <tr r="AB8" s="2"/>
      </tp>
      <tp t="e">
        <v>#N/A</v>
        <stp/>
        <stp>ContractData</stp>
        <stp>EDAS6Z6</stp>
        <stp>Close</stp>
        <tr r="AA11" s="2"/>
        <tr r="AB11" s="2"/>
      </tp>
      <tp t="e">
        <v>#N/A</v>
        <stp/>
        <stp>ContractData</stp>
        <stp>EDAS6U6</stp>
        <stp>Close</stp>
        <tr r="AB10" s="2"/>
        <tr r="AA10" s="2"/>
      </tp>
      <tp t="e">
        <v>#N/A</v>
        <stp/>
        <stp>ContractData</stp>
        <stp>EDAS3M6</stp>
        <stp>Close</stp>
        <tr r="R9" s="2"/>
        <tr r="Q9" s="2"/>
      </tp>
      <tp t="e">
        <v>#N/A</v>
        <stp/>
        <stp>ContractData</stp>
        <stp>EDAS3H6</stp>
        <stp>Close</stp>
        <tr r="R8" s="2"/>
        <tr r="Q8" s="2"/>
      </tp>
      <tp t="e">
        <v>#N/A</v>
        <stp/>
        <stp>ContractData</stp>
        <stp>EDAS3Z6</stp>
        <stp>Close</stp>
        <tr r="Q11" s="2"/>
        <tr r="R11" s="2"/>
      </tp>
      <tp t="e">
        <v>#N/A</v>
        <stp/>
        <stp>ContractData</stp>
        <stp>EDAS3U6</stp>
        <stp>Close</stp>
        <tr r="R10" s="2"/>
        <tr r="Q10" s="2"/>
      </tp>
      <tp t="e">
        <v>#N/A</v>
        <stp/>
        <stp>ContractData</stp>
        <stp>EDAS6Z4</stp>
        <stp>LastAskVolume</stp>
        <tr r="Z43" s="2"/>
      </tp>
      <tp t="e">
        <v>#N/A</v>
        <stp/>
        <stp>ContractData</stp>
        <stp>EDAS6U4</stp>
        <stp>LastAskVolume</stp>
        <tr r="Z42" s="2"/>
      </tp>
      <tp t="e">
        <v>#N/A</v>
        <stp/>
        <stp>ContractData</stp>
        <stp>EDAS6M4</stp>
        <stp>LastAskVolume</stp>
        <tr r="Z41" s="2"/>
      </tp>
      <tp t="e">
        <v>#N/A</v>
        <stp/>
        <stp>ContractData</stp>
        <stp>EDAS6H4</stp>
        <stp>LastAskVolume</stp>
        <tr r="Z40" s="2"/>
      </tp>
      <tp t="e">
        <v>#N/A</v>
        <stp/>
        <stp>ContractData</stp>
        <stp>EDAS3Z4</stp>
        <stp>LastAskVolume</stp>
        <tr r="P43" s="2"/>
      </tp>
      <tp t="e">
        <v>#N/A</v>
        <stp/>
        <stp>ContractData</stp>
        <stp>EDAS3U4</stp>
        <stp>LastAskVolume</stp>
        <tr r="P42" s="2"/>
      </tp>
      <tp t="e">
        <v>#N/A</v>
        <stp/>
        <stp>ContractData</stp>
        <stp>EDAS3M4</stp>
        <stp>LastAskVolume</stp>
        <tr r="P41" s="2"/>
      </tp>
      <tp t="e">
        <v>#N/A</v>
        <stp/>
        <stp>ContractData</stp>
        <stp>EDAS3H4</stp>
        <stp>LastAskVolume</stp>
        <tr r="P40" s="2"/>
      </tp>
      <tp t="e">
        <v>#N/A</v>
        <stp/>
        <stp>ContractData</stp>
        <stp>EDAZ0</stp>
        <stp>Y_Settlement</stp>
        <tr r="H27" s="2"/>
      </tp>
      <tp t="e">
        <v>#N/A</v>
        <stp/>
        <stp>ContractData</stp>
        <stp>EDAZ1</stp>
        <stp>Y_Settlement</stp>
        <tr r="H31" s="2"/>
      </tp>
      <tp t="e">
        <v>#N/A</v>
        <stp/>
        <stp>ContractData</stp>
        <stp>EDAZ2</stp>
        <stp>Y_Settlement</stp>
        <tr r="H35" s="2"/>
      </tp>
      <tp t="e">
        <v>#N/A</v>
        <stp/>
        <stp>ContractData</stp>
        <stp>EDAZ3</stp>
        <stp>Y_Settlement</stp>
        <tr r="H39" s="2"/>
      </tp>
      <tp t="e">
        <v>#N/A</v>
        <stp/>
        <stp>ContractData</stp>
        <stp>EDAZ4</stp>
        <stp>Y_Settlement</stp>
        <tr r="H43" s="2"/>
      </tp>
      <tp t="e">
        <v>#N/A</v>
        <stp/>
        <stp>ContractData</stp>
        <stp>EDAZ5</stp>
        <stp>Y_Settlement</stp>
        <tr r="H7" s="2"/>
      </tp>
      <tp t="e">
        <v>#N/A</v>
        <stp/>
        <stp>ContractData</stp>
        <stp>EDAZ6</stp>
        <stp>Y_Settlement</stp>
        <tr r="H11" s="2"/>
      </tp>
      <tp t="e">
        <v>#N/A</v>
        <stp/>
        <stp>ContractData</stp>
        <stp>EDAZ7</stp>
        <stp>Y_Settlement</stp>
        <tr r="H15" s="2"/>
      </tp>
      <tp t="e">
        <v>#N/A</v>
        <stp/>
        <stp>ContractData</stp>
        <stp>EDAZ8</stp>
        <stp>Y_Settlement</stp>
        <tr r="H19" s="2"/>
      </tp>
      <tp t="e">
        <v>#N/A</v>
        <stp/>
        <stp>ContractData</stp>
        <stp>EDAZ9</stp>
        <stp>Y_Settlement</stp>
        <tr r="H23" s="2"/>
      </tp>
      <tp t="e">
        <v>#N/A</v>
        <stp/>
        <stp>ContractData</stp>
        <stp>EDAS3M8</stp>
        <stp>Y_Settlement</stp>
        <tr r="R17" s="2"/>
      </tp>
      <tp t="e">
        <v>#N/A</v>
        <stp/>
        <stp>ContractData</stp>
        <stp>EDAS6M8</stp>
        <stp>Y_Settlement</stp>
        <tr r="AB17" s="2"/>
      </tp>
      <tp t="e">
        <v>#N/A</v>
        <stp/>
        <stp>ContractData</stp>
        <stp>EDAS3M9</stp>
        <stp>Y_Settlement</stp>
        <tr r="R21" s="2"/>
      </tp>
      <tp t="e">
        <v>#N/A</v>
        <stp/>
        <stp>ContractData</stp>
        <stp>EDAS6M9</stp>
        <stp>Y_Settlement</stp>
        <tr r="AB21" s="2"/>
      </tp>
      <tp t="e">
        <v>#N/A</v>
        <stp/>
        <stp>ContractData</stp>
        <stp>EDAS6M7</stp>
        <stp>Close</stp>
        <tr r="AB13" s="2"/>
        <tr r="AA13" s="2"/>
      </tp>
      <tp t="e">
        <v>#N/A</v>
        <stp/>
        <stp>ContractData</stp>
        <stp>EDAS6H7</stp>
        <stp>Close</stp>
        <tr r="AA12" s="2"/>
        <tr r="AB12" s="2"/>
      </tp>
      <tp t="e">
        <v>#N/A</v>
        <stp/>
        <stp>ContractData</stp>
        <stp>EDAS6Z7</stp>
        <stp>Close</stp>
        <tr r="AB15" s="2"/>
        <tr r="AA15" s="2"/>
      </tp>
      <tp t="e">
        <v>#N/A</v>
        <stp/>
        <stp>ContractData</stp>
        <stp>EDAS6U7</stp>
        <stp>Close</stp>
        <tr r="AA14" s="2"/>
        <tr r="AB14" s="2"/>
      </tp>
      <tp t="e">
        <v>#N/A</v>
        <stp/>
        <stp>ContractData</stp>
        <stp>EDAS3M7</stp>
        <stp>Close</stp>
        <tr r="Q13" s="2"/>
        <tr r="R13" s="2"/>
      </tp>
      <tp t="e">
        <v>#N/A</v>
        <stp/>
        <stp>ContractData</stp>
        <stp>EDAS3H7</stp>
        <stp>Close</stp>
        <tr r="R12" s="2"/>
        <tr r="Q12" s="2"/>
      </tp>
      <tp t="e">
        <v>#N/A</v>
        <stp/>
        <stp>ContractData</stp>
        <stp>EDAS3Z7</stp>
        <stp>Close</stp>
        <tr r="Q15" s="2"/>
        <tr r="R15" s="2"/>
      </tp>
      <tp t="e">
        <v>#N/A</v>
        <stp/>
        <stp>ContractData</stp>
        <stp>EDAS3U7</stp>
        <stp>Close</stp>
        <tr r="Q14" s="2"/>
        <tr r="R14" s="2"/>
      </tp>
      <tp t="e">
        <v>#N/A</v>
        <stp/>
        <stp>ContractData</stp>
        <stp>EDAS3M0</stp>
        <stp>Y_Settlement</stp>
        <tr r="R25" s="2"/>
      </tp>
      <tp t="e">
        <v>#N/A</v>
        <stp/>
        <stp>ContractData</stp>
        <stp>EDAS6M0</stp>
        <stp>Y_Settlement</stp>
        <tr r="AB25" s="2"/>
      </tp>
      <tp t="e">
        <v>#N/A</v>
        <stp/>
        <stp>ContractData</stp>
        <stp>EDAS3M1</stp>
        <stp>Y_Settlement</stp>
        <tr r="R29" s="2"/>
      </tp>
      <tp t="e">
        <v>#N/A</v>
        <stp/>
        <stp>ContractData</stp>
        <stp>EDAS6M1</stp>
        <stp>Y_Settlement</stp>
        <tr r="AB29" s="2"/>
      </tp>
      <tp t="e">
        <v>#N/A</v>
        <stp/>
        <stp>ContractData</stp>
        <stp>EDAS3M2</stp>
        <stp>Y_Settlement</stp>
        <tr r="R33" s="2"/>
      </tp>
      <tp t="e">
        <v>#N/A</v>
        <stp/>
        <stp>ContractData</stp>
        <stp>EDAS6M2</stp>
        <stp>Y_Settlement</stp>
        <tr r="AB33" s="2"/>
      </tp>
      <tp t="e">
        <v>#N/A</v>
        <stp/>
        <stp>ContractData</stp>
        <stp>EDAS3M3</stp>
        <stp>Y_Settlement</stp>
        <tr r="R37" s="2"/>
      </tp>
      <tp t="e">
        <v>#N/A</v>
        <stp/>
        <stp>ContractData</stp>
        <stp>EDAS6M3</stp>
        <stp>Y_Settlement</stp>
        <tr r="AB37" s="2"/>
      </tp>
      <tp t="e">
        <v>#N/A</v>
        <stp/>
        <stp>ContractData</stp>
        <stp>EDAS3M4</stp>
        <stp>Y_Settlement</stp>
        <tr r="R41" s="2"/>
      </tp>
      <tp t="e">
        <v>#N/A</v>
        <stp/>
        <stp>ContractData</stp>
        <stp>EDAS6M4</stp>
        <stp>Y_Settlement</stp>
        <tr r="AB41" s="2"/>
      </tp>
      <tp t="e">
        <v>#N/A</v>
        <stp/>
        <stp>ContractData</stp>
        <stp>EDAS3M5</stp>
        <stp>Y_Settlement</stp>
        <tr r="R45" s="2"/>
      </tp>
      <tp t="e">
        <v>#N/A</v>
        <stp/>
        <stp>ContractData</stp>
        <stp>EDAS6M5</stp>
        <stp>Y_Settlement</stp>
        <tr r="AB45" s="2"/>
      </tp>
      <tp t="e">
        <v>#N/A</v>
        <stp/>
        <stp>ContractData</stp>
        <stp>EDAS3M6</stp>
        <stp>Y_Settlement</stp>
        <tr r="R9" s="2"/>
      </tp>
      <tp t="e">
        <v>#N/A</v>
        <stp/>
        <stp>ContractData</stp>
        <stp>EDAS6M6</stp>
        <stp>Y_Settlement</stp>
        <tr r="AB9" s="2"/>
      </tp>
      <tp t="e">
        <v>#N/A</v>
        <stp/>
        <stp>ContractData</stp>
        <stp>EDAS3M7</stp>
        <stp>Y_Settlement</stp>
        <tr r="R13" s="2"/>
      </tp>
      <tp t="e">
        <v>#N/A</v>
        <stp/>
        <stp>ContractData</stp>
        <stp>EDAS6M7</stp>
        <stp>Y_Settlement</stp>
        <tr r="AB13" s="2"/>
      </tp>
      <tp t="e">
        <v>#N/A</v>
        <stp/>
        <stp>ContractData</stp>
        <stp>EDAS6Z5</stp>
        <stp>LastAskVolume</stp>
        <tr r="Z7" s="2"/>
      </tp>
      <tp t="e">
        <v>#N/A</v>
        <stp/>
        <stp>ContractData</stp>
        <stp>EDAS6U5</stp>
        <stp>LastAskVolume</stp>
        <tr r="Z6" s="2"/>
      </tp>
      <tp t="e">
        <v>#N/A</v>
        <stp/>
        <stp>ContractData</stp>
        <stp>EDAS6M5</stp>
        <stp>LastAskVolume</stp>
        <tr r="Z45" s="2"/>
      </tp>
      <tp t="e">
        <v>#N/A</v>
        <stp/>
        <stp>ContractData</stp>
        <stp>EDAS6H5</stp>
        <stp>LastAskVolume</stp>
        <tr r="Z44" s="2"/>
      </tp>
      <tp t="e">
        <v>#N/A</v>
        <stp/>
        <stp>ContractData</stp>
        <stp>EDAS3Z5</stp>
        <stp>LastAskVolume</stp>
        <tr r="P7" s="2"/>
      </tp>
      <tp t="e">
        <v>#N/A</v>
        <stp/>
        <stp>ContractData</stp>
        <stp>EDAS3U5</stp>
        <stp>LastAskVolume</stp>
        <tr r="P6" s="2"/>
      </tp>
      <tp t="e">
        <v>#N/A</v>
        <stp/>
        <stp>ContractData</stp>
        <stp>EDAS3M5</stp>
        <stp>LastAskVolume</stp>
        <tr r="P45" s="2"/>
      </tp>
      <tp t="e">
        <v>#N/A</v>
        <stp/>
        <stp>ContractData</stp>
        <stp>EDAS3H5</stp>
        <stp>LastAskVolume</stp>
        <tr r="P44" s="2"/>
      </tp>
      <tp t="e">
        <v>#N/A</v>
        <stp/>
        <stp>ContractData</stp>
        <stp>EDAS6M4</stp>
        <stp>Close</stp>
        <tr r="AB41" s="2"/>
        <tr r="AA41" s="2"/>
      </tp>
      <tp t="e">
        <v>#N/A</v>
        <stp/>
        <stp>ContractData</stp>
        <stp>EDAS6H4</stp>
        <stp>Close</stp>
        <tr r="AB40" s="2"/>
        <tr r="AA40" s="2"/>
      </tp>
      <tp t="e">
        <v>#N/A</v>
        <stp/>
        <stp>ContractData</stp>
        <stp>EDAS6Z4</stp>
        <stp>Close</stp>
        <tr r="AA43" s="2"/>
        <tr r="AB43" s="2"/>
      </tp>
      <tp t="e">
        <v>#N/A</v>
        <stp/>
        <stp>ContractData</stp>
        <stp>EDAS6U4</stp>
        <stp>Close</stp>
        <tr r="AB42" s="2"/>
        <tr r="AA42" s="2"/>
      </tp>
      <tp t="e">
        <v>#N/A</v>
        <stp/>
        <stp>ContractData</stp>
        <stp>EDAS3M4</stp>
        <stp>Close</stp>
        <tr r="Q41" s="2"/>
        <tr r="R41" s="2"/>
      </tp>
      <tp t="e">
        <v>#N/A</v>
        <stp/>
        <stp>ContractData</stp>
        <stp>EDAS3H4</stp>
        <stp>Close</stp>
        <tr r="R40" s="2"/>
        <tr r="Q40" s="2"/>
      </tp>
      <tp t="e">
        <v>#N/A</v>
        <stp/>
        <stp>ContractData</stp>
        <stp>EDAS3Z4</stp>
        <stp>Close</stp>
        <tr r="R43" s="2"/>
        <tr r="Q43" s="2"/>
      </tp>
      <tp t="e">
        <v>#N/A</v>
        <stp/>
        <stp>ContractData</stp>
        <stp>EDAS3U4</stp>
        <stp>Close</stp>
        <tr r="R42" s="2"/>
        <tr r="Q42" s="2"/>
      </tp>
      <tp t="e">
        <v>#N/A</v>
        <stp/>
        <stp>ContractData</stp>
        <stp>EDAS6Z6</stp>
        <stp>LastAskVolume</stp>
        <tr r="Z11" s="2"/>
      </tp>
      <tp t="e">
        <v>#N/A</v>
        <stp/>
        <stp>ContractData</stp>
        <stp>EDAS6U6</stp>
        <stp>LastAskVolume</stp>
        <tr r="Z10" s="2"/>
      </tp>
      <tp t="e">
        <v>#N/A</v>
        <stp/>
        <stp>ContractData</stp>
        <stp>EDAS6M6</stp>
        <stp>LastAskVolume</stp>
        <tr r="Z9" s="2"/>
      </tp>
      <tp t="e">
        <v>#N/A</v>
        <stp/>
        <stp>ContractData</stp>
        <stp>EDAS6H6</stp>
        <stp>LastAskVolume</stp>
        <tr r="Z8" s="2"/>
      </tp>
      <tp t="e">
        <v>#N/A</v>
        <stp/>
        <stp>ContractData</stp>
        <stp>EDAS6M9</stp>
        <stp>LastBidVolume</stp>
        <tr r="W21" s="2"/>
      </tp>
      <tp t="e">
        <v>#N/A</v>
        <stp/>
        <stp>ContractData</stp>
        <stp>EDAS6H9</stp>
        <stp>LastBidVolume</stp>
        <tr r="W20" s="2"/>
      </tp>
      <tp t="e">
        <v>#N/A</v>
        <stp/>
        <stp>ContractData</stp>
        <stp>EDAS6U9</stp>
        <stp>LastBidVolume</stp>
        <tr r="W22" s="2"/>
      </tp>
      <tp t="e">
        <v>#N/A</v>
        <stp/>
        <stp>ContractData</stp>
        <stp>EDAS6Z9</stp>
        <stp>LastBidVolume</stp>
        <tr r="W23" s="2"/>
      </tp>
      <tp t="e">
        <v>#N/A</v>
        <stp/>
        <stp>ContractData</stp>
        <stp>EDAS3Z6</stp>
        <stp>LastAskVolume</stp>
        <tr r="P11" s="2"/>
      </tp>
      <tp t="e">
        <v>#N/A</v>
        <stp/>
        <stp>ContractData</stp>
        <stp>EDAS3U6</stp>
        <stp>LastAskVolume</stp>
        <tr r="P10" s="2"/>
      </tp>
      <tp t="e">
        <v>#N/A</v>
        <stp/>
        <stp>ContractData</stp>
        <stp>EDAS3M6</stp>
        <stp>LastAskVolume</stp>
        <tr r="P9" s="2"/>
      </tp>
      <tp t="e">
        <v>#N/A</v>
        <stp/>
        <stp>ContractData</stp>
        <stp>EDAS3H6</stp>
        <stp>LastAskVolume</stp>
        <tr r="P8" s="2"/>
      </tp>
      <tp t="e">
        <v>#N/A</v>
        <stp/>
        <stp>ContractData</stp>
        <stp>EDAS3M9</stp>
        <stp>LastBidVolume</stp>
        <tr r="M21" s="2"/>
      </tp>
      <tp t="e">
        <v>#N/A</v>
        <stp/>
        <stp>ContractData</stp>
        <stp>EDAS3H9</stp>
        <stp>LastBidVolume</stp>
        <tr r="M20" s="2"/>
      </tp>
      <tp t="e">
        <v>#N/A</v>
        <stp/>
        <stp>ContractData</stp>
        <stp>EDAS3U9</stp>
        <stp>LastBidVolume</stp>
        <tr r="M22" s="2"/>
      </tp>
      <tp t="e">
        <v>#N/A</v>
        <stp/>
        <stp>ContractData</stp>
        <stp>EDAS3Z9</stp>
        <stp>LastBidVolume</stp>
        <tr r="M23" s="2"/>
      </tp>
      <tp t="e">
        <v>#N/A</v>
        <stp/>
        <stp>ContractData</stp>
        <stp>EDAS6M5</stp>
        <stp>Close</stp>
        <tr r="AB45" s="2"/>
        <tr r="AA45" s="2"/>
      </tp>
      <tp t="e">
        <v>#N/A</v>
        <stp/>
        <stp>ContractData</stp>
        <stp>EDAS6H5</stp>
        <stp>Close</stp>
        <tr r="AA44" s="2"/>
        <tr r="AB44" s="2"/>
      </tp>
      <tp t="e">
        <v>#N/A</v>
        <stp/>
        <stp>ContractData</stp>
        <stp>EDAS6Z5</stp>
        <stp>Close</stp>
        <tr r="AA7" s="2"/>
        <tr r="AB7" s="2"/>
      </tp>
      <tp t="e">
        <v>#N/A</v>
        <stp/>
        <stp>ContractData</stp>
        <stp>EDAS6U5</stp>
        <stp>Close</stp>
        <tr r="AB6" s="2"/>
        <tr r="AA6" s="2"/>
      </tp>
      <tp t="e">
        <v>#N/A</v>
        <stp/>
        <stp>ContractData</stp>
        <stp>EDAS3M5</stp>
        <stp>Close</stp>
        <tr r="Q45" s="2"/>
        <tr r="R45" s="2"/>
      </tp>
      <tp t="e">
        <v>#N/A</v>
        <stp/>
        <stp>ContractData</stp>
        <stp>EDAS3H5</stp>
        <stp>Close</stp>
        <tr r="Q44" s="2"/>
        <tr r="R44" s="2"/>
      </tp>
      <tp t="e">
        <v>#N/A</v>
        <stp/>
        <stp>ContractData</stp>
        <stp>EDAS3Z5</stp>
        <stp>Close</stp>
        <tr r="Q7" s="2"/>
        <tr r="R7" s="2"/>
      </tp>
      <tp t="e">
        <v>#N/A</v>
        <stp/>
        <stp>ContractData</stp>
        <stp>EDAS3U5</stp>
        <stp>Close</stp>
        <tr r="R6" s="2"/>
        <tr r="Q6" s="2"/>
      </tp>
      <tp t="e">
        <v>#N/A</v>
        <stp/>
        <stp>ContractData</stp>
        <stp>EDAS6Z7</stp>
        <stp>LastAskVolume</stp>
        <tr r="Z15" s="2"/>
      </tp>
      <tp t="e">
        <v>#N/A</v>
        <stp/>
        <stp>ContractData</stp>
        <stp>EDAS6U7</stp>
        <stp>LastAskVolume</stp>
        <tr r="Z14" s="2"/>
      </tp>
      <tp t="e">
        <v>#N/A</v>
        <stp/>
        <stp>ContractData</stp>
        <stp>EDAS6M7</stp>
        <stp>LastAskVolume</stp>
        <tr r="Z13" s="2"/>
      </tp>
      <tp t="e">
        <v>#N/A</v>
        <stp/>
        <stp>ContractData</stp>
        <stp>EDAS6H7</stp>
        <stp>LastAskVolume</stp>
        <tr r="Z12" s="2"/>
      </tp>
      <tp t="e">
        <v>#N/A</v>
        <stp/>
        <stp>ContractData</stp>
        <stp>EDAS6M8</stp>
        <stp>LastBidVolume</stp>
        <tr r="W17" s="2"/>
      </tp>
      <tp t="e">
        <v>#N/A</v>
        <stp/>
        <stp>ContractData</stp>
        <stp>EDAS6H8</stp>
        <stp>LastBidVolume</stp>
        <tr r="W16" s="2"/>
      </tp>
      <tp t="e">
        <v>#N/A</v>
        <stp/>
        <stp>ContractData</stp>
        <stp>EDAS6U8</stp>
        <stp>LastBidVolume</stp>
        <tr r="W18" s="2"/>
      </tp>
      <tp t="e">
        <v>#N/A</v>
        <stp/>
        <stp>ContractData</stp>
        <stp>EDAS6Z8</stp>
        <stp>LastBidVolume</stp>
        <tr r="W19" s="2"/>
      </tp>
      <tp t="e">
        <v>#N/A</v>
        <stp/>
        <stp>ContractData</stp>
        <stp>EDAS3Z7</stp>
        <stp>LastAskVolume</stp>
        <tr r="P15" s="2"/>
      </tp>
      <tp t="e">
        <v>#N/A</v>
        <stp/>
        <stp>ContractData</stp>
        <stp>EDAS3U7</stp>
        <stp>LastAskVolume</stp>
        <tr r="P14" s="2"/>
      </tp>
      <tp t="e">
        <v>#N/A</v>
        <stp/>
        <stp>ContractData</stp>
        <stp>EDAS3M7</stp>
        <stp>LastAskVolume</stp>
        <tr r="P13" s="2"/>
      </tp>
      <tp t="e">
        <v>#N/A</v>
        <stp/>
        <stp>ContractData</stp>
        <stp>EDAS3H7</stp>
        <stp>LastAskVolume</stp>
        <tr r="P12" s="2"/>
      </tp>
      <tp t="e">
        <v>#N/A</v>
        <stp/>
        <stp>ContractData</stp>
        <stp>EDAS3M8</stp>
        <stp>LastBidVolume</stp>
        <tr r="M17" s="2"/>
      </tp>
      <tp t="e">
        <v>#N/A</v>
        <stp/>
        <stp>ContractData</stp>
        <stp>EDAS3H8</stp>
        <stp>LastBidVolume</stp>
        <tr r="M16" s="2"/>
      </tp>
      <tp t="e">
        <v>#N/A</v>
        <stp/>
        <stp>ContractData</stp>
        <stp>EDAS3U8</stp>
        <stp>LastBidVolume</stp>
        <tr r="M18" s="2"/>
      </tp>
      <tp t="e">
        <v>#N/A</v>
        <stp/>
        <stp>ContractData</stp>
        <stp>EDAS3Z8</stp>
        <stp>LastBidVolume</stp>
        <tr r="M19" s="2"/>
      </tp>
      <tp t="e">
        <v>#N/A</v>
        <stp/>
        <stp>ContractData</stp>
        <stp>EDAS3H8</stp>
        <stp>Y_Settlement</stp>
        <tr r="R16" s="2"/>
      </tp>
      <tp t="e">
        <v>#N/A</v>
        <stp/>
        <stp>ContractData</stp>
        <stp>EDAS6H8</stp>
        <stp>Y_Settlement</stp>
        <tr r="AB16" s="2"/>
      </tp>
      <tp t="e">
        <v>#N/A</v>
        <stp/>
        <stp>ContractData</stp>
        <stp>EDAS3H9</stp>
        <stp>Y_Settlement</stp>
        <tr r="R20" s="2"/>
      </tp>
      <tp t="e">
        <v>#N/A</v>
        <stp/>
        <stp>ContractData</stp>
        <stp>EDAS6H9</stp>
        <stp>Y_Settlement</stp>
        <tr r="AB20" s="2"/>
      </tp>
      <tp t="e">
        <v>#N/A</v>
        <stp/>
        <stp>ContractData</stp>
        <stp>EDAS6M2</stp>
        <stp>Close</stp>
        <tr r="AB33" s="2"/>
        <tr r="AA33" s="2"/>
      </tp>
      <tp t="e">
        <v>#N/A</v>
        <stp/>
        <stp>ContractData</stp>
        <stp>EDAS6H2</stp>
        <stp>Close</stp>
        <tr r="AB32" s="2"/>
        <tr r="AA32" s="2"/>
      </tp>
      <tp t="e">
        <v>#N/A</v>
        <stp/>
        <stp>ContractData</stp>
        <stp>EDAS6Z2</stp>
        <stp>Close</stp>
        <tr r="AB35" s="2"/>
        <tr r="AA35" s="2"/>
      </tp>
      <tp t="e">
        <v>#N/A</v>
        <stp/>
        <stp>ContractData</stp>
        <stp>EDAS6U2</stp>
        <stp>Close</stp>
        <tr r="AB34" s="2"/>
        <tr r="AA34" s="2"/>
      </tp>
      <tp t="e">
        <v>#N/A</v>
        <stp/>
        <stp>ContractData</stp>
        <stp>EDAS3M2</stp>
        <stp>Close</stp>
        <tr r="R33" s="2"/>
        <tr r="Q33" s="2"/>
      </tp>
      <tp t="e">
        <v>#N/A</v>
        <stp/>
        <stp>ContractData</stp>
        <stp>EDAS3H2</stp>
        <stp>Close</stp>
        <tr r="R32" s="2"/>
        <tr r="Q32" s="2"/>
      </tp>
      <tp t="e">
        <v>#N/A</v>
        <stp/>
        <stp>ContractData</stp>
        <stp>EDAS3Z2</stp>
        <stp>Close</stp>
        <tr r="Q35" s="2"/>
        <tr r="R35" s="2"/>
      </tp>
      <tp t="e">
        <v>#N/A</v>
        <stp/>
        <stp>ContractData</stp>
        <stp>EDAS3U2</stp>
        <stp>Close</stp>
        <tr r="R34" s="2"/>
        <tr r="Q34" s="2"/>
      </tp>
      <tp t="e">
        <v>#N/A</v>
        <stp/>
        <stp>ContractData</stp>
        <stp>EDAS3H0</stp>
        <stp>Y_Settlement</stp>
        <tr r="R24" s="2"/>
      </tp>
      <tp t="e">
        <v>#N/A</v>
        <stp/>
        <stp>ContractData</stp>
        <stp>EDAS6H0</stp>
        <stp>Y_Settlement</stp>
        <tr r="AB24" s="2"/>
      </tp>
      <tp t="e">
        <v>#N/A</v>
        <stp/>
        <stp>ContractData</stp>
        <stp>EDAS3H1</stp>
        <stp>Y_Settlement</stp>
        <tr r="R28" s="2"/>
      </tp>
      <tp t="e">
        <v>#N/A</v>
        <stp/>
        <stp>ContractData</stp>
        <stp>EDAS6H1</stp>
        <stp>Y_Settlement</stp>
        <tr r="AB28" s="2"/>
      </tp>
      <tp t="e">
        <v>#N/A</v>
        <stp/>
        <stp>ContractData</stp>
        <stp>EDAS3H2</stp>
        <stp>Y_Settlement</stp>
        <tr r="R32" s="2"/>
      </tp>
      <tp t="e">
        <v>#N/A</v>
        <stp/>
        <stp>ContractData</stp>
        <stp>EDAS6H2</stp>
        <stp>Y_Settlement</stp>
        <tr r="AB32" s="2"/>
      </tp>
      <tp t="e">
        <v>#N/A</v>
        <stp/>
        <stp>ContractData</stp>
        <stp>EDAS3H3</stp>
        <stp>Y_Settlement</stp>
        <tr r="R36" s="2"/>
      </tp>
      <tp t="e">
        <v>#N/A</v>
        <stp/>
        <stp>ContractData</stp>
        <stp>EDAS6H3</stp>
        <stp>Y_Settlement</stp>
        <tr r="AB36" s="2"/>
      </tp>
      <tp t="e">
        <v>#N/A</v>
        <stp/>
        <stp>ContractData</stp>
        <stp>EDAS3H4</stp>
        <stp>Y_Settlement</stp>
        <tr r="R40" s="2"/>
      </tp>
      <tp t="e">
        <v>#N/A</v>
        <stp/>
        <stp>ContractData</stp>
        <stp>EDAS6H4</stp>
        <stp>Y_Settlement</stp>
        <tr r="AB40" s="2"/>
      </tp>
      <tp t="e">
        <v>#N/A</v>
        <stp/>
        <stp>ContractData</stp>
        <stp>EDAS3H5</stp>
        <stp>Y_Settlement</stp>
        <tr r="R44" s="2"/>
      </tp>
      <tp t="e">
        <v>#N/A</v>
        <stp/>
        <stp>ContractData</stp>
        <stp>EDAS6H5</stp>
        <stp>Y_Settlement</stp>
        <tr r="AB44" s="2"/>
      </tp>
      <tp t="e">
        <v>#N/A</v>
        <stp/>
        <stp>ContractData</stp>
        <stp>EDAS3H6</stp>
        <stp>Y_Settlement</stp>
        <tr r="R8" s="2"/>
      </tp>
      <tp t="e">
        <v>#N/A</v>
        <stp/>
        <stp>ContractData</stp>
        <stp>EDAS6H6</stp>
        <stp>Y_Settlement</stp>
        <tr r="AB8" s="2"/>
      </tp>
      <tp t="e">
        <v>#N/A</v>
        <stp/>
        <stp>ContractData</stp>
        <stp>EDAS3H7</stp>
        <stp>Y_Settlement</stp>
        <tr r="R12" s="2"/>
      </tp>
      <tp t="e">
        <v>#N/A</v>
        <stp/>
        <stp>ContractData</stp>
        <stp>EDAS6H7</stp>
        <stp>Y_Settlement</stp>
        <tr r="AB12" s="2"/>
      </tp>
      <tp t="e">
        <v>#N/A</v>
        <stp/>
        <stp>ContractData</stp>
        <stp>EDAS6Z0</stp>
        <stp>LastAskVolume</stp>
        <tr r="Z27" s="2"/>
      </tp>
      <tp t="e">
        <v>#N/A</v>
        <stp/>
        <stp>ContractData</stp>
        <stp>EDAS6U0</stp>
        <stp>LastAskVolume</stp>
        <tr r="Z26" s="2"/>
      </tp>
      <tp t="e">
        <v>#N/A</v>
        <stp/>
        <stp>ContractData</stp>
        <stp>EDAS6M0</stp>
        <stp>LastAskVolume</stp>
        <tr r="Z25" s="2"/>
      </tp>
      <tp t="e">
        <v>#N/A</v>
        <stp/>
        <stp>ContractData</stp>
        <stp>EDAS6H0</stp>
        <stp>LastAskVolume</stp>
        <tr r="Z24" s="2"/>
      </tp>
      <tp t="e">
        <v>#N/A</v>
        <stp/>
        <stp>ContractData</stp>
        <stp>EDAS3Z0</stp>
        <stp>LastAskVolume</stp>
        <tr r="P27" s="2"/>
      </tp>
      <tp t="e">
        <v>#N/A</v>
        <stp/>
        <stp>ContractData</stp>
        <stp>EDAS3U0</stp>
        <stp>LastAskVolume</stp>
        <tr r="P26" s="2"/>
      </tp>
      <tp t="e">
        <v>#N/A</v>
        <stp/>
        <stp>ContractData</stp>
        <stp>EDAS3M0</stp>
        <stp>LastAskVolume</stp>
        <tr r="P25" s="2"/>
      </tp>
      <tp t="e">
        <v>#N/A</v>
        <stp/>
        <stp>ContractData</stp>
        <stp>EDAS3H0</stp>
        <stp>LastAskVolume</stp>
        <tr r="P24" s="2"/>
      </tp>
      <tp t="e">
        <v>#N/A</v>
        <stp/>
        <stp>ContractData</stp>
        <stp>EDAS6M3</stp>
        <stp>Close</stp>
        <tr r="AB37" s="2"/>
        <tr r="AA37" s="2"/>
      </tp>
      <tp t="e">
        <v>#N/A</v>
        <stp/>
        <stp>ContractData</stp>
        <stp>EDAS6H3</stp>
        <stp>Close</stp>
        <tr r="AA36" s="2"/>
        <tr r="AB36" s="2"/>
      </tp>
      <tp t="e">
        <v>#N/A</v>
        <stp/>
        <stp>ContractData</stp>
        <stp>EDAS6Z3</stp>
        <stp>Close</stp>
        <tr r="AA39" s="2"/>
        <tr r="AB39" s="2"/>
      </tp>
      <tp t="e">
        <v>#N/A</v>
        <stp/>
        <stp>ContractData</stp>
        <stp>EDAS6U3</stp>
        <stp>Close</stp>
        <tr r="AB38" s="2"/>
        <tr r="AA38" s="2"/>
      </tp>
      <tp t="e">
        <v>#N/A</v>
        <stp/>
        <stp>ContractData</stp>
        <stp>EDAS3M3</stp>
        <stp>Close</stp>
        <tr r="Q37" s="2"/>
        <tr r="R37" s="2"/>
      </tp>
      <tp t="e">
        <v>#N/A</v>
        <stp/>
        <stp>ContractData</stp>
        <stp>EDAS3H3</stp>
        <stp>Close</stp>
        <tr r="Q36" s="2"/>
        <tr r="R36" s="2"/>
      </tp>
      <tp t="e">
        <v>#N/A</v>
        <stp/>
        <stp>ContractData</stp>
        <stp>EDAS3Z3</stp>
        <stp>Close</stp>
        <tr r="Q39" s="2"/>
        <tr r="R39" s="2"/>
      </tp>
      <tp t="e">
        <v>#N/A</v>
        <stp/>
        <stp>ContractData</stp>
        <stp>EDAS3U3</stp>
        <stp>Close</stp>
        <tr r="Q38" s="2"/>
        <tr r="R38" s="2"/>
      </tp>
      <tp t="e">
        <v>#N/A</v>
        <stp/>
        <stp>ContractData</stp>
        <stp>EDAS6Z1</stp>
        <stp>LastAskVolume</stp>
        <tr r="Z31" s="2"/>
      </tp>
      <tp t="e">
        <v>#N/A</v>
        <stp/>
        <stp>ContractData</stp>
        <stp>EDAS6U1</stp>
        <stp>LastAskVolume</stp>
        <tr r="Z30" s="2"/>
      </tp>
      <tp t="e">
        <v>#N/A</v>
        <stp/>
        <stp>ContractData</stp>
        <stp>EDAS6M1</stp>
        <stp>LastAskVolume</stp>
        <tr r="Z29" s="2"/>
      </tp>
      <tp t="e">
        <v>#N/A</v>
        <stp/>
        <stp>ContractData</stp>
        <stp>EDAS6H1</stp>
        <stp>LastAskVolume</stp>
        <tr r="Z28" s="2"/>
      </tp>
      <tp t="e">
        <v>#N/A</v>
        <stp/>
        <stp>ContractData</stp>
        <stp>EDAS3Z1</stp>
        <stp>LastAskVolume</stp>
        <tr r="P31" s="2"/>
      </tp>
      <tp t="e">
        <v>#N/A</v>
        <stp/>
        <stp>ContractData</stp>
        <stp>EDAS3U1</stp>
        <stp>LastAskVolume</stp>
        <tr r="P30" s="2"/>
      </tp>
      <tp t="e">
        <v>#N/A</v>
        <stp/>
        <stp>ContractData</stp>
        <stp>EDAS3M1</stp>
        <stp>LastAskVolume</stp>
        <tr r="P29" s="2"/>
      </tp>
      <tp t="e">
        <v>#N/A</v>
        <stp/>
        <stp>ContractData</stp>
        <stp>EDAS3H1</stp>
        <stp>LastAskVolume</stp>
        <tr r="P28" s="2"/>
      </tp>
      <tp t="e">
        <v>#N/A</v>
        <stp/>
        <stp>ContractData</stp>
        <stp>EDAS6M0</stp>
        <stp>Close</stp>
        <tr r="AB25" s="2"/>
        <tr r="AA25" s="2"/>
      </tp>
      <tp t="e">
        <v>#N/A</v>
        <stp/>
        <stp>ContractData</stp>
        <stp>EDAS6H0</stp>
        <stp>Close</stp>
        <tr r="AB24" s="2"/>
        <tr r="AA24" s="2"/>
      </tp>
      <tp t="e">
        <v>#N/A</v>
        <stp/>
        <stp>ContractData</stp>
        <stp>EDAS6Z0</stp>
        <stp>Close</stp>
        <tr r="AA27" s="2"/>
        <tr r="AB27" s="2"/>
      </tp>
      <tp t="e">
        <v>#N/A</v>
        <stp/>
        <stp>ContractData</stp>
        <stp>EDAS6U0</stp>
        <stp>Close</stp>
        <tr r="AB26" s="2"/>
        <tr r="AA26" s="2"/>
      </tp>
      <tp t="e">
        <v>#N/A</v>
        <stp/>
        <stp>ContractData</stp>
        <stp>EDAS3M0</stp>
        <stp>Close</stp>
        <tr r="Q25" s="2"/>
        <tr r="R25" s="2"/>
      </tp>
      <tp t="e">
        <v>#N/A</v>
        <stp/>
        <stp>ContractData</stp>
        <stp>EDAS3H0</stp>
        <stp>Close</stp>
        <tr r="R24" s="2"/>
        <tr r="Q24" s="2"/>
      </tp>
      <tp t="e">
        <v>#N/A</v>
        <stp/>
        <stp>ContractData</stp>
        <stp>EDAS3Z0</stp>
        <stp>Close</stp>
        <tr r="R27" s="2"/>
        <tr r="Q27" s="2"/>
      </tp>
      <tp t="e">
        <v>#N/A</v>
        <stp/>
        <stp>ContractData</stp>
        <stp>EDAS3U0</stp>
        <stp>Close</stp>
        <tr r="Q26" s="2"/>
        <tr r="R26" s="2"/>
      </tp>
      <tp t="e">
        <v>#N/A</v>
        <stp/>
        <stp>ContractData</stp>
        <stp>EDAS6Z2</stp>
        <stp>LastAskVolume</stp>
        <tr r="Z35" s="2"/>
      </tp>
      <tp t="e">
        <v>#N/A</v>
        <stp/>
        <stp>ContractData</stp>
        <stp>EDAS6U2</stp>
        <stp>LastAskVolume</stp>
        <tr r="Z34" s="2"/>
      </tp>
      <tp t="e">
        <v>#N/A</v>
        <stp/>
        <stp>ContractData</stp>
        <stp>EDAS6M2</stp>
        <stp>LastAskVolume</stp>
        <tr r="Z33" s="2"/>
      </tp>
      <tp t="e">
        <v>#N/A</v>
        <stp/>
        <stp>ContractData</stp>
        <stp>EDAS6H2</stp>
        <stp>LastAskVolume</stp>
        <tr r="Z32" s="2"/>
      </tp>
      <tp t="e">
        <v>#N/A</v>
        <stp/>
        <stp>ContractData</stp>
        <stp>EDAS3Z2</stp>
        <stp>LastAskVolume</stp>
        <tr r="P35" s="2"/>
      </tp>
      <tp t="e">
        <v>#N/A</v>
        <stp/>
        <stp>ContractData</stp>
        <stp>EDAS3U2</stp>
        <stp>LastAskVolume</stp>
        <tr r="P34" s="2"/>
      </tp>
      <tp t="e">
        <v>#N/A</v>
        <stp/>
        <stp>ContractData</stp>
        <stp>EDAS3M2</stp>
        <stp>LastAskVolume</stp>
        <tr r="P33" s="2"/>
      </tp>
      <tp t="e">
        <v>#N/A</v>
        <stp/>
        <stp>ContractData</stp>
        <stp>EDAS3H2</stp>
        <stp>LastAskVolume</stp>
        <tr r="P32" s="2"/>
      </tp>
      <tp t="e">
        <v>#N/A</v>
        <stp/>
        <stp>ContractData</stp>
        <stp>EDAS6M1</stp>
        <stp>Close</stp>
        <tr r="AA29" s="2"/>
        <tr r="AB29" s="2"/>
      </tp>
      <tp t="e">
        <v>#N/A</v>
        <stp/>
        <stp>ContractData</stp>
        <stp>EDAS6H1</stp>
        <stp>Close</stp>
        <tr r="AA28" s="2"/>
        <tr r="AB28" s="2"/>
      </tp>
      <tp t="e">
        <v>#N/A</v>
        <stp/>
        <stp>ContractData</stp>
        <stp>EDAS6Z1</stp>
        <stp>Close</stp>
        <tr r="AA31" s="2"/>
        <tr r="AB31" s="2"/>
      </tp>
      <tp t="e">
        <v>#N/A</v>
        <stp/>
        <stp>ContractData</stp>
        <stp>EDAS6U1</stp>
        <stp>Close</stp>
        <tr r="AB30" s="2"/>
        <tr r="AA30" s="2"/>
      </tp>
      <tp t="e">
        <v>#N/A</v>
        <stp/>
        <stp>ContractData</stp>
        <stp>EDAS3M1</stp>
        <stp>Close</stp>
        <tr r="Q29" s="2"/>
        <tr r="R29" s="2"/>
      </tp>
      <tp t="e">
        <v>#N/A</v>
        <stp/>
        <stp>ContractData</stp>
        <stp>EDAS3H1</stp>
        <stp>Close</stp>
        <tr r="R28" s="2"/>
        <tr r="Q28" s="2"/>
      </tp>
      <tp t="e">
        <v>#N/A</v>
        <stp/>
        <stp>ContractData</stp>
        <stp>EDAS3Z1</stp>
        <stp>Close</stp>
        <tr r="Q31" s="2"/>
        <tr r="R31" s="2"/>
      </tp>
      <tp t="e">
        <v>#N/A</v>
        <stp/>
        <stp>ContractData</stp>
        <stp>EDAS3U1</stp>
        <stp>Close</stp>
        <tr r="Q30" s="2"/>
        <tr r="R30" s="2"/>
      </tp>
      <tp t="e">
        <v>#N/A</v>
        <stp/>
        <stp>ContractData</stp>
        <stp>EDAS6Z3</stp>
        <stp>LastAskVolume</stp>
        <tr r="Z39" s="2"/>
      </tp>
      <tp t="e">
        <v>#N/A</v>
        <stp/>
        <stp>ContractData</stp>
        <stp>EDAS6U3</stp>
        <stp>LastAskVolume</stp>
        <tr r="Z38" s="2"/>
      </tp>
      <tp t="e">
        <v>#N/A</v>
        <stp/>
        <stp>ContractData</stp>
        <stp>EDAS6M3</stp>
        <stp>LastAskVolume</stp>
        <tr r="Z37" s="2"/>
      </tp>
      <tp t="e">
        <v>#N/A</v>
        <stp/>
        <stp>ContractData</stp>
        <stp>EDAS6H3</stp>
        <stp>LastAskVolume</stp>
        <tr r="Z36" s="2"/>
      </tp>
      <tp t="e">
        <v>#N/A</v>
        <stp/>
        <stp>ContractData</stp>
        <stp>EDAS3Z3</stp>
        <stp>LastAskVolume</stp>
        <tr r="P39" s="2"/>
      </tp>
      <tp t="e">
        <v>#N/A</v>
        <stp/>
        <stp>ContractData</stp>
        <stp>EDAS3U3</stp>
        <stp>LastAskVolume</stp>
        <tr r="P38" s="2"/>
      </tp>
      <tp t="e">
        <v>#N/A</v>
        <stp/>
        <stp>ContractData</stp>
        <stp>EDAS3M3</stp>
        <stp>LastAskVolume</stp>
        <tr r="P37" s="2"/>
      </tp>
      <tp t="e">
        <v>#N/A</v>
        <stp/>
        <stp>ContractData</stp>
        <stp>EDAS3H3</stp>
        <stp>LastAskVolume</stp>
        <tr r="P36" s="2"/>
      </tp>
      <tp t="e">
        <v>#N/A</v>
        <stp/>
        <stp>ContractData</stp>
        <stp>EDAS6M3</stp>
        <stp>LastBidVolume</stp>
        <tr r="W37" s="2"/>
      </tp>
      <tp t="e">
        <v>#N/A</v>
        <stp/>
        <stp>ContractData</stp>
        <stp>EDAS6H3</stp>
        <stp>LastBidVolume</stp>
        <tr r="W36" s="2"/>
      </tp>
      <tp t="e">
        <v>#N/A</v>
        <stp/>
        <stp>ContractData</stp>
        <stp>EDAS6U3</stp>
        <stp>LastBidVolume</stp>
        <tr r="W38" s="2"/>
      </tp>
      <tp t="e">
        <v>#N/A</v>
        <stp/>
        <stp>ContractData</stp>
        <stp>EDAS6Z3</stp>
        <stp>LastBidVolume</stp>
        <tr r="W39" s="2"/>
      </tp>
      <tp t="e">
        <v>#N/A</v>
        <stp/>
        <stp>ContractData</stp>
        <stp>EDAS3M3</stp>
        <stp>LastBidVolume</stp>
        <tr r="M37" s="2"/>
      </tp>
      <tp t="e">
        <v>#N/A</v>
        <stp/>
        <stp>ContractData</stp>
        <stp>EDAS3H3</stp>
        <stp>LastBidVolume</stp>
        <tr r="M36" s="2"/>
      </tp>
      <tp t="e">
        <v>#N/A</v>
        <stp/>
        <stp>ContractData</stp>
        <stp>EDAS3U3</stp>
        <stp>LastBidVolume</stp>
        <tr r="M38" s="2"/>
      </tp>
      <tp t="e">
        <v>#N/A</v>
        <stp/>
        <stp>ContractData</stp>
        <stp>EDAS3Z3</stp>
        <stp>LastBidVolume</stp>
        <tr r="M39" s="2"/>
      </tp>
      <tp t="e">
        <v>#N/A</v>
        <stp/>
        <stp>ContractData</stp>
        <stp>EDAS6M2</stp>
        <stp>LastBidVolume</stp>
        <tr r="W33" s="2"/>
      </tp>
      <tp t="e">
        <v>#N/A</v>
        <stp/>
        <stp>ContractData</stp>
        <stp>EDAS6H2</stp>
        <stp>LastBidVolume</stp>
        <tr r="W32" s="2"/>
      </tp>
      <tp t="e">
        <v>#N/A</v>
        <stp/>
        <stp>ContractData</stp>
        <stp>EDAS6U2</stp>
        <stp>LastBidVolume</stp>
        <tr r="W34" s="2"/>
      </tp>
      <tp t="e">
        <v>#N/A</v>
        <stp/>
        <stp>ContractData</stp>
        <stp>EDAS6Z2</stp>
        <stp>LastBidVolume</stp>
        <tr r="W35" s="2"/>
      </tp>
      <tp t="e">
        <v>#N/A</v>
        <stp/>
        <stp>ContractData</stp>
        <stp>EDAS3M2</stp>
        <stp>LastBidVolume</stp>
        <tr r="M33" s="2"/>
      </tp>
      <tp t="e">
        <v>#N/A</v>
        <stp/>
        <stp>ContractData</stp>
        <stp>EDAS3H2</stp>
        <stp>LastBidVolume</stp>
        <tr r="M32" s="2"/>
      </tp>
      <tp t="e">
        <v>#N/A</v>
        <stp/>
        <stp>ContractData</stp>
        <stp>EDAS3U2</stp>
        <stp>LastBidVolume</stp>
        <tr r="M34" s="2"/>
      </tp>
      <tp t="e">
        <v>#N/A</v>
        <stp/>
        <stp>ContractData</stp>
        <stp>EDAS3Z2</stp>
        <stp>LastBidVolume</stp>
        <tr r="M35" s="2"/>
      </tp>
      <tp t="e">
        <v>#N/A</v>
        <stp/>
        <stp>ContractData</stp>
        <stp>EDAS6M1</stp>
        <stp>LastBidVolume</stp>
        <tr r="W29" s="2"/>
      </tp>
      <tp t="e">
        <v>#N/A</v>
        <stp/>
        <stp>ContractData</stp>
        <stp>EDAS6H1</stp>
        <stp>LastBidVolume</stp>
        <tr r="W28" s="2"/>
      </tp>
      <tp t="e">
        <v>#N/A</v>
        <stp/>
        <stp>ContractData</stp>
        <stp>EDAS6U1</stp>
        <stp>LastBidVolume</stp>
        <tr r="W30" s="2"/>
      </tp>
      <tp t="e">
        <v>#N/A</v>
        <stp/>
        <stp>ContractData</stp>
        <stp>EDAS6Z1</stp>
        <stp>LastBidVolume</stp>
        <tr r="W31" s="2"/>
      </tp>
      <tp t="e">
        <v>#N/A</v>
        <stp/>
        <stp>ContractData</stp>
        <stp>EDAS3M1</stp>
        <stp>LastBidVolume</stp>
        <tr r="M29" s="2"/>
      </tp>
      <tp t="e">
        <v>#N/A</v>
        <stp/>
        <stp>ContractData</stp>
        <stp>EDAS3H1</stp>
        <stp>LastBidVolume</stp>
        <tr r="M28" s="2"/>
      </tp>
      <tp t="e">
        <v>#N/A</v>
        <stp/>
        <stp>ContractData</stp>
        <stp>EDAS3U1</stp>
        <stp>LastBidVolume</stp>
        <tr r="M30" s="2"/>
      </tp>
      <tp t="e">
        <v>#N/A</v>
        <stp/>
        <stp>ContractData</stp>
        <stp>EDAS3Z1</stp>
        <stp>LastBidVolume</stp>
        <tr r="M31" s="2"/>
      </tp>
      <tp t="e">
        <v>#N/A</v>
        <stp/>
        <stp>ContractData</stp>
        <stp>EDAS6M0</stp>
        <stp>LastBidVolume</stp>
        <tr r="W25" s="2"/>
      </tp>
      <tp t="e">
        <v>#N/A</v>
        <stp/>
        <stp>ContractData</stp>
        <stp>EDAS6H0</stp>
        <stp>LastBidVolume</stp>
        <tr r="W24" s="2"/>
      </tp>
      <tp t="e">
        <v>#N/A</v>
        <stp/>
        <stp>ContractData</stp>
        <stp>EDAS6U0</stp>
        <stp>LastBidVolume</stp>
        <tr r="W26" s="2"/>
      </tp>
      <tp t="e">
        <v>#N/A</v>
        <stp/>
        <stp>ContractData</stp>
        <stp>EDAS6Z0</stp>
        <stp>LastBidVolume</stp>
        <tr r="W27" s="2"/>
      </tp>
      <tp t="e">
        <v>#N/A</v>
        <stp/>
        <stp>ContractData</stp>
        <stp>EDAS3M0</stp>
        <stp>LastBidVolume</stp>
        <tr r="M25" s="2"/>
      </tp>
      <tp t="e">
        <v>#N/A</v>
        <stp/>
        <stp>ContractData</stp>
        <stp>EDAS3H0</stp>
        <stp>LastBidVolume</stp>
        <tr r="M24" s="2"/>
      </tp>
      <tp t="e">
        <v>#N/A</v>
        <stp/>
        <stp>ContractData</stp>
        <stp>EDAS3U0</stp>
        <stp>LastBidVolume</stp>
        <tr r="M26" s="2"/>
      </tp>
      <tp t="e">
        <v>#N/A</v>
        <stp/>
        <stp>ContractData</stp>
        <stp>EDAS3Z0</stp>
        <stp>LastBidVolume</stp>
        <tr r="M27" s="2"/>
      </tp>
      <tp t="e">
        <v>#N/A</v>
        <stp/>
        <stp>ContractData</stp>
        <stp>EDAS6Z8</stp>
        <stp>LastAskVolume</stp>
        <tr r="Z19" s="2"/>
      </tp>
      <tp t="e">
        <v>#N/A</v>
        <stp/>
        <stp>ContractData</stp>
        <stp>EDAS6U8</stp>
        <stp>LastAskVolume</stp>
        <tr r="Z18" s="2"/>
      </tp>
      <tp t="e">
        <v>#N/A</v>
        <stp/>
        <stp>ContractData</stp>
        <stp>EDAS6M8</stp>
        <stp>LastAskVolume</stp>
        <tr r="Z17" s="2"/>
      </tp>
      <tp t="e">
        <v>#N/A</v>
        <stp/>
        <stp>ContractData</stp>
        <stp>EDAS6H8</stp>
        <stp>LastAskVolume</stp>
        <tr r="Z16" s="2"/>
      </tp>
      <tp t="e">
        <v>#N/A</v>
        <stp/>
        <stp>ContractData</stp>
        <stp>EDAS6M7</stp>
        <stp>LastBidVolume</stp>
        <tr r="W13" s="2"/>
      </tp>
      <tp t="e">
        <v>#N/A</v>
        <stp/>
        <stp>ContractData</stp>
        <stp>EDAS6H7</stp>
        <stp>LastBidVolume</stp>
        <tr r="W12" s="2"/>
      </tp>
      <tp t="e">
        <v>#N/A</v>
        <stp/>
        <stp>ContractData</stp>
        <stp>EDAS6U7</stp>
        <stp>LastBidVolume</stp>
        <tr r="W14" s="2"/>
      </tp>
      <tp t="e">
        <v>#N/A</v>
        <stp/>
        <stp>ContractData</stp>
        <stp>EDAS6Z7</stp>
        <stp>LastBidVolume</stp>
        <tr r="W15" s="2"/>
      </tp>
      <tp t="e">
        <v>#N/A</v>
        <stp/>
        <stp>ContractData</stp>
        <stp>EDAS3Z8</stp>
        <stp>LastAskVolume</stp>
        <tr r="P19" s="2"/>
      </tp>
      <tp t="e">
        <v>#N/A</v>
        <stp/>
        <stp>ContractData</stp>
        <stp>EDAS3U8</stp>
        <stp>LastAskVolume</stp>
        <tr r="P18" s="2"/>
      </tp>
      <tp t="e">
        <v>#N/A</v>
        <stp/>
        <stp>ContractData</stp>
        <stp>EDAS3M8</stp>
        <stp>LastAskVolume</stp>
        <tr r="P17" s="2"/>
      </tp>
      <tp t="e">
        <v>#N/A</v>
        <stp/>
        <stp>ContractData</stp>
        <stp>EDAS3H8</stp>
        <stp>LastAskVolume</stp>
        <tr r="P16" s="2"/>
      </tp>
      <tp t="e">
        <v>#N/A</v>
        <stp/>
        <stp>ContractData</stp>
        <stp>EDAS3M7</stp>
        <stp>LastBidVolume</stp>
        <tr r="M13" s="2"/>
      </tp>
      <tp t="e">
        <v>#N/A</v>
        <stp/>
        <stp>ContractData</stp>
        <stp>EDAS3H7</stp>
        <stp>LastBidVolume</stp>
        <tr r="M12" s="2"/>
      </tp>
      <tp t="e">
        <v>#N/A</v>
        <stp/>
        <stp>ContractData</stp>
        <stp>EDAS3U7</stp>
        <stp>LastBidVolume</stp>
        <tr r="M14" s="2"/>
      </tp>
      <tp t="e">
        <v>#N/A</v>
        <stp/>
        <stp>ContractData</stp>
        <stp>EDAS3Z7</stp>
        <stp>LastBidVolume</stp>
        <tr r="M15" s="2"/>
      </tp>
      <tp t="e">
        <v>#N/A</v>
        <stp/>
        <stp>ContractData</stp>
        <stp>EDAS6Z9</stp>
        <stp>LastAskVolume</stp>
        <tr r="Z23" s="2"/>
      </tp>
      <tp t="e">
        <v>#N/A</v>
        <stp/>
        <stp>ContractData</stp>
        <stp>EDAS6U9</stp>
        <stp>LastAskVolume</stp>
        <tr r="Z22" s="2"/>
      </tp>
      <tp t="e">
        <v>#N/A</v>
        <stp/>
        <stp>ContractData</stp>
        <stp>EDAS6M9</stp>
        <stp>LastAskVolume</stp>
        <tr r="Z21" s="2"/>
      </tp>
      <tp t="e">
        <v>#N/A</v>
        <stp/>
        <stp>ContractData</stp>
        <stp>EDAS6H9</stp>
        <stp>LastAskVolume</stp>
        <tr r="Z20" s="2"/>
      </tp>
      <tp t="e">
        <v>#N/A</v>
        <stp/>
        <stp>ContractData</stp>
        <stp>EDAS6M6</stp>
        <stp>LastBidVolume</stp>
        <tr r="W9" s="2"/>
      </tp>
      <tp t="e">
        <v>#N/A</v>
        <stp/>
        <stp>ContractData</stp>
        <stp>EDAS6H6</stp>
        <stp>LastBidVolume</stp>
        <tr r="W8" s="2"/>
      </tp>
      <tp t="e">
        <v>#N/A</v>
        <stp/>
        <stp>ContractData</stp>
        <stp>EDAS6U6</stp>
        <stp>LastBidVolume</stp>
        <tr r="W10" s="2"/>
      </tp>
      <tp t="e">
        <v>#N/A</v>
        <stp/>
        <stp>ContractData</stp>
        <stp>EDAS6Z6</stp>
        <stp>LastBidVolume</stp>
        <tr r="W11" s="2"/>
      </tp>
      <tp t="e">
        <v>#N/A</v>
        <stp/>
        <stp>ContractData</stp>
        <stp>EDAS3Z9</stp>
        <stp>LastAskVolume</stp>
        <tr r="P23" s="2"/>
      </tp>
      <tp t="e">
        <v>#N/A</v>
        <stp/>
        <stp>ContractData</stp>
        <stp>EDAS3U9</stp>
        <stp>LastAskVolume</stp>
        <tr r="P22" s="2"/>
      </tp>
      <tp t="e">
        <v>#N/A</v>
        <stp/>
        <stp>ContractData</stp>
        <stp>EDAS3M9</stp>
        <stp>LastAskVolume</stp>
        <tr r="P21" s="2"/>
      </tp>
      <tp t="e">
        <v>#N/A</v>
        <stp/>
        <stp>ContractData</stp>
        <stp>EDAS3H9</stp>
        <stp>LastAskVolume</stp>
        <tr r="P20" s="2"/>
      </tp>
      <tp t="e">
        <v>#N/A</v>
        <stp/>
        <stp>ContractData</stp>
        <stp>EDAS3M6</stp>
        <stp>LastBidVolume</stp>
        <tr r="M9" s="2"/>
      </tp>
      <tp t="e">
        <v>#N/A</v>
        <stp/>
        <stp>ContractData</stp>
        <stp>EDAS3H6</stp>
        <stp>LastBidVolume</stp>
        <tr r="M8" s="2"/>
      </tp>
      <tp t="e">
        <v>#N/A</v>
        <stp/>
        <stp>ContractData</stp>
        <stp>EDAS3U6</stp>
        <stp>LastBidVolume</stp>
        <tr r="M10" s="2"/>
      </tp>
      <tp t="e">
        <v>#N/A</v>
        <stp/>
        <stp>ContractData</stp>
        <stp>EDAS3Z6</stp>
        <stp>LastBidVolume</stp>
        <tr r="M11" s="2"/>
      </tp>
      <tp t="e">
        <v>#N/A</v>
        <stp/>
        <stp>ContractData</stp>
        <stp>EDAU0</stp>
        <stp>Y_Settlement</stp>
        <tr r="H26" s="2"/>
      </tp>
      <tp t="e">
        <v>#N/A</v>
        <stp/>
        <stp>ContractData</stp>
        <stp>EDAU1</stp>
        <stp>Y_Settlement</stp>
        <tr r="H30" s="2"/>
      </tp>
      <tp t="e">
        <v>#N/A</v>
        <stp/>
        <stp>ContractData</stp>
        <stp>EDAU2</stp>
        <stp>Y_Settlement</stp>
        <tr r="H34" s="2"/>
      </tp>
      <tp t="e">
        <v>#N/A</v>
        <stp/>
        <stp>ContractData</stp>
        <stp>EDAU3</stp>
        <stp>Y_Settlement</stp>
        <tr r="H38" s="2"/>
      </tp>
      <tp t="e">
        <v>#N/A</v>
        <stp/>
        <stp>ContractData</stp>
        <stp>EDAU4</stp>
        <stp>Y_Settlement</stp>
        <tr r="H42" s="2"/>
      </tp>
      <tp t="e">
        <v>#N/A</v>
        <stp/>
        <stp>ContractData</stp>
        <stp>EDAU5</stp>
        <stp>Y_Settlement</stp>
        <tr r="H6" s="2"/>
      </tp>
      <tp t="e">
        <v>#N/A</v>
        <stp/>
        <stp>ContractData</stp>
        <stp>EDAU6</stp>
        <stp>Y_Settlement</stp>
        <tr r="H10" s="2"/>
      </tp>
      <tp t="e">
        <v>#N/A</v>
        <stp/>
        <stp>ContractData</stp>
        <stp>EDAU7</stp>
        <stp>Y_Settlement</stp>
        <tr r="H14" s="2"/>
      </tp>
      <tp t="e">
        <v>#N/A</v>
        <stp/>
        <stp>ContractData</stp>
        <stp>EDAU8</stp>
        <stp>Y_Settlement</stp>
        <tr r="H18" s="2"/>
      </tp>
      <tp t="e">
        <v>#N/A</v>
        <stp/>
        <stp>ContractData</stp>
        <stp>EDAU9</stp>
        <stp>Y_Settlement</stp>
        <tr r="H22" s="2"/>
      </tp>
      <tp t="e">
        <v>#N/A</v>
        <stp/>
        <stp>ContractData</stp>
        <stp>EDAS6M8</stp>
        <stp>Close</stp>
        <tr r="AA17" s="2"/>
        <tr r="AB17" s="2"/>
      </tp>
      <tp t="e">
        <v>#N/A</v>
        <stp/>
        <stp>ContractData</stp>
        <stp>EDAS6H8</stp>
        <stp>Close</stp>
        <tr r="AA16" s="2"/>
        <tr r="AB16" s="2"/>
      </tp>
      <tp t="e">
        <v>#N/A</v>
        <stp/>
        <stp>ContractData</stp>
        <stp>EDAS6Z8</stp>
        <stp>Close</stp>
        <tr r="AA19" s="2"/>
        <tr r="AB19" s="2"/>
      </tp>
      <tp t="e">
        <v>#N/A</v>
        <stp/>
        <stp>ContractData</stp>
        <stp>EDAS6U8</stp>
        <stp>Close</stp>
        <tr r="AA18" s="2"/>
        <tr r="AB18" s="2"/>
      </tp>
      <tp t="e">
        <v>#N/A</v>
        <stp/>
        <stp>ContractData</stp>
        <stp>EDAS3M8</stp>
        <stp>Close</stp>
        <tr r="R17" s="2"/>
        <tr r="Q17" s="2"/>
      </tp>
      <tp t="e">
        <v>#N/A</v>
        <stp/>
        <stp>ContractData</stp>
        <stp>EDAS3H8</stp>
        <stp>Close</stp>
        <tr r="Q16" s="2"/>
        <tr r="R16" s="2"/>
      </tp>
      <tp t="e">
        <v>#N/A</v>
        <stp/>
        <stp>ContractData</stp>
        <stp>EDAS3Z8</stp>
        <stp>Close</stp>
        <tr r="R19" s="2"/>
        <tr r="Q19" s="2"/>
      </tp>
      <tp t="e">
        <v>#N/A</v>
        <stp/>
        <stp>ContractData</stp>
        <stp>EDAS3U8</stp>
        <stp>Close</stp>
        <tr r="R18" s="2"/>
        <tr r="Q18" s="2"/>
      </tp>
      <tp t="e">
        <v>#N/A</v>
        <stp/>
        <stp>ContractData</stp>
        <stp>EDAS6M5</stp>
        <stp>LastBidVolume</stp>
        <tr r="W45" s="2"/>
      </tp>
      <tp t="e">
        <v>#N/A</v>
        <stp/>
        <stp>ContractData</stp>
        <stp>EDAS6H5</stp>
        <stp>LastBidVolume</stp>
        <tr r="W44" s="2"/>
      </tp>
      <tp t="e">
        <v>#N/A</v>
        <stp/>
        <stp>ContractData</stp>
        <stp>EDAS6U5</stp>
        <stp>LastBidVolume</stp>
        <tr r="W6" s="2"/>
      </tp>
      <tp t="e">
        <v>#N/A</v>
        <stp/>
        <stp>ContractData</stp>
        <stp>EDAS6Z5</stp>
        <stp>LastBidVolume</stp>
        <tr r="W7" s="2"/>
      </tp>
      <tp t="e">
        <v>#N/A</v>
        <stp/>
        <stp>ContractData</stp>
        <stp>EDAS3M5</stp>
        <stp>LastBidVolume</stp>
        <tr r="M45" s="2"/>
      </tp>
      <tp t="e">
        <v>#N/A</v>
        <stp/>
        <stp>ContractData</stp>
        <stp>EDAS3H5</stp>
        <stp>LastBidVolume</stp>
        <tr r="M44" s="2"/>
      </tp>
      <tp t="e">
        <v>#N/A</v>
        <stp/>
        <stp>ContractData</stp>
        <stp>EDAS3U5</stp>
        <stp>LastBidVolume</stp>
        <tr r="M6" s="2"/>
      </tp>
      <tp t="e">
        <v>#N/A</v>
        <stp/>
        <stp>ContractData</stp>
        <stp>EDAS3Z5</stp>
        <stp>LastBidVolume</stp>
        <tr r="M7" s="2"/>
      </tp>
      <tp t="e">
        <v>#N/A</v>
        <stp/>
        <stp>ContractData</stp>
        <stp>EDAS6M9</stp>
        <stp>Close</stp>
        <tr r="AB21" s="2"/>
        <tr r="AA21" s="2"/>
      </tp>
      <tp t="e">
        <v>#N/A</v>
        <stp/>
        <stp>ContractData</stp>
        <stp>EDAS6H9</stp>
        <stp>Close</stp>
        <tr r="AB20" s="2"/>
        <tr r="AA20" s="2"/>
      </tp>
      <tp t="e">
        <v>#N/A</v>
        <stp/>
        <stp>ContractData</stp>
        <stp>EDAS6Z9</stp>
        <stp>Close</stp>
        <tr r="AB23" s="2"/>
        <tr r="AA23" s="2"/>
      </tp>
      <tp t="e">
        <v>#N/A</v>
        <stp/>
        <stp>ContractData</stp>
        <stp>EDAS6U9</stp>
        <stp>Close</stp>
        <tr r="AB22" s="2"/>
        <tr r="AA22" s="2"/>
      </tp>
      <tp t="e">
        <v>#N/A</v>
        <stp/>
        <stp>ContractData</stp>
        <stp>EDAS3M9</stp>
        <stp>Close</stp>
        <tr r="Q21" s="2"/>
        <tr r="R21" s="2"/>
      </tp>
      <tp t="e">
        <v>#N/A</v>
        <stp/>
        <stp>ContractData</stp>
        <stp>EDAS3H9</stp>
        <stp>Close</stp>
        <tr r="R20" s="2"/>
        <tr r="Q20" s="2"/>
      </tp>
      <tp t="e">
        <v>#N/A</v>
        <stp/>
        <stp>ContractData</stp>
        <stp>EDAS3Z9</stp>
        <stp>Close</stp>
        <tr r="Q23" s="2"/>
        <tr r="R23" s="2"/>
      </tp>
      <tp t="e">
        <v>#N/A</v>
        <stp/>
        <stp>ContractData</stp>
        <stp>EDAS3U9</stp>
        <stp>Close</stp>
        <tr r="Q22" s="2"/>
        <tr r="R22" s="2"/>
      </tp>
      <tp t="e">
        <v>#N/A</v>
        <stp/>
        <stp>ContractData</stp>
        <stp>EDAS6M4</stp>
        <stp>LastBidVolume</stp>
        <tr r="W41" s="2"/>
      </tp>
      <tp t="e">
        <v>#N/A</v>
        <stp/>
        <stp>ContractData</stp>
        <stp>EDAS6H4</stp>
        <stp>LastBidVolume</stp>
        <tr r="W40" s="2"/>
      </tp>
      <tp t="e">
        <v>#N/A</v>
        <stp/>
        <stp>ContractData</stp>
        <stp>EDAS6U4</stp>
        <stp>LastBidVolume</stp>
        <tr r="W42" s="2"/>
      </tp>
      <tp t="e">
        <v>#N/A</v>
        <stp/>
        <stp>ContractData</stp>
        <stp>EDAS6Z4</stp>
        <stp>LastBidVolume</stp>
        <tr r="W43" s="2"/>
      </tp>
      <tp t="e">
        <v>#N/A</v>
        <stp/>
        <stp>ContractData</stp>
        <stp>EDAS3M4</stp>
        <stp>LastBidVolume</stp>
        <tr r="M41" s="2"/>
      </tp>
      <tp t="e">
        <v>#N/A</v>
        <stp/>
        <stp>ContractData</stp>
        <stp>EDAS3H4</stp>
        <stp>LastBidVolume</stp>
        <tr r="M40" s="2"/>
      </tp>
      <tp t="e">
        <v>#N/A</v>
        <stp/>
        <stp>ContractData</stp>
        <stp>EDAS3U4</stp>
        <stp>LastBidVolume</stp>
        <tr r="M42" s="2"/>
      </tp>
      <tp t="e">
        <v>#N/A</v>
        <stp/>
        <stp>ContractData</stp>
        <stp>EDAS3Z4</stp>
        <stp>LastBidVolume</stp>
        <tr r="M43" s="2"/>
      </tp>
      <tp t="e">
        <v>#N/A</v>
        <stp/>
        <stp>ContractData</stp>
        <stp>EDAH0</stp>
        <stp>Y_Settlement</stp>
        <tr r="H24" s="2"/>
      </tp>
      <tp t="e">
        <v>#N/A</v>
        <stp/>
        <stp>ContractData</stp>
        <stp>EDAH1</stp>
        <stp>Y_Settlement</stp>
        <tr r="H28" s="2"/>
      </tp>
      <tp t="e">
        <v>#N/A</v>
        <stp/>
        <stp>ContractData</stp>
        <stp>EDAH2</stp>
        <stp>Y_Settlement</stp>
        <tr r="H32" s="2"/>
      </tp>
      <tp t="e">
        <v>#N/A</v>
        <stp/>
        <stp>ContractData</stp>
        <stp>EDAH3</stp>
        <stp>Y_Settlement</stp>
        <tr r="H36" s="2"/>
      </tp>
      <tp t="e">
        <v>#N/A</v>
        <stp/>
        <stp>ContractData</stp>
        <stp>EDAH4</stp>
        <stp>Y_Settlement</stp>
        <tr r="H40" s="2"/>
      </tp>
      <tp t="e">
        <v>#N/A</v>
        <stp/>
        <stp>ContractData</stp>
        <stp>EDAH5</stp>
        <stp>Y_Settlement</stp>
        <tr r="H44" s="2"/>
      </tp>
      <tp t="e">
        <v>#N/A</v>
        <stp/>
        <stp>ContractData</stp>
        <stp>EDAH6</stp>
        <stp>Y_Settlement</stp>
        <tr r="H8" s="2"/>
      </tp>
      <tp t="e">
        <v>#N/A</v>
        <stp/>
        <stp>ContractData</stp>
        <stp>EDAH7</stp>
        <stp>Y_Settlement</stp>
        <tr r="H12" s="2"/>
      </tp>
      <tp t="e">
        <v>#N/A</v>
        <stp/>
        <stp>ContractData</stp>
        <stp>EDAH8</stp>
        <stp>Y_Settlement</stp>
        <tr r="H16" s="2"/>
      </tp>
      <tp t="e">
        <v>#N/A</v>
        <stp/>
        <stp>ContractData</stp>
        <stp>EDAH9</stp>
        <stp>Y_Settlement</stp>
        <tr r="H20" s="2"/>
      </tp>
      <tp t="e">
        <v>#N/A</v>
        <stp/>
        <stp>ContractData</stp>
        <stp>EDAS3U8</stp>
        <stp>T_CVol</stp>
        <tr r="T18" s="2"/>
      </tp>
      <tp t="e">
        <v>#N/A</v>
        <stp/>
        <stp>ContractData</stp>
        <stp>EDAS3U9</stp>
        <stp>T_CVol</stp>
        <tr r="T22" s="2"/>
      </tp>
      <tp t="e">
        <v>#N/A</v>
        <stp/>
        <stp>ContractData</stp>
        <stp>EDAS3U2</stp>
        <stp>T_CVol</stp>
        <tr r="T34" s="2"/>
      </tp>
      <tp t="e">
        <v>#N/A</v>
        <stp/>
        <stp>ContractData</stp>
        <stp>EDAS3U3</stp>
        <stp>T_CVol</stp>
        <tr r="T38" s="2"/>
      </tp>
      <tp t="e">
        <v>#N/A</v>
        <stp/>
        <stp>ContractData</stp>
        <stp>EDAS3U0</stp>
        <stp>T_CVol</stp>
        <tr r="T26" s="2"/>
      </tp>
      <tp t="e">
        <v>#N/A</v>
        <stp/>
        <stp>ContractData</stp>
        <stp>EDAS3U1</stp>
        <stp>T_CVol</stp>
        <tr r="T30" s="2"/>
      </tp>
      <tp t="e">
        <v>#N/A</v>
        <stp/>
        <stp>ContractData</stp>
        <stp>EDAS3U6</stp>
        <stp>T_CVol</stp>
        <tr r="T10" s="2"/>
      </tp>
      <tp t="e">
        <v>#N/A</v>
        <stp/>
        <stp>ContractData</stp>
        <stp>EDAS3U7</stp>
        <stp>T_CVol</stp>
        <tr r="T14" s="2"/>
      </tp>
      <tp t="e">
        <v>#N/A</v>
        <stp/>
        <stp>ContractData</stp>
        <stp>EDAS3U4</stp>
        <stp>T_CVol</stp>
        <tr r="T42" s="2"/>
      </tp>
      <tp t="e">
        <v>#N/A</v>
        <stp/>
        <stp>ContractData</stp>
        <stp>EDAS3U5</stp>
        <stp>T_CVol</stp>
        <tr r="T6" s="2"/>
      </tp>
      <tp t="e">
        <v>#N/A</v>
        <stp/>
        <stp>ContractData</stp>
        <stp>EDAS3Z8</stp>
        <stp>T_CVol</stp>
        <tr r="T19" s="2"/>
      </tp>
      <tp t="e">
        <v>#N/A</v>
        <stp/>
        <stp>ContractData</stp>
        <stp>EDAS3Z9</stp>
        <stp>T_CVol</stp>
        <tr r="T23" s="2"/>
      </tp>
      <tp t="e">
        <v>#N/A</v>
        <stp/>
        <stp>ContractData</stp>
        <stp>EDAS3Z2</stp>
        <stp>T_CVol</stp>
        <tr r="T35" s="2"/>
      </tp>
      <tp t="e">
        <v>#N/A</v>
        <stp/>
        <stp>ContractData</stp>
        <stp>EDAS3Z3</stp>
        <stp>T_CVol</stp>
        <tr r="T39" s="2"/>
      </tp>
      <tp t="e">
        <v>#N/A</v>
        <stp/>
        <stp>ContractData</stp>
        <stp>EDAS3Z0</stp>
        <stp>T_CVol</stp>
        <tr r="T27" s="2"/>
      </tp>
      <tp t="e">
        <v>#N/A</v>
        <stp/>
        <stp>ContractData</stp>
        <stp>EDAS3Z1</stp>
        <stp>T_CVol</stp>
        <tr r="T31" s="2"/>
      </tp>
      <tp t="e">
        <v>#N/A</v>
        <stp/>
        <stp>ContractData</stp>
        <stp>EDAS3Z6</stp>
        <stp>T_CVol</stp>
        <tr r="T11" s="2"/>
      </tp>
      <tp t="e">
        <v>#N/A</v>
        <stp/>
        <stp>ContractData</stp>
        <stp>EDAS3Z7</stp>
        <stp>T_CVol</stp>
        <tr r="T15" s="2"/>
      </tp>
      <tp t="e">
        <v>#N/A</v>
        <stp/>
        <stp>ContractData</stp>
        <stp>EDAS3Z4</stp>
        <stp>T_CVol</stp>
        <tr r="T43" s="2"/>
      </tp>
      <tp t="e">
        <v>#N/A</v>
        <stp/>
        <stp>ContractData</stp>
        <stp>EDAS3Z5</stp>
        <stp>T_CVol</stp>
        <tr r="T7" s="2"/>
      </tp>
      <tp t="e">
        <v>#N/A</v>
        <stp/>
        <stp>ContractData</stp>
        <stp>EDAS3H8</stp>
        <stp>T_CVol</stp>
        <tr r="T16" s="2"/>
      </tp>
      <tp t="e">
        <v>#N/A</v>
        <stp/>
        <stp>ContractData</stp>
        <stp>EDAS3H9</stp>
        <stp>T_CVol</stp>
        <tr r="T20" s="2"/>
      </tp>
      <tp t="e">
        <v>#N/A</v>
        <stp/>
        <stp>ContractData</stp>
        <stp>EDAS3H2</stp>
        <stp>T_CVol</stp>
        <tr r="T32" s="2"/>
      </tp>
      <tp t="e">
        <v>#N/A</v>
        <stp/>
        <stp>ContractData</stp>
        <stp>EDAS3H3</stp>
        <stp>T_CVol</stp>
        <tr r="T36" s="2"/>
      </tp>
      <tp t="e">
        <v>#N/A</v>
        <stp/>
        <stp>ContractData</stp>
        <stp>EDAS3H0</stp>
        <stp>T_CVol</stp>
        <tr r="T24" s="2"/>
      </tp>
      <tp t="e">
        <v>#N/A</v>
        <stp/>
        <stp>ContractData</stp>
        <stp>EDAS3H1</stp>
        <stp>T_CVol</stp>
        <tr r="T28" s="2"/>
      </tp>
      <tp t="e">
        <v>#N/A</v>
        <stp/>
        <stp>ContractData</stp>
        <stp>EDAS3H6</stp>
        <stp>T_CVol</stp>
        <tr r="T8" s="2"/>
      </tp>
      <tp t="e">
        <v>#N/A</v>
        <stp/>
        <stp>ContractData</stp>
        <stp>EDAS3H7</stp>
        <stp>T_CVol</stp>
        <tr r="T12" s="2"/>
      </tp>
      <tp t="e">
        <v>#N/A</v>
        <stp/>
        <stp>ContractData</stp>
        <stp>EDAS3H4</stp>
        <stp>T_CVol</stp>
        <tr r="T40" s="2"/>
      </tp>
      <tp t="e">
        <v>#N/A</v>
        <stp/>
        <stp>ContractData</stp>
        <stp>EDAS3H5</stp>
        <stp>T_CVol</stp>
        <tr r="T44" s="2"/>
      </tp>
      <tp t="e">
        <v>#N/A</v>
        <stp/>
        <stp>ContractData</stp>
        <stp>EDAS3M8</stp>
        <stp>T_CVol</stp>
        <tr r="T17" s="2"/>
      </tp>
      <tp t="e">
        <v>#N/A</v>
        <stp/>
        <stp>ContractData</stp>
        <stp>EDAS3M9</stp>
        <stp>T_CVol</stp>
        <tr r="T21" s="2"/>
      </tp>
      <tp t="e">
        <v>#N/A</v>
        <stp/>
        <stp>ContractData</stp>
        <stp>EDAS3M2</stp>
        <stp>T_CVol</stp>
        <tr r="T33" s="2"/>
      </tp>
      <tp t="e">
        <v>#N/A</v>
        <stp/>
        <stp>ContractData</stp>
        <stp>EDAS3M3</stp>
        <stp>T_CVol</stp>
        <tr r="T37" s="2"/>
      </tp>
      <tp t="e">
        <v>#N/A</v>
        <stp/>
        <stp>ContractData</stp>
        <stp>EDAS3M0</stp>
        <stp>T_CVol</stp>
        <tr r="T25" s="2"/>
      </tp>
      <tp t="e">
        <v>#N/A</v>
        <stp/>
        <stp>ContractData</stp>
        <stp>EDAS3M1</stp>
        <stp>T_CVol</stp>
        <tr r="T29" s="2"/>
      </tp>
      <tp t="e">
        <v>#N/A</v>
        <stp/>
        <stp>ContractData</stp>
        <stp>EDAS3M6</stp>
        <stp>T_CVol</stp>
        <tr r="T9" s="2"/>
      </tp>
      <tp t="e">
        <v>#N/A</v>
        <stp/>
        <stp>ContractData</stp>
        <stp>EDAS3M7</stp>
        <stp>T_CVol</stp>
        <tr r="T13" s="2"/>
      </tp>
      <tp t="e">
        <v>#N/A</v>
        <stp/>
        <stp>ContractData</stp>
        <stp>EDAS3M4</stp>
        <stp>T_CVol</stp>
        <tr r="T41" s="2"/>
      </tp>
      <tp t="e">
        <v>#N/A</v>
        <stp/>
        <stp>ContractData</stp>
        <stp>EDAS3M5</stp>
        <stp>T_CVol</stp>
        <tr r="T45" s="2"/>
      </tp>
      <tp t="e">
        <v>#N/A</v>
        <stp/>
        <stp>ContractData</stp>
        <stp>EDAS6U8</stp>
        <stp>T_CVol</stp>
        <tr r="AD18" s="2"/>
      </tp>
      <tp t="e">
        <v>#N/A</v>
        <stp/>
        <stp>ContractData</stp>
        <stp>EDAS6U9</stp>
        <stp>T_CVol</stp>
        <tr r="AD22" s="2"/>
      </tp>
      <tp t="e">
        <v>#N/A</v>
        <stp/>
        <stp>ContractData</stp>
        <stp>EDAS6U2</stp>
        <stp>T_CVol</stp>
        <tr r="AD34" s="2"/>
      </tp>
      <tp t="e">
        <v>#N/A</v>
        <stp/>
        <stp>ContractData</stp>
        <stp>EDAS6U3</stp>
        <stp>T_CVol</stp>
        <tr r="AD38" s="2"/>
      </tp>
      <tp t="e">
        <v>#N/A</v>
        <stp/>
        <stp>ContractData</stp>
        <stp>EDAS6U0</stp>
        <stp>T_CVol</stp>
        <tr r="AD26" s="2"/>
      </tp>
      <tp t="e">
        <v>#N/A</v>
        <stp/>
        <stp>ContractData</stp>
        <stp>EDAS6U1</stp>
        <stp>T_CVol</stp>
        <tr r="AD30" s="2"/>
      </tp>
      <tp t="e">
        <v>#N/A</v>
        <stp/>
        <stp>ContractData</stp>
        <stp>EDAS6U6</stp>
        <stp>T_CVol</stp>
        <tr r="AD10" s="2"/>
      </tp>
      <tp t="e">
        <v>#N/A</v>
        <stp/>
        <stp>ContractData</stp>
        <stp>EDAS6U7</stp>
        <stp>T_CVol</stp>
        <tr r="AD14" s="2"/>
      </tp>
      <tp t="e">
        <v>#N/A</v>
        <stp/>
        <stp>ContractData</stp>
        <stp>EDAS6U4</stp>
        <stp>T_CVol</stp>
        <tr r="AD42" s="2"/>
      </tp>
      <tp t="e">
        <v>#N/A</v>
        <stp/>
        <stp>ContractData</stp>
        <stp>EDAS6U5</stp>
        <stp>T_CVol</stp>
        <tr r="AD6" s="2"/>
      </tp>
      <tp t="e">
        <v>#N/A</v>
        <stp/>
        <stp>ContractData</stp>
        <stp>EDAS6Z8</stp>
        <stp>T_CVol</stp>
        <tr r="AD19" s="2"/>
      </tp>
      <tp t="e">
        <v>#N/A</v>
        <stp/>
        <stp>ContractData</stp>
        <stp>EDAS6Z9</stp>
        <stp>T_CVol</stp>
        <tr r="AD23" s="2"/>
      </tp>
      <tp t="e">
        <v>#N/A</v>
        <stp/>
        <stp>ContractData</stp>
        <stp>EDAS6Z2</stp>
        <stp>T_CVol</stp>
        <tr r="AD35" s="2"/>
      </tp>
      <tp t="e">
        <v>#N/A</v>
        <stp/>
        <stp>ContractData</stp>
        <stp>EDAS6Z3</stp>
        <stp>T_CVol</stp>
        <tr r="AD39" s="2"/>
      </tp>
      <tp t="e">
        <v>#N/A</v>
        <stp/>
        <stp>ContractData</stp>
        <stp>EDAS6Z0</stp>
        <stp>T_CVol</stp>
        <tr r="AD27" s="2"/>
      </tp>
      <tp t="e">
        <v>#N/A</v>
        <stp/>
        <stp>ContractData</stp>
        <stp>EDAS6Z1</stp>
        <stp>T_CVol</stp>
        <tr r="AD31" s="2"/>
      </tp>
      <tp t="e">
        <v>#N/A</v>
        <stp/>
        <stp>ContractData</stp>
        <stp>EDAS6Z6</stp>
        <stp>T_CVol</stp>
        <tr r="AD11" s="2"/>
      </tp>
      <tp t="e">
        <v>#N/A</v>
        <stp/>
        <stp>ContractData</stp>
        <stp>EDAS6Z7</stp>
        <stp>T_CVol</stp>
        <tr r="AD15" s="2"/>
      </tp>
      <tp t="e">
        <v>#N/A</v>
        <stp/>
        <stp>ContractData</stp>
        <stp>EDAS6Z4</stp>
        <stp>T_CVol</stp>
        <tr r="AD43" s="2"/>
      </tp>
      <tp t="e">
        <v>#N/A</v>
        <stp/>
        <stp>ContractData</stp>
        <stp>EDAS6Z5</stp>
        <stp>T_CVol</stp>
        <tr r="AD7" s="2"/>
      </tp>
      <tp t="e">
        <v>#N/A</v>
        <stp/>
        <stp>ContractData</stp>
        <stp>EDAS6H8</stp>
        <stp>T_CVol</stp>
        <tr r="AD16" s="2"/>
      </tp>
      <tp t="e">
        <v>#N/A</v>
        <stp/>
        <stp>ContractData</stp>
        <stp>EDAS6H9</stp>
        <stp>T_CVol</stp>
        <tr r="AD20" s="2"/>
      </tp>
      <tp t="e">
        <v>#N/A</v>
        <stp/>
        <stp>ContractData</stp>
        <stp>EDAS6H2</stp>
        <stp>T_CVol</stp>
        <tr r="AD32" s="2"/>
      </tp>
      <tp t="e">
        <v>#N/A</v>
        <stp/>
        <stp>ContractData</stp>
        <stp>EDAS6H3</stp>
        <stp>T_CVol</stp>
        <tr r="AD36" s="2"/>
      </tp>
      <tp t="e">
        <v>#N/A</v>
        <stp/>
        <stp>ContractData</stp>
        <stp>EDAS6H0</stp>
        <stp>T_CVol</stp>
        <tr r="AD24" s="2"/>
      </tp>
      <tp t="e">
        <v>#N/A</v>
        <stp/>
        <stp>ContractData</stp>
        <stp>EDAS6H1</stp>
        <stp>T_CVol</stp>
        <tr r="AD28" s="2"/>
      </tp>
      <tp t="e">
        <v>#N/A</v>
        <stp/>
        <stp>ContractData</stp>
        <stp>EDAS6H6</stp>
        <stp>T_CVol</stp>
        <tr r="AD8" s="2"/>
      </tp>
      <tp t="e">
        <v>#N/A</v>
        <stp/>
        <stp>ContractData</stp>
        <stp>EDAS6H7</stp>
        <stp>T_CVol</stp>
        <tr r="AD12" s="2"/>
      </tp>
      <tp t="e">
        <v>#N/A</v>
        <stp/>
        <stp>ContractData</stp>
        <stp>EDAS6H4</stp>
        <stp>T_CVol</stp>
        <tr r="AD40" s="2"/>
      </tp>
      <tp t="e">
        <v>#N/A</v>
        <stp/>
        <stp>ContractData</stp>
        <stp>EDAS6H5</stp>
        <stp>T_CVol</stp>
        <tr r="AD44" s="2"/>
      </tp>
      <tp t="e">
        <v>#N/A</v>
        <stp/>
        <stp>ContractData</stp>
        <stp>EDAS6M8</stp>
        <stp>T_CVol</stp>
        <tr r="AD17" s="2"/>
      </tp>
      <tp t="e">
        <v>#N/A</v>
        <stp/>
        <stp>ContractData</stp>
        <stp>EDAS6M9</stp>
        <stp>T_CVol</stp>
        <tr r="AD21" s="2"/>
      </tp>
      <tp t="e">
        <v>#N/A</v>
        <stp/>
        <stp>ContractData</stp>
        <stp>EDAS6M2</stp>
        <stp>T_CVol</stp>
        <tr r="AD33" s="2"/>
      </tp>
      <tp t="e">
        <v>#N/A</v>
        <stp/>
        <stp>ContractData</stp>
        <stp>EDAS6M3</stp>
        <stp>T_CVol</stp>
        <tr r="AD37" s="2"/>
      </tp>
      <tp t="e">
        <v>#N/A</v>
        <stp/>
        <stp>ContractData</stp>
        <stp>EDAS6M0</stp>
        <stp>T_CVol</stp>
        <tr r="AD25" s="2"/>
      </tp>
      <tp t="e">
        <v>#N/A</v>
        <stp/>
        <stp>ContractData</stp>
        <stp>EDAS6M1</stp>
        <stp>T_CVol</stp>
        <tr r="AD29" s="2"/>
      </tp>
      <tp t="e">
        <v>#N/A</v>
        <stp/>
        <stp>ContractData</stp>
        <stp>EDAS6M6</stp>
        <stp>T_CVol</stp>
        <tr r="AD9" s="2"/>
      </tp>
      <tp t="e">
        <v>#N/A</v>
        <stp/>
        <stp>ContractData</stp>
        <stp>EDAS6M7</stp>
        <stp>T_CVol</stp>
        <tr r="AD13" s="2"/>
      </tp>
      <tp t="e">
        <v>#N/A</v>
        <stp/>
        <stp>ContractData</stp>
        <stp>EDAS6M4</stp>
        <stp>T_CVol</stp>
        <tr r="AD41" s="2"/>
      </tp>
      <tp t="e">
        <v>#N/A</v>
        <stp/>
        <stp>ContractData</stp>
        <stp>EDAS6M5</stp>
        <stp>T_CVol</stp>
        <tr r="AD45" s="2"/>
      </tp>
      <tp t="e">
        <v>#N/A</v>
        <stp/>
        <stp>ContractData</stp>
        <stp>EDAM0</stp>
        <stp>Y_Settlement</stp>
        <tr r="H25" s="2"/>
      </tp>
      <tp t="e">
        <v>#N/A</v>
        <stp/>
        <stp>ContractData</stp>
        <stp>EDAM1</stp>
        <stp>Y_Settlement</stp>
        <tr r="H29" s="2"/>
      </tp>
      <tp t="e">
        <v>#N/A</v>
        <stp/>
        <stp>ContractData</stp>
        <stp>EDAM2</stp>
        <stp>Y_Settlement</stp>
        <tr r="H33" s="2"/>
      </tp>
      <tp t="e">
        <v>#N/A</v>
        <stp/>
        <stp>ContractData</stp>
        <stp>EDAM3</stp>
        <stp>Y_Settlement</stp>
        <tr r="H37" s="2"/>
      </tp>
      <tp t="e">
        <v>#N/A</v>
        <stp/>
        <stp>ContractData</stp>
        <stp>EDAM4</stp>
        <stp>Y_Settlement</stp>
        <tr r="H41" s="2"/>
      </tp>
      <tp t="e">
        <v>#N/A</v>
        <stp/>
        <stp>ContractData</stp>
        <stp>EDAM5</stp>
        <stp>Y_Settlement</stp>
        <tr r="H45" s="2"/>
      </tp>
      <tp t="e">
        <v>#N/A</v>
        <stp/>
        <stp>ContractData</stp>
        <stp>EDAM6</stp>
        <stp>Y_Settlement</stp>
        <tr r="H9" s="2"/>
      </tp>
      <tp t="e">
        <v>#N/A</v>
        <stp/>
        <stp>ContractData</stp>
        <stp>EDAM7</stp>
        <stp>Y_Settlement</stp>
        <tr r="H13" s="2"/>
      </tp>
      <tp t="e">
        <v>#N/A</v>
        <stp/>
        <stp>ContractData</stp>
        <stp>EDAM8</stp>
        <stp>Y_Settlement</stp>
        <tr r="H17" s="2"/>
      </tp>
      <tp t="e">
        <v>#N/A</v>
        <stp/>
        <stp>ContractData</stp>
        <stp>EDAM9</stp>
        <stp>Y_Settlement</stp>
        <tr r="H21" s="2"/>
      </tp>
      <tp t="e">
        <v>#N/A</v>
        <stp/>
        <stp>ContractData</stp>
        <stp>EDAS3Z8</stp>
        <stp>Y_Settlement</stp>
        <tr r="R19" s="2"/>
      </tp>
      <tp t="e">
        <v>#N/A</v>
        <stp/>
        <stp>ContractData</stp>
        <stp>EDAS6Z8</stp>
        <stp>Y_Settlement</stp>
        <tr r="AB19" s="2"/>
      </tp>
      <tp t="e">
        <v>#N/A</v>
        <stp/>
        <stp>ContractData</stp>
        <stp>EDAS3Z9</stp>
        <stp>Y_Settlement</stp>
        <tr r="R23" s="2"/>
      </tp>
      <tp t="e">
        <v>#N/A</v>
        <stp/>
        <stp>ContractData</stp>
        <stp>EDAS6Z9</stp>
        <stp>Y_Settlement</stp>
        <tr r="AB23" s="2"/>
      </tp>
      <tp t="e">
        <v>#N/A</v>
        <stp/>
        <stp>ContractData</stp>
        <stp>EDAS3Z0</stp>
        <stp>Y_Settlement</stp>
        <tr r="R27" s="2"/>
      </tp>
      <tp t="e">
        <v>#N/A</v>
        <stp/>
        <stp>ContractData</stp>
        <stp>EDAS6Z0</stp>
        <stp>Y_Settlement</stp>
        <tr r="AB27" s="2"/>
      </tp>
      <tp t="e">
        <v>#N/A</v>
        <stp/>
        <stp>ContractData</stp>
        <stp>EDAS3Z1</stp>
        <stp>Y_Settlement</stp>
        <tr r="R31" s="2"/>
      </tp>
      <tp t="e">
        <v>#N/A</v>
        <stp/>
        <stp>ContractData</stp>
        <stp>EDAS6Z1</stp>
        <stp>Y_Settlement</stp>
        <tr r="AB31" s="2"/>
      </tp>
      <tp t="e">
        <v>#N/A</v>
        <stp/>
        <stp>ContractData</stp>
        <stp>EDAS3Z2</stp>
        <stp>Y_Settlement</stp>
        <tr r="R35" s="2"/>
      </tp>
      <tp t="e">
        <v>#N/A</v>
        <stp/>
        <stp>ContractData</stp>
        <stp>EDAS6Z2</stp>
        <stp>Y_Settlement</stp>
        <tr r="AB35" s="2"/>
      </tp>
      <tp t="e">
        <v>#N/A</v>
        <stp/>
        <stp>ContractData</stp>
        <stp>EDAS3Z3</stp>
        <stp>Y_Settlement</stp>
        <tr r="R39" s="2"/>
      </tp>
      <tp t="e">
        <v>#N/A</v>
        <stp/>
        <stp>ContractData</stp>
        <stp>EDAS6Z3</stp>
        <stp>Y_Settlement</stp>
        <tr r="AB39" s="2"/>
      </tp>
      <tp t="e">
        <v>#N/A</v>
        <stp/>
        <stp>ContractData</stp>
        <stp>EDAS3Z4</stp>
        <stp>Y_Settlement</stp>
        <tr r="R43" s="2"/>
      </tp>
      <tp t="e">
        <v>#N/A</v>
        <stp/>
        <stp>ContractData</stp>
        <stp>EDAS6Z4</stp>
        <stp>Y_Settlement</stp>
        <tr r="AB43" s="2"/>
      </tp>
      <tp t="e">
        <v>#N/A</v>
        <stp/>
        <stp>ContractData</stp>
        <stp>EDAS3Z5</stp>
        <stp>Y_Settlement</stp>
        <tr r="R7" s="2"/>
      </tp>
      <tp t="e">
        <v>#N/A</v>
        <stp/>
        <stp>ContractData</stp>
        <stp>EDAS6Z5</stp>
        <stp>Y_Settlement</stp>
        <tr r="AB7" s="2"/>
      </tp>
      <tp t="e">
        <v>#N/A</v>
        <stp/>
        <stp>ContractData</stp>
        <stp>EDAS3Z6</stp>
        <stp>Y_Settlement</stp>
        <tr r="R11" s="2"/>
      </tp>
      <tp t="e">
        <v>#N/A</v>
        <stp/>
        <stp>ContractData</stp>
        <stp>EDAS6Z6</stp>
        <stp>Y_Settlement</stp>
        <tr r="AB11" s="2"/>
      </tp>
      <tp t="e">
        <v>#N/A</v>
        <stp/>
        <stp>ContractData</stp>
        <stp>EDAS3Z7</stp>
        <stp>Y_Settlement</stp>
        <tr r="R15" s="2"/>
      </tp>
      <tp t="e">
        <v>#N/A</v>
        <stp/>
        <stp>ContractData</stp>
        <stp>EDAS6Z7</stp>
        <stp>Y_Settlement</stp>
        <tr r="AB15" s="2"/>
      </tp>
      <tp t="e">
        <v>#N/A</v>
        <stp/>
        <stp>ContractData</stp>
        <stp>EDAM8</stp>
        <stp>Ask</stp>
        <tr r="E17" s="2"/>
      </tp>
      <tp t="e">
        <v>#N/A</v>
        <stp/>
        <stp>ContractData</stp>
        <stp>EDAM9</stp>
        <stp>Ask</stp>
        <tr r="E21" s="2"/>
      </tp>
      <tp t="e">
        <v>#N/A</v>
        <stp/>
        <stp>ContractData</stp>
        <stp>EDAM2</stp>
        <stp>Ask</stp>
        <tr r="E33" s="2"/>
      </tp>
      <tp t="e">
        <v>#N/A</v>
        <stp/>
        <stp>ContractData</stp>
        <stp>EDAM3</stp>
        <stp>Ask</stp>
        <tr r="E37" s="2"/>
      </tp>
      <tp t="e">
        <v>#N/A</v>
        <stp/>
        <stp>ContractData</stp>
        <stp>EDAM0</stp>
        <stp>Ask</stp>
        <tr r="E25" s="2"/>
      </tp>
      <tp t="e">
        <v>#N/A</v>
        <stp/>
        <stp>ContractData</stp>
        <stp>EDAM1</stp>
        <stp>Ask</stp>
        <tr r="E29" s="2"/>
      </tp>
      <tp t="e">
        <v>#N/A</v>
        <stp/>
        <stp>ContractData</stp>
        <stp>EDAM6</stp>
        <stp>Ask</stp>
        <tr r="E9" s="2"/>
      </tp>
      <tp t="e">
        <v>#N/A</v>
        <stp/>
        <stp>ContractData</stp>
        <stp>EDAM7</stp>
        <stp>Ask</stp>
        <tr r="E13" s="2"/>
      </tp>
      <tp t="e">
        <v>#N/A</v>
        <stp/>
        <stp>ContractData</stp>
        <stp>EDAM4</stp>
        <stp>Ask</stp>
        <tr r="E41" s="2"/>
      </tp>
      <tp t="e">
        <v>#N/A</v>
        <stp/>
        <stp>ContractData</stp>
        <stp>EDAM5</stp>
        <stp>Ask</stp>
        <tr r="E45" s="2"/>
      </tp>
      <tp t="e">
        <v>#N/A</v>
        <stp/>
        <stp>ContractData</stp>
        <stp>EDAH8</stp>
        <stp>Ask</stp>
        <tr r="E16" s="2"/>
      </tp>
      <tp t="e">
        <v>#N/A</v>
        <stp/>
        <stp>ContractData</stp>
        <stp>EDAH9</stp>
        <stp>Ask</stp>
        <tr r="E20" s="2"/>
      </tp>
      <tp t="e">
        <v>#N/A</v>
        <stp/>
        <stp>ContractData</stp>
        <stp>EDAH2</stp>
        <stp>Ask</stp>
        <tr r="E32" s="2"/>
      </tp>
      <tp t="e">
        <v>#N/A</v>
        <stp/>
        <stp>ContractData</stp>
        <stp>EDAH3</stp>
        <stp>Ask</stp>
        <tr r="E36" s="2"/>
      </tp>
      <tp t="e">
        <v>#N/A</v>
        <stp/>
        <stp>ContractData</stp>
        <stp>EDAH0</stp>
        <stp>Ask</stp>
        <tr r="E24" s="2"/>
      </tp>
      <tp t="e">
        <v>#N/A</v>
        <stp/>
        <stp>ContractData</stp>
        <stp>EDAH1</stp>
        <stp>Ask</stp>
        <tr r="E28" s="2"/>
      </tp>
      <tp t="e">
        <v>#N/A</v>
        <stp/>
        <stp>ContractData</stp>
        <stp>EDAH6</stp>
        <stp>Ask</stp>
        <tr r="E8" s="2"/>
      </tp>
      <tp t="e">
        <v>#N/A</v>
        <stp/>
        <stp>ContractData</stp>
        <stp>EDAH7</stp>
        <stp>Ask</stp>
        <tr r="E12" s="2"/>
      </tp>
      <tp t="e">
        <v>#N/A</v>
        <stp/>
        <stp>ContractData</stp>
        <stp>EDAH4</stp>
        <stp>Ask</stp>
        <tr r="E40" s="2"/>
      </tp>
      <tp t="e">
        <v>#N/A</v>
        <stp/>
        <stp>ContractData</stp>
        <stp>EDAH5</stp>
        <stp>Ask</stp>
        <tr r="E44" s="2"/>
      </tp>
      <tp t="e">
        <v>#N/A</v>
        <stp/>
        <stp>ContractData</stp>
        <stp>EDAU8</stp>
        <stp>Ask</stp>
        <tr r="E18" s="2"/>
      </tp>
      <tp t="e">
        <v>#N/A</v>
        <stp/>
        <stp>ContractData</stp>
        <stp>EDAU9</stp>
        <stp>Ask</stp>
        <tr r="E22" s="2"/>
      </tp>
      <tp t="e">
        <v>#N/A</v>
        <stp/>
        <stp>ContractData</stp>
        <stp>EDAU2</stp>
        <stp>Ask</stp>
        <tr r="E34" s="2"/>
      </tp>
      <tp t="e">
        <v>#N/A</v>
        <stp/>
        <stp>ContractData</stp>
        <stp>EDAU3</stp>
        <stp>Ask</stp>
        <tr r="E38" s="2"/>
      </tp>
      <tp t="e">
        <v>#N/A</v>
        <stp/>
        <stp>ContractData</stp>
        <stp>EDAU0</stp>
        <stp>Ask</stp>
        <tr r="E26" s="2"/>
      </tp>
      <tp t="e">
        <v>#N/A</v>
        <stp/>
        <stp>ContractData</stp>
        <stp>EDAU1</stp>
        <stp>Ask</stp>
        <tr r="E30" s="2"/>
      </tp>
      <tp t="e">
        <v>#N/A</v>
        <stp/>
        <stp>ContractData</stp>
        <stp>EDAU6</stp>
        <stp>Ask</stp>
        <tr r="E10" s="2"/>
      </tp>
      <tp t="e">
        <v>#N/A</v>
        <stp/>
        <stp>ContractData</stp>
        <stp>EDAU7</stp>
        <stp>Ask</stp>
        <tr r="E14" s="2"/>
      </tp>
      <tp t="e">
        <v>#N/A</v>
        <stp/>
        <stp>ContractData</stp>
        <stp>EDAU4</stp>
        <stp>Ask</stp>
        <tr r="E42" s="2"/>
      </tp>
      <tp t="e">
        <v>#N/A</v>
        <stp/>
        <stp>ContractData</stp>
        <stp>EDAU5</stp>
        <stp>Ask</stp>
        <tr r="E6" s="2"/>
      </tp>
      <tp t="e">
        <v>#N/A</v>
        <stp/>
        <stp>ContractData</stp>
        <stp>EDAZ8</stp>
        <stp>Ask</stp>
        <tr r="E19" s="2"/>
      </tp>
      <tp t="e">
        <v>#N/A</v>
        <stp/>
        <stp>ContractData</stp>
        <stp>EDAZ9</stp>
        <stp>Ask</stp>
        <tr r="E23" s="2"/>
      </tp>
      <tp t="e">
        <v>#N/A</v>
        <stp/>
        <stp>ContractData</stp>
        <stp>EDAZ2</stp>
        <stp>Ask</stp>
        <tr r="E35" s="2"/>
      </tp>
      <tp t="e">
        <v>#N/A</v>
        <stp/>
        <stp>ContractData</stp>
        <stp>EDAZ3</stp>
        <stp>Ask</stp>
        <tr r="E39" s="2"/>
      </tp>
      <tp t="e">
        <v>#N/A</v>
        <stp/>
        <stp>ContractData</stp>
        <stp>EDAZ0</stp>
        <stp>Ask</stp>
        <tr r="E27" s="2"/>
      </tp>
      <tp t="e">
        <v>#N/A</v>
        <stp/>
        <stp>ContractData</stp>
        <stp>EDAZ1</stp>
        <stp>Ask</stp>
        <tr r="E31" s="2"/>
      </tp>
      <tp t="e">
        <v>#N/A</v>
        <stp/>
        <stp>ContractData</stp>
        <stp>EDAZ6</stp>
        <stp>Ask</stp>
        <tr r="E11" s="2"/>
      </tp>
      <tp t="e">
        <v>#N/A</v>
        <stp/>
        <stp>ContractData</stp>
        <stp>EDAZ7</stp>
        <stp>Ask</stp>
        <tr r="E15" s="2"/>
      </tp>
      <tp t="e">
        <v>#N/A</v>
        <stp/>
        <stp>ContractData</stp>
        <stp>EDAZ4</stp>
        <stp>Ask</stp>
        <tr r="E43" s="2"/>
      </tp>
      <tp t="e">
        <v>#N/A</v>
        <stp/>
        <stp>ContractData</stp>
        <stp>EDAZ5</stp>
        <stp>Ask</stp>
        <tr r="E7" s="2"/>
      </tp>
      <tp t="e">
        <v>#N/A</v>
        <stp/>
        <stp>ContractData</stp>
        <stp>EDAS3U8</stp>
        <stp>Y_Settlement</stp>
        <tr r="R18" s="2"/>
      </tp>
      <tp t="e">
        <v>#N/A</v>
        <stp/>
        <stp>ContractData</stp>
        <stp>EDAS6U8</stp>
        <stp>Y_Settlement</stp>
        <tr r="AB18" s="2"/>
      </tp>
      <tp t="e">
        <v>#N/A</v>
        <stp/>
        <stp>ContractData</stp>
        <stp>EDAS3U9</stp>
        <stp>Y_Settlement</stp>
        <tr r="R22" s="2"/>
      </tp>
      <tp t="e">
        <v>#N/A</v>
        <stp/>
        <stp>ContractData</stp>
        <stp>EDAS6U9</stp>
        <stp>Y_Settlement</stp>
        <tr r="AB22" s="2"/>
      </tp>
      <tp t="e">
        <v>#N/A</v>
        <stp/>
        <stp>ContractData</stp>
        <stp>EDAS3U0</stp>
        <stp>Y_Settlement</stp>
        <tr r="R26" s="2"/>
      </tp>
      <tp t="e">
        <v>#N/A</v>
        <stp/>
        <stp>ContractData</stp>
        <stp>EDAS6U0</stp>
        <stp>Y_Settlement</stp>
        <tr r="AB26" s="2"/>
      </tp>
      <tp t="e">
        <v>#N/A</v>
        <stp/>
        <stp>ContractData</stp>
        <stp>EDAS3U1</stp>
        <stp>Y_Settlement</stp>
        <tr r="R30" s="2"/>
      </tp>
      <tp t="e">
        <v>#N/A</v>
        <stp/>
        <stp>ContractData</stp>
        <stp>EDAS6U1</stp>
        <stp>Y_Settlement</stp>
        <tr r="AB30" s="2"/>
      </tp>
      <tp t="e">
        <v>#N/A</v>
        <stp/>
        <stp>ContractData</stp>
        <stp>EDAS3U2</stp>
        <stp>Y_Settlement</stp>
        <tr r="R34" s="2"/>
      </tp>
      <tp t="e">
        <v>#N/A</v>
        <stp/>
        <stp>ContractData</stp>
        <stp>EDAS6U2</stp>
        <stp>Y_Settlement</stp>
        <tr r="AB34" s="2"/>
      </tp>
      <tp t="e">
        <v>#N/A</v>
        <stp/>
        <stp>ContractData</stp>
        <stp>EDAS3U3</stp>
        <stp>Y_Settlement</stp>
        <tr r="R38" s="2"/>
      </tp>
      <tp t="e">
        <v>#N/A</v>
        <stp/>
        <stp>ContractData</stp>
        <stp>EDAS6U3</stp>
        <stp>Y_Settlement</stp>
        <tr r="AB38" s="2"/>
      </tp>
      <tp t="e">
        <v>#N/A</v>
        <stp/>
        <stp>ContractData</stp>
        <stp>EDAS3U4</stp>
        <stp>Y_Settlement</stp>
        <tr r="R42" s="2"/>
      </tp>
      <tp t="e">
        <v>#N/A</v>
        <stp/>
        <stp>ContractData</stp>
        <stp>EDAS6U4</stp>
        <stp>Y_Settlement</stp>
        <tr r="AB42" s="2"/>
      </tp>
      <tp t="e">
        <v>#N/A</v>
        <stp/>
        <stp>ContractData</stp>
        <stp>EDAS3U5</stp>
        <stp>Y_Settlement</stp>
        <tr r="R6" s="2"/>
      </tp>
      <tp t="e">
        <v>#N/A</v>
        <stp/>
        <stp>ContractData</stp>
        <stp>EDAS6U5</stp>
        <stp>Y_Settlement</stp>
        <tr r="AB6" s="2"/>
      </tp>
      <tp t="e">
        <v>#N/A</v>
        <stp/>
        <stp>ContractData</stp>
        <stp>EDAS3U6</stp>
        <stp>Y_Settlement</stp>
        <tr r="R10" s="2"/>
      </tp>
      <tp t="e">
        <v>#N/A</v>
        <stp/>
        <stp>ContractData</stp>
        <stp>EDAS6U6</stp>
        <stp>Y_Settlement</stp>
        <tr r="AB10" s="2"/>
      </tp>
      <tp t="e">
        <v>#N/A</v>
        <stp/>
        <stp>ContractData</stp>
        <stp>EDAS3U7</stp>
        <stp>Y_Settlement</stp>
        <tr r="R14" s="2"/>
      </tp>
      <tp t="e">
        <v>#N/A</v>
        <stp/>
        <stp>ContractData</stp>
        <stp>EDAS6U7</stp>
        <stp>Y_Settlement</stp>
        <tr r="AB14" s="2"/>
      </tp>
      <tp t="e">
        <v>#N/A</v>
        <stp/>
        <stp>ContractData</stp>
        <stp>EDAZ5</stp>
        <stp>Bid</stp>
        <tr r="D7" s="2"/>
      </tp>
      <tp t="e">
        <v>#N/A</v>
        <stp/>
        <stp>ContractData</stp>
        <stp>EDAZ4</stp>
        <stp>Bid</stp>
        <tr r="D43" s="2"/>
      </tp>
      <tp t="e">
        <v>#N/A</v>
        <stp/>
        <stp>ContractData</stp>
        <stp>EDAZ7</stp>
        <stp>Bid</stp>
        <tr r="D15" s="2"/>
      </tp>
      <tp t="e">
        <v>#N/A</v>
        <stp/>
        <stp>ContractData</stp>
        <stp>EDAZ6</stp>
        <stp>Bid</stp>
        <tr r="D11" s="2"/>
      </tp>
      <tp t="e">
        <v>#N/A</v>
        <stp/>
        <stp>ContractData</stp>
        <stp>EDAZ1</stp>
        <stp>Bid</stp>
        <tr r="D31" s="2"/>
      </tp>
      <tp t="e">
        <v>#N/A</v>
        <stp/>
        <stp>ContractData</stp>
        <stp>EDAZ0</stp>
        <stp>Bid</stp>
        <tr r="D27" s="2"/>
      </tp>
      <tp t="e">
        <v>#N/A</v>
        <stp/>
        <stp>ContractData</stp>
        <stp>EDAZ3</stp>
        <stp>Bid</stp>
        <tr r="D39" s="2"/>
      </tp>
      <tp t="e">
        <v>#N/A</v>
        <stp/>
        <stp>ContractData</stp>
        <stp>EDAZ2</stp>
        <stp>Bid</stp>
        <tr r="D35" s="2"/>
      </tp>
      <tp t="e">
        <v>#N/A</v>
        <stp/>
        <stp>ContractData</stp>
        <stp>EDAZ9</stp>
        <stp>Bid</stp>
        <tr r="D23" s="2"/>
      </tp>
      <tp t="e">
        <v>#N/A</v>
        <stp/>
        <stp>ContractData</stp>
        <stp>EDAZ8</stp>
        <stp>Bid</stp>
        <tr r="D19" s="2"/>
      </tp>
      <tp t="e">
        <v>#N/A</v>
        <stp/>
        <stp>ContractData</stp>
        <stp>EDAU5</stp>
        <stp>Bid</stp>
        <tr r="D6" s="2"/>
      </tp>
      <tp t="e">
        <v>#N/A</v>
        <stp/>
        <stp>ContractData</stp>
        <stp>EDAU4</stp>
        <stp>Bid</stp>
        <tr r="D42" s="2"/>
      </tp>
      <tp t="e">
        <v>#N/A</v>
        <stp/>
        <stp>ContractData</stp>
        <stp>EDAU7</stp>
        <stp>Bid</stp>
        <tr r="D14" s="2"/>
      </tp>
      <tp t="e">
        <v>#N/A</v>
        <stp/>
        <stp>ContractData</stp>
        <stp>EDAU6</stp>
        <stp>Bid</stp>
        <tr r="D10" s="2"/>
      </tp>
      <tp t="e">
        <v>#N/A</v>
        <stp/>
        <stp>ContractData</stp>
        <stp>EDAU1</stp>
        <stp>Bid</stp>
        <tr r="D30" s="2"/>
      </tp>
      <tp t="e">
        <v>#N/A</v>
        <stp/>
        <stp>ContractData</stp>
        <stp>EDAU0</stp>
        <stp>Bid</stp>
        <tr r="D26" s="2"/>
      </tp>
      <tp t="e">
        <v>#N/A</v>
        <stp/>
        <stp>ContractData</stp>
        <stp>EDAU3</stp>
        <stp>Bid</stp>
        <tr r="D38" s="2"/>
      </tp>
      <tp t="e">
        <v>#N/A</v>
        <stp/>
        <stp>ContractData</stp>
        <stp>EDAU2</stp>
        <stp>Bid</stp>
        <tr r="D34" s="2"/>
      </tp>
      <tp t="e">
        <v>#N/A</v>
        <stp/>
        <stp>ContractData</stp>
        <stp>EDAU9</stp>
        <stp>Bid</stp>
        <tr r="D22" s="2"/>
      </tp>
      <tp t="e">
        <v>#N/A</v>
        <stp/>
        <stp>ContractData</stp>
        <stp>EDAU8</stp>
        <stp>Bid</stp>
        <tr r="D18" s="2"/>
      </tp>
      <tp t="e">
        <v>#N/A</v>
        <stp/>
        <stp>ContractData</stp>
        <stp>EDAM5</stp>
        <stp>Bid</stp>
        <tr r="D45" s="2"/>
      </tp>
      <tp t="e">
        <v>#N/A</v>
        <stp/>
        <stp>ContractData</stp>
        <stp>EDAM4</stp>
        <stp>Bid</stp>
        <tr r="D41" s="2"/>
      </tp>
      <tp t="e">
        <v>#N/A</v>
        <stp/>
        <stp>ContractData</stp>
        <stp>EDAM7</stp>
        <stp>Bid</stp>
        <tr r="D13" s="2"/>
      </tp>
      <tp t="e">
        <v>#N/A</v>
        <stp/>
        <stp>ContractData</stp>
        <stp>EDAM6</stp>
        <stp>Bid</stp>
        <tr r="D9" s="2"/>
      </tp>
      <tp t="e">
        <v>#N/A</v>
        <stp/>
        <stp>ContractData</stp>
        <stp>EDAM1</stp>
        <stp>Bid</stp>
        <tr r="D29" s="2"/>
      </tp>
      <tp t="e">
        <v>#N/A</v>
        <stp/>
        <stp>ContractData</stp>
        <stp>EDAM0</stp>
        <stp>Bid</stp>
        <tr r="D25" s="2"/>
      </tp>
      <tp t="e">
        <v>#N/A</v>
        <stp/>
        <stp>ContractData</stp>
        <stp>EDAM3</stp>
        <stp>Bid</stp>
        <tr r="D37" s="2"/>
      </tp>
      <tp t="e">
        <v>#N/A</v>
        <stp/>
        <stp>ContractData</stp>
        <stp>EDAM2</stp>
        <stp>Bid</stp>
        <tr r="D33" s="2"/>
      </tp>
      <tp t="e">
        <v>#N/A</v>
        <stp/>
        <stp>ContractData</stp>
        <stp>EDAM9</stp>
        <stp>Bid</stp>
        <tr r="D21" s="2"/>
      </tp>
      <tp t="e">
        <v>#N/A</v>
        <stp/>
        <stp>ContractData</stp>
        <stp>EDAM8</stp>
        <stp>Bid</stp>
        <tr r="D17" s="2"/>
      </tp>
      <tp t="e">
        <v>#N/A</v>
        <stp/>
        <stp>ContractData</stp>
        <stp>EDAH5</stp>
        <stp>Bid</stp>
        <tr r="D44" s="2"/>
      </tp>
      <tp t="e">
        <v>#N/A</v>
        <stp/>
        <stp>ContractData</stp>
        <stp>EDAH4</stp>
        <stp>Bid</stp>
        <tr r="D40" s="2"/>
      </tp>
      <tp t="e">
        <v>#N/A</v>
        <stp/>
        <stp>ContractData</stp>
        <stp>EDAH7</stp>
        <stp>Bid</stp>
        <tr r="D12" s="2"/>
      </tp>
      <tp t="e">
        <v>#N/A</v>
        <stp/>
        <stp>ContractData</stp>
        <stp>EDAH6</stp>
        <stp>Bid</stp>
        <tr r="D8" s="2"/>
      </tp>
      <tp t="e">
        <v>#N/A</v>
        <stp/>
        <stp>ContractData</stp>
        <stp>EDAH1</stp>
        <stp>Bid</stp>
        <tr r="D28" s="2"/>
      </tp>
      <tp t="e">
        <v>#N/A</v>
        <stp/>
        <stp>ContractData</stp>
        <stp>EDAH0</stp>
        <stp>Bid</stp>
        <tr r="D24" s="2"/>
      </tp>
      <tp t="e">
        <v>#N/A</v>
        <stp/>
        <stp>ContractData</stp>
        <stp>EDAH3</stp>
        <stp>Bid</stp>
        <tr r="D36" s="2"/>
      </tp>
      <tp t="e">
        <v>#N/A</v>
        <stp/>
        <stp>ContractData</stp>
        <stp>EDAH2</stp>
        <stp>Bid</stp>
        <tr r="D32" s="2"/>
      </tp>
      <tp t="e">
        <v>#N/A</v>
        <stp/>
        <stp>ContractData</stp>
        <stp>EDAH9</stp>
        <stp>Bid</stp>
        <tr r="D20" s="2"/>
      </tp>
      <tp t="e">
        <v>#N/A</v>
        <stp/>
        <stp>ContractData</stp>
        <stp>EDAH8</stp>
        <stp>Bid</stp>
        <tr r="D16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</xdr:row>
      <xdr:rowOff>95250</xdr:rowOff>
    </xdr:from>
    <xdr:to>
      <xdr:col>2</xdr:col>
      <xdr:colOff>371390</xdr:colOff>
      <xdr:row>2</xdr:row>
      <xdr:rowOff>142843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304800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27</xdr:col>
      <xdr:colOff>638175</xdr:colOff>
      <xdr:row>1</xdr:row>
      <xdr:rowOff>85725</xdr:rowOff>
    </xdr:from>
    <xdr:to>
      <xdr:col>29</xdr:col>
      <xdr:colOff>199940</xdr:colOff>
      <xdr:row>2</xdr:row>
      <xdr:rowOff>133318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0" y="2190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6"/>
  <sheetViews>
    <sheetView showRowColHeaders="0" tabSelected="1" zoomScaleNormal="100" workbookViewId="0">
      <selection activeCell="B1" sqref="B1"/>
    </sheetView>
  </sheetViews>
  <sheetFormatPr defaultRowHeight="16.5" x14ac:dyDescent="0.3"/>
  <cols>
    <col min="1" max="1" width="0.875" style="1" customWidth="1"/>
    <col min="2" max="2" width="9" style="1"/>
    <col min="3" max="3" width="7.625" style="1" customWidth="1"/>
    <col min="4" max="5" width="10.625" style="1" customWidth="1"/>
    <col min="6" max="6" width="7.625" style="1" customWidth="1"/>
    <col min="7" max="7" width="9.625" style="1" customWidth="1"/>
    <col min="8" max="8" width="9" style="1"/>
    <col min="9" max="9" width="5.625" style="1" customWidth="1"/>
    <col min="10" max="10" width="9" style="1"/>
    <col min="11" max="11" width="2.625" style="1" customWidth="1"/>
    <col min="12" max="12" width="9" style="1"/>
    <col min="13" max="13" width="7.625" style="1" customWidth="1"/>
    <col min="14" max="15" width="9" style="1" customWidth="1"/>
    <col min="16" max="16" width="7.625" style="1" customWidth="1"/>
    <col min="17" max="18" width="9" style="1"/>
    <col min="19" max="19" width="5.625" style="1" customWidth="1"/>
    <col min="20" max="20" width="9" style="1"/>
    <col min="21" max="21" width="2.625" style="1" customWidth="1"/>
    <col min="22" max="22" width="9" style="1"/>
    <col min="23" max="23" width="7.625" style="1" customWidth="1"/>
    <col min="24" max="25" width="9" style="1"/>
    <col min="26" max="26" width="7.625" style="1" customWidth="1"/>
    <col min="27" max="28" width="9" style="1"/>
    <col min="29" max="29" width="5.625" style="1" customWidth="1"/>
    <col min="30" max="16384" width="9" style="1"/>
  </cols>
  <sheetData>
    <row r="1" spans="2:30" ht="10.5" customHeight="1" x14ac:dyDescent="0.3"/>
    <row r="2" spans="2:30" ht="16.5" customHeight="1" x14ac:dyDescent="0.3">
      <c r="B2" s="268" t="s">
        <v>13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70"/>
    </row>
    <row r="3" spans="2:30" ht="16.5" customHeight="1" x14ac:dyDescent="0.3">
      <c r="B3" s="271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3"/>
    </row>
    <row r="4" spans="2:30" ht="21.95" customHeight="1" x14ac:dyDescent="0.3">
      <c r="B4" s="275" t="s">
        <v>2</v>
      </c>
      <c r="C4" s="264"/>
      <c r="D4" s="264"/>
      <c r="E4" s="264"/>
      <c r="F4" s="264"/>
      <c r="G4" s="264"/>
      <c r="H4" s="264"/>
      <c r="I4" s="264"/>
      <c r="J4" s="264"/>
      <c r="K4" s="174"/>
      <c r="L4" s="264" t="s">
        <v>7</v>
      </c>
      <c r="M4" s="264"/>
      <c r="N4" s="264"/>
      <c r="O4" s="264"/>
      <c r="P4" s="264"/>
      <c r="Q4" s="264"/>
      <c r="R4" s="264"/>
      <c r="S4" s="264"/>
      <c r="T4" s="264"/>
      <c r="U4" s="174"/>
      <c r="V4" s="264" t="s">
        <v>8</v>
      </c>
      <c r="W4" s="264"/>
      <c r="X4" s="264"/>
      <c r="Y4" s="264"/>
      <c r="Z4" s="264"/>
      <c r="AA4" s="264"/>
      <c r="AB4" s="264"/>
      <c r="AC4" s="264"/>
      <c r="AD4" s="264"/>
    </row>
    <row r="5" spans="2:30" x14ac:dyDescent="0.3">
      <c r="B5" s="5" t="s">
        <v>6</v>
      </c>
      <c r="C5" s="274" t="s">
        <v>3</v>
      </c>
      <c r="D5" s="274"/>
      <c r="E5" s="274" t="s">
        <v>4</v>
      </c>
      <c r="F5" s="274"/>
      <c r="G5" s="274" t="s">
        <v>5</v>
      </c>
      <c r="H5" s="274"/>
      <c r="I5" s="274"/>
      <c r="J5" s="135" t="s">
        <v>9</v>
      </c>
      <c r="K5" s="175"/>
      <c r="L5" s="152" t="s">
        <v>6</v>
      </c>
      <c r="M5" s="274" t="s">
        <v>3</v>
      </c>
      <c r="N5" s="274"/>
      <c r="O5" s="274" t="s">
        <v>4</v>
      </c>
      <c r="P5" s="274"/>
      <c r="Q5" s="274" t="s">
        <v>5</v>
      </c>
      <c r="R5" s="274"/>
      <c r="S5" s="274"/>
      <c r="T5" s="135" t="s">
        <v>9</v>
      </c>
      <c r="U5" s="175"/>
      <c r="V5" s="152" t="s">
        <v>6</v>
      </c>
      <c r="W5" s="274" t="s">
        <v>3</v>
      </c>
      <c r="X5" s="274"/>
      <c r="Y5" s="274" t="s">
        <v>4</v>
      </c>
      <c r="Z5" s="274"/>
      <c r="AA5" s="274" t="s">
        <v>5</v>
      </c>
      <c r="AB5" s="274"/>
      <c r="AC5" s="274"/>
      <c r="AD5" s="5" t="s">
        <v>9</v>
      </c>
    </row>
    <row r="6" spans="2:30" x14ac:dyDescent="0.3">
      <c r="B6" s="6" t="str">
        <f>Data!C4</f>
        <v>EDAU5</v>
      </c>
      <c r="C6" s="7">
        <f>_xll.CQGXLContractData(B6, "LastBidVolume")</f>
        <v>17177</v>
      </c>
      <c r="D6" s="8">
        <f>_xll.CQGXLContractData(B6, "Bid")</f>
        <v>99.65</v>
      </c>
      <c r="E6" s="8">
        <f>_xll.CQGXLContractData(B6, "Ask")</f>
        <v>99.652500000000003</v>
      </c>
      <c r="F6" s="9">
        <f>_xll.CQGXLContractData(B6, "LastAskVolume")</f>
        <v>3600</v>
      </c>
      <c r="G6" s="8">
        <f>_xll.CQGXLContractData(B6, "Close")</f>
        <v>99.65</v>
      </c>
      <c r="H6" s="10">
        <f>IFERROR(_xll.CQGXLContractData(B6,"Close",,"T")-_xll.CQGXLContractData(B6,"Y_Settlement",,"T"),"")</f>
        <v>7.5000000000073896E-3</v>
      </c>
      <c r="I6" s="7">
        <f>H6</f>
        <v>7.5000000000073896E-3</v>
      </c>
      <c r="J6" s="136">
        <f>_xll.CQGXLContractData(B6, "T_CVol")</f>
        <v>101182</v>
      </c>
      <c r="K6" s="265"/>
      <c r="L6" s="153" t="str">
        <f>Data!M4</f>
        <v>EDAS3U5</v>
      </c>
      <c r="M6" s="7">
        <f>_xll.CQGXLContractData(L6, "LastBidVolume")</f>
        <v>403</v>
      </c>
      <c r="N6" s="11">
        <f>_xll.CQGXLContractData(L6, "Bid")</f>
        <v>11.5</v>
      </c>
      <c r="O6" s="11">
        <f>_xll.CQGXLContractData(L6, "Ask")</f>
        <v>11.75</v>
      </c>
      <c r="P6" s="9">
        <f>_xll.CQGXLContractData(L6, "LastAskVolume")</f>
        <v>600</v>
      </c>
      <c r="Q6" s="11">
        <f>_xll.CQGXLContractData(L6, "Close")</f>
        <v>11.5</v>
      </c>
      <c r="R6" s="12">
        <f>IFERROR(_xll.CQGXLContractData(L6,"Close",,"T")-_xll.CQGXLContractData(L6,"Y_Settlement",,"T"),"")</f>
        <v>0.75</v>
      </c>
      <c r="S6" s="7">
        <f>R6</f>
        <v>0.75</v>
      </c>
      <c r="T6" s="136">
        <f>_xll.CQGXLContractData(L6, "T_CVol")</f>
        <v>12065</v>
      </c>
      <c r="U6" s="265"/>
      <c r="V6" s="153" t="str">
        <f>Data!W4</f>
        <v>EDAS6U5</v>
      </c>
      <c r="W6" s="7">
        <f>_xll.CQGXLContractData(V6, "LastBidVolume")</f>
        <v>1028</v>
      </c>
      <c r="X6" s="11">
        <f>_xll.CQGXLContractData(V6, "Bid")</f>
        <v>23</v>
      </c>
      <c r="Y6" s="11">
        <f>_xll.CQGXLContractData(V6, "Ask")</f>
        <v>23.5</v>
      </c>
      <c r="Z6" s="9">
        <f>_xll.CQGXLContractData(V6, "LastAskVolume")</f>
        <v>519</v>
      </c>
      <c r="AA6" s="11">
        <f>_xll.CQGXLContractData(V6, "Close")</f>
        <v>23</v>
      </c>
      <c r="AB6" s="12">
        <f>IFERROR(_xll.CQGXLContractData(V6,"Close",,"T")-_xll.CQGXLContractData(V6,"Y_Settlement",,"T"),"")</f>
        <v>-0.25</v>
      </c>
      <c r="AC6" s="7">
        <f>AB6</f>
        <v>-0.25</v>
      </c>
      <c r="AD6" s="124">
        <f>_xll.CQGXLContractData(V6, "T_CVol")</f>
        <v>6348</v>
      </c>
    </row>
    <row r="7" spans="2:30" x14ac:dyDescent="0.3">
      <c r="B7" s="13" t="str">
        <f>Data!C5</f>
        <v>EDAZ5</v>
      </c>
      <c r="C7" s="14">
        <f>_xll.CQGXLContractData(B7, "LastBidVolume")</f>
        <v>15</v>
      </c>
      <c r="D7" s="15">
        <f>_xll.CQGXLContractData(B7, "Bid")</f>
        <v>99.534999999999997</v>
      </c>
      <c r="E7" s="15">
        <f>_xll.CQGXLContractData(B7, "Ask")</f>
        <v>99.54</v>
      </c>
      <c r="F7" s="16">
        <f>_xll.CQGXLContractData(B7, "LastAskVolume")</f>
        <v>20398</v>
      </c>
      <c r="G7" s="15">
        <f>_xll.CQGXLContractData(B7, "Close")</f>
        <v>99.534999999999997</v>
      </c>
      <c r="H7" s="17">
        <f>IFERROR(_xll.CQGXLContractData(B7,"Close",,"T")-_xll.CQGXLContractData(B7,"Y_Settlement",,"T"),"")</f>
        <v>0</v>
      </c>
      <c r="I7" s="14">
        <f t="shared" ref="I7:I45" si="0">H7</f>
        <v>0</v>
      </c>
      <c r="J7" s="137">
        <f>_xll.CQGXLContractData(B7, "T_CVol")</f>
        <v>156280</v>
      </c>
      <c r="K7" s="265"/>
      <c r="L7" s="154" t="str">
        <f>Data!M5</f>
        <v>EDAS3Z5</v>
      </c>
      <c r="M7" s="14">
        <f>_xll.CQGXLContractData(L7, "LastBidVolume")</f>
        <v>1251</v>
      </c>
      <c r="N7" s="18">
        <f>_xll.CQGXLContractData(L7, "Bid")</f>
        <v>11.5</v>
      </c>
      <c r="O7" s="18">
        <f>_xll.CQGXLContractData(L7, "Ask")</f>
        <v>12</v>
      </c>
      <c r="P7" s="16">
        <f>_xll.CQGXLContractData(L7, "LastAskVolume")</f>
        <v>37619</v>
      </c>
      <c r="Q7" s="18">
        <f>_xll.CQGXLContractData(L7, "Close")</f>
        <v>11.5</v>
      </c>
      <c r="R7" s="19">
        <f>IFERROR(_xll.CQGXLContractData(L7,"Close",,"T")-_xll.CQGXLContractData(L7,"Y_Settlement",,"T"),"")</f>
        <v>-1</v>
      </c>
      <c r="S7" s="14">
        <f t="shared" ref="S7:S45" si="1">R7</f>
        <v>-1</v>
      </c>
      <c r="T7" s="137">
        <f>_xll.CQGXLContractData(L7, "T_CVol")</f>
        <v>16062</v>
      </c>
      <c r="U7" s="265"/>
      <c r="V7" s="154" t="str">
        <f>Data!W5</f>
        <v>EDAS6Z5</v>
      </c>
      <c r="W7" s="14">
        <f>_xll.CQGXLContractData(V7, "LastBidVolume")</f>
        <v>4871</v>
      </c>
      <c r="X7" s="18">
        <f>_xll.CQGXLContractData(V7, "Bid")</f>
        <v>26</v>
      </c>
      <c r="Y7" s="18">
        <f>_xll.CQGXLContractData(V7, "Ask")</f>
        <v>26.5</v>
      </c>
      <c r="Z7" s="16">
        <f>_xll.CQGXLContractData(V7, "LastAskVolume")</f>
        <v>380</v>
      </c>
      <c r="AA7" s="18">
        <f>_xll.CQGXLContractData(V7, "Close")</f>
        <v>26.5</v>
      </c>
      <c r="AB7" s="19">
        <f>IFERROR(_xll.CQGXLContractData(V7,"Close",,"T")-_xll.CQGXLContractData(V7,"Y_Settlement",,"T"),"")</f>
        <v>-1.5</v>
      </c>
      <c r="AC7" s="14">
        <f t="shared" ref="AC7:AC45" si="2">AB7</f>
        <v>-1.5</v>
      </c>
      <c r="AD7" s="125">
        <f>_xll.CQGXLContractData(V7, "T_CVol")</f>
        <v>5786</v>
      </c>
    </row>
    <row r="8" spans="2:30" x14ac:dyDescent="0.3">
      <c r="B8" s="13" t="str">
        <f>Data!C6</f>
        <v>EDAH6</v>
      </c>
      <c r="C8" s="14">
        <f>_xll.CQGXLContractData(B8, "LastBidVolume")</f>
        <v>31708</v>
      </c>
      <c r="D8" s="15">
        <f>_xll.CQGXLContractData(B8, "Bid")</f>
        <v>99.415000000000006</v>
      </c>
      <c r="E8" s="15">
        <f>_xll.CQGXLContractData(B8, "Ask")</f>
        <v>99.42</v>
      </c>
      <c r="F8" s="16">
        <f>_xll.CQGXLContractData(B8, "LastAskVolume")</f>
        <v>849</v>
      </c>
      <c r="G8" s="15">
        <f>_xll.CQGXLContractData(B8, "Close")</f>
        <v>99.42</v>
      </c>
      <c r="H8" s="17">
        <f>IFERROR(_xll.CQGXLContractData(B8,"Close",,"T")-_xll.CQGXLContractData(B8,"Y_Settlement",,"T"),"")</f>
        <v>1.0000000000005116E-2</v>
      </c>
      <c r="I8" s="14">
        <f t="shared" si="0"/>
        <v>1.0000000000005116E-2</v>
      </c>
      <c r="J8" s="137">
        <f>_xll.CQGXLContractData(B8, "T_CVol")</f>
        <v>128338</v>
      </c>
      <c r="K8" s="265"/>
      <c r="L8" s="154" t="str">
        <f>Data!M6</f>
        <v>EDAS3H6</v>
      </c>
      <c r="M8" s="14">
        <f>_xll.CQGXLContractData(L8, "LastBidVolume")</f>
        <v>58698</v>
      </c>
      <c r="N8" s="18">
        <f>_xll.CQGXLContractData(L8, "Bid")</f>
        <v>14.5</v>
      </c>
      <c r="O8" s="18">
        <f>_xll.CQGXLContractData(L8, "Ask")</f>
        <v>15</v>
      </c>
      <c r="P8" s="16">
        <f>_xll.CQGXLContractData(L8, "LastAskVolume")</f>
        <v>26409</v>
      </c>
      <c r="Q8" s="18">
        <f>_xll.CQGXLContractData(L8, "Close")</f>
        <v>14.5</v>
      </c>
      <c r="R8" s="19">
        <f>IFERROR(_xll.CQGXLContractData(L8,"Close",,"T")-_xll.CQGXLContractData(L8,"Y_Settlement",,"T"),"")</f>
        <v>-1</v>
      </c>
      <c r="S8" s="14">
        <f t="shared" si="1"/>
        <v>-1</v>
      </c>
      <c r="T8" s="137">
        <f>_xll.CQGXLContractData(L8, "T_CVol")</f>
        <v>3268</v>
      </c>
      <c r="U8" s="265"/>
      <c r="V8" s="154" t="str">
        <f>Data!W6</f>
        <v>EDAS6H6</v>
      </c>
      <c r="W8" s="14">
        <f>_xll.CQGXLContractData(V8, "LastBidVolume")</f>
        <v>15541</v>
      </c>
      <c r="X8" s="18">
        <f>_xll.CQGXLContractData(V8, "Bid")</f>
        <v>32</v>
      </c>
      <c r="Y8" s="18">
        <f>_xll.CQGXLContractData(V8, "Ask")</f>
        <v>32.5</v>
      </c>
      <c r="Z8" s="16">
        <f>_xll.CQGXLContractData(V8, "LastAskVolume")</f>
        <v>8</v>
      </c>
      <c r="AA8" s="18">
        <f>_xll.CQGXLContractData(V8, "Close")</f>
        <v>32.5</v>
      </c>
      <c r="AB8" s="19">
        <f>IFERROR(_xll.CQGXLContractData(V8,"Close",,"T")-_xll.CQGXLContractData(V8,"Y_Settlement",,"T"),"")</f>
        <v>-1.5</v>
      </c>
      <c r="AC8" s="14">
        <f t="shared" si="2"/>
        <v>-1.5</v>
      </c>
      <c r="AD8" s="125">
        <f>_xll.CQGXLContractData(V8, "T_CVol")</f>
        <v>3289</v>
      </c>
    </row>
    <row r="9" spans="2:30" x14ac:dyDescent="0.3">
      <c r="B9" s="187" t="str">
        <f>Data!C7</f>
        <v>EDAM6</v>
      </c>
      <c r="C9" s="14">
        <f>_xll.CQGXLContractData(B9, "LastBidVolume")</f>
        <v>2930</v>
      </c>
      <c r="D9" s="15">
        <f>_xll.CQGXLContractData(B9, "Bid")</f>
        <v>99.27</v>
      </c>
      <c r="E9" s="15">
        <f>_xll.CQGXLContractData(B9, "Ask")</f>
        <v>99.275000000000006</v>
      </c>
      <c r="F9" s="16">
        <f>_xll.CQGXLContractData(B9, "LastAskVolume")</f>
        <v>22260</v>
      </c>
      <c r="G9" s="15">
        <f>_xll.CQGXLContractData(B9, "Close")</f>
        <v>99.27</v>
      </c>
      <c r="H9" s="17">
        <f>IFERROR(_xll.CQGXLContractData(B9,"Close",,"T")-_xll.CQGXLContractData(B9,"Y_Settlement",,"T"),"")</f>
        <v>1.5000000000000568E-2</v>
      </c>
      <c r="I9" s="14">
        <f t="shared" si="0"/>
        <v>1.5000000000000568E-2</v>
      </c>
      <c r="J9" s="137">
        <f>_xll.CQGXLContractData(B9, "T_CVol")</f>
        <v>105507</v>
      </c>
      <c r="K9" s="265"/>
      <c r="L9" s="188" t="str">
        <f>Data!M7</f>
        <v>EDAS3M6</v>
      </c>
      <c r="M9" s="14">
        <f>_xll.CQGXLContractData(L9, "LastBidVolume")</f>
        <v>42300</v>
      </c>
      <c r="N9" s="18">
        <f>_xll.CQGXLContractData(L9, "Bid")</f>
        <v>17.5</v>
      </c>
      <c r="O9" s="18">
        <f>_xll.CQGXLContractData(L9, "Ask")</f>
        <v>18</v>
      </c>
      <c r="P9" s="16">
        <f>_xll.CQGXLContractData(L9, "LastAskVolume")</f>
        <v>97084</v>
      </c>
      <c r="Q9" s="18">
        <f>_xll.CQGXLContractData(L9, "Close")</f>
        <v>17.5</v>
      </c>
      <c r="R9" s="19">
        <f>IFERROR(_xll.CQGXLContractData(L9,"Close",,"T")-_xll.CQGXLContractData(L9,"Y_Settlement",,"T"),"")</f>
        <v>-1</v>
      </c>
      <c r="S9" s="14">
        <f t="shared" si="1"/>
        <v>-1</v>
      </c>
      <c r="T9" s="137">
        <f>_xll.CQGXLContractData(L9, "T_CVol")</f>
        <v>7705</v>
      </c>
      <c r="U9" s="265"/>
      <c r="V9" s="188" t="str">
        <f>Data!W7</f>
        <v>EDAS6M6</v>
      </c>
      <c r="W9" s="14">
        <f>_xll.CQGXLContractData(V9, "LastBidVolume")</f>
        <v>11327</v>
      </c>
      <c r="X9" s="18">
        <f>_xll.CQGXLContractData(V9, "Bid")</f>
        <v>36</v>
      </c>
      <c r="Y9" s="18">
        <f>_xll.CQGXLContractData(V9, "Ask")</f>
        <v>36.5</v>
      </c>
      <c r="Z9" s="16">
        <f>_xll.CQGXLContractData(V9, "LastAskVolume")</f>
        <v>7311</v>
      </c>
      <c r="AA9" s="18">
        <f>_xll.CQGXLContractData(V9, "Close")</f>
        <v>36</v>
      </c>
      <c r="AB9" s="19">
        <f>IFERROR(_xll.CQGXLContractData(V9,"Close",,"T")-_xll.CQGXLContractData(V9,"Y_Settlement",,"T"),"")</f>
        <v>-2</v>
      </c>
      <c r="AC9" s="14">
        <f t="shared" si="2"/>
        <v>-2</v>
      </c>
      <c r="AD9" s="125">
        <f>_xll.CQGXLContractData(V9, "T_CVol")</f>
        <v>8660</v>
      </c>
    </row>
    <row r="10" spans="2:30" x14ac:dyDescent="0.3">
      <c r="B10" s="177" t="str">
        <f>Data!C8</f>
        <v>EDAU6</v>
      </c>
      <c r="C10" s="178">
        <f>_xll.CQGXLContractData(B10, "LastBidVolume")</f>
        <v>34035</v>
      </c>
      <c r="D10" s="179">
        <f>_xll.CQGXLContractData(B10, "Bid")</f>
        <v>99.09</v>
      </c>
      <c r="E10" s="179">
        <f>_xll.CQGXLContractData(B10, "Ask")</f>
        <v>99.094999999999999</v>
      </c>
      <c r="F10" s="180">
        <f>_xll.CQGXLContractData(B10, "LastAskVolume")</f>
        <v>204</v>
      </c>
      <c r="G10" s="179">
        <f>_xll.CQGXLContractData(B10, "Close")</f>
        <v>99.094999999999999</v>
      </c>
      <c r="H10" s="181">
        <f>IFERROR(_xll.CQGXLContractData(B10,"Close",,"T")-_xll.CQGXLContractData(B10,"Y_Settlement",,"T"),"")</f>
        <v>2.4999999999991473E-2</v>
      </c>
      <c r="I10" s="178">
        <f t="shared" si="0"/>
        <v>2.4999999999991473E-2</v>
      </c>
      <c r="J10" s="182">
        <f>_xll.CQGXLContractData(B10, "T_CVol")</f>
        <v>116826</v>
      </c>
      <c r="K10" s="265"/>
      <c r="L10" s="183" t="str">
        <f>Data!M8</f>
        <v>EDAS3U6</v>
      </c>
      <c r="M10" s="178">
        <f>_xll.CQGXLContractData(L10, "LastBidVolume")</f>
        <v>28460</v>
      </c>
      <c r="N10" s="184">
        <f>_xll.CQGXLContractData(L10, "Bid")</f>
        <v>18.5</v>
      </c>
      <c r="O10" s="184">
        <f>_xll.CQGXLContractData(L10, "Ask")</f>
        <v>19</v>
      </c>
      <c r="P10" s="180">
        <f>_xll.CQGXLContractData(L10, "LastAskVolume")</f>
        <v>111773</v>
      </c>
      <c r="Q10" s="184">
        <f>_xll.CQGXLContractData(L10, "Close")</f>
        <v>18.5</v>
      </c>
      <c r="R10" s="185">
        <f>IFERROR(_xll.CQGXLContractData(L10,"Close",,"T")-_xll.CQGXLContractData(L10,"Y_Settlement",,"T"),"")</f>
        <v>-1</v>
      </c>
      <c r="S10" s="178">
        <f t="shared" si="1"/>
        <v>-1</v>
      </c>
      <c r="T10" s="182">
        <f>_xll.CQGXLContractData(L10, "T_CVol")</f>
        <v>7077</v>
      </c>
      <c r="U10" s="265"/>
      <c r="V10" s="183" t="str">
        <f>Data!W8</f>
        <v>EDAS6U6</v>
      </c>
      <c r="W10" s="178">
        <f>_xll.CQGXLContractData(V10, "LastBidVolume")</f>
        <v>9862</v>
      </c>
      <c r="X10" s="184">
        <f>_xll.CQGXLContractData(V10, "Bid")</f>
        <v>34.5</v>
      </c>
      <c r="Y10" s="184">
        <f>_xll.CQGXLContractData(V10, "Ask")</f>
        <v>35</v>
      </c>
      <c r="Z10" s="180">
        <f>_xll.CQGXLContractData(V10, "LastAskVolume")</f>
        <v>14836</v>
      </c>
      <c r="AA10" s="184">
        <f>_xll.CQGXLContractData(V10, "Close")</f>
        <v>34.5</v>
      </c>
      <c r="AB10" s="185">
        <f>IFERROR(_xll.CQGXLContractData(V10,"Close",,"T")-_xll.CQGXLContractData(V10,"Y_Settlement",,"T"),"")</f>
        <v>-1.5</v>
      </c>
      <c r="AC10" s="178">
        <f t="shared" si="2"/>
        <v>-1.5</v>
      </c>
      <c r="AD10" s="186">
        <f>_xll.CQGXLContractData(V10, "T_CVol")</f>
        <v>7504</v>
      </c>
    </row>
    <row r="11" spans="2:30" x14ac:dyDescent="0.3">
      <c r="B11" s="26" t="str">
        <f>Data!C9</f>
        <v>EDAZ6</v>
      </c>
      <c r="C11" s="20">
        <f>_xll.CQGXLContractData(B11, "LastBidVolume")</f>
        <v>20089</v>
      </c>
      <c r="D11" s="21">
        <f>_xll.CQGXLContractData(B11, "Bid")</f>
        <v>98.905000000000001</v>
      </c>
      <c r="E11" s="21">
        <f>_xll.CQGXLContractData(B11, "Ask")</f>
        <v>98.91</v>
      </c>
      <c r="F11" s="22">
        <f>_xll.CQGXLContractData(B11, "LastAskVolume")</f>
        <v>972</v>
      </c>
      <c r="G11" s="21">
        <f>_xll.CQGXLContractData(B11, "Close")</f>
        <v>98.91</v>
      </c>
      <c r="H11" s="23">
        <f>IFERROR(_xll.CQGXLContractData(B11,"Close",,"T")-_xll.CQGXLContractData(B11,"Y_Settlement",,"T"),"")</f>
        <v>3.4999999999996589E-2</v>
      </c>
      <c r="I11" s="20">
        <f t="shared" si="0"/>
        <v>3.4999999999996589E-2</v>
      </c>
      <c r="J11" s="138">
        <f>_xll.CQGXLContractData(B11, "T_CVol")</f>
        <v>176442</v>
      </c>
      <c r="K11" s="265"/>
      <c r="L11" s="155" t="str">
        <f>Data!M9</f>
        <v>EDAS3Z6</v>
      </c>
      <c r="M11" s="20">
        <f>_xll.CQGXLContractData(L11, "LastBidVolume")</f>
        <v>46311</v>
      </c>
      <c r="N11" s="24">
        <f>_xll.CQGXLContractData(L11, "Bid")</f>
        <v>16</v>
      </c>
      <c r="O11" s="24">
        <f>_xll.CQGXLContractData(L11, "Ask")</f>
        <v>16.5</v>
      </c>
      <c r="P11" s="22">
        <f>_xll.CQGXLContractData(L11, "LastAskVolume")</f>
        <v>120881</v>
      </c>
      <c r="Q11" s="24">
        <f>_xll.CQGXLContractData(L11, "Close")</f>
        <v>16</v>
      </c>
      <c r="R11" s="25">
        <f>IFERROR(_xll.CQGXLContractData(L11,"Close",,"T")-_xll.CQGXLContractData(L11,"Y_Settlement",,"T"),"")</f>
        <v>-0.5</v>
      </c>
      <c r="S11" s="20">
        <f t="shared" si="1"/>
        <v>-0.5</v>
      </c>
      <c r="T11" s="138">
        <f>_xll.CQGXLContractData(L11, "T_CVol")</f>
        <v>3444</v>
      </c>
      <c r="U11" s="265"/>
      <c r="V11" s="155" t="str">
        <f>Data!W9</f>
        <v>EDAS6Z6</v>
      </c>
      <c r="W11" s="20">
        <f>_xll.CQGXLContractData(V11, "LastBidVolume")</f>
        <v>10665</v>
      </c>
      <c r="X11" s="24">
        <f>_xll.CQGXLContractData(V11, "Bid")</f>
        <v>32</v>
      </c>
      <c r="Y11" s="24">
        <f>_xll.CQGXLContractData(V11, "Ask")</f>
        <v>32.5</v>
      </c>
      <c r="Z11" s="22">
        <f>_xll.CQGXLContractData(V11, "LastAskVolume")</f>
        <v>14790</v>
      </c>
      <c r="AA11" s="24">
        <f>_xll.CQGXLContractData(V11, "Close")</f>
        <v>32</v>
      </c>
      <c r="AB11" s="25">
        <f>IFERROR(_xll.CQGXLContractData(V11,"Close",,"T")-_xll.CQGXLContractData(V11,"Y_Settlement",,"T"),"")</f>
        <v>-1</v>
      </c>
      <c r="AC11" s="20">
        <f t="shared" si="2"/>
        <v>-1</v>
      </c>
      <c r="AD11" s="126">
        <f>_xll.CQGXLContractData(V11, "T_CVol")</f>
        <v>2757</v>
      </c>
    </row>
    <row r="12" spans="2:30" x14ac:dyDescent="0.3">
      <c r="B12" s="26" t="str">
        <f>Data!C10</f>
        <v>EDAH7</v>
      </c>
      <c r="C12" s="20">
        <f>_xll.CQGXLContractData(B12, "LastBidVolume")</f>
        <v>10273</v>
      </c>
      <c r="D12" s="21">
        <f>_xll.CQGXLContractData(B12, "Bid")</f>
        <v>98.745000000000005</v>
      </c>
      <c r="E12" s="21">
        <f>_xll.CQGXLContractData(B12, "Ask")</f>
        <v>98.75</v>
      </c>
      <c r="F12" s="22">
        <f>_xll.CQGXLContractData(B12, "LastAskVolume")</f>
        <v>8730</v>
      </c>
      <c r="G12" s="21">
        <f>_xll.CQGXLContractData(B12, "Close")</f>
        <v>98.75</v>
      </c>
      <c r="H12" s="23">
        <f>IFERROR(_xll.CQGXLContractData(B12,"Close",,"T")-_xll.CQGXLContractData(B12,"Y_Settlement",,"T"),"")</f>
        <v>3.9999999999992042E-2</v>
      </c>
      <c r="I12" s="20">
        <f t="shared" si="0"/>
        <v>3.9999999999992042E-2</v>
      </c>
      <c r="J12" s="138">
        <f>_xll.CQGXLContractData(B12, "T_CVol")</f>
        <v>108783</v>
      </c>
      <c r="K12" s="265"/>
      <c r="L12" s="155" t="str">
        <f>Data!M10</f>
        <v>EDAS3H7</v>
      </c>
      <c r="M12" s="20">
        <f>_xll.CQGXLContractData(L12, "LastBidVolume")</f>
        <v>14177</v>
      </c>
      <c r="N12" s="24">
        <f>_xll.CQGXLContractData(L12, "Bid")</f>
        <v>16</v>
      </c>
      <c r="O12" s="24">
        <f>_xll.CQGXLContractData(L12, "Ask")</f>
        <v>16.5</v>
      </c>
      <c r="P12" s="22">
        <f>_xll.CQGXLContractData(L12, "LastAskVolume")</f>
        <v>121854</v>
      </c>
      <c r="Q12" s="24">
        <f>_xll.CQGXLContractData(L12, "Close")</f>
        <v>16</v>
      </c>
      <c r="R12" s="25">
        <f>IFERROR(_xll.CQGXLContractData(L12,"Close",,"T")-_xll.CQGXLContractData(L12,"Y_Settlement",,"T"),"")</f>
        <v>-0.5</v>
      </c>
      <c r="S12" s="20">
        <f t="shared" si="1"/>
        <v>-0.5</v>
      </c>
      <c r="T12" s="138">
        <f>_xll.CQGXLContractData(L12, "T_CVol")</f>
        <v>4819</v>
      </c>
      <c r="U12" s="265"/>
      <c r="V12" s="155" t="str">
        <f>Data!W10</f>
        <v>EDAS6H7</v>
      </c>
      <c r="W12" s="20">
        <f>_xll.CQGXLContractData(V12, "LastBidVolume")</f>
        <v>11151</v>
      </c>
      <c r="X12" s="24">
        <f>_xll.CQGXLContractData(V12, "Bid")</f>
        <v>30</v>
      </c>
      <c r="Y12" s="24">
        <f>_xll.CQGXLContractData(V12, "Ask")</f>
        <v>30.5</v>
      </c>
      <c r="Z12" s="22">
        <f>_xll.CQGXLContractData(V12, "LastAskVolume")</f>
        <v>24195</v>
      </c>
      <c r="AA12" s="24">
        <f>_xll.CQGXLContractData(V12, "Close")</f>
        <v>30</v>
      </c>
      <c r="AB12" s="25">
        <f>IFERROR(_xll.CQGXLContractData(V12,"Close",,"T")-_xll.CQGXLContractData(V12,"Y_Settlement",,"T"),"")</f>
        <v>-1</v>
      </c>
      <c r="AC12" s="20">
        <f t="shared" si="2"/>
        <v>-1</v>
      </c>
      <c r="AD12" s="126">
        <f>_xll.CQGXLContractData(V12, "T_CVol")</f>
        <v>1680</v>
      </c>
    </row>
    <row r="13" spans="2:30" x14ac:dyDescent="0.3">
      <c r="B13" s="215" t="str">
        <f>Data!C11</f>
        <v>EDAM7</v>
      </c>
      <c r="C13" s="27">
        <f>_xll.CQGXLContractData(B13, "LastBidVolume")</f>
        <v>1938</v>
      </c>
      <c r="D13" s="28">
        <f>_xll.CQGXLContractData(B13, "Bid")</f>
        <v>98.585000000000008</v>
      </c>
      <c r="E13" s="28">
        <f>_xll.CQGXLContractData(B13, "Ask")</f>
        <v>98.59</v>
      </c>
      <c r="F13" s="29">
        <f>_xll.CQGXLContractData(B13, "LastAskVolume")</f>
        <v>11392</v>
      </c>
      <c r="G13" s="28">
        <f>_xll.CQGXLContractData(B13, "Close")</f>
        <v>98.59</v>
      </c>
      <c r="H13" s="30">
        <f>IFERROR(_xll.CQGXLContractData(B13,"Close",,"T")-_xll.CQGXLContractData(B13,"Y_Settlement",,"T"),"")</f>
        <v>4.5000000000001705E-2</v>
      </c>
      <c r="I13" s="27">
        <f t="shared" si="0"/>
        <v>4.5000000000001705E-2</v>
      </c>
      <c r="J13" s="139">
        <f>_xll.CQGXLContractData(B13, "T_CVol")</f>
        <v>100375</v>
      </c>
      <c r="K13" s="265"/>
      <c r="L13" s="216" t="str">
        <f>Data!M11</f>
        <v>EDAS3M7</v>
      </c>
      <c r="M13" s="27">
        <f>_xll.CQGXLContractData(L13, "LastBidVolume")</f>
        <v>55328</v>
      </c>
      <c r="N13" s="31">
        <f>_xll.CQGXLContractData(L13, "Bid")</f>
        <v>14</v>
      </c>
      <c r="O13" s="31">
        <f>_xll.CQGXLContractData(L13, "Ask")</f>
        <v>14.5</v>
      </c>
      <c r="P13" s="29">
        <f>_xll.CQGXLContractData(L13, "LastAskVolume")</f>
        <v>119059</v>
      </c>
      <c r="Q13" s="31">
        <f>_xll.CQGXLContractData(L13, "Close")</f>
        <v>14</v>
      </c>
      <c r="R13" s="32">
        <f>IFERROR(_xll.CQGXLContractData(L13,"Close",,"T")-_xll.CQGXLContractData(L13,"Y_Settlement",,"T"),"")</f>
        <v>-0.5</v>
      </c>
      <c r="S13" s="27">
        <f t="shared" si="1"/>
        <v>-0.5</v>
      </c>
      <c r="T13" s="139">
        <f>_xll.CQGXLContractData(L13, "T_CVol")</f>
        <v>5993</v>
      </c>
      <c r="U13" s="265"/>
      <c r="V13" s="216" t="str">
        <f>Data!W11</f>
        <v>EDAS6M7</v>
      </c>
      <c r="W13" s="27">
        <f>_xll.CQGXLContractData(V13, "LastBidVolume")</f>
        <v>149</v>
      </c>
      <c r="X13" s="31">
        <f>_xll.CQGXLContractData(V13, "Bid")</f>
        <v>28</v>
      </c>
      <c r="Y13" s="31">
        <f>_xll.CQGXLContractData(V13, "Ask")</f>
        <v>28.5</v>
      </c>
      <c r="Z13" s="29">
        <f>_xll.CQGXLContractData(V13, "LastAskVolume")</f>
        <v>35461</v>
      </c>
      <c r="AA13" s="31">
        <f>_xll.CQGXLContractData(V13, "Close")</f>
        <v>28</v>
      </c>
      <c r="AB13" s="32">
        <f>IFERROR(_xll.CQGXLContractData(V13,"Close",,"T")-_xll.CQGXLContractData(V13,"Y_Settlement",,"T"),"")</f>
        <v>-0.5</v>
      </c>
      <c r="AC13" s="27">
        <f t="shared" si="2"/>
        <v>-0.5</v>
      </c>
      <c r="AD13" s="127">
        <f>_xll.CQGXLContractData(V13, "T_CVol")</f>
        <v>2228</v>
      </c>
    </row>
    <row r="14" spans="2:30" x14ac:dyDescent="0.3">
      <c r="B14" s="217" t="str">
        <f>Data!C12</f>
        <v>EDAU7</v>
      </c>
      <c r="C14" s="33">
        <f>_xll.CQGXLContractData(B14, "LastBidVolume")</f>
        <v>455</v>
      </c>
      <c r="D14" s="34">
        <f>_xll.CQGXLContractData(B14, "Bid")</f>
        <v>98.445000000000007</v>
      </c>
      <c r="E14" s="34">
        <f>_xll.CQGXLContractData(B14, "Ask")</f>
        <v>98.45</v>
      </c>
      <c r="F14" s="35">
        <f>_xll.CQGXLContractData(B14, "LastAskVolume")</f>
        <v>28811</v>
      </c>
      <c r="G14" s="34">
        <f>_xll.CQGXLContractData(B14, "Close")</f>
        <v>98.445000000000007</v>
      </c>
      <c r="H14" s="36">
        <f>IFERROR(_xll.CQGXLContractData(B14,"Close",,"T")-_xll.CQGXLContractData(B14,"Y_Settlement",,"T"),"")</f>
        <v>4.5000000000001705E-2</v>
      </c>
      <c r="I14" s="33">
        <f t="shared" si="0"/>
        <v>4.5000000000001705E-2</v>
      </c>
      <c r="J14" s="140">
        <f>_xll.CQGXLContractData(B14, "T_CVol")</f>
        <v>79686</v>
      </c>
      <c r="K14" s="265"/>
      <c r="L14" s="217" t="str">
        <f>Data!M12</f>
        <v>EDAS3U7</v>
      </c>
      <c r="M14" s="33">
        <f>_xll.CQGXLContractData(L14, "LastBidVolume")</f>
        <v>121337</v>
      </c>
      <c r="N14" s="37">
        <f>_xll.CQGXLContractData(L14, "Bid")</f>
        <v>13.5</v>
      </c>
      <c r="O14" s="37">
        <f>_xll.CQGXLContractData(L14, "Ask")</f>
        <v>14</v>
      </c>
      <c r="P14" s="35">
        <f>_xll.CQGXLContractData(L14, "LastAskVolume")</f>
        <v>32573</v>
      </c>
      <c r="Q14" s="37">
        <f>_xll.CQGXLContractData(L14, "Close")</f>
        <v>14</v>
      </c>
      <c r="R14" s="38">
        <f>IFERROR(_xll.CQGXLContractData(L14,"Close",,"T")-_xll.CQGXLContractData(L14,"Y_Settlement",,"T"),"")</f>
        <v>0</v>
      </c>
      <c r="S14" s="33">
        <f t="shared" si="1"/>
        <v>0</v>
      </c>
      <c r="T14" s="140">
        <f>_xll.CQGXLContractData(L14, "T_CVol")</f>
        <v>2719</v>
      </c>
      <c r="U14" s="265"/>
      <c r="V14" s="217" t="str">
        <f>Data!W12</f>
        <v>EDAS6U7</v>
      </c>
      <c r="W14" s="33">
        <f>_xll.CQGXLContractData(V14, "LastBidVolume")</f>
        <v>19437</v>
      </c>
      <c r="X14" s="37">
        <f>_xll.CQGXLContractData(V14, "Bid")</f>
        <v>25.5</v>
      </c>
      <c r="Y14" s="37">
        <f>_xll.CQGXLContractData(V14, "Ask")</f>
        <v>26</v>
      </c>
      <c r="Z14" s="35">
        <f>_xll.CQGXLContractData(V14, "LastAskVolume")</f>
        <v>15681</v>
      </c>
      <c r="AA14" s="37">
        <f>_xll.CQGXLContractData(V14, "Close")</f>
        <v>26</v>
      </c>
      <c r="AB14" s="38">
        <f>IFERROR(_xll.CQGXLContractData(V14,"Close",,"T")-_xll.CQGXLContractData(V14,"Y_Settlement",,"T"),"")</f>
        <v>0</v>
      </c>
      <c r="AC14" s="33">
        <f t="shared" si="2"/>
        <v>0</v>
      </c>
      <c r="AD14" s="128">
        <f>_xll.CQGXLContractData(V14, "T_CVol")</f>
        <v>1462</v>
      </c>
    </row>
    <row r="15" spans="2:30" x14ac:dyDescent="0.3">
      <c r="B15" s="39" t="str">
        <f>Data!C13</f>
        <v>EDAZ7</v>
      </c>
      <c r="C15" s="33">
        <f>_xll.CQGXLContractData(B15, "LastBidVolume")</f>
        <v>3017</v>
      </c>
      <c r="D15" s="34">
        <f>_xll.CQGXLContractData(B15, "Bid")</f>
        <v>98.305000000000007</v>
      </c>
      <c r="E15" s="34">
        <f>_xll.CQGXLContractData(B15, "Ask")</f>
        <v>98.31</v>
      </c>
      <c r="F15" s="35">
        <f>_xll.CQGXLContractData(B15, "LastAskVolume")</f>
        <v>11847</v>
      </c>
      <c r="G15" s="34">
        <f>_xll.CQGXLContractData(B15, "Close")</f>
        <v>98.305000000000007</v>
      </c>
      <c r="H15" s="36">
        <f>IFERROR(_xll.CQGXLContractData(B15,"Close",,"T")-_xll.CQGXLContractData(B15,"Y_Settlement",,"T"),"")</f>
        <v>4.5000000000001705E-2</v>
      </c>
      <c r="I15" s="33">
        <f t="shared" si="0"/>
        <v>4.5000000000001705E-2</v>
      </c>
      <c r="J15" s="140">
        <f>_xll.CQGXLContractData(B15, "T_CVol")</f>
        <v>79248</v>
      </c>
      <c r="K15" s="265"/>
      <c r="L15" s="156" t="str">
        <f>Data!M13</f>
        <v>EDAS3Z7</v>
      </c>
      <c r="M15" s="33">
        <f>_xll.CQGXLContractData(L15, "LastBidVolume")</f>
        <v>89447</v>
      </c>
      <c r="N15" s="37">
        <f>_xll.CQGXLContractData(L15, "Bid")</f>
        <v>11.5</v>
      </c>
      <c r="O15" s="37">
        <f>_xll.CQGXLContractData(L15, "Ask")</f>
        <v>12</v>
      </c>
      <c r="P15" s="35">
        <f>_xll.CQGXLContractData(L15, "LastAskVolume")</f>
        <v>60733</v>
      </c>
      <c r="Q15" s="37">
        <f>_xll.CQGXLContractData(L15, "Close")</f>
        <v>12</v>
      </c>
      <c r="R15" s="38">
        <f>IFERROR(_xll.CQGXLContractData(L15,"Close",,"T")-_xll.CQGXLContractData(L15,"Y_Settlement",,"T"),"")</f>
        <v>0</v>
      </c>
      <c r="S15" s="33">
        <f t="shared" si="1"/>
        <v>0</v>
      </c>
      <c r="T15" s="140">
        <f>_xll.CQGXLContractData(L15, "T_CVol")</f>
        <v>1326</v>
      </c>
      <c r="U15" s="265"/>
      <c r="V15" s="156" t="str">
        <f>Data!W13</f>
        <v>EDAS6Z7</v>
      </c>
      <c r="W15" s="33">
        <f>_xll.CQGXLContractData(V15, "LastBidVolume")</f>
        <v>34465</v>
      </c>
      <c r="X15" s="37">
        <f>_xll.CQGXLContractData(V15, "Bid")</f>
        <v>23</v>
      </c>
      <c r="Y15" s="37">
        <f>_xll.CQGXLContractData(V15, "Ask")</f>
        <v>24</v>
      </c>
      <c r="Z15" s="35">
        <f>_xll.CQGXLContractData(V15, "LastAskVolume")</f>
        <v>36918</v>
      </c>
      <c r="AA15" s="37">
        <f>_xll.CQGXLContractData(V15, "Close")</f>
        <v>23.5</v>
      </c>
      <c r="AB15" s="38">
        <f>IFERROR(_xll.CQGXLContractData(V15,"Close",,"T")-_xll.CQGXLContractData(V15,"Y_Settlement",,"T"),"")</f>
        <v>0</v>
      </c>
      <c r="AC15" s="33">
        <f t="shared" si="2"/>
        <v>0</v>
      </c>
      <c r="AD15" s="128">
        <f>_xll.CQGXLContractData(V15, "T_CVol")</f>
        <v>2027</v>
      </c>
    </row>
    <row r="16" spans="2:30" x14ac:dyDescent="0.3">
      <c r="B16" s="39" t="str">
        <f>Data!C14</f>
        <v>EDAH8</v>
      </c>
      <c r="C16" s="33">
        <f>_xll.CQGXLContractData(B16, "LastBidVolume")</f>
        <v>18498</v>
      </c>
      <c r="D16" s="34">
        <f>_xll.CQGXLContractData(B16, "Bid")</f>
        <v>98.185000000000002</v>
      </c>
      <c r="E16" s="34">
        <f>_xll.CQGXLContractData(B16, "Ask")</f>
        <v>98.19</v>
      </c>
      <c r="F16" s="35">
        <f>_xll.CQGXLContractData(B16, "LastAskVolume")</f>
        <v>817</v>
      </c>
      <c r="G16" s="34">
        <f>_xll.CQGXLContractData(B16, "Close")</f>
        <v>98.19</v>
      </c>
      <c r="H16" s="36">
        <f>IFERROR(_xll.CQGXLContractData(B16,"Close",,"T")-_xll.CQGXLContractData(B16,"Y_Settlement",,"T"),"")</f>
        <v>4.9999999999997158E-2</v>
      </c>
      <c r="I16" s="33">
        <f t="shared" si="0"/>
        <v>4.9999999999997158E-2</v>
      </c>
      <c r="J16" s="140">
        <f>_xll.CQGXLContractData(B16, "T_CVol")</f>
        <v>77888</v>
      </c>
      <c r="K16" s="265"/>
      <c r="L16" s="156" t="str">
        <f>Data!M14</f>
        <v>EDAS3H8</v>
      </c>
      <c r="M16" s="33">
        <f>_xll.CQGXLContractData(L16, "LastBidVolume")</f>
        <v>34384</v>
      </c>
      <c r="N16" s="37">
        <f>_xll.CQGXLContractData(L16, "Bid")</f>
        <v>11.5</v>
      </c>
      <c r="O16" s="37">
        <f>_xll.CQGXLContractData(L16, "Ask")</f>
        <v>12</v>
      </c>
      <c r="P16" s="35">
        <f>_xll.CQGXLContractData(L16, "LastAskVolume")</f>
        <v>111641</v>
      </c>
      <c r="Q16" s="37">
        <f>_xll.CQGXLContractData(L16, "Close")</f>
        <v>11.5</v>
      </c>
      <c r="R16" s="38">
        <f>IFERROR(_xll.CQGXLContractData(L16,"Close",,"T")-_xll.CQGXLContractData(L16,"Y_Settlement",,"T"),"")</f>
        <v>0</v>
      </c>
      <c r="S16" s="33">
        <f t="shared" si="1"/>
        <v>0</v>
      </c>
      <c r="T16" s="140">
        <f>_xll.CQGXLContractData(L16, "T_CVol")</f>
        <v>991</v>
      </c>
      <c r="U16" s="265"/>
      <c r="V16" s="156" t="str">
        <f>Data!W14</f>
        <v>EDAS6H8</v>
      </c>
      <c r="W16" s="33">
        <f>_xll.CQGXLContractData(V16, "LastBidVolume")</f>
        <v>1835</v>
      </c>
      <c r="X16" s="37">
        <f>_xll.CQGXLContractData(V16, "Bid")</f>
        <v>22.5</v>
      </c>
      <c r="Y16" s="37">
        <f>_xll.CQGXLContractData(V16, "Ask")</f>
        <v>23</v>
      </c>
      <c r="Z16" s="35">
        <f>_xll.CQGXLContractData(V16, "LastAskVolume")</f>
        <v>30767</v>
      </c>
      <c r="AA16" s="37">
        <f>_xll.CQGXLContractData(V16, "Close")</f>
        <v>22.5</v>
      </c>
      <c r="AB16" s="38">
        <f>IFERROR(_xll.CQGXLContractData(V16,"Close",,"T")-_xll.CQGXLContractData(V16,"Y_Settlement",,"T"),"")</f>
        <v>0</v>
      </c>
      <c r="AC16" s="33">
        <f t="shared" si="2"/>
        <v>0</v>
      </c>
      <c r="AD16" s="128">
        <f>_xll.CQGXLContractData(V16, "T_CVol")</f>
        <v>1622</v>
      </c>
    </row>
    <row r="17" spans="2:32" x14ac:dyDescent="0.3">
      <c r="B17" s="110" t="str">
        <f>Data!C15</f>
        <v>EDAM8</v>
      </c>
      <c r="C17" s="40">
        <f>_xll.CQGXLContractData(B17, "LastBidVolume")</f>
        <v>3599</v>
      </c>
      <c r="D17" s="41">
        <f>_xll.CQGXLContractData(B17, "Bid")</f>
        <v>98.070000000000007</v>
      </c>
      <c r="E17" s="41">
        <f>_xll.CQGXLContractData(B17, "Ask")</f>
        <v>98.075000000000003</v>
      </c>
      <c r="F17" s="42">
        <f>_xll.CQGXLContractData(B17, "LastAskVolume")</f>
        <v>7416</v>
      </c>
      <c r="G17" s="41">
        <f>_xll.CQGXLContractData(B17, "Close")</f>
        <v>98.075000000000003</v>
      </c>
      <c r="H17" s="43">
        <f>IFERROR(_xll.CQGXLContractData(B17,"Close",,"T")-_xll.CQGXLContractData(B17,"Y_Settlement",,"T"),"")</f>
        <v>4.9999999999997158E-2</v>
      </c>
      <c r="I17" s="40">
        <f t="shared" si="0"/>
        <v>4.9999999999997158E-2</v>
      </c>
      <c r="J17" s="141">
        <f>_xll.CQGXLContractData(B17, "T_CVol")</f>
        <v>54242</v>
      </c>
      <c r="K17" s="265"/>
      <c r="L17" s="157" t="str">
        <f>Data!M15</f>
        <v>EDAS3M8</v>
      </c>
      <c r="M17" s="40">
        <f>_xll.CQGXLContractData(L17, "LastBidVolume")</f>
        <v>111560</v>
      </c>
      <c r="N17" s="44">
        <f>_xll.CQGXLContractData(L17, "Bid")</f>
        <v>10.5</v>
      </c>
      <c r="O17" s="44">
        <f>_xll.CQGXLContractData(L17, "Ask")</f>
        <v>11</v>
      </c>
      <c r="P17" s="42">
        <f>_xll.CQGXLContractData(L17, "LastAskVolume")</f>
        <v>9287</v>
      </c>
      <c r="Q17" s="44">
        <f>_xll.CQGXLContractData(L17, "Close")</f>
        <v>11</v>
      </c>
      <c r="R17" s="45">
        <f>IFERROR(_xll.CQGXLContractData(L17,"Close",,"T")-_xll.CQGXLContractData(L17,"Y_Settlement",,"T"),"")</f>
        <v>0</v>
      </c>
      <c r="S17" s="40">
        <f t="shared" si="1"/>
        <v>0</v>
      </c>
      <c r="T17" s="141">
        <f>_xll.CQGXLContractData(L17, "T_CVol")</f>
        <v>961</v>
      </c>
      <c r="U17" s="265"/>
      <c r="V17" s="157" t="str">
        <f>Data!W15</f>
        <v>EDAS6M8</v>
      </c>
      <c r="W17" s="40">
        <f>_xll.CQGXLContractData(V17, "LastBidVolume")</f>
        <v>27427</v>
      </c>
      <c r="X17" s="44">
        <f>_xll.CQGXLContractData(V17, "Bid")</f>
        <v>21.5</v>
      </c>
      <c r="Y17" s="44">
        <f>_xll.CQGXLContractData(V17, "Ask")</f>
        <v>22</v>
      </c>
      <c r="Z17" s="42">
        <f>_xll.CQGXLContractData(V17, "LastAskVolume")</f>
        <v>1244</v>
      </c>
      <c r="AA17" s="44">
        <f>_xll.CQGXLContractData(V17, "Close")</f>
        <v>22</v>
      </c>
      <c r="AB17" s="45">
        <f>IFERROR(_xll.CQGXLContractData(V17,"Close",,"T")-_xll.CQGXLContractData(V17,"Y_Settlement",,"T"),"")</f>
        <v>0</v>
      </c>
      <c r="AC17" s="40">
        <f t="shared" si="2"/>
        <v>0</v>
      </c>
      <c r="AD17" s="129">
        <f>_xll.CQGXLContractData(V17, "T_CVol")</f>
        <v>472</v>
      </c>
    </row>
    <row r="18" spans="2:32" x14ac:dyDescent="0.3">
      <c r="B18" s="115" t="str">
        <f>Data!C16</f>
        <v>EDAU8</v>
      </c>
      <c r="C18" s="116">
        <f>_xll.CQGXLContractData(B18, "LastBidVolume")</f>
        <v>5918</v>
      </c>
      <c r="D18" s="117">
        <f>_xll.CQGXLContractData(B18, "Bid")</f>
        <v>97.960000000000008</v>
      </c>
      <c r="E18" s="117">
        <f>_xll.CQGXLContractData(B18, "Ask")</f>
        <v>97.965000000000003</v>
      </c>
      <c r="F18" s="118">
        <f>_xll.CQGXLContractData(B18, "LastAskVolume")</f>
        <v>3607</v>
      </c>
      <c r="G18" s="117">
        <f>_xll.CQGXLContractData(B18, "Close")</f>
        <v>97.965000000000003</v>
      </c>
      <c r="H18" s="119">
        <f>IFERROR(_xll.CQGXLContractData(B18,"Close",,"T")-_xll.CQGXLContractData(B18,"Y_Settlement",,"T"),"")</f>
        <v>4.9999999999997158E-2</v>
      </c>
      <c r="I18" s="108">
        <f t="shared" si="0"/>
        <v>4.9999999999997158E-2</v>
      </c>
      <c r="J18" s="142">
        <f>_xll.CQGXLContractData(B18, "T_CVol")</f>
        <v>34846</v>
      </c>
      <c r="K18" s="265"/>
      <c r="L18" s="158" t="str">
        <f>Data!M16</f>
        <v>EDAS3U8</v>
      </c>
      <c r="M18" s="116">
        <f>_xll.CQGXLContractData(L18, "LastBidVolume")</f>
        <v>83746</v>
      </c>
      <c r="N18" s="121">
        <f>_xll.CQGXLContractData(L18, "Bid")</f>
        <v>10.5</v>
      </c>
      <c r="O18" s="121">
        <f>_xll.CQGXLContractData(L18, "Ask")</f>
        <v>11</v>
      </c>
      <c r="P18" s="118">
        <f>_xll.CQGXLContractData(L18, "LastAskVolume")</f>
        <v>4897</v>
      </c>
      <c r="Q18" s="121">
        <f>_xll.CQGXLContractData(L18, "Close")</f>
        <v>11</v>
      </c>
      <c r="R18" s="122">
        <f>IFERROR(_xll.CQGXLContractData(L18,"Close",,"T")-_xll.CQGXLContractData(L18,"Y_Settlement",,"T"),"")</f>
        <v>0</v>
      </c>
      <c r="S18" s="116">
        <f t="shared" si="1"/>
        <v>0</v>
      </c>
      <c r="T18" s="176">
        <f>_xll.CQGXLContractData(L18, "T_CVol")</f>
        <v>1998</v>
      </c>
      <c r="U18" s="265"/>
      <c r="V18" s="158" t="str">
        <f>Data!W16</f>
        <v>EDAS6U8</v>
      </c>
      <c r="W18" s="116">
        <f>_xll.CQGXLContractData(V18, "LastBidVolume")</f>
        <v>1989</v>
      </c>
      <c r="X18" s="121">
        <f>_xll.CQGXLContractData(V18, "Bid")</f>
        <v>20</v>
      </c>
      <c r="Y18" s="121">
        <f>_xll.CQGXLContractData(V18, "Ask")</f>
        <v>20.5</v>
      </c>
      <c r="Z18" s="118">
        <f>_xll.CQGXLContractData(V18, "LastAskVolume")</f>
        <v>22212</v>
      </c>
      <c r="AA18" s="121">
        <f>_xll.CQGXLContractData(V18, "Close")</f>
        <v>20</v>
      </c>
      <c r="AB18" s="122">
        <f>IFERROR(_xll.CQGXLContractData(V18,"Close",,"T")-_xll.CQGXLContractData(V18,"Y_Settlement",,"T"),"")</f>
        <v>0</v>
      </c>
      <c r="AC18" s="116">
        <f t="shared" si="2"/>
        <v>0</v>
      </c>
      <c r="AD18" s="123">
        <f>_xll.CQGXLContractData(V18, "T_CVol")</f>
        <v>769</v>
      </c>
    </row>
    <row r="19" spans="2:32" x14ac:dyDescent="0.3">
      <c r="B19" s="120" t="str">
        <f>Data!C17</f>
        <v>EDAZ8</v>
      </c>
      <c r="C19" s="116">
        <f>_xll.CQGXLContractData(B19, "LastBidVolume")</f>
        <v>5738</v>
      </c>
      <c r="D19" s="117">
        <f>_xll.CQGXLContractData(B19, "Bid")</f>
        <v>97.850000000000009</v>
      </c>
      <c r="E19" s="117">
        <f>_xll.CQGXLContractData(B19, "Ask")</f>
        <v>97.855000000000004</v>
      </c>
      <c r="F19" s="118">
        <f>_xll.CQGXLContractData(B19, "LastAskVolume")</f>
        <v>550</v>
      </c>
      <c r="G19" s="117">
        <f>_xll.CQGXLContractData(B19, "Close")</f>
        <v>97.855000000000004</v>
      </c>
      <c r="H19" s="119">
        <f>IFERROR(_xll.CQGXLContractData(B19,"Close",,"T")-_xll.CQGXLContractData(B19,"Y_Settlement",,"T"),"")</f>
        <v>4.9999999999997158E-2</v>
      </c>
      <c r="I19" s="108">
        <f t="shared" si="0"/>
        <v>4.9999999999997158E-2</v>
      </c>
      <c r="J19" s="142">
        <f>_xll.CQGXLContractData(B19, "T_CVol")</f>
        <v>41700</v>
      </c>
      <c r="K19" s="265"/>
      <c r="L19" s="159" t="str">
        <f>Data!M17</f>
        <v>EDAS3Z8</v>
      </c>
      <c r="M19" s="116">
        <f>_xll.CQGXLContractData(L19, "LastBidVolume")</f>
        <v>23295</v>
      </c>
      <c r="N19" s="121">
        <f>_xll.CQGXLContractData(L19, "Bid")</f>
        <v>9</v>
      </c>
      <c r="O19" s="121">
        <f>_xll.CQGXLContractData(L19, "Ask")</f>
        <v>9.5</v>
      </c>
      <c r="P19" s="118">
        <f>_xll.CQGXLContractData(L19, "LastAskVolume")</f>
        <v>61167</v>
      </c>
      <c r="Q19" s="121">
        <f>_xll.CQGXLContractData(L19, "Close")</f>
        <v>9</v>
      </c>
      <c r="R19" s="122">
        <f>IFERROR(_xll.CQGXLContractData(L19,"Close",,"T")-_xll.CQGXLContractData(L19,"Y_Settlement",,"T"),"")</f>
        <v>0</v>
      </c>
      <c r="S19" s="116">
        <f t="shared" si="1"/>
        <v>0</v>
      </c>
      <c r="T19" s="176">
        <f>_xll.CQGXLContractData(L19, "T_CVol")</f>
        <v>1325</v>
      </c>
      <c r="U19" s="265"/>
      <c r="V19" s="159" t="str">
        <f>Data!W17</f>
        <v>EDAS6Z8</v>
      </c>
      <c r="W19" s="116">
        <f>_xll.CQGXLContractData(V19, "LastBidVolume")</f>
        <v>15639</v>
      </c>
      <c r="X19" s="121">
        <f>_xll.CQGXLContractData(V19, "Bid")</f>
        <v>18</v>
      </c>
      <c r="Y19" s="121">
        <f>_xll.CQGXLContractData(V19, "Ask")</f>
        <v>19</v>
      </c>
      <c r="Z19" s="118">
        <f>_xll.CQGXLContractData(V19, "LastAskVolume")</f>
        <v>26535</v>
      </c>
      <c r="AA19" s="121">
        <f>_xll.CQGXLContractData(V19, "Close")</f>
        <v>18.5</v>
      </c>
      <c r="AB19" s="122">
        <f>IFERROR(_xll.CQGXLContractData(V19,"Close",,"T")-_xll.CQGXLContractData(V19,"Y_Settlement",,"T"),"")</f>
        <v>0.5</v>
      </c>
      <c r="AC19" s="116">
        <f t="shared" si="2"/>
        <v>0.5</v>
      </c>
      <c r="AD19" s="176">
        <f>_xll.CQGXLContractData(V19, "T_CVol")</f>
        <v>776</v>
      </c>
      <c r="AE19" s="256"/>
      <c r="AF19" s="257"/>
    </row>
    <row r="20" spans="2:32" x14ac:dyDescent="0.3">
      <c r="B20" s="120" t="str">
        <f>Data!C18</f>
        <v>EDAH9</v>
      </c>
      <c r="C20" s="116">
        <f>_xll.CQGXLContractData(B20, "LastBidVolume")</f>
        <v>139</v>
      </c>
      <c r="D20" s="117">
        <f>_xll.CQGXLContractData(B20, "Bid")</f>
        <v>97.76</v>
      </c>
      <c r="E20" s="117">
        <f>_xll.CQGXLContractData(B20, "Ask")</f>
        <v>97.765000000000001</v>
      </c>
      <c r="F20" s="118">
        <f>_xll.CQGXLContractData(B20, "LastAskVolume")</f>
        <v>5890</v>
      </c>
      <c r="G20" s="117">
        <f>_xll.CQGXLContractData(B20, "Close")</f>
        <v>97.76</v>
      </c>
      <c r="H20" s="119">
        <f>IFERROR(_xll.CQGXLContractData(B20,"Close",,"T")-_xll.CQGXLContractData(B20,"Y_Settlement",,"T"),"")</f>
        <v>4.5000000000001705E-2</v>
      </c>
      <c r="I20" s="108">
        <f t="shared" si="0"/>
        <v>4.5000000000001705E-2</v>
      </c>
      <c r="J20" s="142">
        <f>_xll.CQGXLContractData(B20, "T_CVol")</f>
        <v>30527</v>
      </c>
      <c r="K20" s="265"/>
      <c r="L20" s="159" t="str">
        <f>Data!M18</f>
        <v>EDAS3H9</v>
      </c>
      <c r="M20" s="116">
        <f>_xll.CQGXLContractData(L20, "LastBidVolume")</f>
        <v>53324</v>
      </c>
      <c r="N20" s="121">
        <f>_xll.CQGXLContractData(L20, "Bid")</f>
        <v>9</v>
      </c>
      <c r="O20" s="121">
        <f>_xll.CQGXLContractData(L20, "Ask")</f>
        <v>9.5</v>
      </c>
      <c r="P20" s="118">
        <f>_xll.CQGXLContractData(L20, "LastAskVolume")</f>
        <v>46816</v>
      </c>
      <c r="Q20" s="121">
        <f>_xll.CQGXLContractData(L20, "Close")</f>
        <v>9.5</v>
      </c>
      <c r="R20" s="122">
        <f>IFERROR(_xll.CQGXLContractData(L20,"Close",,"T")-_xll.CQGXLContractData(L20,"Y_Settlement",,"T"),"")</f>
        <v>0.5</v>
      </c>
      <c r="S20" s="116">
        <f t="shared" si="1"/>
        <v>0.5</v>
      </c>
      <c r="T20" s="176">
        <f>_xll.CQGXLContractData(L20, "T_CVol")</f>
        <v>101</v>
      </c>
      <c r="U20" s="265"/>
      <c r="V20" s="159" t="str">
        <f>Data!W18</f>
        <v>EDAS6H9</v>
      </c>
      <c r="W20" s="116">
        <f>_xll.CQGXLContractData(V20, "LastBidVolume")</f>
        <v>3508</v>
      </c>
      <c r="X20" s="121">
        <f>_xll.CQGXLContractData(V20, "Bid")</f>
        <v>18</v>
      </c>
      <c r="Y20" s="121">
        <f>_xll.CQGXLContractData(V20, "Ask")</f>
        <v>18.5</v>
      </c>
      <c r="Z20" s="118">
        <f>_xll.CQGXLContractData(V20, "LastAskVolume")</f>
        <v>10032</v>
      </c>
      <c r="AA20" s="121">
        <f>_xll.CQGXLContractData(V20, "Close")</f>
        <v>18</v>
      </c>
      <c r="AB20" s="122">
        <f>IFERROR(_xll.CQGXLContractData(V20,"Close",,"T")-_xll.CQGXLContractData(V20,"Y_Settlement",,"T"),"")</f>
        <v>0.5</v>
      </c>
      <c r="AC20" s="116">
        <f t="shared" si="2"/>
        <v>0.5</v>
      </c>
      <c r="AD20" s="176">
        <f>_xll.CQGXLContractData(V20, "T_CVol")</f>
        <v>431</v>
      </c>
      <c r="AE20" s="256"/>
      <c r="AF20" s="257"/>
    </row>
    <row r="21" spans="2:32" x14ac:dyDescent="0.3">
      <c r="B21" s="203" t="str">
        <f>Data!C19</f>
        <v>EDAM9</v>
      </c>
      <c r="C21" s="194">
        <f>_xll.CQGXLContractData(B21, "LastBidVolume")</f>
        <v>7503</v>
      </c>
      <c r="D21" s="204">
        <f>_xll.CQGXLContractData(B21, "Bid")</f>
        <v>97.665000000000006</v>
      </c>
      <c r="E21" s="204">
        <f>_xll.CQGXLContractData(B21, "Ask")</f>
        <v>97.67</v>
      </c>
      <c r="F21" s="196">
        <f>_xll.CQGXLContractData(B21, "LastAskVolume")</f>
        <v>478</v>
      </c>
      <c r="G21" s="204">
        <f>_xll.CQGXLContractData(B21, "Close")</f>
        <v>97.67</v>
      </c>
      <c r="H21" s="205">
        <f>IFERROR(_xll.CQGXLContractData(B21,"Close",,"T")-_xll.CQGXLContractData(B21,"Y_Settlement",,"T"),"")</f>
        <v>4.5000000000001705E-2</v>
      </c>
      <c r="I21" s="109">
        <f t="shared" si="0"/>
        <v>4.5000000000001705E-2</v>
      </c>
      <c r="J21" s="143">
        <f>_xll.CQGXLContractData(B21, "T_CVol")</f>
        <v>21496</v>
      </c>
      <c r="K21" s="265"/>
      <c r="L21" s="193" t="str">
        <f>Data!M19</f>
        <v>EDAS3M9</v>
      </c>
      <c r="M21" s="194">
        <f>_xll.CQGXLContractData(L21, "LastBidVolume")</f>
        <v>40478</v>
      </c>
      <c r="N21" s="195">
        <f>_xll.CQGXLContractData(L21, "Bid")</f>
        <v>8.5</v>
      </c>
      <c r="O21" s="195">
        <f>_xll.CQGXLContractData(L21, "Ask")</f>
        <v>9</v>
      </c>
      <c r="P21" s="196">
        <f>_xll.CQGXLContractData(L21, "LastAskVolume")</f>
        <v>9020</v>
      </c>
      <c r="Q21" s="195">
        <f>_xll.CQGXLContractData(L21, "Close")</f>
        <v>9</v>
      </c>
      <c r="R21" s="197">
        <f>IFERROR(_xll.CQGXLContractData(L21,"Close",,"T")-_xll.CQGXLContractData(L21,"Y_Settlement",,"T"),"")</f>
        <v>0.5</v>
      </c>
      <c r="S21" s="194">
        <f t="shared" si="1"/>
        <v>0.5</v>
      </c>
      <c r="T21" s="206">
        <f>_xll.CQGXLContractData(L21, "T_CVol")</f>
        <v>124</v>
      </c>
      <c r="U21" s="265"/>
      <c r="V21" s="193" t="str">
        <f>Data!W19</f>
        <v>EDAS6M9</v>
      </c>
      <c r="W21" s="194">
        <f>_xll.CQGXLContractData(V21, "LastBidVolume")</f>
        <v>8221</v>
      </c>
      <c r="X21" s="195">
        <f>_xll.CQGXLContractData(V21, "Bid")</f>
        <v>17.5</v>
      </c>
      <c r="Y21" s="195">
        <f>_xll.CQGXLContractData(V21, "Ask")</f>
        <v>18</v>
      </c>
      <c r="Z21" s="196">
        <f>_xll.CQGXLContractData(V21, "LastAskVolume")</f>
        <v>2062</v>
      </c>
      <c r="AA21" s="195">
        <f>_xll.CQGXLContractData(V21, "Close")</f>
        <v>18</v>
      </c>
      <c r="AB21" s="197">
        <f>IFERROR(_xll.CQGXLContractData(V21,"Close",,"T")-_xll.CQGXLContractData(V21,"Y_Settlement",,"T"),"")</f>
        <v>0.5</v>
      </c>
      <c r="AC21" s="194">
        <f t="shared" si="2"/>
        <v>0.5</v>
      </c>
      <c r="AD21" s="206">
        <f>_xll.CQGXLContractData(V21, "T_CVol")</f>
        <v>263</v>
      </c>
      <c r="AE21" s="256"/>
      <c r="AF21" s="257"/>
    </row>
    <row r="22" spans="2:32" x14ac:dyDescent="0.3">
      <c r="B22" s="207" t="str">
        <f>Data!C20</f>
        <v>EDAU9</v>
      </c>
      <c r="C22" s="208">
        <f>_xll.CQGXLContractData(B22, "LastBidVolume")</f>
        <v>14366</v>
      </c>
      <c r="D22" s="209">
        <f>_xll.CQGXLContractData(B22, "Bid")</f>
        <v>97.575000000000003</v>
      </c>
      <c r="E22" s="209">
        <f>_xll.CQGXLContractData(B22, "Ask")</f>
        <v>97.585000000000008</v>
      </c>
      <c r="F22" s="210">
        <f>_xll.CQGXLContractData(B22, "LastAskVolume")</f>
        <v>9141</v>
      </c>
      <c r="G22" s="209">
        <f>_xll.CQGXLContractData(B22, "Close")</f>
        <v>97.58</v>
      </c>
      <c r="H22" s="211">
        <f>IFERROR(_xll.CQGXLContractData(B22,"Close",,"T")-_xll.CQGXLContractData(B22,"Y_Settlement",,"T"),"")</f>
        <v>3.9999999999992042E-2</v>
      </c>
      <c r="I22" s="208">
        <f t="shared" si="0"/>
        <v>3.9999999999992042E-2</v>
      </c>
      <c r="J22" s="212">
        <f>_xll.CQGXLContractData(B22, "T_CVol")</f>
        <v>15534</v>
      </c>
      <c r="K22" s="265"/>
      <c r="L22" s="207" t="str">
        <f>Data!M20</f>
        <v>EDAS3U9</v>
      </c>
      <c r="M22" s="208">
        <f>_xll.CQGXLContractData(L22, "LastBidVolume")</f>
        <v>42</v>
      </c>
      <c r="N22" s="213">
        <f>_xll.CQGXLContractData(L22, "Bid")</f>
        <v>9</v>
      </c>
      <c r="O22" s="213">
        <f>_xll.CQGXLContractData(L22, "Ask")</f>
        <v>9.5</v>
      </c>
      <c r="P22" s="210">
        <f>_xll.CQGXLContractData(L22, "LastAskVolume")</f>
        <v>46583</v>
      </c>
      <c r="Q22" s="213">
        <f>_xll.CQGXLContractData(L22, "Close")</f>
        <v>9</v>
      </c>
      <c r="R22" s="214">
        <f>IFERROR(_xll.CQGXLContractData(L22,"Close",,"T")-_xll.CQGXLContractData(L22,"Y_Settlement",,"T"),"")</f>
        <v>0</v>
      </c>
      <c r="S22" s="208">
        <f t="shared" si="1"/>
        <v>0</v>
      </c>
      <c r="T22" s="212">
        <f>_xll.CQGXLContractData(L22, "T_CVol")</f>
        <v>376</v>
      </c>
      <c r="U22" s="265"/>
      <c r="V22" s="198" t="str">
        <f>Data!W20</f>
        <v>EDAS6U9</v>
      </c>
      <c r="W22" s="199">
        <f>_xll.CQGXLContractData(V22, "LastBidVolume")</f>
        <v>1736</v>
      </c>
      <c r="X22" s="200">
        <f>_xll.CQGXLContractData(V22, "Bid")</f>
        <v>17</v>
      </c>
      <c r="Y22" s="200">
        <f>_xll.CQGXLContractData(V22, "Ask")</f>
        <v>17.5</v>
      </c>
      <c r="Z22" s="201">
        <f>_xll.CQGXLContractData(V22, "LastAskVolume")</f>
        <v>4446</v>
      </c>
      <c r="AA22" s="200">
        <f>_xll.CQGXLContractData(V22, "Close")</f>
        <v>17</v>
      </c>
      <c r="AB22" s="202">
        <f>IFERROR(_xll.CQGXLContractData(V22,"Close",,"T")-_xll.CQGXLContractData(V22,"Y_Settlement",,"T"),"")</f>
        <v>0</v>
      </c>
      <c r="AC22" s="199">
        <f t="shared" si="2"/>
        <v>0</v>
      </c>
      <c r="AD22" s="252">
        <f>_xll.CQGXLContractData(V22, "T_CVol")</f>
        <v>191</v>
      </c>
      <c r="AE22" s="256"/>
      <c r="AF22" s="257"/>
    </row>
    <row r="23" spans="2:32" x14ac:dyDescent="0.3">
      <c r="B23" s="46" t="str">
        <f>Data!C21</f>
        <v>EDAZ9</v>
      </c>
      <c r="C23" s="47">
        <f>_xll.CQGXLContractData(B23, "LastBidVolume")</f>
        <v>9479</v>
      </c>
      <c r="D23" s="48">
        <f>_xll.CQGXLContractData(B23, "Bid")</f>
        <v>97.484999999999999</v>
      </c>
      <c r="E23" s="48">
        <f>_xll.CQGXLContractData(B23, "Ask")</f>
        <v>97.495000000000005</v>
      </c>
      <c r="F23" s="49">
        <f>_xll.CQGXLContractData(B23, "LastAskVolume")</f>
        <v>6619</v>
      </c>
      <c r="G23" s="48">
        <f>_xll.CQGXLContractData(B23, "Close")</f>
        <v>97.490000000000009</v>
      </c>
      <c r="H23" s="50">
        <f>IFERROR(_xll.CQGXLContractData(B23,"Close",,"T")-_xll.CQGXLContractData(B23,"Y_Settlement",,"T"),"")</f>
        <v>4.0000000000006253E-2</v>
      </c>
      <c r="I23" s="47">
        <f t="shared" si="0"/>
        <v>4.0000000000006253E-2</v>
      </c>
      <c r="J23" s="144">
        <f>_xll.CQGXLContractData(B23, "T_CVol")</f>
        <v>12080</v>
      </c>
      <c r="K23" s="265"/>
      <c r="L23" s="160" t="str">
        <f>Data!M21</f>
        <v>EDAS3Z9</v>
      </c>
      <c r="M23" s="47">
        <f>_xll.CQGXLContractData(L23, "LastBidVolume")</f>
        <v>3152</v>
      </c>
      <c r="N23" s="51">
        <f>_xll.CQGXLContractData(L23, "Bid")</f>
        <v>8</v>
      </c>
      <c r="O23" s="51">
        <f>_xll.CQGXLContractData(L23, "Ask")</f>
        <v>8.5</v>
      </c>
      <c r="P23" s="49">
        <f>_xll.CQGXLContractData(L23, "LastAskVolume")</f>
        <v>35856</v>
      </c>
      <c r="Q23" s="51">
        <f>_xll.CQGXLContractData(L23, "Close")</f>
        <v>8</v>
      </c>
      <c r="R23" s="52">
        <f>IFERROR(_xll.CQGXLContractData(L23,"Close",,"T")-_xll.CQGXLContractData(L23,"Y_Settlement",,"T"),"")</f>
        <v>0</v>
      </c>
      <c r="S23" s="47">
        <f t="shared" si="1"/>
        <v>0</v>
      </c>
      <c r="T23" s="144">
        <f>_xll.CQGXLContractData(L23, "T_CVol")</f>
        <v>126</v>
      </c>
      <c r="U23" s="265"/>
      <c r="V23" s="192" t="str">
        <f>Data!W21</f>
        <v>EDAS6Z9</v>
      </c>
      <c r="W23" s="111">
        <f>_xll.CQGXLContractData(V23, "LastBidVolume")</f>
        <v>5492</v>
      </c>
      <c r="X23" s="113">
        <f>_xll.CQGXLContractData(V23, "Bid")</f>
        <v>15.5</v>
      </c>
      <c r="Y23" s="113">
        <f>_xll.CQGXLContractData(V23, "Ask")</f>
        <v>16</v>
      </c>
      <c r="Z23" s="112">
        <f>_xll.CQGXLContractData(V23, "LastAskVolume")</f>
        <v>20</v>
      </c>
      <c r="AA23" s="113">
        <f>_xll.CQGXLContractData(V23, "Close")</f>
        <v>16</v>
      </c>
      <c r="AB23" s="114">
        <f>IFERROR(_xll.CQGXLContractData(V23,"Close",,"T")-_xll.CQGXLContractData(V23,"Y_Settlement",,"T"),"")</f>
        <v>0.5</v>
      </c>
      <c r="AC23" s="111">
        <f t="shared" si="2"/>
        <v>0.5</v>
      </c>
      <c r="AD23" s="253">
        <f>_xll.CQGXLContractData(V23, "T_CVol")</f>
        <v>505</v>
      </c>
      <c r="AE23" s="256"/>
      <c r="AF23" s="257"/>
    </row>
    <row r="24" spans="2:32" x14ac:dyDescent="0.3">
      <c r="B24" s="46" t="str">
        <f>Data!C22</f>
        <v>EDAH0</v>
      </c>
      <c r="C24" s="220">
        <f>_xll.CQGXLContractData(B24, "LastBidVolume")</f>
        <v>2324</v>
      </c>
      <c r="D24" s="221">
        <f>_xll.CQGXLContractData(B24, "Bid")</f>
        <v>97.405000000000001</v>
      </c>
      <c r="E24" s="221">
        <f>_xll.CQGXLContractData(B24, "Ask")</f>
        <v>97.41</v>
      </c>
      <c r="F24" s="222">
        <f>_xll.CQGXLContractData(B24, "LastAskVolume")</f>
        <v>473</v>
      </c>
      <c r="G24" s="221">
        <f>_xll.CQGXLContractData(B24, "Close")</f>
        <v>97.405000000000001</v>
      </c>
      <c r="H24" s="223">
        <f>IFERROR(_xll.CQGXLContractData(B24,"Close",,"T")-_xll.CQGXLContractData(B24,"Y_Settlement",,"T"),"")</f>
        <v>3.4999999999996589E-2</v>
      </c>
      <c r="I24" s="220">
        <f t="shared" si="0"/>
        <v>3.4999999999996589E-2</v>
      </c>
      <c r="J24" s="242">
        <f>_xll.CQGXLContractData(B24, "T_CVol")</f>
        <v>9729</v>
      </c>
      <c r="K24" s="265"/>
      <c r="L24" s="160" t="str">
        <f>Data!M22</f>
        <v>EDAS3H0</v>
      </c>
      <c r="M24" s="220">
        <f>_xll.CQGXLContractData(L24, "LastBidVolume")</f>
        <v>23903</v>
      </c>
      <c r="N24" s="224">
        <f>_xll.CQGXLContractData(L24, "Bid")</f>
        <v>7.5</v>
      </c>
      <c r="O24" s="224">
        <f>_xll.CQGXLContractData(L24, "Ask")</f>
        <v>8</v>
      </c>
      <c r="P24" s="222">
        <f>_xll.CQGXLContractData(L24, "LastAskVolume")</f>
        <v>12148</v>
      </c>
      <c r="Q24" s="224">
        <f>_xll.CQGXLContractData(L24, "Close")</f>
        <v>8</v>
      </c>
      <c r="R24" s="225">
        <f>IFERROR(_xll.CQGXLContractData(L24,"Close",,"T")-_xll.CQGXLContractData(L24,"Y_Settlement",,"T"),"")</f>
        <v>0.5</v>
      </c>
      <c r="S24" s="220">
        <f t="shared" si="1"/>
        <v>0.5</v>
      </c>
      <c r="T24" s="242">
        <f>_xll.CQGXLContractData(L24, "T_CVol")</f>
        <v>127</v>
      </c>
      <c r="U24" s="265"/>
      <c r="V24" s="160" t="str">
        <f>Data!W22</f>
        <v>EDAS6H0</v>
      </c>
      <c r="W24" s="220">
        <f>_xll.CQGXLContractData(V24, "LastBidVolume")</f>
        <v>230</v>
      </c>
      <c r="X24" s="224">
        <f>_xll.CQGXLContractData(V24, "Bid")</f>
        <v>15</v>
      </c>
      <c r="Y24" s="224">
        <f>_xll.CQGXLContractData(V24, "Ask")</f>
        <v>15.5</v>
      </c>
      <c r="Z24" s="222">
        <f>_xll.CQGXLContractData(V24, "LastAskVolume")</f>
        <v>292</v>
      </c>
      <c r="AA24" s="224">
        <f>_xll.CQGXLContractData(V24, "Close")</f>
        <v>15.5</v>
      </c>
      <c r="AB24" s="225">
        <f>IFERROR(_xll.CQGXLContractData(V24,"Close",,"T")-_xll.CQGXLContractData(V24,"Y_Settlement",,"T"),"")</f>
        <v>1</v>
      </c>
      <c r="AC24" s="220">
        <f t="shared" si="2"/>
        <v>1</v>
      </c>
      <c r="AD24" s="242">
        <f>_xll.CQGXLContractData(V24, "T_CVol")</f>
        <v>20</v>
      </c>
      <c r="AE24" s="256"/>
      <c r="AF24" s="257"/>
    </row>
    <row r="25" spans="2:32" x14ac:dyDescent="0.3">
      <c r="B25" s="191" t="str">
        <f>Data!C23</f>
        <v>EDAM0</v>
      </c>
      <c r="C25" s="47">
        <f>_xll.CQGXLContractData(B25, "LastBidVolume")</f>
        <v>6103</v>
      </c>
      <c r="D25" s="48">
        <f>_xll.CQGXLContractData(B25, "Bid")</f>
        <v>97.325000000000003</v>
      </c>
      <c r="E25" s="48">
        <f>_xll.CQGXLContractData(B25, "Ask")</f>
        <v>97.335000000000008</v>
      </c>
      <c r="F25" s="49">
        <f>_xll.CQGXLContractData(B25, "LastAskVolume")</f>
        <v>3062</v>
      </c>
      <c r="G25" s="48">
        <f>_xll.CQGXLContractData(B25, "Close")</f>
        <v>97.33</v>
      </c>
      <c r="H25" s="50">
        <f>IFERROR(_xll.CQGXLContractData(B25,"Close",,"T")-_xll.CQGXLContractData(B25,"Y_Settlement",,"T"),"")</f>
        <v>3.4999999999996589E-2</v>
      </c>
      <c r="I25" s="47">
        <f t="shared" si="0"/>
        <v>3.4999999999996589E-2</v>
      </c>
      <c r="J25" s="251">
        <f>_xll.CQGXLContractData(B25, "T_CVol")</f>
        <v>9423</v>
      </c>
      <c r="K25" s="266"/>
      <c r="L25" s="191" t="str">
        <f>Data!M23</f>
        <v>EDAS3M0</v>
      </c>
      <c r="M25" s="47">
        <f>_xll.CQGXLContractData(L25, "LastBidVolume")</f>
        <v>2900</v>
      </c>
      <c r="N25" s="51">
        <f>_xll.CQGXLContractData(L25, "Bid")</f>
        <v>7</v>
      </c>
      <c r="O25" s="51">
        <f>_xll.CQGXLContractData(L25, "Ask")</f>
        <v>7.5</v>
      </c>
      <c r="P25" s="49">
        <f>_xll.CQGXLContractData(L25, "LastAskVolume")</f>
        <v>458</v>
      </c>
      <c r="Q25" s="51">
        <f>_xll.CQGXLContractData(L25, "Close")</f>
        <v>7.5</v>
      </c>
      <c r="R25" s="52">
        <f>IFERROR(_xll.CQGXLContractData(L25,"Close",,"T")-_xll.CQGXLContractData(L25,"Y_Settlement",,"T"),"")</f>
        <v>0.5</v>
      </c>
      <c r="S25" s="47">
        <f t="shared" si="1"/>
        <v>0.5</v>
      </c>
      <c r="T25" s="251">
        <f>_xll.CQGXLContractData(L25, "T_CVol")</f>
        <v>149</v>
      </c>
      <c r="U25" s="266"/>
      <c r="V25" s="191" t="str">
        <f>Data!W23</f>
        <v>EDAS6M0</v>
      </c>
      <c r="W25" s="47">
        <f>_xll.CQGXLContractData(V25, "LastBidVolume")</f>
        <v>1015</v>
      </c>
      <c r="X25" s="51">
        <f>_xll.CQGXLContractData(V25, "Bid")</f>
        <v>14</v>
      </c>
      <c r="Y25" s="51">
        <f>_xll.CQGXLContractData(V25, "Ask")</f>
        <v>15</v>
      </c>
      <c r="Z25" s="49">
        <f>_xll.CQGXLContractData(V25, "LastAskVolume")</f>
        <v>377</v>
      </c>
      <c r="AA25" s="51">
        <f>_xll.CQGXLContractData(V25, "Close")</f>
        <v>14.5</v>
      </c>
      <c r="AB25" s="52">
        <f>IFERROR(_xll.CQGXLContractData(V25,"Close",,"T")-_xll.CQGXLContractData(V25,"Y_Settlement",,"T"),"")</f>
        <v>0.5</v>
      </c>
      <c r="AC25" s="47">
        <f t="shared" si="2"/>
        <v>0.5</v>
      </c>
      <c r="AD25" s="144">
        <f>_xll.CQGXLContractData(V25, "T_CVol")</f>
        <v>75</v>
      </c>
      <c r="AE25" s="256"/>
      <c r="AF25" s="257"/>
    </row>
    <row r="26" spans="2:32" x14ac:dyDescent="0.3">
      <c r="B26" s="189" t="str">
        <f>Data!C24</f>
        <v>EDAU0</v>
      </c>
      <c r="C26" s="244">
        <f>_xll.CQGXLContractData(B26, "LastBidVolume")</f>
        <v>1271</v>
      </c>
      <c r="D26" s="245">
        <f>_xll.CQGXLContractData(B26, "Bid")</f>
        <v>97.25</v>
      </c>
      <c r="E26" s="245">
        <f>_xll.CQGXLContractData(B26, "Ask")</f>
        <v>97.26</v>
      </c>
      <c r="F26" s="246">
        <f>_xll.CQGXLContractData(B26, "LastAskVolume")</f>
        <v>483</v>
      </c>
      <c r="G26" s="245">
        <f>_xll.CQGXLContractData(B26, "Close")</f>
        <v>97.254999999999995</v>
      </c>
      <c r="H26" s="247">
        <f>IFERROR(_xll.CQGXLContractData(B26,"Close",,"T")-_xll.CQGXLContractData(B26,"Y_Settlement",,"T"),"")</f>
        <v>2.9999999999986926E-2</v>
      </c>
      <c r="I26" s="244">
        <f t="shared" si="0"/>
        <v>2.9999999999986926E-2</v>
      </c>
      <c r="J26" s="248">
        <f>_xll.CQGXLContractData(B26, "T_CVol")</f>
        <v>1166</v>
      </c>
      <c r="K26" s="266"/>
      <c r="L26" s="190" t="str">
        <f>Data!M24</f>
        <v>EDAS3U0</v>
      </c>
      <c r="M26" s="244">
        <f>_xll.CQGXLContractData(L26, "LastBidVolume")</f>
        <v>228</v>
      </c>
      <c r="N26" s="249">
        <f>_xll.CQGXLContractData(L26, "Bid")</f>
        <v>7</v>
      </c>
      <c r="O26" s="249">
        <f>_xll.CQGXLContractData(L26, "Ask")</f>
        <v>7.5</v>
      </c>
      <c r="P26" s="246">
        <f>_xll.CQGXLContractData(L26, "LastAskVolume")</f>
        <v>1608</v>
      </c>
      <c r="Q26" s="249">
        <f>_xll.CQGXLContractData(L26, "Close")</f>
        <v>7.5</v>
      </c>
      <c r="R26" s="250">
        <f>IFERROR(_xll.CQGXLContractData(L26,"Close",,"T")-_xll.CQGXLContractData(L26,"Y_Settlement",,"T"),"")</f>
        <v>0.5</v>
      </c>
      <c r="S26" s="244">
        <f t="shared" si="1"/>
        <v>0.5</v>
      </c>
      <c r="T26" s="248">
        <f>_xll.CQGXLContractData(L26, "T_CVol")</f>
        <v>30</v>
      </c>
      <c r="U26" s="266"/>
      <c r="V26" s="190" t="str">
        <f>Data!W24</f>
        <v>EDAS6U0</v>
      </c>
      <c r="W26" s="244">
        <f>_xll.CQGXLContractData(V26, "LastBidVolume")</f>
        <v>229</v>
      </c>
      <c r="X26" s="249">
        <f>_xll.CQGXLContractData(V26, "Bid")</f>
        <v>13</v>
      </c>
      <c r="Y26" s="249">
        <f>_xll.CQGXLContractData(V26, "Ask")</f>
        <v>13.5</v>
      </c>
      <c r="Z26" s="246">
        <f>_xll.CQGXLContractData(V26, "LastAskVolume")</f>
        <v>389</v>
      </c>
      <c r="AA26" s="249">
        <f>_xll.CQGXLContractData(V26, "Close")</f>
        <v>13.5</v>
      </c>
      <c r="AB26" s="250">
        <f>IFERROR(_xll.CQGXLContractData(V26,"Close",,"T")-_xll.CQGXLContractData(V26,"Y_Settlement",,"T"),"")</f>
        <v>0.5</v>
      </c>
      <c r="AC26" s="244">
        <f t="shared" si="2"/>
        <v>0.5</v>
      </c>
      <c r="AD26" s="254">
        <f>_xll.CQGXLContractData(V26, "T_CVol")</f>
        <v>5</v>
      </c>
      <c r="AE26" s="256"/>
      <c r="AF26" s="257"/>
    </row>
    <row r="27" spans="2:32" x14ac:dyDescent="0.3">
      <c r="B27" s="218" t="str">
        <f>Data!C25</f>
        <v>EDAZ0</v>
      </c>
      <c r="C27" s="233">
        <f>_xll.CQGXLContractData(B27, "LastBidVolume")</f>
        <v>80</v>
      </c>
      <c r="D27" s="234">
        <f>_xll.CQGXLContractData(B27, "Bid")</f>
        <v>97.18</v>
      </c>
      <c r="E27" s="234">
        <f>_xll.CQGXLContractData(B27, "Ask")</f>
        <v>97.185000000000002</v>
      </c>
      <c r="F27" s="235">
        <f>_xll.CQGXLContractData(B27, "LastAskVolume")</f>
        <v>34</v>
      </c>
      <c r="G27" s="234">
        <f>_xll.CQGXLContractData(B27, "Close")</f>
        <v>97.174999999999997</v>
      </c>
      <c r="H27" s="236">
        <f>IFERROR(_xll.CQGXLContractData(B27,"Close",,"T")-_xll.CQGXLContractData(B27,"Y_Settlement",,"T"),"")</f>
        <v>1.9999999999996021E-2</v>
      </c>
      <c r="I27" s="233">
        <f t="shared" si="0"/>
        <v>1.9999999999996021E-2</v>
      </c>
      <c r="J27" s="237">
        <f>_xll.CQGXLContractData(B27, "T_CVol")</f>
        <v>903</v>
      </c>
      <c r="K27" s="266"/>
      <c r="L27" s="219" t="str">
        <f>Data!M25</f>
        <v>EDAS3Z0</v>
      </c>
      <c r="M27" s="233">
        <f>_xll.CQGXLContractData(L27, "LastBidVolume")</f>
        <v>1706</v>
      </c>
      <c r="N27" s="238">
        <f>_xll.CQGXLContractData(L27, "Bid")</f>
        <v>5.5</v>
      </c>
      <c r="O27" s="238">
        <f>_xll.CQGXLContractData(L27, "Ask")</f>
        <v>6.5</v>
      </c>
      <c r="P27" s="235">
        <f>_xll.CQGXLContractData(L27, "LastAskVolume")</f>
        <v>2297</v>
      </c>
      <c r="Q27" s="238">
        <f>_xll.CQGXLContractData(L27, "Close")</f>
        <v>6</v>
      </c>
      <c r="R27" s="239">
        <f>IFERROR(_xll.CQGXLContractData(L27,"Close",,"T")-_xll.CQGXLContractData(L27,"Y_Settlement",,"T"),"")</f>
        <v>0</v>
      </c>
      <c r="S27" s="233">
        <f t="shared" si="1"/>
        <v>0</v>
      </c>
      <c r="T27" s="237">
        <f>_xll.CQGXLContractData(L27, "T_CVol")</f>
        <v>31</v>
      </c>
      <c r="U27" s="266"/>
      <c r="V27" s="219" t="str">
        <f>Data!W25</f>
        <v>EDAS6Z0</v>
      </c>
      <c r="W27" s="233">
        <f>_xll.CQGXLContractData(V27, "LastBidVolume")</f>
        <v>122</v>
      </c>
      <c r="X27" s="238">
        <f>_xll.CQGXLContractData(V27, "Bid")</f>
        <v>11.5</v>
      </c>
      <c r="Y27" s="238">
        <f>_xll.CQGXLContractData(V27, "Ask")</f>
        <v>12</v>
      </c>
      <c r="Z27" s="235">
        <f>_xll.CQGXLContractData(V27, "LastAskVolume")</f>
        <v>236</v>
      </c>
      <c r="AA27" s="238">
        <f>_xll.CQGXLContractData(V27, "Close")</f>
        <v>11.5</v>
      </c>
      <c r="AB27" s="239">
        <f>IFERROR(_xll.CQGXLContractData(V27,"Close",,"T")-_xll.CQGXLContractData(V27,"Y_Settlement",,"T"),"")</f>
        <v>0</v>
      </c>
      <c r="AC27" s="233">
        <f t="shared" si="2"/>
        <v>0</v>
      </c>
      <c r="AD27" s="255">
        <f>_xll.CQGXLContractData(V27, "T_CVol")</f>
        <v>12</v>
      </c>
      <c r="AE27" s="256"/>
      <c r="AF27" s="257"/>
    </row>
    <row r="28" spans="2:32" x14ac:dyDescent="0.3">
      <c r="B28" s="218" t="str">
        <f>Data!C26</f>
        <v>EDAH1</v>
      </c>
      <c r="C28" s="233">
        <f>_xll.CQGXLContractData(B28, "LastBidVolume")</f>
        <v>50</v>
      </c>
      <c r="D28" s="234">
        <f>_xll.CQGXLContractData(B28, "Bid")</f>
        <v>97.12</v>
      </c>
      <c r="E28" s="234">
        <f>_xll.CQGXLContractData(B28, "Ask")</f>
        <v>97.125</v>
      </c>
      <c r="F28" s="235">
        <f>_xll.CQGXLContractData(B28, "LastAskVolume")</f>
        <v>15</v>
      </c>
      <c r="G28" s="234">
        <f>_xll.CQGXLContractData(B28, "Close")</f>
        <v>97.13</v>
      </c>
      <c r="H28" s="236">
        <f>IFERROR(_xll.CQGXLContractData(B28,"Close",,"T")-_xll.CQGXLContractData(B28,"Y_Settlement",,"T"),"")</f>
        <v>3.4999999999996589E-2</v>
      </c>
      <c r="I28" s="233">
        <f t="shared" si="0"/>
        <v>3.4999999999996589E-2</v>
      </c>
      <c r="J28" s="237">
        <f>_xll.CQGXLContractData(B28, "T_CVol")</f>
        <v>366</v>
      </c>
      <c r="K28" s="266"/>
      <c r="L28" s="219" t="str">
        <f>Data!M26</f>
        <v>EDAS3H1</v>
      </c>
      <c r="M28" s="233">
        <f>_xll.CQGXLContractData(L28, "LastBidVolume")</f>
        <v>201</v>
      </c>
      <c r="N28" s="238">
        <f>_xll.CQGXLContractData(L28, "Bid")</f>
        <v>5.5</v>
      </c>
      <c r="O28" s="238">
        <f>_xll.CQGXLContractData(L28, "Ask")</f>
        <v>6</v>
      </c>
      <c r="P28" s="235">
        <f>_xll.CQGXLContractData(L28, "LastAskVolume")</f>
        <v>266</v>
      </c>
      <c r="Q28" s="238">
        <f>_xll.CQGXLContractData(L28, "Close")</f>
        <v>5.5</v>
      </c>
      <c r="R28" s="239">
        <f>IFERROR(_xll.CQGXLContractData(L28,"Close",,"T")-_xll.CQGXLContractData(L28,"Y_Settlement",,"T"),"")</f>
        <v>0</v>
      </c>
      <c r="S28" s="233">
        <f t="shared" si="1"/>
        <v>0</v>
      </c>
      <c r="T28" s="237">
        <f>_xll.CQGXLContractData(L28, "T_CVol")</f>
        <v>28</v>
      </c>
      <c r="U28" s="266"/>
      <c r="V28" s="219" t="str">
        <f>Data!W26</f>
        <v>EDAS6H1</v>
      </c>
      <c r="W28" s="233">
        <f>_xll.CQGXLContractData(V28, "LastBidVolume")</f>
        <v>4</v>
      </c>
      <c r="X28" s="238">
        <f>_xll.CQGXLContractData(V28, "Bid")</f>
        <v>10.5</v>
      </c>
      <c r="Y28" s="238">
        <f>_xll.CQGXLContractData(V28, "Ask")</f>
        <v>11</v>
      </c>
      <c r="Z28" s="235">
        <f>_xll.CQGXLContractData(V28, "LastAskVolume")</f>
        <v>50</v>
      </c>
      <c r="AA28" s="238" t="str">
        <f>_xll.CQGXLContractData(V28, "Close")</f>
        <v/>
      </c>
      <c r="AB28" s="239" t="str">
        <f>IFERROR(_xll.CQGXLContractData(V28,"Close",,"T")-_xll.CQGXLContractData(V28,"Y_Settlement",,"T"),"")</f>
        <v/>
      </c>
      <c r="AC28" s="233" t="str">
        <f t="shared" si="2"/>
        <v/>
      </c>
      <c r="AD28" s="255">
        <f>_xll.CQGXLContractData(V28, "T_CVol")</f>
        <v>0</v>
      </c>
      <c r="AE28" s="256"/>
      <c r="AF28" s="257"/>
    </row>
    <row r="29" spans="2:32" x14ac:dyDescent="0.3">
      <c r="B29" s="99" t="str">
        <f>Data!C27</f>
        <v>EDAM1</v>
      </c>
      <c r="C29" s="233">
        <f>_xll.CQGXLContractData(B29, "LastBidVolume")</f>
        <v>18</v>
      </c>
      <c r="D29" s="234">
        <f>_xll.CQGXLContractData(B29, "Bid")</f>
        <v>97.064999999999998</v>
      </c>
      <c r="E29" s="234">
        <f>_xll.CQGXLContractData(B29, "Ask")</f>
        <v>97.070000000000007</v>
      </c>
      <c r="F29" s="235">
        <f>_xll.CQGXLContractData(B29, "LastAskVolume")</f>
        <v>81</v>
      </c>
      <c r="G29" s="234">
        <f>_xll.CQGXLContractData(B29, "Close")</f>
        <v>97.064999999999998</v>
      </c>
      <c r="H29" s="236">
        <f>IFERROR(_xll.CQGXLContractData(B29,"Close",,"T")-_xll.CQGXLContractData(B29,"Y_Settlement",,"T"),"")</f>
        <v>2.4999999999991473E-2</v>
      </c>
      <c r="I29" s="233">
        <f t="shared" si="0"/>
        <v>2.4999999999991473E-2</v>
      </c>
      <c r="J29" s="237">
        <f>_xll.CQGXLContractData(B29, "T_CVol")</f>
        <v>311</v>
      </c>
      <c r="K29" s="266"/>
      <c r="L29" s="161" t="str">
        <f>Data!M27</f>
        <v>EDAS3M1</v>
      </c>
      <c r="M29" s="233">
        <f>_xll.CQGXLContractData(L29, "LastBidVolume")</f>
        <v>231</v>
      </c>
      <c r="N29" s="238">
        <f>_xll.CQGXLContractData(L29, "Bid")</f>
        <v>4.5</v>
      </c>
      <c r="O29" s="238">
        <f>_xll.CQGXLContractData(L29, "Ask")</f>
        <v>5</v>
      </c>
      <c r="P29" s="235">
        <f>_xll.CQGXLContractData(L29, "LastAskVolume")</f>
        <v>1</v>
      </c>
      <c r="Q29" s="238">
        <f>_xll.CQGXLContractData(L29, "Close")</f>
        <v>5</v>
      </c>
      <c r="R29" s="239">
        <f>IFERROR(_xll.CQGXLContractData(L29,"Close",,"T")-_xll.CQGXLContractData(L29,"Y_Settlement",,"T"),"")</f>
        <v>0.5</v>
      </c>
      <c r="S29" s="233">
        <f t="shared" si="1"/>
        <v>0.5</v>
      </c>
      <c r="T29" s="237">
        <f>_xll.CQGXLContractData(L29, "T_CVol")</f>
        <v>8</v>
      </c>
      <c r="U29" s="266"/>
      <c r="V29" s="161" t="str">
        <f>Data!W27</f>
        <v>EDAS6M1</v>
      </c>
      <c r="W29" s="233">
        <f>_xll.CQGXLContractData(V29, "LastBidVolume")</f>
        <v>140</v>
      </c>
      <c r="X29" s="238">
        <f>_xll.CQGXLContractData(V29, "Bid")</f>
        <v>9.5</v>
      </c>
      <c r="Y29" s="238">
        <f>_xll.CQGXLContractData(V29, "Ask")</f>
        <v>10.5</v>
      </c>
      <c r="Z29" s="235">
        <f>_xll.CQGXLContractData(V29, "LastAskVolume")</f>
        <v>84</v>
      </c>
      <c r="AA29" s="238">
        <f>_xll.CQGXLContractData(V29, "Close")</f>
        <v>9.5</v>
      </c>
      <c r="AB29" s="239">
        <f>IFERROR(_xll.CQGXLContractData(V29,"Close",,"T")-_xll.CQGXLContractData(V29,"Y_Settlement",,"T"),"")</f>
        <v>0</v>
      </c>
      <c r="AC29" s="233">
        <f t="shared" si="2"/>
        <v>0</v>
      </c>
      <c r="AD29" s="255">
        <f>_xll.CQGXLContractData(V29, "T_CVol")</f>
        <v>5</v>
      </c>
      <c r="AE29" s="256"/>
      <c r="AF29" s="257"/>
    </row>
    <row r="30" spans="2:32" x14ac:dyDescent="0.3">
      <c r="B30" s="100" t="str">
        <f>Data!C28</f>
        <v>EDAU1</v>
      </c>
      <c r="C30" s="226">
        <f>_xll.CQGXLContractData(B30, "LastBidVolume")</f>
        <v>1</v>
      </c>
      <c r="D30" s="227">
        <f>_xll.CQGXLContractData(B30, "Bid")</f>
        <v>97.015000000000001</v>
      </c>
      <c r="E30" s="227">
        <f>_xll.CQGXLContractData(B30, "Ask")</f>
        <v>97.02</v>
      </c>
      <c r="F30" s="228">
        <f>_xll.CQGXLContractData(B30, "LastAskVolume")</f>
        <v>9</v>
      </c>
      <c r="G30" s="227">
        <f>_xll.CQGXLContractData(B30, "Close")</f>
        <v>96.995000000000005</v>
      </c>
      <c r="H30" s="229">
        <f>IFERROR(_xll.CQGXLContractData(B30,"Close",,"T")-_xll.CQGXLContractData(B30,"Y_Settlement",,"T"),"")</f>
        <v>0</v>
      </c>
      <c r="I30" s="226">
        <f t="shared" si="0"/>
        <v>0</v>
      </c>
      <c r="J30" s="230">
        <f>_xll.CQGXLContractData(B30, "T_CVol")</f>
        <v>56</v>
      </c>
      <c r="K30" s="265"/>
      <c r="L30" s="162" t="str">
        <f>Data!M28</f>
        <v>EDAS3U1</v>
      </c>
      <c r="M30" s="226">
        <f>_xll.CQGXLContractData(L30, "LastBidVolume")</f>
        <v>98</v>
      </c>
      <c r="N30" s="231">
        <f>_xll.CQGXLContractData(L30, "Bid")</f>
        <v>4.5</v>
      </c>
      <c r="O30" s="231">
        <f>_xll.CQGXLContractData(L30, "Ask")</f>
        <v>5</v>
      </c>
      <c r="P30" s="228">
        <f>_xll.CQGXLContractData(L30, "LastAskVolume")</f>
        <v>4</v>
      </c>
      <c r="Q30" s="231">
        <f>_xll.CQGXLContractData(L30, "Close")</f>
        <v>5</v>
      </c>
      <c r="R30" s="232">
        <f>IFERROR(_xll.CQGXLContractData(L30,"Close",,"T")-_xll.CQGXLContractData(L30,"Y_Settlement",,"T"),"")</f>
        <v>0</v>
      </c>
      <c r="S30" s="226">
        <f t="shared" si="1"/>
        <v>0</v>
      </c>
      <c r="T30" s="230">
        <f>_xll.CQGXLContractData(L30, "T_CVol")</f>
        <v>7</v>
      </c>
      <c r="U30" s="265"/>
      <c r="V30" s="162" t="str">
        <f>Data!W28</f>
        <v>EDAS6U1</v>
      </c>
      <c r="W30" s="226">
        <f>_xll.CQGXLContractData(V30, "LastBidVolume")</f>
        <v>43</v>
      </c>
      <c r="X30" s="231">
        <f>_xll.CQGXLContractData(V30, "Bid")</f>
        <v>8</v>
      </c>
      <c r="Y30" s="231">
        <f>_xll.CQGXLContractData(V30, "Ask")</f>
        <v>9</v>
      </c>
      <c r="Z30" s="228">
        <f>_xll.CQGXLContractData(V30, "LastAskVolume")</f>
        <v>26</v>
      </c>
      <c r="AA30" s="231">
        <f>_xll.CQGXLContractData(V30, "Close")</f>
        <v>8.5</v>
      </c>
      <c r="AB30" s="232">
        <f>IFERROR(_xll.CQGXLContractData(V30,"Close",,"T")-_xll.CQGXLContractData(V30,"Y_Settlement",,"T"),"")</f>
        <v>0</v>
      </c>
      <c r="AC30" s="226">
        <f t="shared" si="2"/>
        <v>0</v>
      </c>
      <c r="AD30" s="230">
        <f>_xll.CQGXLContractData(V30, "T_CVol")</f>
        <v>2</v>
      </c>
      <c r="AE30" s="256"/>
      <c r="AF30" s="257"/>
    </row>
    <row r="31" spans="2:32" x14ac:dyDescent="0.3">
      <c r="B31" s="53" t="str">
        <f>Data!C29</f>
        <v>EDAZ1</v>
      </c>
      <c r="C31" s="54">
        <f>_xll.CQGXLContractData(B31, "LastBidVolume")</f>
        <v>7</v>
      </c>
      <c r="D31" s="55">
        <f>_xll.CQGXLContractData(B31, "Bid")</f>
        <v>96.965000000000003</v>
      </c>
      <c r="E31" s="55">
        <f>_xll.CQGXLContractData(B31, "Ask")</f>
        <v>96.975000000000009</v>
      </c>
      <c r="F31" s="56">
        <f>_xll.CQGXLContractData(B31, "LastAskVolume")</f>
        <v>85</v>
      </c>
      <c r="G31" s="55">
        <f>_xll.CQGXLContractData(B31, "Close")</f>
        <v>96.954999999999998</v>
      </c>
      <c r="H31" s="57">
        <f>IFERROR(_xll.CQGXLContractData(B31,"Close",,"T")-_xll.CQGXLContractData(B31,"Y_Settlement",,"T"),"")</f>
        <v>9.9999999999909051E-3</v>
      </c>
      <c r="I31" s="54">
        <f t="shared" si="0"/>
        <v>9.9999999999909051E-3</v>
      </c>
      <c r="J31" s="145">
        <f>_xll.CQGXLContractData(B31, "T_CVol")</f>
        <v>136</v>
      </c>
      <c r="K31" s="265"/>
      <c r="L31" s="163" t="str">
        <f>Data!M29</f>
        <v>EDAS3Z1</v>
      </c>
      <c r="M31" s="54">
        <f>_xll.CQGXLContractData(L31, "LastBidVolume")</f>
        <v>98</v>
      </c>
      <c r="N31" s="58">
        <f>_xll.CQGXLContractData(L31, "Bid")</f>
        <v>3.5</v>
      </c>
      <c r="O31" s="58">
        <f>_xll.CQGXLContractData(L31, "Ask")</f>
        <v>4</v>
      </c>
      <c r="P31" s="56">
        <f>_xll.CQGXLContractData(L31, "LastAskVolume")</f>
        <v>32</v>
      </c>
      <c r="Q31" s="58" t="str">
        <f>_xll.CQGXLContractData(L31, "Close")</f>
        <v/>
      </c>
      <c r="R31" s="59" t="str">
        <f>IFERROR(_xll.CQGXLContractData(L31,"Close",,"T")-_xll.CQGXLContractData(L31,"Y_Settlement",,"T"),"")</f>
        <v/>
      </c>
      <c r="S31" s="54" t="str">
        <f t="shared" si="1"/>
        <v/>
      </c>
      <c r="T31" s="145">
        <f>_xll.CQGXLContractData(L31, "T_CVol")</f>
        <v>0</v>
      </c>
      <c r="U31" s="265"/>
      <c r="V31" s="163" t="str">
        <f>Data!W29</f>
        <v>EDAS6Z1</v>
      </c>
      <c r="W31" s="54">
        <f>_xll.CQGXLContractData(V31, "LastBidVolume")</f>
        <v>21</v>
      </c>
      <c r="X31" s="58">
        <f>_xll.CQGXLContractData(V31, "Bid")</f>
        <v>7</v>
      </c>
      <c r="Y31" s="58">
        <f>_xll.CQGXLContractData(V31, "Ask")</f>
        <v>7.5</v>
      </c>
      <c r="Z31" s="56">
        <f>_xll.CQGXLContractData(V31, "LastAskVolume")</f>
        <v>21</v>
      </c>
      <c r="AA31" s="58">
        <f>_xll.CQGXLContractData(V31, "Close")</f>
        <v>7.5</v>
      </c>
      <c r="AB31" s="59">
        <f>IFERROR(_xll.CQGXLContractData(V31,"Close",,"T")-_xll.CQGXLContractData(V31,"Y_Settlement",,"T"),"")</f>
        <v>0.5</v>
      </c>
      <c r="AC31" s="54">
        <f t="shared" si="2"/>
        <v>0.5</v>
      </c>
      <c r="AD31" s="145">
        <f>_xll.CQGXLContractData(V31, "T_CVol")</f>
        <v>17</v>
      </c>
      <c r="AE31" s="256"/>
      <c r="AF31" s="257"/>
    </row>
    <row r="32" spans="2:32" x14ac:dyDescent="0.3">
      <c r="B32" s="53" t="str">
        <f>Data!C30</f>
        <v>EDAH2</v>
      </c>
      <c r="C32" s="54">
        <f>_xll.CQGXLContractData(B32, "LastBidVolume")</f>
        <v>8</v>
      </c>
      <c r="D32" s="55">
        <f>_xll.CQGXLContractData(B32, "Bid")</f>
        <v>96.93</v>
      </c>
      <c r="E32" s="55">
        <f>_xll.CQGXLContractData(B32, "Ask")</f>
        <v>96.935000000000002</v>
      </c>
      <c r="F32" s="56">
        <f>_xll.CQGXLContractData(B32, "LastAskVolume")</f>
        <v>17</v>
      </c>
      <c r="G32" s="55">
        <f>_xll.CQGXLContractData(B32, "Close")</f>
        <v>96.9</v>
      </c>
      <c r="H32" s="57">
        <f>IFERROR(_xll.CQGXLContractData(B32,"Close",,"T")-_xll.CQGXLContractData(B32,"Y_Settlement",,"T"),"")</f>
        <v>-9.9999999999909051E-3</v>
      </c>
      <c r="I32" s="54">
        <f t="shared" si="0"/>
        <v>-9.9999999999909051E-3</v>
      </c>
      <c r="J32" s="145">
        <f>_xll.CQGXLContractData(B32, "T_CVol")</f>
        <v>79</v>
      </c>
      <c r="K32" s="265"/>
      <c r="L32" s="163" t="str">
        <f>Data!M30</f>
        <v>EDAS3H2</v>
      </c>
      <c r="M32" s="54">
        <f>_xll.CQGXLContractData(L32, "LastBidVolume")</f>
        <v>111</v>
      </c>
      <c r="N32" s="58">
        <f>_xll.CQGXLContractData(L32, "Bid")</f>
        <v>3.5</v>
      </c>
      <c r="O32" s="58">
        <f>_xll.CQGXLContractData(L32, "Ask")</f>
        <v>4</v>
      </c>
      <c r="P32" s="56">
        <f>_xll.CQGXLContractData(L32, "LastAskVolume")</f>
        <v>13</v>
      </c>
      <c r="Q32" s="58">
        <f>_xll.CQGXLContractData(L32, "Close")</f>
        <v>3.5</v>
      </c>
      <c r="R32" s="59">
        <f>IFERROR(_xll.CQGXLContractData(L32,"Close",,"T")-_xll.CQGXLContractData(L32,"Y_Settlement",,"T"),"")</f>
        <v>0</v>
      </c>
      <c r="S32" s="54">
        <f t="shared" si="1"/>
        <v>0</v>
      </c>
      <c r="T32" s="145">
        <f>_xll.CQGXLContractData(L32, "T_CVol")</f>
        <v>3</v>
      </c>
      <c r="U32" s="265"/>
      <c r="V32" s="163" t="str">
        <f>Data!W30</f>
        <v>EDAS6H2</v>
      </c>
      <c r="W32" s="54">
        <f>_xll.CQGXLContractData(V32, "LastBidVolume")</f>
        <v>51</v>
      </c>
      <c r="X32" s="58">
        <f>_xll.CQGXLContractData(V32, "Bid")</f>
        <v>6</v>
      </c>
      <c r="Y32" s="58">
        <f>_xll.CQGXLContractData(V32, "Ask")</f>
        <v>7</v>
      </c>
      <c r="Z32" s="56">
        <f>_xll.CQGXLContractData(V32, "LastAskVolume")</f>
        <v>20</v>
      </c>
      <c r="AA32" s="58" t="str">
        <f>_xll.CQGXLContractData(V32, "Close")</f>
        <v/>
      </c>
      <c r="AB32" s="59" t="str">
        <f>IFERROR(_xll.CQGXLContractData(V32,"Close",,"T")-_xll.CQGXLContractData(V32,"Y_Settlement",,"T"),"")</f>
        <v/>
      </c>
      <c r="AC32" s="54" t="str">
        <f t="shared" si="2"/>
        <v/>
      </c>
      <c r="AD32" s="145">
        <f>_xll.CQGXLContractData(V32, "T_CVol")</f>
        <v>0</v>
      </c>
      <c r="AE32" s="256"/>
      <c r="AF32" s="257"/>
    </row>
    <row r="33" spans="2:32" x14ac:dyDescent="0.3">
      <c r="B33" s="101" t="str">
        <f>Data!C31</f>
        <v>EDAM2</v>
      </c>
      <c r="C33" s="60">
        <f>_xll.CQGXLContractData(B33, "LastBidVolume")</f>
        <v>7</v>
      </c>
      <c r="D33" s="61">
        <f>_xll.CQGXLContractData(B33, "Bid")</f>
        <v>96.894999999999996</v>
      </c>
      <c r="E33" s="61">
        <f>_xll.CQGXLContractData(B33, "Ask")</f>
        <v>96.9</v>
      </c>
      <c r="F33" s="62">
        <f>_xll.CQGXLContractData(B33, "LastAskVolume")</f>
        <v>2</v>
      </c>
      <c r="G33" s="61">
        <f>_xll.CQGXLContractData(B33, "Close")</f>
        <v>96.894999999999996</v>
      </c>
      <c r="H33" s="63">
        <f>IFERROR(_xll.CQGXLContractData(B33,"Close",,"T")-_xll.CQGXLContractData(B33,"Y_Settlement",,"T"),"")</f>
        <v>1.9999999999996021E-2</v>
      </c>
      <c r="I33" s="60">
        <f t="shared" si="0"/>
        <v>1.9999999999996021E-2</v>
      </c>
      <c r="J33" s="146">
        <f>_xll.CQGXLContractData(B33, "T_CVol")</f>
        <v>44</v>
      </c>
      <c r="K33" s="265"/>
      <c r="L33" s="164" t="str">
        <f>Data!M31</f>
        <v>EDAS3M2</v>
      </c>
      <c r="M33" s="60">
        <f>_xll.CQGXLContractData(L33, "LastBidVolume")</f>
        <v>36</v>
      </c>
      <c r="N33" s="64">
        <f>_xll.CQGXLContractData(L33, "Bid")</f>
        <v>2.5</v>
      </c>
      <c r="O33" s="64">
        <f>_xll.CQGXLContractData(L33, "Ask")</f>
        <v>3.5</v>
      </c>
      <c r="P33" s="62">
        <f>_xll.CQGXLContractData(L33, "LastAskVolume")</f>
        <v>39</v>
      </c>
      <c r="Q33" s="64" t="str">
        <f>_xll.CQGXLContractData(L33, "Close")</f>
        <v/>
      </c>
      <c r="R33" s="65" t="str">
        <f>IFERROR(_xll.CQGXLContractData(L33,"Close",,"T")-_xll.CQGXLContractData(L33,"Y_Settlement",,"T"),"")</f>
        <v/>
      </c>
      <c r="S33" s="60" t="str">
        <f t="shared" si="1"/>
        <v/>
      </c>
      <c r="T33" s="146">
        <f>_xll.CQGXLContractData(L33, "T_CVol")</f>
        <v>0</v>
      </c>
      <c r="U33" s="265"/>
      <c r="V33" s="164" t="str">
        <f>Data!W31</f>
        <v>EDAS6M2</v>
      </c>
      <c r="W33" s="60">
        <f>_xll.CQGXLContractData(V33, "LastBidVolume")</f>
        <v>29</v>
      </c>
      <c r="X33" s="64">
        <f>_xll.CQGXLContractData(V33, "Bid")</f>
        <v>5.5</v>
      </c>
      <c r="Y33" s="64">
        <f>_xll.CQGXLContractData(V33, "Ask")</f>
        <v>6.5</v>
      </c>
      <c r="Z33" s="62">
        <f>_xll.CQGXLContractData(V33, "LastAskVolume")</f>
        <v>20</v>
      </c>
      <c r="AA33" s="64">
        <f>_xll.CQGXLContractData(V33, "Close")</f>
        <v>5.5</v>
      </c>
      <c r="AB33" s="65">
        <f>IFERROR(_xll.CQGXLContractData(V33,"Close",,"T")-_xll.CQGXLContractData(V33,"Y_Settlement",,"T"),"")</f>
        <v>0</v>
      </c>
      <c r="AC33" s="60">
        <f t="shared" si="2"/>
        <v>0</v>
      </c>
      <c r="AD33" s="146">
        <f>_xll.CQGXLContractData(V33, "T_CVol")</f>
        <v>6</v>
      </c>
      <c r="AE33" s="256"/>
      <c r="AF33" s="257"/>
    </row>
    <row r="34" spans="2:32" x14ac:dyDescent="0.3">
      <c r="B34" s="102" t="str">
        <f>Data!C32</f>
        <v>EDAU2</v>
      </c>
      <c r="C34" s="67">
        <f>_xll.CQGXLContractData(B34, "LastBidVolume")</f>
        <v>7</v>
      </c>
      <c r="D34" s="68">
        <f>_xll.CQGXLContractData(B34, "Bid")</f>
        <v>96.86</v>
      </c>
      <c r="E34" s="68">
        <f>_xll.CQGXLContractData(B34, "Ask")</f>
        <v>96.87</v>
      </c>
      <c r="F34" s="69">
        <f>_xll.CQGXLContractData(B34, "LastAskVolume")</f>
        <v>1</v>
      </c>
      <c r="G34" s="68">
        <f>_xll.CQGXLContractData(B34, "Close")</f>
        <v>96.86</v>
      </c>
      <c r="H34" s="70">
        <f>IFERROR(_xll.CQGXLContractData(B34,"Close",,"T")-_xll.CQGXLContractData(B34,"Y_Settlement",,"T"),"")</f>
        <v>9.9999999999909051E-3</v>
      </c>
      <c r="I34" s="67">
        <f t="shared" si="0"/>
        <v>9.9999999999909051E-3</v>
      </c>
      <c r="J34" s="147">
        <f>_xll.CQGXLContractData(B34, "T_CVol")</f>
        <v>6</v>
      </c>
      <c r="K34" s="265"/>
      <c r="L34" s="165" t="str">
        <f>Data!M32</f>
        <v>EDAS3U2</v>
      </c>
      <c r="M34" s="67">
        <f>_xll.CQGXLContractData(L34, "LastBidVolume")</f>
        <v>20</v>
      </c>
      <c r="N34" s="71">
        <f>_xll.CQGXLContractData(L34, "Bid")</f>
        <v>2.5</v>
      </c>
      <c r="O34" s="71">
        <f>_xll.CQGXLContractData(L34, "Ask")</f>
        <v>3.5</v>
      </c>
      <c r="P34" s="69">
        <f>_xll.CQGXLContractData(L34, "LastAskVolume")</f>
        <v>225</v>
      </c>
      <c r="Q34" s="71" t="str">
        <f>_xll.CQGXLContractData(L34, "Close")</f>
        <v/>
      </c>
      <c r="R34" s="72" t="str">
        <f>IFERROR(_xll.CQGXLContractData(L34,"Close",,"T")-_xll.CQGXLContractData(L34,"Y_Settlement",,"T"),"")</f>
        <v/>
      </c>
      <c r="S34" s="67" t="str">
        <f t="shared" si="1"/>
        <v/>
      </c>
      <c r="T34" s="147">
        <f>_xll.CQGXLContractData(L34, "T_CVol")</f>
        <v>0</v>
      </c>
      <c r="U34" s="265"/>
      <c r="V34" s="165" t="str">
        <f>Data!W32</f>
        <v>EDAS6U2</v>
      </c>
      <c r="W34" s="67">
        <f>_xll.CQGXLContractData(V34, "LastBidVolume")</f>
        <v>20</v>
      </c>
      <c r="X34" s="71">
        <f>_xll.CQGXLContractData(V34, "Bid")</f>
        <v>4.5</v>
      </c>
      <c r="Y34" s="71">
        <f>_xll.CQGXLContractData(V34, "Ask")</f>
        <v>5.5</v>
      </c>
      <c r="Z34" s="69">
        <f>_xll.CQGXLContractData(V34, "LastAskVolume")</f>
        <v>120</v>
      </c>
      <c r="AA34" s="71" t="str">
        <f>_xll.CQGXLContractData(V34, "Close")</f>
        <v/>
      </c>
      <c r="AB34" s="72" t="str">
        <f>IFERROR(_xll.CQGXLContractData(V34,"Close",,"T")-_xll.CQGXLContractData(V34,"Y_Settlement",,"T"),"")</f>
        <v/>
      </c>
      <c r="AC34" s="67" t="str">
        <f t="shared" si="2"/>
        <v/>
      </c>
      <c r="AD34" s="147">
        <f>_xll.CQGXLContractData(V34, "T_CVol")</f>
        <v>0</v>
      </c>
      <c r="AE34" s="256"/>
      <c r="AF34" s="257"/>
    </row>
    <row r="35" spans="2:32" x14ac:dyDescent="0.3">
      <c r="B35" s="66" t="str">
        <f>Data!C33</f>
        <v>EDAZ2</v>
      </c>
      <c r="C35" s="67">
        <f>_xll.CQGXLContractData(B35, "LastBidVolume")</f>
        <v>23</v>
      </c>
      <c r="D35" s="68">
        <f>_xll.CQGXLContractData(B35, "Bid")</f>
        <v>96.83</v>
      </c>
      <c r="E35" s="68">
        <f>_xll.CQGXLContractData(B35, "Ask")</f>
        <v>96.844999999999999</v>
      </c>
      <c r="F35" s="69">
        <f>_xll.CQGXLContractData(B35, "LastAskVolume")</f>
        <v>1</v>
      </c>
      <c r="G35" s="68" t="str">
        <f>_xll.CQGXLContractData(B35, "Close")</f>
        <v/>
      </c>
      <c r="H35" s="70" t="str">
        <f>IFERROR(_xll.CQGXLContractData(B35,"Close",,"T")-_xll.CQGXLContractData(B35,"Y_Settlement",,"T"),"")</f>
        <v/>
      </c>
      <c r="I35" s="67" t="str">
        <f t="shared" si="0"/>
        <v/>
      </c>
      <c r="J35" s="147">
        <f>_xll.CQGXLContractData(B35, "T_CVol")</f>
        <v>17</v>
      </c>
      <c r="K35" s="265"/>
      <c r="L35" s="166" t="str">
        <f>Data!M33</f>
        <v>EDAS3Z2</v>
      </c>
      <c r="M35" s="67">
        <f>_xll.CQGXLContractData(L35, "LastBidVolume")</f>
        <v>40</v>
      </c>
      <c r="N35" s="71">
        <f>_xll.CQGXLContractData(L35, "Bid")</f>
        <v>1.5</v>
      </c>
      <c r="O35" s="77">
        <f>_xll.CQGXLContractData(L35, "Ask")</f>
        <v>2.5</v>
      </c>
      <c r="P35" s="69">
        <f>_xll.CQGXLContractData(L35, "LastAskVolume")</f>
        <v>20</v>
      </c>
      <c r="Q35" s="71" t="str">
        <f>_xll.CQGXLContractData(L35, "Close")</f>
        <v/>
      </c>
      <c r="R35" s="72" t="str">
        <f>IFERROR(_xll.CQGXLContractData(L35,"Close",,"T")-_xll.CQGXLContractData(L35,"Y_Settlement",,"T"),"")</f>
        <v/>
      </c>
      <c r="S35" s="67" t="str">
        <f t="shared" si="1"/>
        <v/>
      </c>
      <c r="T35" s="147">
        <f>_xll.CQGXLContractData(L35, "T_CVol")</f>
        <v>0</v>
      </c>
      <c r="U35" s="265"/>
      <c r="V35" s="166" t="str">
        <f>Data!W33</f>
        <v>EDAS6Z2</v>
      </c>
      <c r="W35" s="67">
        <f>_xll.CQGXLContractData(V35, "LastBidVolume")</f>
        <v>37</v>
      </c>
      <c r="X35" s="71">
        <f>_xll.CQGXLContractData(V35, "Bid")</f>
        <v>3.5</v>
      </c>
      <c r="Y35" s="71">
        <f>_xll.CQGXLContractData(V35, "Ask")</f>
        <v>4.5</v>
      </c>
      <c r="Z35" s="69">
        <f>_xll.CQGXLContractData(V35, "LastAskVolume")</f>
        <v>18</v>
      </c>
      <c r="AA35" s="71">
        <f>_xll.CQGXLContractData(V35, "Close")</f>
        <v>4.5</v>
      </c>
      <c r="AB35" s="72">
        <f>IFERROR(_xll.CQGXLContractData(V35,"Close",,"T")-_xll.CQGXLContractData(V35,"Y_Settlement",,"T"),"")</f>
        <v>0</v>
      </c>
      <c r="AC35" s="67">
        <f t="shared" si="2"/>
        <v>0</v>
      </c>
      <c r="AD35" s="147">
        <f>_xll.CQGXLContractData(V35, "T_CVol")</f>
        <v>2</v>
      </c>
      <c r="AE35" s="256"/>
      <c r="AF35" s="257"/>
    </row>
    <row r="36" spans="2:32" x14ac:dyDescent="0.3">
      <c r="B36" s="66" t="str">
        <f>Data!C34</f>
        <v>EDAH3</v>
      </c>
      <c r="C36" s="67">
        <f>_xll.CQGXLContractData(B36, "LastBidVolume")</f>
        <v>23</v>
      </c>
      <c r="D36" s="68">
        <f>_xll.CQGXLContractData(B36, "Bid")</f>
        <v>96.8</v>
      </c>
      <c r="E36" s="68">
        <f>_xll.CQGXLContractData(B36, "Ask")</f>
        <v>96.825000000000003</v>
      </c>
      <c r="F36" s="69">
        <f>_xll.CQGXLContractData(B36, "LastAskVolume")</f>
        <v>1</v>
      </c>
      <c r="G36" s="68" t="str">
        <f>_xll.CQGXLContractData(B36, "Close")</f>
        <v/>
      </c>
      <c r="H36" s="70" t="str">
        <f>IFERROR(_xll.CQGXLContractData(B36,"Close",,"T")-_xll.CQGXLContractData(B36,"Y_Settlement",,"T"),"")</f>
        <v/>
      </c>
      <c r="I36" s="67" t="str">
        <f t="shared" si="0"/>
        <v/>
      </c>
      <c r="J36" s="147">
        <f>_xll.CQGXLContractData(B36, "T_CVol")</f>
        <v>0</v>
      </c>
      <c r="K36" s="265"/>
      <c r="L36" s="166" t="str">
        <f>Data!M34</f>
        <v>EDAS3H3</v>
      </c>
      <c r="M36" s="67">
        <f>_xll.CQGXLContractData(L36, "LastBidVolume")</f>
        <v>25</v>
      </c>
      <c r="N36" s="240">
        <f>_xll.CQGXLContractData(L36, "Bid")</f>
        <v>1.5</v>
      </c>
      <c r="O36" s="51">
        <f>_xll.CQGXLContractData(L36, "Ask")</f>
        <v>2.5</v>
      </c>
      <c r="P36" s="241">
        <f>_xll.CQGXLContractData(L36, "LastAskVolume")</f>
        <v>18</v>
      </c>
      <c r="Q36" s="71" t="str">
        <f>_xll.CQGXLContractData(L36, "Close")</f>
        <v/>
      </c>
      <c r="R36" s="72" t="str">
        <f>IFERROR(_xll.CQGXLContractData(L36,"Close",,"T")-_xll.CQGXLContractData(L36,"Y_Settlement",,"T"),"")</f>
        <v/>
      </c>
      <c r="S36" s="67" t="str">
        <f t="shared" si="1"/>
        <v/>
      </c>
      <c r="T36" s="147">
        <f>_xll.CQGXLContractData(L36, "T_CVol")</f>
        <v>0</v>
      </c>
      <c r="U36" s="265"/>
      <c r="V36" s="166" t="str">
        <f>Data!W34</f>
        <v>EDAS6H3</v>
      </c>
      <c r="W36" s="67">
        <f>_xll.CQGXLContractData(V36, "LastBidVolume")</f>
        <v>30</v>
      </c>
      <c r="X36" s="71">
        <f>_xll.CQGXLContractData(V36, "Bid")</f>
        <v>3.5</v>
      </c>
      <c r="Y36" s="71">
        <f>_xll.CQGXLContractData(V36, "Ask")</f>
        <v>4.5</v>
      </c>
      <c r="Z36" s="69">
        <f>_xll.CQGXLContractData(V36, "LastAskVolume")</f>
        <v>4</v>
      </c>
      <c r="AA36" s="71" t="str">
        <f>_xll.CQGXLContractData(V36, "Close")</f>
        <v/>
      </c>
      <c r="AB36" s="72" t="str">
        <f>IFERROR(_xll.CQGXLContractData(V36,"Close",,"T")-_xll.CQGXLContractData(V36,"Y_Settlement",,"T"),"")</f>
        <v/>
      </c>
      <c r="AC36" s="67" t="str">
        <f t="shared" si="2"/>
        <v/>
      </c>
      <c r="AD36" s="147">
        <f>_xll.CQGXLContractData(V36, "T_CVol")</f>
        <v>0</v>
      </c>
      <c r="AE36" s="256"/>
      <c r="AF36" s="257"/>
    </row>
    <row r="37" spans="2:32" x14ac:dyDescent="0.3">
      <c r="B37" s="103" t="str">
        <f>Data!C35</f>
        <v>EDAM3</v>
      </c>
      <c r="C37" s="73">
        <f>_xll.CQGXLContractData(B37, "LastBidVolume")</f>
        <v>5</v>
      </c>
      <c r="D37" s="74">
        <f>_xll.CQGXLContractData(B37, "Bid")</f>
        <v>96.784999999999997</v>
      </c>
      <c r="E37" s="74">
        <f>_xll.CQGXLContractData(B37, "Ask")</f>
        <v>96.814999999999998</v>
      </c>
      <c r="F37" s="75">
        <f>_xll.CQGXLContractData(B37, "LastAskVolume")</f>
        <v>3</v>
      </c>
      <c r="G37" s="74">
        <f>_xll.CQGXLContractData(B37, "Close")</f>
        <v>96.79</v>
      </c>
      <c r="H37" s="76">
        <f>IFERROR(_xll.CQGXLContractData(B37,"Close",,"T")-_xll.CQGXLContractData(B37,"Y_Settlement",,"T"),"")</f>
        <v>1.5000000000000568E-2</v>
      </c>
      <c r="I37" s="73">
        <f t="shared" si="0"/>
        <v>1.5000000000000568E-2</v>
      </c>
      <c r="J37" s="148">
        <f>_xll.CQGXLContractData(B37, "T_CVol")</f>
        <v>3</v>
      </c>
      <c r="K37" s="265"/>
      <c r="L37" s="167" t="str">
        <f>Data!M35</f>
        <v>EDAS3M3</v>
      </c>
      <c r="M37" s="73">
        <f>_xll.CQGXLContractData(L37, "LastBidVolume")</f>
        <v>11</v>
      </c>
      <c r="N37" s="77">
        <f>_xll.CQGXLContractData(L37, "Bid")</f>
        <v>1.5</v>
      </c>
      <c r="O37" s="243">
        <f>_xll.CQGXLContractData(L37, "Ask")</f>
        <v>2.5</v>
      </c>
      <c r="P37" s="75">
        <f>_xll.CQGXLContractData(L37, "LastAskVolume")</f>
        <v>40</v>
      </c>
      <c r="Q37" s="77" t="str">
        <f>_xll.CQGXLContractData(L37, "Close")</f>
        <v/>
      </c>
      <c r="R37" s="78" t="str">
        <f>IFERROR(_xll.CQGXLContractData(L37,"Close",,"T")-_xll.CQGXLContractData(L37,"Y_Settlement",,"T"),"")</f>
        <v/>
      </c>
      <c r="S37" s="73" t="str">
        <f t="shared" si="1"/>
        <v/>
      </c>
      <c r="T37" s="148">
        <f>_xll.CQGXLContractData(L37, "T_CVol")</f>
        <v>0</v>
      </c>
      <c r="U37" s="265"/>
      <c r="V37" s="167" t="str">
        <f>Data!W35</f>
        <v>EDAS6M3</v>
      </c>
      <c r="W37" s="73">
        <f>_xll.CQGXLContractData(V37, "LastBidVolume")</f>
        <v>4</v>
      </c>
      <c r="X37" s="77">
        <f>_xll.CQGXLContractData(V37, "Bid")</f>
        <v>3.5</v>
      </c>
      <c r="Y37" s="77">
        <f>_xll.CQGXLContractData(V37, "Ask")</f>
        <v>4.5</v>
      </c>
      <c r="Z37" s="75">
        <f>_xll.CQGXLContractData(V37, "LastAskVolume")</f>
        <v>20</v>
      </c>
      <c r="AA37" s="77" t="str">
        <f>_xll.CQGXLContractData(V37, "Close")</f>
        <v/>
      </c>
      <c r="AB37" s="78" t="str">
        <f>IFERROR(_xll.CQGXLContractData(V37,"Close",,"T")-_xll.CQGXLContractData(V37,"Y_Settlement",,"T"),"")</f>
        <v/>
      </c>
      <c r="AC37" s="73" t="str">
        <f t="shared" si="2"/>
        <v/>
      </c>
      <c r="AD37" s="130">
        <f>_xll.CQGXLContractData(V37, "T_CVol")</f>
        <v>0</v>
      </c>
    </row>
    <row r="38" spans="2:32" x14ac:dyDescent="0.3">
      <c r="B38" s="104" t="str">
        <f>Data!C36</f>
        <v>EDAU3</v>
      </c>
      <c r="C38" s="80">
        <f>_xll.CQGXLContractData(B38, "LastBidVolume")</f>
        <v>5</v>
      </c>
      <c r="D38" s="81">
        <f>_xll.CQGXLContractData(B38, "Bid")</f>
        <v>96.76</v>
      </c>
      <c r="E38" s="81">
        <f>_xll.CQGXLContractData(B38, "Ask")</f>
        <v>96.795000000000002</v>
      </c>
      <c r="F38" s="82">
        <f>_xll.CQGXLContractData(B38, "LastAskVolume")</f>
        <v>2</v>
      </c>
      <c r="G38" s="81" t="str">
        <f>_xll.CQGXLContractData(B38, "Close")</f>
        <v/>
      </c>
      <c r="H38" s="83" t="str">
        <f>IFERROR(_xll.CQGXLContractData(B38,"Close",,"T")-_xll.CQGXLContractData(B38,"Y_Settlement",,"T"),"")</f>
        <v/>
      </c>
      <c r="I38" s="80" t="str">
        <f t="shared" si="0"/>
        <v/>
      </c>
      <c r="J38" s="149">
        <f>_xll.CQGXLContractData(B38, "T_CVol")</f>
        <v>0</v>
      </c>
      <c r="K38" s="265"/>
      <c r="L38" s="168" t="str">
        <f>Data!M36</f>
        <v>EDAS3U3</v>
      </c>
      <c r="M38" s="80">
        <f>_xll.CQGXLContractData(L38, "LastBidVolume")</f>
        <v>31</v>
      </c>
      <c r="N38" s="84">
        <f>_xll.CQGXLContractData(L38, "Bid")</f>
        <v>1.5</v>
      </c>
      <c r="O38" s="84">
        <f>_xll.CQGXLContractData(L38, "Ask")</f>
        <v>2.5</v>
      </c>
      <c r="P38" s="82">
        <f>_xll.CQGXLContractData(L38, "LastAskVolume")</f>
        <v>20</v>
      </c>
      <c r="Q38" s="84" t="str">
        <f>_xll.CQGXLContractData(L38, "Close")</f>
        <v/>
      </c>
      <c r="R38" s="85" t="str">
        <f>IFERROR(_xll.CQGXLContractData(L38,"Close",,"T")-_xll.CQGXLContractData(L38,"Y_Settlement",,"T"),"")</f>
        <v/>
      </c>
      <c r="S38" s="80" t="str">
        <f t="shared" si="1"/>
        <v/>
      </c>
      <c r="T38" s="149">
        <f>_xll.CQGXLContractData(L38, "T_CVol")</f>
        <v>0</v>
      </c>
      <c r="U38" s="265"/>
      <c r="V38" s="168" t="str">
        <f>Data!W36</f>
        <v>EDAS6U3</v>
      </c>
      <c r="W38" s="80">
        <f>_xll.CQGXLContractData(V38, "LastBidVolume")</f>
        <v>40</v>
      </c>
      <c r="X38" s="84">
        <f>_xll.CQGXLContractData(V38, "Bid")</f>
        <v>2.5</v>
      </c>
      <c r="Y38" s="84">
        <f>_xll.CQGXLContractData(V38, "Ask")</f>
        <v>3.5</v>
      </c>
      <c r="Z38" s="82">
        <f>_xll.CQGXLContractData(V38, "LastAskVolume")</f>
        <v>112</v>
      </c>
      <c r="AA38" s="84" t="str">
        <f>_xll.CQGXLContractData(V38, "Close")</f>
        <v/>
      </c>
      <c r="AB38" s="85" t="str">
        <f>IFERROR(_xll.CQGXLContractData(V38,"Close",,"T")-_xll.CQGXLContractData(V38,"Y_Settlement",,"T"),"")</f>
        <v/>
      </c>
      <c r="AC38" s="80" t="str">
        <f t="shared" si="2"/>
        <v/>
      </c>
      <c r="AD38" s="131">
        <f>_xll.CQGXLContractData(V38, "T_CVol")</f>
        <v>0</v>
      </c>
    </row>
    <row r="39" spans="2:32" x14ac:dyDescent="0.3">
      <c r="B39" s="79" t="str">
        <f>Data!C37</f>
        <v>EDAZ3</v>
      </c>
      <c r="C39" s="80">
        <f>_xll.CQGXLContractData(B39, "LastBidVolume")</f>
        <v>13</v>
      </c>
      <c r="D39" s="81">
        <f>_xll.CQGXLContractData(B39, "Bid")</f>
        <v>96.740000000000009</v>
      </c>
      <c r="E39" s="81">
        <f>_xll.CQGXLContractData(B39, "Ask")</f>
        <v>96.78</v>
      </c>
      <c r="F39" s="82">
        <f>_xll.CQGXLContractData(B39, "LastAskVolume")</f>
        <v>4</v>
      </c>
      <c r="G39" s="81" t="str">
        <f>_xll.CQGXLContractData(B39, "Close")</f>
        <v/>
      </c>
      <c r="H39" s="83" t="str">
        <f>IFERROR(_xll.CQGXLContractData(B39,"Close",,"T")-_xll.CQGXLContractData(B39,"Y_Settlement",,"T"),"")</f>
        <v/>
      </c>
      <c r="I39" s="80" t="str">
        <f t="shared" si="0"/>
        <v/>
      </c>
      <c r="J39" s="149">
        <f>_xll.CQGXLContractData(B39, "T_CVol")</f>
        <v>3</v>
      </c>
      <c r="K39" s="265"/>
      <c r="L39" s="169" t="str">
        <f>Data!M37</f>
        <v>EDAS3Z3</v>
      </c>
      <c r="M39" s="80">
        <f>_xll.CQGXLContractData(L39, "LastBidVolume")</f>
        <v>28</v>
      </c>
      <c r="N39" s="84">
        <f>_xll.CQGXLContractData(L39, "Bid")</f>
        <v>1</v>
      </c>
      <c r="O39" s="84">
        <f>_xll.CQGXLContractData(L39, "Ask")</f>
        <v>2</v>
      </c>
      <c r="P39" s="82">
        <f>_xll.CQGXLContractData(L39, "LastAskVolume")</f>
        <v>39</v>
      </c>
      <c r="Q39" s="84" t="str">
        <f>_xll.CQGXLContractData(L39, "Close")</f>
        <v/>
      </c>
      <c r="R39" s="85" t="str">
        <f>IFERROR(_xll.CQGXLContractData(L39,"Close",,"T")-_xll.CQGXLContractData(L39,"Y_Settlement",,"T"),"")</f>
        <v/>
      </c>
      <c r="S39" s="80" t="str">
        <f t="shared" si="1"/>
        <v/>
      </c>
      <c r="T39" s="149">
        <f>_xll.CQGXLContractData(L39, "T_CVol")</f>
        <v>0</v>
      </c>
      <c r="U39" s="265"/>
      <c r="V39" s="169" t="str">
        <f>Data!W37</f>
        <v>EDAS6Z3</v>
      </c>
      <c r="W39" s="80">
        <f>_xll.CQGXLContractData(V39, "LastBidVolume")</f>
        <v>20</v>
      </c>
      <c r="X39" s="84">
        <f>_xll.CQGXLContractData(V39, "Bid")</f>
        <v>2.5</v>
      </c>
      <c r="Y39" s="84">
        <f>_xll.CQGXLContractData(V39, "Ask")</f>
        <v>3.5</v>
      </c>
      <c r="Z39" s="82">
        <f>_xll.CQGXLContractData(V39, "LastAskVolume")</f>
        <v>30</v>
      </c>
      <c r="AA39" s="84" t="str">
        <f>_xll.CQGXLContractData(V39, "Close")</f>
        <v/>
      </c>
      <c r="AB39" s="85" t="str">
        <f>IFERROR(_xll.CQGXLContractData(V39,"Close",,"T")-_xll.CQGXLContractData(V39,"Y_Settlement",,"T"),"")</f>
        <v/>
      </c>
      <c r="AC39" s="80" t="str">
        <f t="shared" si="2"/>
        <v/>
      </c>
      <c r="AD39" s="131">
        <f>_xll.CQGXLContractData(V39, "T_CVol")</f>
        <v>0</v>
      </c>
    </row>
    <row r="40" spans="2:32" x14ac:dyDescent="0.3">
      <c r="B40" s="79" t="str">
        <f>Data!C38</f>
        <v>EDAH4</v>
      </c>
      <c r="C40" s="80">
        <f>_xll.CQGXLContractData(B40, "LastBidVolume")</f>
        <v>17</v>
      </c>
      <c r="D40" s="81">
        <f>_xll.CQGXLContractData(B40, "Bid")</f>
        <v>96.725000000000009</v>
      </c>
      <c r="E40" s="81">
        <f>_xll.CQGXLContractData(B40, "Ask")</f>
        <v>96.76</v>
      </c>
      <c r="F40" s="82">
        <f>_xll.CQGXLContractData(B40, "LastAskVolume")</f>
        <v>2</v>
      </c>
      <c r="G40" s="81">
        <f>_xll.CQGXLContractData(B40, "Close")</f>
        <v>96.734999999999999</v>
      </c>
      <c r="H40" s="83">
        <f>IFERROR(_xll.CQGXLContractData(B40,"Close",,"T")-_xll.CQGXLContractData(B40,"Y_Settlement",,"T"),"")</f>
        <v>9.9999999999909051E-3</v>
      </c>
      <c r="I40" s="80">
        <f t="shared" si="0"/>
        <v>9.9999999999909051E-3</v>
      </c>
      <c r="J40" s="149">
        <f>_xll.CQGXLContractData(B40, "T_CVol")</f>
        <v>4</v>
      </c>
      <c r="K40" s="265"/>
      <c r="L40" s="169" t="str">
        <f>Data!M38</f>
        <v>EDAS3H4</v>
      </c>
      <c r="M40" s="80">
        <f>_xll.CQGXLContractData(L40, "LastBidVolume")</f>
        <v>48</v>
      </c>
      <c r="N40" s="84">
        <f>_xll.CQGXLContractData(L40, "Bid")</f>
        <v>1</v>
      </c>
      <c r="O40" s="84">
        <f>_xll.CQGXLContractData(L40, "Ask")</f>
        <v>2</v>
      </c>
      <c r="P40" s="82">
        <f>_xll.CQGXLContractData(L40, "LastAskVolume")</f>
        <v>19</v>
      </c>
      <c r="Q40" s="84" t="str">
        <f>_xll.CQGXLContractData(L40, "Close")</f>
        <v/>
      </c>
      <c r="R40" s="85" t="str">
        <f>IFERROR(_xll.CQGXLContractData(L40,"Close",,"T")-_xll.CQGXLContractData(L40,"Y_Settlement",,"T"),"")</f>
        <v/>
      </c>
      <c r="S40" s="80" t="str">
        <f t="shared" si="1"/>
        <v/>
      </c>
      <c r="T40" s="149">
        <f>_xll.CQGXLContractData(L40, "T_CVol")</f>
        <v>0</v>
      </c>
      <c r="U40" s="265"/>
      <c r="V40" s="169" t="str">
        <f>Data!W38</f>
        <v>EDAS6H4</v>
      </c>
      <c r="W40" s="80">
        <f>_xll.CQGXLContractData(V40, "LastBidVolume")</f>
        <v>40</v>
      </c>
      <c r="X40" s="84">
        <f>_xll.CQGXLContractData(V40, "Bid")</f>
        <v>2.5</v>
      </c>
      <c r="Y40" s="84">
        <f>_xll.CQGXLContractData(V40, "Ask")</f>
        <v>3.5</v>
      </c>
      <c r="Z40" s="82">
        <f>_xll.CQGXLContractData(V40, "LastAskVolume")</f>
        <v>131</v>
      </c>
      <c r="AA40" s="84" t="str">
        <f>_xll.CQGXLContractData(V40, "Close")</f>
        <v/>
      </c>
      <c r="AB40" s="85" t="str">
        <f>IFERROR(_xll.CQGXLContractData(V40,"Close",,"T")-_xll.CQGXLContractData(V40,"Y_Settlement",,"T"),"")</f>
        <v/>
      </c>
      <c r="AC40" s="80" t="str">
        <f t="shared" si="2"/>
        <v/>
      </c>
      <c r="AD40" s="131">
        <f>_xll.CQGXLContractData(V40, "T_CVol")</f>
        <v>0</v>
      </c>
    </row>
    <row r="41" spans="2:32" x14ac:dyDescent="0.3">
      <c r="B41" s="105" t="str">
        <f>Data!C39</f>
        <v>EDAM4</v>
      </c>
      <c r="C41" s="86">
        <f>_xll.CQGXLContractData(B41, "LastBidVolume")</f>
        <v>1</v>
      </c>
      <c r="D41" s="87">
        <f>_xll.CQGXLContractData(B41, "Bid")</f>
        <v>96.710000000000008</v>
      </c>
      <c r="E41" s="87">
        <f>_xll.CQGXLContractData(B41, "Ask")</f>
        <v>96.75</v>
      </c>
      <c r="F41" s="88">
        <f>_xll.CQGXLContractData(B41, "LastAskVolume")</f>
        <v>2</v>
      </c>
      <c r="G41" s="87" t="str">
        <f>_xll.CQGXLContractData(B41, "Close")</f>
        <v/>
      </c>
      <c r="H41" s="89" t="str">
        <f>IFERROR(_xll.CQGXLContractData(B41,"Close",,"T")-_xll.CQGXLContractData(B41,"Y_Settlement",,"T"),"")</f>
        <v/>
      </c>
      <c r="I41" s="86" t="str">
        <f t="shared" si="0"/>
        <v/>
      </c>
      <c r="J41" s="150">
        <f>_xll.CQGXLContractData(B41, "T_CVol")</f>
        <v>0</v>
      </c>
      <c r="K41" s="265"/>
      <c r="L41" s="170" t="str">
        <f>Data!M39</f>
        <v>EDAS3M4</v>
      </c>
      <c r="M41" s="86">
        <f>_xll.CQGXLContractData(L41, "LastBidVolume")</f>
        <v>12</v>
      </c>
      <c r="N41" s="90">
        <f>_xll.CQGXLContractData(L41, "Bid")</f>
        <v>1</v>
      </c>
      <c r="O41" s="90">
        <f>_xll.CQGXLContractData(L41, "Ask")</f>
        <v>2</v>
      </c>
      <c r="P41" s="88">
        <f>_xll.CQGXLContractData(L41, "LastAskVolume")</f>
        <v>15</v>
      </c>
      <c r="Q41" s="90" t="str">
        <f>_xll.CQGXLContractData(L41, "Close")</f>
        <v/>
      </c>
      <c r="R41" s="91" t="str">
        <f>IFERROR(_xll.CQGXLContractData(L41,"Close",,"T")-_xll.CQGXLContractData(L41,"Y_Settlement",,"T"),"")</f>
        <v/>
      </c>
      <c r="S41" s="86" t="str">
        <f t="shared" si="1"/>
        <v/>
      </c>
      <c r="T41" s="150">
        <f>_xll.CQGXLContractData(L41, "T_CVol")</f>
        <v>0</v>
      </c>
      <c r="U41" s="265"/>
      <c r="V41" s="170" t="str">
        <f>Data!W39</f>
        <v>EDAS6M4</v>
      </c>
      <c r="W41" s="86">
        <f>_xll.CQGXLContractData(V41, "LastBidVolume")</f>
        <v>20</v>
      </c>
      <c r="X41" s="90">
        <f>_xll.CQGXLContractData(V41, "Bid")</f>
        <v>3</v>
      </c>
      <c r="Y41" s="90">
        <f>_xll.CQGXLContractData(V41, "Ask")</f>
        <v>4</v>
      </c>
      <c r="Z41" s="88">
        <f>_xll.CQGXLContractData(V41, "LastAskVolume")</f>
        <v>35</v>
      </c>
      <c r="AA41" s="90" t="str">
        <f>_xll.CQGXLContractData(V41, "Close")</f>
        <v/>
      </c>
      <c r="AB41" s="91" t="str">
        <f>IFERROR(_xll.CQGXLContractData(V41,"Close",,"T")-_xll.CQGXLContractData(V41,"Y_Settlement",,"T"),"")</f>
        <v/>
      </c>
      <c r="AC41" s="86" t="str">
        <f t="shared" si="2"/>
        <v/>
      </c>
      <c r="AD41" s="132">
        <f>_xll.CQGXLContractData(V41, "T_CVol")</f>
        <v>0</v>
      </c>
    </row>
    <row r="42" spans="2:32" x14ac:dyDescent="0.3">
      <c r="B42" s="106" t="str">
        <f>Data!C40</f>
        <v>EDAU4</v>
      </c>
      <c r="C42" s="93">
        <f>_xll.CQGXLContractData(B42, "LastBidVolume")</f>
        <v>1</v>
      </c>
      <c r="D42" s="94">
        <f>_xll.CQGXLContractData(B42, "Bid")</f>
        <v>96.7</v>
      </c>
      <c r="E42" s="94">
        <f>_xll.CQGXLContractData(B42, "Ask")</f>
        <v>96.73</v>
      </c>
      <c r="F42" s="95">
        <f>_xll.CQGXLContractData(B42, "LastAskVolume")</f>
        <v>1</v>
      </c>
      <c r="G42" s="94" t="str">
        <f>_xll.CQGXLContractData(B42, "Close")</f>
        <v/>
      </c>
      <c r="H42" s="96" t="str">
        <f>IFERROR(_xll.CQGXLContractData(B42,"Close",,"T")-_xll.CQGXLContractData(B42,"Y_Settlement",,"T"),"")</f>
        <v/>
      </c>
      <c r="I42" s="93" t="str">
        <f t="shared" si="0"/>
        <v/>
      </c>
      <c r="J42" s="151">
        <f>_xll.CQGXLContractData(B42, "T_CVol")</f>
        <v>0</v>
      </c>
      <c r="K42" s="265"/>
      <c r="L42" s="171" t="str">
        <f>Data!M40</f>
        <v>EDAS3U4</v>
      </c>
      <c r="M42" s="93">
        <f>_xll.CQGXLContractData(L42, "LastBidVolume")</f>
        <v>20</v>
      </c>
      <c r="N42" s="97">
        <f>_xll.CQGXLContractData(L42, "Bid")</f>
        <v>1.5</v>
      </c>
      <c r="O42" s="97">
        <f>_xll.CQGXLContractData(L42, "Ask")</f>
        <v>2.5</v>
      </c>
      <c r="P42" s="95">
        <f>_xll.CQGXLContractData(L42, "LastAskVolume")</f>
        <v>20</v>
      </c>
      <c r="Q42" s="97" t="str">
        <f>_xll.CQGXLContractData(L42, "Close")</f>
        <v/>
      </c>
      <c r="R42" s="98" t="str">
        <f>IFERROR(_xll.CQGXLContractData(L42,"Close",,"T")-_xll.CQGXLContractData(L42,"Y_Settlement",,"T"),"")</f>
        <v/>
      </c>
      <c r="S42" s="93" t="str">
        <f t="shared" si="1"/>
        <v/>
      </c>
      <c r="T42" s="151">
        <f>_xll.CQGXLContractData(L42, "T_CVol")</f>
        <v>0</v>
      </c>
      <c r="U42" s="265"/>
      <c r="V42" s="171" t="str">
        <f>Data!W40</f>
        <v>EDAS6U4</v>
      </c>
      <c r="W42" s="93">
        <f>_xll.CQGXLContractData(V42, "LastBidVolume")</f>
        <v>20</v>
      </c>
      <c r="X42" s="97">
        <f>_xll.CQGXLContractData(V42, "Bid")</f>
        <v>2.5</v>
      </c>
      <c r="Y42" s="97">
        <f>_xll.CQGXLContractData(V42, "Ask")</f>
        <v>3.5</v>
      </c>
      <c r="Z42" s="95">
        <f>_xll.CQGXLContractData(V42, "LastAskVolume")</f>
        <v>37</v>
      </c>
      <c r="AA42" s="97" t="str">
        <f>_xll.CQGXLContractData(V42, "Close")</f>
        <v/>
      </c>
      <c r="AB42" s="98" t="str">
        <f>IFERROR(_xll.CQGXLContractData(V42,"Close",,"T")-_xll.CQGXLContractData(V42,"Y_Settlement",,"T"),"")</f>
        <v/>
      </c>
      <c r="AC42" s="93" t="str">
        <f t="shared" si="2"/>
        <v/>
      </c>
      <c r="AD42" s="133">
        <f>_xll.CQGXLContractData(V42, "T_CVol")</f>
        <v>0</v>
      </c>
    </row>
    <row r="43" spans="2:32" x14ac:dyDescent="0.3">
      <c r="B43" s="92" t="str">
        <f>Data!C41</f>
        <v>EDAZ4</v>
      </c>
      <c r="C43" s="93">
        <f>_xll.CQGXLContractData(B43, "LastBidVolume")</f>
        <v>2</v>
      </c>
      <c r="D43" s="94">
        <f>_xll.CQGXLContractData(B43, "Bid")</f>
        <v>96.674999999999997</v>
      </c>
      <c r="E43" s="94">
        <f>_xll.CQGXLContractData(B43, "Ask")</f>
        <v>96.715000000000003</v>
      </c>
      <c r="F43" s="95">
        <f>_xll.CQGXLContractData(B43, "LastAskVolume")</f>
        <v>1</v>
      </c>
      <c r="G43" s="94" t="str">
        <f>_xll.CQGXLContractData(B43, "Close")</f>
        <v/>
      </c>
      <c r="H43" s="96" t="str">
        <f>IFERROR(_xll.CQGXLContractData(B43,"Close",,"T")-_xll.CQGXLContractData(B43,"Y_Settlement",,"T"),"")</f>
        <v/>
      </c>
      <c r="I43" s="93" t="str">
        <f t="shared" si="0"/>
        <v/>
      </c>
      <c r="J43" s="151">
        <f>_xll.CQGXLContractData(B43, "T_CVol")</f>
        <v>0</v>
      </c>
      <c r="K43" s="265"/>
      <c r="L43" s="172" t="str">
        <f>Data!M41</f>
        <v>EDAS3Z4</v>
      </c>
      <c r="M43" s="93" t="str">
        <f>_xll.CQGXLContractData(L43, "LastBidVolume")</f>
        <v/>
      </c>
      <c r="N43" s="97" t="str">
        <f>_xll.CQGXLContractData(L43, "Bid")</f>
        <v/>
      </c>
      <c r="O43" s="97" t="str">
        <f>_xll.CQGXLContractData(L43, "Ask")</f>
        <v/>
      </c>
      <c r="P43" s="95" t="str">
        <f>_xll.CQGXLContractData(L43, "LastAskVolume")</f>
        <v/>
      </c>
      <c r="Q43" s="97" t="str">
        <f>_xll.CQGXLContractData(L43, "Close")</f>
        <v/>
      </c>
      <c r="R43" s="98" t="str">
        <f>IFERROR(_xll.CQGXLContractData(L43,"Close",,"T")-_xll.CQGXLContractData(L43,"Y_Settlement",,"T"),"")</f>
        <v/>
      </c>
      <c r="S43" s="93" t="str">
        <f t="shared" si="1"/>
        <v/>
      </c>
      <c r="T43" s="151">
        <f>_xll.CQGXLContractData(L43, "T_CVol")</f>
        <v>0</v>
      </c>
      <c r="U43" s="265"/>
      <c r="V43" s="172" t="str">
        <f>Data!W41</f>
        <v>EDAS6Z4</v>
      </c>
      <c r="W43" s="93">
        <f>_xll.CQGXLContractData(V43, "LastBidVolume")</f>
        <v>20</v>
      </c>
      <c r="X43" s="97">
        <f>_xll.CQGXLContractData(V43, "Bid")</f>
        <v>2</v>
      </c>
      <c r="Y43" s="97">
        <f>_xll.CQGXLContractData(V43, "Ask")</f>
        <v>3.5</v>
      </c>
      <c r="Z43" s="95">
        <f>_xll.CQGXLContractData(V43, "LastAskVolume")</f>
        <v>15</v>
      </c>
      <c r="AA43" s="97" t="str">
        <f>_xll.CQGXLContractData(V43, "Close")</f>
        <v/>
      </c>
      <c r="AB43" s="98" t="str">
        <f>IFERROR(_xll.CQGXLContractData(V43,"Close",,"T")-_xll.CQGXLContractData(V43,"Y_Settlement",,"T"),"")</f>
        <v/>
      </c>
      <c r="AC43" s="93" t="str">
        <f t="shared" si="2"/>
        <v/>
      </c>
      <c r="AD43" s="133">
        <f>_xll.CQGXLContractData(V43, "T_CVol")</f>
        <v>0</v>
      </c>
    </row>
    <row r="44" spans="2:32" x14ac:dyDescent="0.3">
      <c r="B44" s="92" t="str">
        <f>Data!C42</f>
        <v>EDAH5</v>
      </c>
      <c r="C44" s="93">
        <f>_xll.CQGXLContractData(B44, "LastBidVolume")</f>
        <v>1</v>
      </c>
      <c r="D44" s="94">
        <f>_xll.CQGXLContractData(B44, "Bid")</f>
        <v>96.665000000000006</v>
      </c>
      <c r="E44" s="94">
        <f>_xll.CQGXLContractData(B44, "Ask")</f>
        <v>96.7</v>
      </c>
      <c r="F44" s="95">
        <f>_xll.CQGXLContractData(B44, "LastAskVolume")</f>
        <v>1</v>
      </c>
      <c r="G44" s="94" t="str">
        <f>_xll.CQGXLContractData(B44, "Close")</f>
        <v/>
      </c>
      <c r="H44" s="96" t="str">
        <f>IFERROR(_xll.CQGXLContractData(B44,"Close",,"T")-_xll.CQGXLContractData(B44,"Y_Settlement",,"T"),"")</f>
        <v/>
      </c>
      <c r="I44" s="93" t="str">
        <f t="shared" si="0"/>
        <v/>
      </c>
      <c r="J44" s="151">
        <f>_xll.CQGXLContractData(B44, "T_CVol")</f>
        <v>0</v>
      </c>
      <c r="K44" s="265"/>
      <c r="L44" s="172" t="str">
        <f>Data!M42</f>
        <v>EDAS3H5</v>
      </c>
      <c r="M44" s="93" t="str">
        <f>_xll.CQGXLContractData(L44, "LastBidVolume")</f>
        <v/>
      </c>
      <c r="N44" s="97" t="str">
        <f>_xll.CQGXLContractData(L44, "Bid")</f>
        <v/>
      </c>
      <c r="O44" s="97" t="str">
        <f>_xll.CQGXLContractData(L44, "Ask")</f>
        <v/>
      </c>
      <c r="P44" s="95" t="str">
        <f>_xll.CQGXLContractData(L44, "LastAskVolume")</f>
        <v/>
      </c>
      <c r="Q44" s="97" t="str">
        <f>_xll.CQGXLContractData(L44, "Close")</f>
        <v/>
      </c>
      <c r="R44" s="98" t="str">
        <f>IFERROR(_xll.CQGXLContractData(L44,"Close",,"T")-_xll.CQGXLContractData(L44,"Y_Settlement",,"T"),"")</f>
        <v/>
      </c>
      <c r="S44" s="93" t="str">
        <f t="shared" si="1"/>
        <v/>
      </c>
      <c r="T44" s="151">
        <f>_xll.CQGXLContractData(L44, "T_CVol")</f>
        <v>0</v>
      </c>
      <c r="U44" s="265"/>
      <c r="V44" s="172" t="str">
        <f>Data!W42</f>
        <v>EDAS6H5</v>
      </c>
      <c r="W44" s="93" t="str">
        <f>_xll.CQGXLContractData(V44, "LastBidVolume")</f>
        <v/>
      </c>
      <c r="X44" s="97" t="str">
        <f>_xll.CQGXLContractData(V44, "Bid")</f>
        <v/>
      </c>
      <c r="Y44" s="97" t="str">
        <f>_xll.CQGXLContractData(V44, "Ask")</f>
        <v/>
      </c>
      <c r="Z44" s="95" t="str">
        <f>_xll.CQGXLContractData(V44, "LastAskVolume")</f>
        <v/>
      </c>
      <c r="AA44" s="97" t="str">
        <f>_xll.CQGXLContractData(V44, "Close")</f>
        <v/>
      </c>
      <c r="AB44" s="98" t="str">
        <f>IFERROR(_xll.CQGXLContractData(V44,"Close",,"T")-_xll.CQGXLContractData(V44,"Y_Settlement",,"T"),"")</f>
        <v/>
      </c>
      <c r="AC44" s="93" t="str">
        <f t="shared" si="2"/>
        <v/>
      </c>
      <c r="AD44" s="133">
        <f>_xll.CQGXLContractData(V44, "T_CVol")</f>
        <v>0</v>
      </c>
    </row>
    <row r="45" spans="2:32" x14ac:dyDescent="0.3">
      <c r="B45" s="107" t="str">
        <f>Data!C43</f>
        <v>EDAM5</v>
      </c>
      <c r="C45" s="93">
        <f>_xll.CQGXLContractData(B45, "LastBidVolume")</f>
        <v>1</v>
      </c>
      <c r="D45" s="94">
        <f>_xll.CQGXLContractData(B45, "Bid")</f>
        <v>96.655000000000001</v>
      </c>
      <c r="E45" s="94">
        <f>_xll.CQGXLContractData(B45, "Ask")</f>
        <v>96.704999999999998</v>
      </c>
      <c r="F45" s="95">
        <f>_xll.CQGXLContractData(B45, "LastAskVolume")</f>
        <v>1</v>
      </c>
      <c r="G45" s="94" t="str">
        <f>_xll.CQGXLContractData(B45, "Close")</f>
        <v/>
      </c>
      <c r="H45" s="96" t="str">
        <f>IFERROR(_xll.CQGXLContractData(B45,"Close",,"T")-_xll.CQGXLContractData(B45,"Y_Settlement",,"T"),"")</f>
        <v/>
      </c>
      <c r="I45" s="93" t="str">
        <f t="shared" si="0"/>
        <v/>
      </c>
      <c r="J45" s="151">
        <f>_xll.CQGXLContractData(B45, "T_CVol")</f>
        <v>0</v>
      </c>
      <c r="K45" s="267"/>
      <c r="L45" s="173" t="str">
        <f>Data!M43</f>
        <v>EDAS3M5</v>
      </c>
      <c r="M45" s="93" t="str">
        <f>_xll.CQGXLContractData(L45, "LastBidVolume")</f>
        <v/>
      </c>
      <c r="N45" s="97" t="str">
        <f>_xll.CQGXLContractData(L45, "Bid")</f>
        <v/>
      </c>
      <c r="O45" s="97" t="str">
        <f>_xll.CQGXLContractData(L45, "Ask")</f>
        <v/>
      </c>
      <c r="P45" s="95" t="str">
        <f>_xll.CQGXLContractData(L45, "LastAskVolume")</f>
        <v/>
      </c>
      <c r="Q45" s="97" t="str">
        <f>_xll.CQGXLContractData(L45, "Close")</f>
        <v/>
      </c>
      <c r="R45" s="98" t="str">
        <f>IFERROR(_xll.CQGXLContractData(L45,"Close",,"T")-_xll.CQGXLContractData(L45,"Y_Settlement",,"T"),"")</f>
        <v/>
      </c>
      <c r="S45" s="93" t="str">
        <f t="shared" si="1"/>
        <v/>
      </c>
      <c r="T45" s="151">
        <f>_xll.CQGXLContractData(L45, "T_CVol")</f>
        <v>0</v>
      </c>
      <c r="U45" s="267"/>
      <c r="V45" s="173" t="str">
        <f>Data!W43</f>
        <v>EDAS6M5</v>
      </c>
      <c r="W45" s="93" t="str">
        <f>_xll.CQGXLContractData(V45, "LastBidVolume")</f>
        <v/>
      </c>
      <c r="X45" s="97" t="str">
        <f>_xll.CQGXLContractData(V45, "Bid")</f>
        <v/>
      </c>
      <c r="Y45" s="97" t="str">
        <f>_xll.CQGXLContractData(V45, "Ask")</f>
        <v/>
      </c>
      <c r="Z45" s="95" t="str">
        <f>_xll.CQGXLContractData(V45, "LastAskVolume")</f>
        <v/>
      </c>
      <c r="AA45" s="97" t="str">
        <f>_xll.CQGXLContractData(V45, "Close")</f>
        <v/>
      </c>
      <c r="AB45" s="98" t="str">
        <f>IFERROR(_xll.CQGXLContractData(V45,"Close",,"T")-_xll.CQGXLContractData(V45,"Y_Settlement",,"T"),"")</f>
        <v/>
      </c>
      <c r="AC45" s="93" t="str">
        <f t="shared" si="2"/>
        <v/>
      </c>
      <c r="AD45" s="134" t="str">
        <f>_xll.CQGXLContractData(V45, "T_CVol")</f>
        <v/>
      </c>
    </row>
    <row r="46" spans="2:32" x14ac:dyDescent="0.3">
      <c r="B46" s="261" t="s">
        <v>11</v>
      </c>
      <c r="C46" s="262"/>
      <c r="D46" s="262"/>
      <c r="E46" s="262"/>
      <c r="F46" s="262" t="s">
        <v>12</v>
      </c>
      <c r="G46" s="262"/>
      <c r="H46" s="262"/>
      <c r="I46" s="260"/>
      <c r="J46" s="263">
        <f ca="1">NOW()</f>
        <v>42251.611856249998</v>
      </c>
      <c r="K46" s="263"/>
      <c r="L46" s="263"/>
      <c r="M46" s="4"/>
      <c r="N46" s="4"/>
      <c r="O46" s="4"/>
      <c r="P46" s="4"/>
      <c r="Q46" s="4"/>
      <c r="R46" s="4"/>
      <c r="S46" s="4"/>
      <c r="T46" s="4"/>
      <c r="U46" s="4"/>
      <c r="V46" s="2"/>
      <c r="W46" s="2"/>
      <c r="X46" s="2"/>
      <c r="Y46" s="2"/>
      <c r="Z46" s="2"/>
      <c r="AA46" s="2"/>
      <c r="AB46" s="2"/>
      <c r="AC46" s="2"/>
      <c r="AD46" s="3"/>
    </row>
  </sheetData>
  <sheetProtection algorithmName="SHA-512" hashValue="YgX6UQsHXaDrqAcHM6qqBPvxS6bNcFRi1SAVAPhMUGTPjwYqT6nWpGQJCaA67DOOY9awnZki4VM9XyvPUo3aIA==" saltValue="pTP9Wi8zMx3jgdUuZMX0vQ==" spinCount="100000" sheet="1" objects="1" scenarios="1" selectLockedCells="1" selectUnlockedCells="1"/>
  <mergeCells count="18">
    <mergeCell ref="B2:AD3"/>
    <mergeCell ref="C5:D5"/>
    <mergeCell ref="E5:F5"/>
    <mergeCell ref="G5:I5"/>
    <mergeCell ref="B4:J4"/>
    <mergeCell ref="M5:N5"/>
    <mergeCell ref="O5:P5"/>
    <mergeCell ref="Q5:S5"/>
    <mergeCell ref="L4:T4"/>
    <mergeCell ref="W5:X5"/>
    <mergeCell ref="Y5:Z5"/>
    <mergeCell ref="AA5:AC5"/>
    <mergeCell ref="B46:E46"/>
    <mergeCell ref="F46:H46"/>
    <mergeCell ref="J46:L46"/>
    <mergeCell ref="V4:AD4"/>
    <mergeCell ref="K6:K45"/>
    <mergeCell ref="U6:U45"/>
  </mergeCells>
  <conditionalFormatting sqref="I6:I45">
    <cfRule type="dataBar" priority="1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{A755F83F-16F6-4C3D-9C33-445B537D8B08}</x14:id>
        </ext>
      </extLst>
    </cfRule>
  </conditionalFormatting>
  <conditionalFormatting sqref="J6:K6 J7:J45">
    <cfRule type="colorScale" priority="9">
      <colorScale>
        <cfvo type="min"/>
        <cfvo type="max"/>
        <color theme="1"/>
        <color rgb="FF00B050"/>
      </colorScale>
    </cfRule>
  </conditionalFormatting>
  <conditionalFormatting sqref="S6:S9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{AB3C6000-E4E7-4994-A790-B34F52CAD6D6}</x14:id>
        </ext>
      </extLst>
    </cfRule>
  </conditionalFormatting>
  <conditionalFormatting sqref="S10:S45">
    <cfRule type="dataBar" priority="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{48D74B11-26D2-4C8F-A6B7-3E8C59268516}</x14:id>
        </ext>
      </extLst>
    </cfRule>
  </conditionalFormatting>
  <conditionalFormatting sqref="T6:T45">
    <cfRule type="colorScale" priority="5">
      <colorScale>
        <cfvo type="min"/>
        <cfvo type="max"/>
        <color theme="1"/>
        <color rgb="FF00B050"/>
      </colorScale>
    </cfRule>
  </conditionalFormatting>
  <conditionalFormatting sqref="U6">
    <cfRule type="colorScale" priority="4">
      <colorScale>
        <cfvo type="min"/>
        <cfvo type="max"/>
        <color theme="1"/>
        <color rgb="FF00B050"/>
      </colorScale>
    </cfRule>
  </conditionalFormatting>
  <conditionalFormatting sqref="AC6:AC9">
    <cfRule type="dataBar" priority="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{282D9B77-6B5D-4C59-8C6D-DAA882536B56}</x14:id>
        </ext>
      </extLst>
    </cfRule>
  </conditionalFormatting>
  <conditionalFormatting sqref="AC10:AC45">
    <cfRule type="dataBar" priority="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{8CDC0997-A943-4C78-B3E7-DA8C026150F8}</x14:id>
        </ext>
      </extLst>
    </cfRule>
  </conditionalFormatting>
  <conditionalFormatting sqref="AD6:AD45">
    <cfRule type="colorScale" priority="1">
      <colorScale>
        <cfvo type="min"/>
        <cfvo type="max"/>
        <color theme="1"/>
        <color rgb="FF00B05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755F83F-16F6-4C3D-9C33-445B537D8B0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I6:I45</xm:sqref>
        </x14:conditionalFormatting>
        <x14:conditionalFormatting xmlns:xm="http://schemas.microsoft.com/office/excel/2006/main">
          <x14:cfRule type="dataBar" id="{AB3C6000-E4E7-4994-A790-B34F52CAD6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S6:S9</xm:sqref>
        </x14:conditionalFormatting>
        <x14:conditionalFormatting xmlns:xm="http://schemas.microsoft.com/office/excel/2006/main">
          <x14:cfRule type="dataBar" id="{48D74B11-26D2-4C8F-A6B7-3E8C5926851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S10:S45</xm:sqref>
        </x14:conditionalFormatting>
        <x14:conditionalFormatting xmlns:xm="http://schemas.microsoft.com/office/excel/2006/main">
          <x14:cfRule type="dataBar" id="{282D9B77-6B5D-4C59-8C6D-DAA882536B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AC6:AC9</xm:sqref>
        </x14:conditionalFormatting>
        <x14:conditionalFormatting xmlns:xm="http://schemas.microsoft.com/office/excel/2006/main">
          <x14:cfRule type="dataBar" id="{8CDC0997-A943-4C78-B3E7-DA8C026150F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AC10:AC45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43"/>
  <sheetViews>
    <sheetView showRowColHeaders="0" workbookViewId="0">
      <selection sqref="A1:XFD1048576"/>
    </sheetView>
  </sheetViews>
  <sheetFormatPr defaultRowHeight="16.5" x14ac:dyDescent="0.3"/>
  <cols>
    <col min="1" max="3" width="9" style="258"/>
    <col min="4" max="4" width="2.625" style="259" customWidth="1"/>
    <col min="5" max="5" width="2.625" style="258" customWidth="1"/>
    <col min="6" max="7" width="9" style="258"/>
    <col min="8" max="12" width="2.625" style="258" customWidth="1"/>
    <col min="13" max="13" width="9" style="258"/>
    <col min="14" max="22" width="2.625" style="258" customWidth="1"/>
    <col min="23" max="23" width="9" style="258"/>
    <col min="24" max="32" width="2.625" style="258" customWidth="1"/>
    <col min="33" max="33" width="9" style="258"/>
    <col min="34" max="42" width="2.625" style="258" customWidth="1"/>
    <col min="43" max="43" width="11.875" style="258" customWidth="1"/>
    <col min="44" max="52" width="2.625" style="258" customWidth="1"/>
    <col min="53" max="53" width="10.625" style="258" customWidth="1"/>
    <col min="54" max="16384" width="9" style="258"/>
  </cols>
  <sheetData>
    <row r="3" spans="1:23" x14ac:dyDescent="0.3">
      <c r="A3" s="258" t="s">
        <v>1</v>
      </c>
    </row>
    <row r="4" spans="1:23" x14ac:dyDescent="0.3">
      <c r="A4" s="258" t="s">
        <v>0</v>
      </c>
      <c r="B4" s="258">
        <v>1</v>
      </c>
      <c r="C4" s="258" t="str">
        <f>_xll.CQGXLContractData($A$3&amp;B4, "Symbol",,"T")</f>
        <v>EDAU5</v>
      </c>
      <c r="F4" s="258" t="str">
        <f>LEFT(RIGHT(C4,2),1)</f>
        <v>U</v>
      </c>
      <c r="G4" s="258" t="str">
        <f>RIGHT(C4,1)</f>
        <v>5</v>
      </c>
      <c r="M4" s="258" t="str">
        <f>$A$4&amp;F4&amp;G4</f>
        <v>EDAS3U5</v>
      </c>
      <c r="W4" s="258" t="str">
        <f>$A$5&amp;F4&amp;G4</f>
        <v>EDAS6U5</v>
      </c>
    </row>
    <row r="5" spans="1:23" x14ac:dyDescent="0.3">
      <c r="A5" s="258" t="s">
        <v>10</v>
      </c>
      <c r="B5" s="258">
        <f>B4+1</f>
        <v>2</v>
      </c>
      <c r="C5" s="258" t="str">
        <f>_xll.CQGXLContractData($A$3&amp;B5, "Symbol",,"T")</f>
        <v>EDAZ5</v>
      </c>
      <c r="F5" s="258" t="str">
        <f t="shared" ref="F5:F43" si="0">LEFT(RIGHT(C5,2),1)</f>
        <v>Z</v>
      </c>
      <c r="G5" s="258" t="str">
        <f t="shared" ref="G5:G16" si="1">RIGHT(C5,1)</f>
        <v>5</v>
      </c>
      <c r="M5" s="258" t="str">
        <f t="shared" ref="M5:M43" si="2">$A$4&amp;F5&amp;G5</f>
        <v>EDAS3Z5</v>
      </c>
      <c r="W5" s="258" t="str">
        <f t="shared" ref="W5:W43" si="3">$A$5&amp;F5&amp;G5</f>
        <v>EDAS6Z5</v>
      </c>
    </row>
    <row r="6" spans="1:23" x14ac:dyDescent="0.3">
      <c r="B6" s="258">
        <f t="shared" ref="B6:B41" si="4">B5+1</f>
        <v>3</v>
      </c>
      <c r="C6" s="258" t="str">
        <f>_xll.CQGXLContractData($A$3&amp;B6, "Symbol",,"T")</f>
        <v>EDAH6</v>
      </c>
      <c r="F6" s="258" t="str">
        <f t="shared" si="0"/>
        <v>H</v>
      </c>
      <c r="G6" s="258" t="str">
        <f t="shared" si="1"/>
        <v>6</v>
      </c>
      <c r="M6" s="258" t="str">
        <f t="shared" si="2"/>
        <v>EDAS3H6</v>
      </c>
      <c r="W6" s="258" t="str">
        <f t="shared" si="3"/>
        <v>EDAS6H6</v>
      </c>
    </row>
    <row r="7" spans="1:23" x14ac:dyDescent="0.3">
      <c r="B7" s="258">
        <f t="shared" si="4"/>
        <v>4</v>
      </c>
      <c r="C7" s="258" t="str">
        <f>_xll.CQGXLContractData($A$3&amp;B7, "Symbol",,"T")</f>
        <v>EDAM6</v>
      </c>
      <c r="F7" s="258" t="str">
        <f t="shared" si="0"/>
        <v>M</v>
      </c>
      <c r="G7" s="258" t="str">
        <f t="shared" si="1"/>
        <v>6</v>
      </c>
      <c r="M7" s="258" t="str">
        <f t="shared" si="2"/>
        <v>EDAS3M6</v>
      </c>
      <c r="W7" s="258" t="str">
        <f t="shared" si="3"/>
        <v>EDAS6M6</v>
      </c>
    </row>
    <row r="8" spans="1:23" x14ac:dyDescent="0.3">
      <c r="B8" s="258">
        <f t="shared" si="4"/>
        <v>5</v>
      </c>
      <c r="C8" s="258" t="str">
        <f>_xll.CQGXLContractData($A$3&amp;B8, "Symbol",,"T")</f>
        <v>EDAU6</v>
      </c>
      <c r="F8" s="258" t="str">
        <f t="shared" si="0"/>
        <v>U</v>
      </c>
      <c r="G8" s="258" t="str">
        <f t="shared" si="1"/>
        <v>6</v>
      </c>
      <c r="M8" s="258" t="str">
        <f t="shared" si="2"/>
        <v>EDAS3U6</v>
      </c>
      <c r="W8" s="258" t="str">
        <f t="shared" si="3"/>
        <v>EDAS6U6</v>
      </c>
    </row>
    <row r="9" spans="1:23" x14ac:dyDescent="0.3">
      <c r="B9" s="258">
        <f t="shared" si="4"/>
        <v>6</v>
      </c>
      <c r="C9" s="258" t="str">
        <f>_xll.CQGXLContractData($A$3&amp;B9, "Symbol",,"T")</f>
        <v>EDAZ6</v>
      </c>
      <c r="F9" s="258" t="str">
        <f t="shared" si="0"/>
        <v>Z</v>
      </c>
      <c r="G9" s="258" t="str">
        <f t="shared" si="1"/>
        <v>6</v>
      </c>
      <c r="M9" s="258" t="str">
        <f t="shared" si="2"/>
        <v>EDAS3Z6</v>
      </c>
      <c r="W9" s="258" t="str">
        <f t="shared" si="3"/>
        <v>EDAS6Z6</v>
      </c>
    </row>
    <row r="10" spans="1:23" x14ac:dyDescent="0.3">
      <c r="B10" s="258">
        <f t="shared" si="4"/>
        <v>7</v>
      </c>
      <c r="C10" s="258" t="str">
        <f>_xll.CQGXLContractData($A$3&amp;B10, "Symbol",,"T")</f>
        <v>EDAH7</v>
      </c>
      <c r="F10" s="258" t="str">
        <f t="shared" si="0"/>
        <v>H</v>
      </c>
      <c r="G10" s="258" t="str">
        <f t="shared" si="1"/>
        <v>7</v>
      </c>
      <c r="M10" s="258" t="str">
        <f t="shared" si="2"/>
        <v>EDAS3H7</v>
      </c>
      <c r="W10" s="258" t="str">
        <f t="shared" si="3"/>
        <v>EDAS6H7</v>
      </c>
    </row>
    <row r="11" spans="1:23" x14ac:dyDescent="0.3">
      <c r="B11" s="258">
        <f t="shared" si="4"/>
        <v>8</v>
      </c>
      <c r="C11" s="258" t="str">
        <f>_xll.CQGXLContractData($A$3&amp;B11, "Symbol",,"T")</f>
        <v>EDAM7</v>
      </c>
      <c r="F11" s="258" t="str">
        <f t="shared" si="0"/>
        <v>M</v>
      </c>
      <c r="G11" s="258" t="str">
        <f t="shared" si="1"/>
        <v>7</v>
      </c>
      <c r="M11" s="258" t="str">
        <f t="shared" si="2"/>
        <v>EDAS3M7</v>
      </c>
      <c r="W11" s="258" t="str">
        <f t="shared" si="3"/>
        <v>EDAS6M7</v>
      </c>
    </row>
    <row r="12" spans="1:23" x14ac:dyDescent="0.3">
      <c r="B12" s="258">
        <f t="shared" si="4"/>
        <v>9</v>
      </c>
      <c r="C12" s="258" t="str">
        <f>_xll.CQGXLContractData($A$3&amp;B12, "Symbol",,"T")</f>
        <v>EDAU7</v>
      </c>
      <c r="F12" s="258" t="str">
        <f t="shared" si="0"/>
        <v>U</v>
      </c>
      <c r="G12" s="258" t="str">
        <f t="shared" si="1"/>
        <v>7</v>
      </c>
      <c r="M12" s="258" t="str">
        <f t="shared" si="2"/>
        <v>EDAS3U7</v>
      </c>
      <c r="W12" s="258" t="str">
        <f t="shared" si="3"/>
        <v>EDAS6U7</v>
      </c>
    </row>
    <row r="13" spans="1:23" x14ac:dyDescent="0.3">
      <c r="B13" s="258">
        <f t="shared" si="4"/>
        <v>10</v>
      </c>
      <c r="C13" s="258" t="str">
        <f>_xll.CQGXLContractData($A$3&amp;B13, "Symbol",,"T")</f>
        <v>EDAZ7</v>
      </c>
      <c r="F13" s="258" t="str">
        <f t="shared" si="0"/>
        <v>Z</v>
      </c>
      <c r="G13" s="258" t="str">
        <f t="shared" si="1"/>
        <v>7</v>
      </c>
      <c r="M13" s="258" t="str">
        <f t="shared" si="2"/>
        <v>EDAS3Z7</v>
      </c>
      <c r="W13" s="258" t="str">
        <f t="shared" si="3"/>
        <v>EDAS6Z7</v>
      </c>
    </row>
    <row r="14" spans="1:23" x14ac:dyDescent="0.3">
      <c r="B14" s="258">
        <f t="shared" si="4"/>
        <v>11</v>
      </c>
      <c r="C14" s="258" t="str">
        <f>_xll.CQGXLContractData($A$3&amp;B14, "Symbol",,"T")</f>
        <v>EDAH8</v>
      </c>
      <c r="F14" s="258" t="str">
        <f t="shared" si="0"/>
        <v>H</v>
      </c>
      <c r="G14" s="258" t="str">
        <f t="shared" si="1"/>
        <v>8</v>
      </c>
      <c r="M14" s="258" t="str">
        <f t="shared" si="2"/>
        <v>EDAS3H8</v>
      </c>
      <c r="W14" s="258" t="str">
        <f t="shared" si="3"/>
        <v>EDAS6H8</v>
      </c>
    </row>
    <row r="15" spans="1:23" x14ac:dyDescent="0.3">
      <c r="B15" s="258">
        <f t="shared" si="4"/>
        <v>12</v>
      </c>
      <c r="C15" s="258" t="str">
        <f>_xll.CQGXLContractData($A$3&amp;B15, "Symbol",,"T")</f>
        <v>EDAM8</v>
      </c>
      <c r="F15" s="258" t="str">
        <f t="shared" si="0"/>
        <v>M</v>
      </c>
      <c r="G15" s="258" t="str">
        <f t="shared" si="1"/>
        <v>8</v>
      </c>
      <c r="M15" s="258" t="str">
        <f t="shared" si="2"/>
        <v>EDAS3M8</v>
      </c>
      <c r="W15" s="258" t="str">
        <f t="shared" si="3"/>
        <v>EDAS6M8</v>
      </c>
    </row>
    <row r="16" spans="1:23" x14ac:dyDescent="0.3">
      <c r="B16" s="258">
        <f t="shared" si="4"/>
        <v>13</v>
      </c>
      <c r="C16" s="258" t="str">
        <f>_xll.CQGXLContractData($A$3&amp;B16, "Symbol",,"T")</f>
        <v>EDAU8</v>
      </c>
      <c r="F16" s="258" t="str">
        <f t="shared" si="0"/>
        <v>U</v>
      </c>
      <c r="G16" s="258" t="str">
        <f t="shared" si="1"/>
        <v>8</v>
      </c>
      <c r="M16" s="258" t="str">
        <f t="shared" si="2"/>
        <v>EDAS3U8</v>
      </c>
      <c r="W16" s="258" t="str">
        <f t="shared" si="3"/>
        <v>EDAS6U8</v>
      </c>
    </row>
    <row r="17" spans="2:23" x14ac:dyDescent="0.3">
      <c r="B17" s="258">
        <f t="shared" si="4"/>
        <v>14</v>
      </c>
      <c r="C17" s="258" t="str">
        <f>_xll.CQGXLContractData($A$3&amp;B17, "Symbol",,"T")</f>
        <v>EDAZ8</v>
      </c>
      <c r="F17" s="258" t="str">
        <f t="shared" si="0"/>
        <v>Z</v>
      </c>
      <c r="G17" s="258" t="str">
        <f t="shared" ref="G17:G43" si="5">RIGHT(C17,1)</f>
        <v>8</v>
      </c>
      <c r="M17" s="258" t="str">
        <f t="shared" si="2"/>
        <v>EDAS3Z8</v>
      </c>
      <c r="W17" s="258" t="str">
        <f t="shared" si="3"/>
        <v>EDAS6Z8</v>
      </c>
    </row>
    <row r="18" spans="2:23" x14ac:dyDescent="0.3">
      <c r="B18" s="258">
        <f t="shared" si="4"/>
        <v>15</v>
      </c>
      <c r="C18" s="258" t="str">
        <f>_xll.CQGXLContractData($A$3&amp;B18, "Symbol",,"T")</f>
        <v>EDAH9</v>
      </c>
      <c r="F18" s="258" t="str">
        <f t="shared" si="0"/>
        <v>H</v>
      </c>
      <c r="G18" s="258" t="str">
        <f t="shared" si="5"/>
        <v>9</v>
      </c>
      <c r="M18" s="258" t="str">
        <f t="shared" si="2"/>
        <v>EDAS3H9</v>
      </c>
      <c r="W18" s="258" t="str">
        <f t="shared" si="3"/>
        <v>EDAS6H9</v>
      </c>
    </row>
    <row r="19" spans="2:23" x14ac:dyDescent="0.3">
      <c r="B19" s="258">
        <f t="shared" si="4"/>
        <v>16</v>
      </c>
      <c r="C19" s="258" t="str">
        <f>_xll.CQGXLContractData($A$3&amp;B19, "Symbol",,"T")</f>
        <v>EDAM9</v>
      </c>
      <c r="F19" s="258" t="str">
        <f t="shared" si="0"/>
        <v>M</v>
      </c>
      <c r="G19" s="258" t="str">
        <f t="shared" si="5"/>
        <v>9</v>
      </c>
      <c r="M19" s="258" t="str">
        <f t="shared" si="2"/>
        <v>EDAS3M9</v>
      </c>
      <c r="W19" s="258" t="str">
        <f t="shared" si="3"/>
        <v>EDAS6M9</v>
      </c>
    </row>
    <row r="20" spans="2:23" x14ac:dyDescent="0.3">
      <c r="B20" s="258">
        <f t="shared" si="4"/>
        <v>17</v>
      </c>
      <c r="C20" s="258" t="str">
        <f>_xll.CQGXLContractData($A$3&amp;B20, "Symbol",,"T")</f>
        <v>EDAU9</v>
      </c>
      <c r="F20" s="258" t="str">
        <f t="shared" si="0"/>
        <v>U</v>
      </c>
      <c r="G20" s="258" t="str">
        <f t="shared" si="5"/>
        <v>9</v>
      </c>
      <c r="M20" s="258" t="str">
        <f t="shared" si="2"/>
        <v>EDAS3U9</v>
      </c>
      <c r="W20" s="258" t="str">
        <f t="shared" si="3"/>
        <v>EDAS6U9</v>
      </c>
    </row>
    <row r="21" spans="2:23" x14ac:dyDescent="0.3">
      <c r="B21" s="258">
        <f t="shared" si="4"/>
        <v>18</v>
      </c>
      <c r="C21" s="258" t="str">
        <f>_xll.CQGXLContractData($A$3&amp;B21, "Symbol",,"T")</f>
        <v>EDAZ9</v>
      </c>
      <c r="F21" s="258" t="str">
        <f t="shared" si="0"/>
        <v>Z</v>
      </c>
      <c r="G21" s="258" t="str">
        <f t="shared" si="5"/>
        <v>9</v>
      </c>
      <c r="M21" s="258" t="str">
        <f t="shared" si="2"/>
        <v>EDAS3Z9</v>
      </c>
      <c r="W21" s="258" t="str">
        <f t="shared" si="3"/>
        <v>EDAS6Z9</v>
      </c>
    </row>
    <row r="22" spans="2:23" x14ac:dyDescent="0.3">
      <c r="B22" s="258">
        <f t="shared" si="4"/>
        <v>19</v>
      </c>
      <c r="C22" s="258" t="str">
        <f>_xll.CQGXLContractData($A$3&amp;B22, "Symbol",,"T")</f>
        <v>EDAH0</v>
      </c>
      <c r="F22" s="258" t="str">
        <f t="shared" si="0"/>
        <v>H</v>
      </c>
      <c r="G22" s="258" t="str">
        <f t="shared" si="5"/>
        <v>0</v>
      </c>
      <c r="M22" s="258" t="str">
        <f t="shared" si="2"/>
        <v>EDAS3H0</v>
      </c>
      <c r="W22" s="258" t="str">
        <f t="shared" si="3"/>
        <v>EDAS6H0</v>
      </c>
    </row>
    <row r="23" spans="2:23" x14ac:dyDescent="0.3">
      <c r="B23" s="258">
        <f t="shared" si="4"/>
        <v>20</v>
      </c>
      <c r="C23" s="258" t="str">
        <f>_xll.CQGXLContractData($A$3&amp;B23, "Symbol",,"T")</f>
        <v>EDAM0</v>
      </c>
      <c r="F23" s="258" t="str">
        <f t="shared" si="0"/>
        <v>M</v>
      </c>
      <c r="G23" s="258" t="str">
        <f t="shared" si="5"/>
        <v>0</v>
      </c>
      <c r="M23" s="258" t="str">
        <f t="shared" si="2"/>
        <v>EDAS3M0</v>
      </c>
      <c r="W23" s="258" t="str">
        <f t="shared" si="3"/>
        <v>EDAS6M0</v>
      </c>
    </row>
    <row r="24" spans="2:23" x14ac:dyDescent="0.3">
      <c r="B24" s="258">
        <f t="shared" si="4"/>
        <v>21</v>
      </c>
      <c r="C24" s="258" t="str">
        <f>_xll.CQGXLContractData($A$3&amp;B24, "Symbol",,"T")</f>
        <v>EDAU0</v>
      </c>
      <c r="F24" s="258" t="str">
        <f t="shared" si="0"/>
        <v>U</v>
      </c>
      <c r="G24" s="258" t="str">
        <f t="shared" si="5"/>
        <v>0</v>
      </c>
      <c r="M24" s="258" t="str">
        <f t="shared" si="2"/>
        <v>EDAS3U0</v>
      </c>
      <c r="W24" s="258" t="str">
        <f t="shared" si="3"/>
        <v>EDAS6U0</v>
      </c>
    </row>
    <row r="25" spans="2:23" x14ac:dyDescent="0.3">
      <c r="B25" s="258">
        <f t="shared" si="4"/>
        <v>22</v>
      </c>
      <c r="C25" s="258" t="str">
        <f>_xll.CQGXLContractData($A$3&amp;B25, "Symbol",,"T")</f>
        <v>EDAZ0</v>
      </c>
      <c r="F25" s="258" t="str">
        <f t="shared" si="0"/>
        <v>Z</v>
      </c>
      <c r="G25" s="258" t="str">
        <f t="shared" si="5"/>
        <v>0</v>
      </c>
      <c r="M25" s="258" t="str">
        <f t="shared" si="2"/>
        <v>EDAS3Z0</v>
      </c>
      <c r="W25" s="258" t="str">
        <f t="shared" si="3"/>
        <v>EDAS6Z0</v>
      </c>
    </row>
    <row r="26" spans="2:23" x14ac:dyDescent="0.3">
      <c r="B26" s="258">
        <f t="shared" si="4"/>
        <v>23</v>
      </c>
      <c r="C26" s="258" t="str">
        <f>_xll.CQGXLContractData($A$3&amp;B26, "Symbol",,"T")</f>
        <v>EDAH1</v>
      </c>
      <c r="F26" s="258" t="str">
        <f t="shared" si="0"/>
        <v>H</v>
      </c>
      <c r="G26" s="258" t="str">
        <f t="shared" si="5"/>
        <v>1</v>
      </c>
      <c r="M26" s="258" t="str">
        <f t="shared" si="2"/>
        <v>EDAS3H1</v>
      </c>
      <c r="W26" s="258" t="str">
        <f t="shared" si="3"/>
        <v>EDAS6H1</v>
      </c>
    </row>
    <row r="27" spans="2:23" x14ac:dyDescent="0.3">
      <c r="B27" s="258">
        <f t="shared" si="4"/>
        <v>24</v>
      </c>
      <c r="C27" s="258" t="str">
        <f>_xll.CQGXLContractData($A$3&amp;B27, "Symbol",,"T")</f>
        <v>EDAM1</v>
      </c>
      <c r="F27" s="258" t="str">
        <f t="shared" si="0"/>
        <v>M</v>
      </c>
      <c r="G27" s="258" t="str">
        <f t="shared" si="5"/>
        <v>1</v>
      </c>
      <c r="M27" s="258" t="str">
        <f t="shared" si="2"/>
        <v>EDAS3M1</v>
      </c>
      <c r="W27" s="258" t="str">
        <f t="shared" si="3"/>
        <v>EDAS6M1</v>
      </c>
    </row>
    <row r="28" spans="2:23" x14ac:dyDescent="0.3">
      <c r="B28" s="258">
        <f t="shared" si="4"/>
        <v>25</v>
      </c>
      <c r="C28" s="258" t="str">
        <f>_xll.CQGXLContractData($A$3&amp;B28, "Symbol",,"T")</f>
        <v>EDAU1</v>
      </c>
      <c r="F28" s="258" t="str">
        <f t="shared" si="0"/>
        <v>U</v>
      </c>
      <c r="G28" s="258" t="str">
        <f t="shared" si="5"/>
        <v>1</v>
      </c>
      <c r="M28" s="258" t="str">
        <f t="shared" si="2"/>
        <v>EDAS3U1</v>
      </c>
      <c r="W28" s="258" t="str">
        <f t="shared" si="3"/>
        <v>EDAS6U1</v>
      </c>
    </row>
    <row r="29" spans="2:23" x14ac:dyDescent="0.3">
      <c r="B29" s="258">
        <f t="shared" si="4"/>
        <v>26</v>
      </c>
      <c r="C29" s="258" t="str">
        <f>_xll.CQGXLContractData($A$3&amp;B29, "Symbol",,"T")</f>
        <v>EDAZ1</v>
      </c>
      <c r="F29" s="258" t="str">
        <f t="shared" si="0"/>
        <v>Z</v>
      </c>
      <c r="G29" s="258" t="str">
        <f t="shared" si="5"/>
        <v>1</v>
      </c>
      <c r="M29" s="258" t="str">
        <f t="shared" si="2"/>
        <v>EDAS3Z1</v>
      </c>
      <c r="W29" s="258" t="str">
        <f t="shared" si="3"/>
        <v>EDAS6Z1</v>
      </c>
    </row>
    <row r="30" spans="2:23" x14ac:dyDescent="0.3">
      <c r="B30" s="258">
        <f t="shared" si="4"/>
        <v>27</v>
      </c>
      <c r="C30" s="258" t="str">
        <f>_xll.CQGXLContractData($A$3&amp;B30, "Symbol",,"T")</f>
        <v>EDAH2</v>
      </c>
      <c r="F30" s="258" t="str">
        <f t="shared" si="0"/>
        <v>H</v>
      </c>
      <c r="G30" s="258" t="str">
        <f t="shared" si="5"/>
        <v>2</v>
      </c>
      <c r="M30" s="258" t="str">
        <f t="shared" si="2"/>
        <v>EDAS3H2</v>
      </c>
      <c r="W30" s="258" t="str">
        <f t="shared" si="3"/>
        <v>EDAS6H2</v>
      </c>
    </row>
    <row r="31" spans="2:23" x14ac:dyDescent="0.3">
      <c r="B31" s="258">
        <f t="shared" si="4"/>
        <v>28</v>
      </c>
      <c r="C31" s="258" t="str">
        <f>_xll.CQGXLContractData($A$3&amp;B31, "Symbol",,"T")</f>
        <v>EDAM2</v>
      </c>
      <c r="F31" s="258" t="str">
        <f t="shared" si="0"/>
        <v>M</v>
      </c>
      <c r="G31" s="258" t="str">
        <f t="shared" si="5"/>
        <v>2</v>
      </c>
      <c r="M31" s="258" t="str">
        <f t="shared" si="2"/>
        <v>EDAS3M2</v>
      </c>
      <c r="W31" s="258" t="str">
        <f t="shared" si="3"/>
        <v>EDAS6M2</v>
      </c>
    </row>
    <row r="32" spans="2:23" x14ac:dyDescent="0.3">
      <c r="B32" s="258">
        <f t="shared" si="4"/>
        <v>29</v>
      </c>
      <c r="C32" s="258" t="str">
        <f>_xll.CQGXLContractData($A$3&amp;B32, "Symbol",,"T")</f>
        <v>EDAU2</v>
      </c>
      <c r="F32" s="258" t="str">
        <f t="shared" si="0"/>
        <v>U</v>
      </c>
      <c r="G32" s="258" t="str">
        <f t="shared" si="5"/>
        <v>2</v>
      </c>
      <c r="M32" s="258" t="str">
        <f t="shared" si="2"/>
        <v>EDAS3U2</v>
      </c>
      <c r="W32" s="258" t="str">
        <f t="shared" si="3"/>
        <v>EDAS6U2</v>
      </c>
    </row>
    <row r="33" spans="2:23" x14ac:dyDescent="0.3">
      <c r="B33" s="258">
        <f t="shared" si="4"/>
        <v>30</v>
      </c>
      <c r="C33" s="258" t="str">
        <f>_xll.CQGXLContractData($A$3&amp;B33, "Symbol",,"T")</f>
        <v>EDAZ2</v>
      </c>
      <c r="F33" s="258" t="str">
        <f t="shared" si="0"/>
        <v>Z</v>
      </c>
      <c r="G33" s="258" t="str">
        <f t="shared" si="5"/>
        <v>2</v>
      </c>
      <c r="M33" s="258" t="str">
        <f t="shared" si="2"/>
        <v>EDAS3Z2</v>
      </c>
      <c r="W33" s="258" t="str">
        <f t="shared" si="3"/>
        <v>EDAS6Z2</v>
      </c>
    </row>
    <row r="34" spans="2:23" x14ac:dyDescent="0.3">
      <c r="B34" s="258">
        <f t="shared" si="4"/>
        <v>31</v>
      </c>
      <c r="C34" s="258" t="str">
        <f>_xll.CQGXLContractData($A$3&amp;B34, "Symbol",,"T")</f>
        <v>EDAH3</v>
      </c>
      <c r="F34" s="258" t="str">
        <f t="shared" si="0"/>
        <v>H</v>
      </c>
      <c r="G34" s="258" t="str">
        <f t="shared" si="5"/>
        <v>3</v>
      </c>
      <c r="M34" s="258" t="str">
        <f t="shared" si="2"/>
        <v>EDAS3H3</v>
      </c>
      <c r="W34" s="258" t="str">
        <f t="shared" si="3"/>
        <v>EDAS6H3</v>
      </c>
    </row>
    <row r="35" spans="2:23" x14ac:dyDescent="0.3">
      <c r="B35" s="258">
        <f t="shared" si="4"/>
        <v>32</v>
      </c>
      <c r="C35" s="258" t="str">
        <f>_xll.CQGXLContractData($A$3&amp;B35, "Symbol",,"T")</f>
        <v>EDAM3</v>
      </c>
      <c r="F35" s="258" t="str">
        <f t="shared" si="0"/>
        <v>M</v>
      </c>
      <c r="G35" s="258" t="str">
        <f t="shared" si="5"/>
        <v>3</v>
      </c>
      <c r="M35" s="258" t="str">
        <f t="shared" si="2"/>
        <v>EDAS3M3</v>
      </c>
      <c r="W35" s="258" t="str">
        <f t="shared" si="3"/>
        <v>EDAS6M3</v>
      </c>
    </row>
    <row r="36" spans="2:23" x14ac:dyDescent="0.3">
      <c r="B36" s="258">
        <f t="shared" si="4"/>
        <v>33</v>
      </c>
      <c r="C36" s="258" t="str">
        <f>_xll.CQGXLContractData($A$3&amp;B36, "Symbol",,"T")</f>
        <v>EDAU3</v>
      </c>
      <c r="F36" s="258" t="str">
        <f t="shared" si="0"/>
        <v>U</v>
      </c>
      <c r="G36" s="258" t="str">
        <f t="shared" si="5"/>
        <v>3</v>
      </c>
      <c r="M36" s="258" t="str">
        <f t="shared" si="2"/>
        <v>EDAS3U3</v>
      </c>
      <c r="W36" s="258" t="str">
        <f t="shared" si="3"/>
        <v>EDAS6U3</v>
      </c>
    </row>
    <row r="37" spans="2:23" x14ac:dyDescent="0.3">
      <c r="B37" s="258">
        <f t="shared" si="4"/>
        <v>34</v>
      </c>
      <c r="C37" s="258" t="str">
        <f>_xll.CQGXLContractData($A$3&amp;B37, "Symbol",,"T")</f>
        <v>EDAZ3</v>
      </c>
      <c r="F37" s="258" t="str">
        <f t="shared" si="0"/>
        <v>Z</v>
      </c>
      <c r="G37" s="258" t="str">
        <f t="shared" si="5"/>
        <v>3</v>
      </c>
      <c r="M37" s="258" t="str">
        <f t="shared" si="2"/>
        <v>EDAS3Z3</v>
      </c>
      <c r="W37" s="258" t="str">
        <f t="shared" si="3"/>
        <v>EDAS6Z3</v>
      </c>
    </row>
    <row r="38" spans="2:23" x14ac:dyDescent="0.3">
      <c r="B38" s="258">
        <f t="shared" si="4"/>
        <v>35</v>
      </c>
      <c r="C38" s="258" t="str">
        <f>_xll.CQGXLContractData($A$3&amp;B38, "Symbol",,"T")</f>
        <v>EDAH4</v>
      </c>
      <c r="F38" s="258" t="str">
        <f t="shared" si="0"/>
        <v>H</v>
      </c>
      <c r="G38" s="258" t="str">
        <f t="shared" si="5"/>
        <v>4</v>
      </c>
      <c r="M38" s="258" t="str">
        <f t="shared" si="2"/>
        <v>EDAS3H4</v>
      </c>
      <c r="W38" s="258" t="str">
        <f t="shared" si="3"/>
        <v>EDAS6H4</v>
      </c>
    </row>
    <row r="39" spans="2:23" x14ac:dyDescent="0.3">
      <c r="B39" s="258">
        <f t="shared" si="4"/>
        <v>36</v>
      </c>
      <c r="C39" s="258" t="str">
        <f>_xll.CQGXLContractData($A$3&amp;B39, "Symbol",,"T")</f>
        <v>EDAM4</v>
      </c>
      <c r="F39" s="258" t="str">
        <f t="shared" si="0"/>
        <v>M</v>
      </c>
      <c r="G39" s="258" t="str">
        <f t="shared" si="5"/>
        <v>4</v>
      </c>
      <c r="M39" s="258" t="str">
        <f t="shared" si="2"/>
        <v>EDAS3M4</v>
      </c>
      <c r="W39" s="258" t="str">
        <f t="shared" si="3"/>
        <v>EDAS6M4</v>
      </c>
    </row>
    <row r="40" spans="2:23" x14ac:dyDescent="0.3">
      <c r="B40" s="258">
        <f t="shared" si="4"/>
        <v>37</v>
      </c>
      <c r="C40" s="258" t="str">
        <f>_xll.CQGXLContractData($A$3&amp;B40, "Symbol",,"T")</f>
        <v>EDAU4</v>
      </c>
      <c r="F40" s="258" t="str">
        <f t="shared" si="0"/>
        <v>U</v>
      </c>
      <c r="G40" s="258" t="str">
        <f t="shared" si="5"/>
        <v>4</v>
      </c>
      <c r="M40" s="258" t="str">
        <f t="shared" si="2"/>
        <v>EDAS3U4</v>
      </c>
      <c r="W40" s="258" t="str">
        <f t="shared" si="3"/>
        <v>EDAS6U4</v>
      </c>
    </row>
    <row r="41" spans="2:23" x14ac:dyDescent="0.3">
      <c r="B41" s="258">
        <f t="shared" si="4"/>
        <v>38</v>
      </c>
      <c r="C41" s="258" t="str">
        <f>_xll.CQGXLContractData($A$3&amp;B41, "Symbol",,"T")</f>
        <v>EDAZ4</v>
      </c>
      <c r="F41" s="258" t="str">
        <f t="shared" si="0"/>
        <v>Z</v>
      </c>
      <c r="G41" s="258" t="str">
        <f t="shared" si="5"/>
        <v>4</v>
      </c>
      <c r="M41" s="258" t="str">
        <f t="shared" si="2"/>
        <v>EDAS3Z4</v>
      </c>
      <c r="W41" s="258" t="str">
        <f t="shared" si="3"/>
        <v>EDAS6Z4</v>
      </c>
    </row>
    <row r="42" spans="2:23" x14ac:dyDescent="0.3">
      <c r="B42" s="258">
        <f t="shared" ref="B42:B43" si="6">B41+1</f>
        <v>39</v>
      </c>
      <c r="C42" s="258" t="str">
        <f>_xll.CQGXLContractData($A$3&amp;B42, "Symbol",,"T")</f>
        <v>EDAH5</v>
      </c>
      <c r="F42" s="258" t="str">
        <f t="shared" si="0"/>
        <v>H</v>
      </c>
      <c r="G42" s="258" t="str">
        <f t="shared" si="5"/>
        <v>5</v>
      </c>
      <c r="M42" s="258" t="str">
        <f t="shared" si="2"/>
        <v>EDAS3H5</v>
      </c>
      <c r="W42" s="258" t="str">
        <f t="shared" si="3"/>
        <v>EDAS6H5</v>
      </c>
    </row>
    <row r="43" spans="2:23" x14ac:dyDescent="0.3">
      <c r="B43" s="258">
        <f t="shared" si="6"/>
        <v>40</v>
      </c>
      <c r="C43" s="258" t="str">
        <f>_xll.CQGXLContractData($A$3&amp;B43, "Symbol",,"T")</f>
        <v>EDAM5</v>
      </c>
      <c r="F43" s="258" t="str">
        <f t="shared" si="0"/>
        <v>M</v>
      </c>
      <c r="G43" s="258" t="str">
        <f t="shared" si="5"/>
        <v>5</v>
      </c>
      <c r="M43" s="258" t="str">
        <f t="shared" si="2"/>
        <v>EDAS3M5</v>
      </c>
      <c r="W43" s="258" t="str">
        <f t="shared" si="3"/>
        <v>EDAS6M5</v>
      </c>
    </row>
  </sheetData>
  <sheetProtection algorithmName="SHA-512" hashValue="M6FQJT3zEk4UP6Q9ASCx7jFPZnoShHqqD4KTyi4+uhCl2bAs6R65kxEA2iHJ7mbOJ1xk6v6p+ug8WuZ3Q4HnJQ==" saltValue="j3uLi193Od6Qk72MaY0U7w==" spinCount="100000" sheet="1" objects="1" scenarios="1" selectLockedCells="1" selectUnlockedCells="1"/>
  <conditionalFormatting sqref="E4:E4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{9E2B5DA5-1AC9-4C4C-A10E-E71967E32719}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2B5DA5-1AC9-4C4C-A10E-E71967E3271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Outrights, 3 and 6 months</vt:lpstr>
      <vt:lpstr>Data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2015-08-20T20:17:21Z</dcterms:created>
  <dcterms:modified xsi:type="dcterms:W3CDTF">2015-09-04T20:42:49Z</dcterms:modified>
</cp:coreProperties>
</file>