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1570" windowHeight="8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20" i="1" s="1"/>
  <c r="B21" i="1" s="1"/>
  <c r="B22" i="1" s="1"/>
  <c r="B23" i="1" s="1"/>
  <c r="B24" i="1" s="1"/>
  <c r="F9" i="1"/>
  <c r="F8" i="1"/>
  <c r="F7" i="1"/>
  <c r="F6" i="1"/>
  <c r="B9" i="1"/>
  <c r="J9" i="1"/>
  <c r="J8" i="1"/>
  <c r="C22" i="1"/>
  <c r="H9" i="1"/>
  <c r="D6" i="1"/>
  <c r="E23" i="1"/>
  <c r="F16" i="1"/>
  <c r="C21" i="1"/>
  <c r="C18" i="1"/>
  <c r="J7" i="1"/>
  <c r="J6" i="1"/>
  <c r="B6" i="1"/>
  <c r="E20" i="1"/>
  <c r="C24" i="1"/>
  <c r="B8" i="1"/>
  <c r="F19" i="1"/>
  <c r="C15" i="1"/>
  <c r="H6" i="1"/>
  <c r="E16" i="1"/>
  <c r="B7" i="1"/>
  <c r="D9" i="1"/>
  <c r="F15" i="1"/>
  <c r="H7" i="1"/>
  <c r="D8" i="1"/>
  <c r="F21" i="1"/>
  <c r="F22" i="1"/>
  <c r="E15" i="1"/>
  <c r="H8" i="1"/>
  <c r="D7" i="1"/>
  <c r="F20" i="1"/>
  <c r="C19" i="1"/>
  <c r="C23" i="1"/>
  <c r="E24" i="1"/>
  <c r="C16" i="1"/>
  <c r="C17" i="1"/>
  <c r="E21" i="1"/>
  <c r="E22" i="1"/>
  <c r="F24" i="1"/>
  <c r="E19" i="1"/>
  <c r="F23" i="1"/>
  <c r="F18" i="1"/>
  <c r="C20" i="1"/>
  <c r="F17" i="1"/>
  <c r="E18" i="1"/>
  <c r="E17" i="1"/>
</calcChain>
</file>

<file path=xl/sharedStrings.xml><?xml version="1.0" encoding="utf-8"?>
<sst xmlns="http://schemas.openxmlformats.org/spreadsheetml/2006/main" count="34" uniqueCount="17">
  <si>
    <t>Heikin-Ashi</t>
  </si>
  <si>
    <t>Open</t>
  </si>
  <si>
    <t>High</t>
  </si>
  <si>
    <t>Low</t>
  </si>
  <si>
    <t>Close</t>
  </si>
  <si>
    <t>5-tick</t>
  </si>
  <si>
    <t>Range Bar</t>
  </si>
  <si>
    <t>Renko</t>
  </si>
  <si>
    <t>60-minute</t>
  </si>
  <si>
    <t>Range bar</t>
  </si>
  <si>
    <t>Time of</t>
  </si>
  <si>
    <t>30-second</t>
  </si>
  <si>
    <t>Sub-minute</t>
  </si>
  <si>
    <t>10-period</t>
  </si>
  <si>
    <t>Moving Average</t>
  </si>
  <si>
    <t>Ask Vol</t>
  </si>
  <si>
    <t>Bid 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</si>
</sst>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3" x14ac:knownFonts="1">
    <font>
      <sz val="11"/>
      <color theme="1"/>
      <name val="Century Gothic"/>
      <family val="2"/>
    </font>
    <font>
      <sz val="11"/>
      <color rgb="FF1F497D"/>
      <name val="Century Gothic"/>
      <family val="2"/>
    </font>
    <font>
      <sz val="11"/>
      <color rgb="FF333333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4" fontId="0" fillId="0" borderId="0" xfId="0" applyNumberFormat="1" applyFont="1"/>
    <xf numFmtId="0" fontId="0" fillId="0" borderId="0" xfId="0" applyFont="1" applyAlignment="1">
      <alignment horizontal="right"/>
    </xf>
    <xf numFmtId="2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344</v>
        <stp/>
        <stp>StudyData</stp>
        <stp>VolBid(SUBMINUTE(EP,30,Regular))</stp>
        <stp>Bar</stp>
        <stp/>
        <stp>Close</stp>
        <stp/>
        <stp>-9</stp>
        <stp>All</stp>
        <stp/>
        <stp/>
        <stp/>
        <stp>T</stp>
        <tr r="E24" s="1"/>
      </tp>
      <tp>
        <v>544</v>
        <stp/>
        <stp>StudyData</stp>
        <stp>VolBid(SUBMINUTE(EP,30,Regular))</stp>
        <stp>Bar</stp>
        <stp/>
        <stp>Close</stp>
        <stp/>
        <stp>-8</stp>
        <stp>All</stp>
        <stp/>
        <stp/>
        <stp/>
        <stp>T</stp>
        <tr r="E23" s="1"/>
      </tp>
      <tp>
        <v>119</v>
        <stp/>
        <stp>StudyData</stp>
        <stp>VolBid(SUBMINUTE(EP,30,Regular))</stp>
        <stp>Bar</stp>
        <stp/>
        <stp>Close</stp>
        <stp/>
        <stp>-1</stp>
        <stp>All</stp>
        <stp/>
        <stp/>
        <stp/>
        <stp>T</stp>
        <tr r="E16" s="1"/>
      </tp>
      <tp>
        <v>351</v>
        <stp/>
        <stp>StudyData</stp>
        <stp>VolBid(SUBMINUTE(EP,30,Regular))</stp>
        <stp>Bar</stp>
        <stp/>
        <stp>Close</stp>
        <stp/>
        <stp>-3</stp>
        <stp>All</stp>
        <stp/>
        <stp/>
        <stp/>
        <stp>T</stp>
        <tr r="E18" s="1"/>
      </tp>
      <tp>
        <v>183</v>
        <stp/>
        <stp>StudyData</stp>
        <stp>VolBid(SUBMINUTE(EP,30,Regular))</stp>
        <stp>Bar</stp>
        <stp/>
        <stp>Close</stp>
        <stp/>
        <stp>-2</stp>
        <stp>All</stp>
        <stp/>
        <stp/>
        <stp/>
        <stp>T</stp>
        <tr r="E17" s="1"/>
      </tp>
      <tp>
        <v>207</v>
        <stp/>
        <stp>StudyData</stp>
        <stp>VolBid(SUBMINUTE(EP,30,Regular))</stp>
        <stp>Bar</stp>
        <stp/>
        <stp>Close</stp>
        <stp/>
        <stp>-5</stp>
        <stp>All</stp>
        <stp/>
        <stp/>
        <stp/>
        <stp>T</stp>
        <tr r="E20" s="1"/>
      </tp>
      <tp>
        <v>328</v>
        <stp/>
        <stp>StudyData</stp>
        <stp>VolBid(SUBMINUTE(EP,30,Regular))</stp>
        <stp>Bar</stp>
        <stp/>
        <stp>Close</stp>
        <stp/>
        <stp>-4</stp>
        <stp>All</stp>
        <stp/>
        <stp/>
        <stp/>
        <stp>T</stp>
        <tr r="E19" s="1"/>
      </tp>
      <tp>
        <v>368</v>
        <stp/>
        <stp>StudyData</stp>
        <stp>VolBid(SUBMINUTE(EP,30,Regular))</stp>
        <stp>Bar</stp>
        <stp/>
        <stp>Close</stp>
        <stp/>
        <stp>-7</stp>
        <stp>All</stp>
        <stp/>
        <stp/>
        <stp/>
        <stp>T</stp>
        <tr r="E22" s="1"/>
      </tp>
      <tp>
        <v>412</v>
        <stp/>
        <stp>StudyData</stp>
        <stp>VolBid(SUBMINUTE(EP,30,Regular))</stp>
        <stp>Bar</stp>
        <stp/>
        <stp>Close</stp>
        <stp/>
        <stp>-6</stp>
        <stp>All</stp>
        <stp/>
        <stp/>
        <stp/>
        <stp>T</stp>
        <tr r="E21" s="1"/>
      </tp>
      <tp>
        <v>458</v>
        <stp/>
        <stp>StudyData</stp>
        <stp>VolBid(SUBMINUTE(EP,30,Regular))</stp>
        <stp>Bar</stp>
        <stp/>
        <stp>Close</stp>
        <stp/>
        <stp>0</stp>
        <stp>All</stp>
        <stp/>
        <stp/>
        <stp/>
        <stp>T</stp>
        <tr r="E15" s="1"/>
      </tp>
      <tp>
        <v>246</v>
        <stp/>
        <stp>StudyData</stp>
        <stp>VolAsk(SUBMINUTE(EP,30,Regular))</stp>
        <stp>Bar</stp>
        <stp/>
        <stp>Close</stp>
        <stp/>
        <stp>-9</stp>
        <stp>All</stp>
        <stp/>
        <stp/>
        <stp/>
        <stp>T</stp>
        <tr r="F24" s="1"/>
      </tp>
      <tp>
        <v>352</v>
        <stp/>
        <stp>StudyData</stp>
        <stp>VolAsk(SUBMINUTE(EP,30,Regular))</stp>
        <stp>Bar</stp>
        <stp/>
        <stp>Close</stp>
        <stp/>
        <stp>-8</stp>
        <stp>All</stp>
        <stp/>
        <stp/>
        <stp/>
        <stp>T</stp>
        <tr r="F23" s="1"/>
      </tp>
      <tp>
        <v>334</v>
        <stp/>
        <stp>StudyData</stp>
        <stp>VolAsk(SUBMINUTE(EP,30,Regular))</stp>
        <stp>Bar</stp>
        <stp/>
        <stp>Close</stp>
        <stp/>
        <stp>-1</stp>
        <stp>All</stp>
        <stp/>
        <stp/>
        <stp/>
        <stp>T</stp>
        <tr r="F16" s="1"/>
      </tp>
      <tp>
        <v>270</v>
        <stp/>
        <stp>StudyData</stp>
        <stp>VolAsk(SUBMINUTE(EP,30,Regular))</stp>
        <stp>Bar</stp>
        <stp/>
        <stp>Close</stp>
        <stp/>
        <stp>-3</stp>
        <stp>All</stp>
        <stp/>
        <stp/>
        <stp/>
        <stp>T</stp>
        <tr r="F18" s="1"/>
      </tp>
      <tp>
        <v>532</v>
        <stp/>
        <stp>StudyData</stp>
        <stp>VolAsk(SUBMINUTE(EP,30,Regular))</stp>
        <stp>Bar</stp>
        <stp/>
        <stp>Close</stp>
        <stp/>
        <stp>-2</stp>
        <stp>All</stp>
        <stp/>
        <stp/>
        <stp/>
        <stp>T</stp>
        <tr r="F17" s="1"/>
      </tp>
      <tp>
        <v>338</v>
        <stp/>
        <stp>StudyData</stp>
        <stp>VolAsk(SUBMINUTE(EP,30,Regular))</stp>
        <stp>Bar</stp>
        <stp/>
        <stp>Close</stp>
        <stp/>
        <stp>-5</stp>
        <stp>All</stp>
        <stp/>
        <stp/>
        <stp/>
        <stp>T</stp>
        <tr r="F20" s="1"/>
      </tp>
      <tp>
        <v>136</v>
        <stp/>
        <stp>StudyData</stp>
        <stp>VolAsk(SUBMINUTE(EP,30,Regular))</stp>
        <stp>Bar</stp>
        <stp/>
        <stp>Close</stp>
        <stp/>
        <stp>-4</stp>
        <stp>All</stp>
        <stp/>
        <stp/>
        <stp/>
        <stp>T</stp>
        <tr r="F19" s="1"/>
      </tp>
      <tp>
        <v>257</v>
        <stp/>
        <stp>StudyData</stp>
        <stp>VolAsk(SUBMINUTE(EP,30,Regular))</stp>
        <stp>Bar</stp>
        <stp/>
        <stp>Close</stp>
        <stp/>
        <stp>-7</stp>
        <stp>All</stp>
        <stp/>
        <stp/>
        <stp/>
        <stp>T</stp>
        <tr r="F22" s="1"/>
      </tp>
      <tp>
        <v>381</v>
        <stp/>
        <stp>StudyData</stp>
        <stp>VolAsk(SUBMINUTE(EP,30,Regular))</stp>
        <stp>Bar</stp>
        <stp/>
        <stp>Close</stp>
        <stp/>
        <stp>-6</stp>
        <stp>All</stp>
        <stp/>
        <stp/>
        <stp/>
        <stp>T</stp>
        <tr r="F21" s="1"/>
      </tp>
      <tp>
        <v>2636.25</v>
        <stp/>
        <stp>StudyData</stp>
        <stp>RBOp(EP,5,Tick,0,0)</stp>
        <stp>Bar</stp>
        <stp/>
        <stp>Low</stp>
        <stp/>
        <stp/>
        <stp>all</stp>
        <stp/>
        <stp/>
        <stp/>
        <stp>T</stp>
        <tr r="D8" s="1"/>
      </tp>
      <tp>
        <v>2637</v>
        <stp/>
        <stp>StudyData</stp>
        <stp>RBOpRenko(EP,5,Tick,0,1)</stp>
        <stp>Bar</stp>
        <stp/>
        <stp>High</stp>
        <stp/>
        <stp/>
        <stp>all</stp>
        <stp/>
        <stp/>
        <stp/>
        <stp>T</stp>
        <tr r="F7" s="1"/>
      </tp>
      <tp>
        <v>638</v>
        <stp/>
        <stp>StudyData</stp>
        <stp>VolAsk(SUBMINUTE(EP,30,Regular))</stp>
        <stp>Bar</stp>
        <stp/>
        <stp>Close</stp>
        <stp/>
        <stp>0</stp>
        <stp>All</stp>
        <stp/>
        <stp/>
        <stp/>
        <stp>T</stp>
        <tr r="F15" s="1"/>
      </tp>
      <tp>
        <v>2634.5</v>
        <stp/>
        <stp>StudyData</stp>
        <stp>RBOpRenko(EP,5,Tick,0,1)</stp>
        <stp>Bar</stp>
        <stp/>
        <stp>Open</stp>
        <stp/>
        <stp/>
        <stp>All</stp>
        <stp/>
        <stp/>
        <stp/>
        <stp>T</stp>
        <tr r="F6" s="1"/>
      </tp>
      <tp>
        <v>2636.9927281099999</v>
        <stp/>
        <stp>StudyData</stp>
        <stp>HAOp(EP,1)</stp>
        <stp>Bar</stp>
        <stp/>
        <stp>Open</stp>
        <stp>60</stp>
        <stp>0</stp>
        <stp>All</stp>
        <stp/>
        <stp/>
        <stp/>
        <stp>T</stp>
        <tr r="H6" s="1"/>
      </tp>
      <tp>
        <v>43427.465727592593</v>
        <stp/>
        <stp>StudyData</stp>
        <stp>(RBOp(EP,5,Tick,0,0))</stp>
        <stp>Bar</stp>
        <stp/>
        <stp>Time</stp>
        <stp/>
        <stp>-1</stp>
        <stp>all</stp>
        <stp/>
        <stp/>
        <stp/>
        <stp>T</stp>
        <tr r="B7" s="1"/>
      </tp>
      <tp>
        <v>43427.465318333336</v>
        <stp/>
        <stp>StudyData</stp>
        <stp>(RBOp(EP,5,Tick,0,0))</stp>
        <stp>Bar</stp>
        <stp/>
        <stp>Time</stp>
        <stp/>
        <stp>-2</stp>
        <stp>all</stp>
        <stp/>
        <stp/>
        <stp/>
        <stp>T</stp>
        <tr r="B8" s="1"/>
      </tp>
      <tp>
        <v>43427.464680925928</v>
        <stp/>
        <stp>StudyData</stp>
        <stp>(RBOp(EP,5,Tick,0,0))</stp>
        <stp>Bar</stp>
        <stp/>
        <stp>Time</stp>
        <stp/>
        <stp>-3</stp>
        <stp>all</stp>
        <stp/>
        <stp/>
        <stp/>
        <stp>T</stp>
        <tr r="B9" s="1"/>
      </tp>
      <tp>
        <v>2640</v>
        <stp/>
        <stp>StudyData</stp>
        <stp>(HAOp(EP,0))</stp>
        <stp>Bar</stp>
        <stp/>
        <stp>Close</stp>
        <stp>60</stp>
        <stp/>
        <stp>all</stp>
        <stp/>
        <stp/>
        <stp/>
        <stp>T</stp>
        <tr r="H9" s="1"/>
      </tp>
      <tp>
        <v>2637</v>
        <stp/>
        <stp>StudyData</stp>
        <stp>RBOp(EP,5,Tick,0,0)</stp>
        <stp>Bar</stp>
        <stp/>
        <stp>Open</stp>
        <stp/>
        <stp/>
        <stp>All</stp>
        <stp/>
        <stp/>
        <stp/>
        <stp>T</stp>
        <tr r="D6" s="1"/>
      </tp>
      <tp>
        <v>2637</v>
        <stp/>
        <stp>StudyData</stp>
        <stp>RBOp(EP,5,Tick,0,0)</stp>
        <stp>Bar</stp>
        <stp/>
        <stp>High</stp>
        <stp/>
        <stp/>
        <stp>all</stp>
        <stp/>
        <stp/>
        <stp/>
        <stp>T</stp>
        <tr r="D7" s="1"/>
      </tp>
      <tp>
        <v>2636.75</v>
        <stp/>
        <stp>StudyData</stp>
        <stp>RBOpRenko(EP,5,Tick,0,1)</stp>
        <stp>Bar</stp>
        <stp/>
        <stp>Close</stp>
        <stp/>
        <stp/>
        <stp>all</stp>
        <stp/>
        <stp/>
        <stp/>
        <stp>T</stp>
        <tr r="F9" s="1"/>
      </tp>
      <tp>
        <v>2634.25</v>
        <stp/>
        <stp>StudyData</stp>
        <stp>(HAOp(EP,0))</stp>
        <stp>Bar</stp>
        <stp/>
        <stp>Low</stp>
        <stp>60</stp>
        <stp/>
        <stp>all</stp>
        <stp/>
        <stp/>
        <stp/>
        <stp>T</stp>
        <tr r="H8" s="1"/>
      </tp>
      <tp>
        <v>43427.46636175926</v>
        <stp/>
        <stp>StudyData</stp>
        <stp>(RBOp(EP,5,Tick,0,0))</stp>
        <stp>Bar</stp>
        <stp/>
        <stp>Time</stp>
        <stp/>
        <stp>0</stp>
        <stp>all</stp>
        <stp/>
        <stp/>
        <stp/>
        <stp>T</stp>
        <tr r="B6" s="1"/>
      </tp>
      <tp>
        <v>2634.25</v>
        <stp/>
        <stp>StudyData</stp>
        <stp>RBOpRenko(EP,5,Tick,0,1)</stp>
        <stp>Bar</stp>
        <stp/>
        <stp>Low</stp>
        <stp/>
        <stp/>
        <stp>all</stp>
        <stp/>
        <stp/>
        <stp/>
        <stp>T</stp>
        <tr r="F8" s="1"/>
      </tp>
      <tp>
        <v>2635.65</v>
        <stp/>
        <stp>StudyData</stp>
        <stp>SUBMINUTE(EP,30,Regular)</stp>
        <stp>MA</stp>
        <stp>InputChoice=Close,MAType=Sim,Period=10</stp>
        <stp>MA</stp>
        <stp/>
        <stp>0</stp>
        <stp>All</stp>
        <stp/>
        <stp/>
        <stp/>
        <stp>T</stp>
        <tr r="C15" s="1"/>
      </tp>
      <tp>
        <v>2637</v>
        <stp/>
        <stp>StudyData</stp>
        <stp>SUBMINUTE(EP,30,Regular)</stp>
        <stp>Bar</stp>
        <stp/>
        <stp>High</stp>
        <stp/>
        <stp>0</stp>
        <stp>All</stp>
        <stp/>
        <stp/>
        <stp/>
        <stp>T</stp>
        <tr r="J7" s="1"/>
      </tp>
      <tp>
        <v>2635.55</v>
        <stp/>
        <stp>StudyData</stp>
        <stp>SUBMINUTE(EP,30,Regular)</stp>
        <stp>MA</stp>
        <stp>InputChoice=Close,MAType=Sim,Period=10</stp>
        <stp>MA</stp>
        <stp/>
        <stp>-1</stp>
        <stp>All</stp>
        <stp/>
        <stp/>
        <stp/>
        <stp>T</stp>
        <tr r="C16" s="1"/>
      </tp>
      <tp>
        <v>2635.4</v>
        <stp/>
        <stp>StudyData</stp>
        <stp>SUBMINUTE(EP,30,Regular)</stp>
        <stp>MA</stp>
        <stp>InputChoice=Close,MAType=Sim,Period=10</stp>
        <stp>MA</stp>
        <stp/>
        <stp>-3</stp>
        <stp>All</stp>
        <stp/>
        <stp/>
        <stp/>
        <stp>T</stp>
        <tr r="C18" s="1"/>
      </tp>
      <tp>
        <v>2635.4749999999999</v>
        <stp/>
        <stp>StudyData</stp>
        <stp>SUBMINUTE(EP,30,Regular)</stp>
        <stp>MA</stp>
        <stp>InputChoice=Close,MAType=Sim,Period=10</stp>
        <stp>MA</stp>
        <stp/>
        <stp>-2</stp>
        <stp>All</stp>
        <stp/>
        <stp/>
        <stp/>
        <stp>T</stp>
        <tr r="C17" s="1"/>
      </tp>
      <tp>
        <v>2635.5250000000001</v>
        <stp/>
        <stp>StudyData</stp>
        <stp>SUBMINUTE(EP,30,Regular)</stp>
        <stp>MA</stp>
        <stp>InputChoice=Close,MAType=Sim,Period=10</stp>
        <stp>MA</stp>
        <stp/>
        <stp>-5</stp>
        <stp>All</stp>
        <stp/>
        <stp/>
        <stp/>
        <stp>T</stp>
        <tr r="C20" s="1"/>
      </tp>
      <tp>
        <v>2635.4749999999999</v>
        <stp/>
        <stp>StudyData</stp>
        <stp>SUBMINUTE(EP,30,Regular)</stp>
        <stp>MA</stp>
        <stp>InputChoice=Close,MAType=Sim,Period=10</stp>
        <stp>MA</stp>
        <stp/>
        <stp>-4</stp>
        <stp>All</stp>
        <stp/>
        <stp/>
        <stp/>
        <stp>T</stp>
        <tr r="C19" s="1"/>
      </tp>
      <tp>
        <v>2635.55</v>
        <stp/>
        <stp>StudyData</stp>
        <stp>SUBMINUTE(EP,30,Regular)</stp>
        <stp>MA</stp>
        <stp>InputChoice=Close,MAType=Sim,Period=10</stp>
        <stp>MA</stp>
        <stp/>
        <stp>-7</stp>
        <stp>All</stp>
        <stp/>
        <stp/>
        <stp/>
        <stp>T</stp>
        <tr r="C22" s="1"/>
      </tp>
      <tp>
        <v>2635.5250000000001</v>
        <stp/>
        <stp>StudyData</stp>
        <stp>SUBMINUTE(EP,30,Regular)</stp>
        <stp>MA</stp>
        <stp>InputChoice=Close,MAType=Sim,Period=10</stp>
        <stp>MA</stp>
        <stp/>
        <stp>-6</stp>
        <stp>All</stp>
        <stp/>
        <stp/>
        <stp/>
        <stp>T</stp>
        <tr r="C21" s="1"/>
      </tp>
      <tp>
        <v>2635.8</v>
        <stp/>
        <stp>StudyData</stp>
        <stp>SUBMINUTE(EP,30,Regular)</stp>
        <stp>MA</stp>
        <stp>InputChoice=Close,MAType=Sim,Period=10</stp>
        <stp>MA</stp>
        <stp/>
        <stp>-9</stp>
        <stp>All</stp>
        <stp/>
        <stp/>
        <stp/>
        <stp>T</stp>
        <tr r="C24" s="1"/>
      </tp>
      <tp>
        <v>2635.65</v>
        <stp/>
        <stp>StudyData</stp>
        <stp>SUBMINUTE(EP,30,Regular)</stp>
        <stp>MA</stp>
        <stp>InputChoice=Close,MAType=Sim,Period=10</stp>
        <stp>MA</stp>
        <stp/>
        <stp>-8</stp>
        <stp>All</stp>
        <stp/>
        <stp/>
        <stp/>
        <stp>T</stp>
        <tr r="C23" s="1"/>
      </tp>
      <tp>
        <v>2645</v>
        <stp/>
        <stp>StudyData</stp>
        <stp>(HAOp(EP,0))</stp>
        <stp>Bar</stp>
        <stp/>
        <stp>High</stp>
        <stp>60</stp>
        <stp/>
        <stp>all</stp>
        <stp/>
        <stp/>
        <stp/>
        <stp>T</stp>
        <tr r="H7" s="1"/>
      </tp>
      <tp>
        <v>2636.75</v>
        <stp/>
        <stp>StudyData</stp>
        <stp>SUBMINUTE(EP,30,Regular)</stp>
        <stp>Bar</stp>
        <stp/>
        <stp>Close</stp>
        <stp/>
        <stp>0</stp>
        <stp>All</stp>
        <stp/>
        <stp/>
        <stp/>
        <stp>T</stp>
        <tr r="J9" s="1"/>
      </tp>
      <tp>
        <v>2636.75</v>
        <stp/>
        <stp>StudyData</stp>
        <stp>RBOp(EP,5,Tick,0,0)</stp>
        <stp>Bar</stp>
        <stp/>
        <stp>Close</stp>
        <stp/>
        <stp/>
        <stp>all</stp>
        <stp/>
        <stp/>
        <stp/>
        <stp>T</stp>
        <tr r="D9" s="1"/>
      </tp>
      <tp>
        <v>2636.25</v>
        <stp/>
        <stp>StudyData</stp>
        <stp>SUBMINUTE(EP,30,Regular)</stp>
        <stp>Bar</stp>
        <stp/>
        <stp>Low</stp>
        <stp/>
        <stp>0</stp>
        <stp>All</stp>
        <stp/>
        <stp/>
        <stp/>
        <stp>T</stp>
        <tr r="J8" s="1"/>
      </tp>
      <tp>
        <v>2636.75</v>
        <stp/>
        <stp>StudyData</stp>
        <stp>SUBMINUTE(EP,30,Regular)</stp>
        <stp>Bar</stp>
        <stp/>
        <stp>Open</stp>
        <stp/>
        <stp>0</stp>
        <stp>All</stp>
        <stp/>
        <stp/>
        <stp/>
        <stp>T</stp>
        <tr r="J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4"/>
  <sheetViews>
    <sheetView tabSelected="1" workbookViewId="0">
      <selection activeCell="B2" sqref="B2"/>
    </sheetView>
  </sheetViews>
  <sheetFormatPr defaultRowHeight="16.5" x14ac:dyDescent="0.3"/>
  <cols>
    <col min="1" max="1" width="9" style="1"/>
    <col min="2" max="2" width="12.125" style="1" customWidth="1"/>
    <col min="3" max="3" width="12.875" style="1" customWidth="1"/>
    <col min="4" max="4" width="11.125" style="1" customWidth="1"/>
    <col min="5" max="7" width="9" style="1"/>
    <col min="8" max="8" width="11.125" style="1" customWidth="1"/>
    <col min="9" max="16384" width="9" style="1"/>
  </cols>
  <sheetData>
    <row r="4" spans="2:11" x14ac:dyDescent="0.3">
      <c r="B4" s="2" t="s">
        <v>10</v>
      </c>
      <c r="D4" s="2" t="s">
        <v>5</v>
      </c>
      <c r="F4" s="2" t="s">
        <v>5</v>
      </c>
      <c r="H4" s="1" t="s">
        <v>8</v>
      </c>
      <c r="J4" s="1" t="s">
        <v>11</v>
      </c>
      <c r="K4" s="3"/>
    </row>
    <row r="5" spans="2:11" x14ac:dyDescent="0.3">
      <c r="B5" s="2" t="s">
        <v>9</v>
      </c>
      <c r="D5" s="2" t="s">
        <v>6</v>
      </c>
      <c r="F5" s="2" t="s">
        <v>7</v>
      </c>
      <c r="H5" s="1" t="s">
        <v>0</v>
      </c>
      <c r="J5" s="1" t="s">
        <v>12</v>
      </c>
    </row>
    <row r="6" spans="2:11" x14ac:dyDescent="0.3">
      <c r="B6" s="4">
        <f xml:space="preserve"> RTD("cqg.rtd",,"StudyData","(RBOp(EP,5,Tick,0,0))", "Bar",, "Time",,"0","all",,,,"T")</f>
        <v>43427.46636175926</v>
      </c>
      <c r="C6" s="5" t="s">
        <v>1</v>
      </c>
      <c r="D6" s="6">
        <f xml:space="preserve"> RTD("cqg.rtd",,"StudyData","RBOp(EP,5,Tick,0,0)", "Bar",, "Open",,,"All",,,,"T")</f>
        <v>2637</v>
      </c>
      <c r="E6" s="5" t="s">
        <v>1</v>
      </c>
      <c r="F6" s="6">
        <f xml:space="preserve"> RTD("cqg.rtd",,"StudyData","RBOpRenko(EP,5,Tick,0,1)", "Bar",, "Open",,,"All",,,,"T")</f>
        <v>2634.5</v>
      </c>
      <c r="G6" s="5" t="s">
        <v>1</v>
      </c>
      <c r="H6" s="6">
        <f xml:space="preserve"> RTD("cqg.rtd",,"StudyData","HAOp(EP,1)", "Bar",, "Open","60","0","All",,,,"T")</f>
        <v>2636.9927281099999</v>
      </c>
      <c r="I6" s="5" t="s">
        <v>1</v>
      </c>
      <c r="J6" s="6">
        <f xml:space="preserve"> RTD("cqg.rtd",,"StudyData","SUBMINUTE(EP,30,Regular)", "Bar",, "Open",,"0","All",,,,"T")</f>
        <v>2636.75</v>
      </c>
      <c r="K6" s="7"/>
    </row>
    <row r="7" spans="2:11" x14ac:dyDescent="0.3">
      <c r="B7" s="4">
        <f xml:space="preserve"> RTD("cqg.rtd",,"StudyData","(RBOp(EP,5,Tick,0,0))", "Bar",, "Time",,"-1","all",,,,"T")</f>
        <v>43427.465727592593</v>
      </c>
      <c r="C7" s="5" t="s">
        <v>2</v>
      </c>
      <c r="D7" s="6">
        <f xml:space="preserve"> RTD("cqg.rtd",,"StudyData","RBOp(EP,5,Tick,0,0)", "Bar",, "High",,,"all",,,,"T")</f>
        <v>2637</v>
      </c>
      <c r="E7" s="5" t="s">
        <v>2</v>
      </c>
      <c r="F7" s="6">
        <f xml:space="preserve"> RTD("cqg.rtd",,"StudyData","RBOpRenko(EP,5,Tick,0,1)", "Bar",, "High",,,"all",,,,"T")</f>
        <v>2637</v>
      </c>
      <c r="G7" s="5" t="s">
        <v>2</v>
      </c>
      <c r="H7" s="6">
        <f xml:space="preserve"> RTD("cqg.rtd",,"StudyData","(HAOp(EP,0))", "Bar",, "High","60",,"all",,,,"T")</f>
        <v>2645</v>
      </c>
      <c r="I7" s="5" t="s">
        <v>2</v>
      </c>
      <c r="J7" s="6">
        <f xml:space="preserve"> RTD("cqg.rtd",,"StudyData","SUBMINUTE(EP,30,Regular)", "Bar",, "High",,"0","All",,,,"T")</f>
        <v>2637</v>
      </c>
      <c r="K7" s="7"/>
    </row>
    <row r="8" spans="2:11" x14ac:dyDescent="0.3">
      <c r="B8" s="4">
        <f xml:space="preserve"> RTD("cqg.rtd",,"StudyData","(RBOp(EP,5,Tick,0,0))", "Bar",, "Time",,"-2","all",,,,"T")</f>
        <v>43427.465318333336</v>
      </c>
      <c r="C8" s="5" t="s">
        <v>3</v>
      </c>
      <c r="D8" s="6">
        <f xml:space="preserve"> RTD("cqg.rtd",,"StudyData","RBOp(EP,5,Tick,0,0)", "Bar",, "Low",,,"all",,,,"T")</f>
        <v>2636.25</v>
      </c>
      <c r="E8" s="5" t="s">
        <v>3</v>
      </c>
      <c r="F8" s="6">
        <f xml:space="preserve"> RTD("cqg.rtd",,"StudyData","RBOpRenko(EP,5,Tick,0,1)", "Bar",, "Low",,,"all",,,,"T")</f>
        <v>2634.25</v>
      </c>
      <c r="G8" s="5" t="s">
        <v>3</v>
      </c>
      <c r="H8" s="6">
        <f xml:space="preserve"> RTD("cqg.rtd",,"StudyData","(HAOp(EP,0))", "Bar",, "Low","60",,"all",,,,"T")</f>
        <v>2634.25</v>
      </c>
      <c r="I8" s="5" t="s">
        <v>3</v>
      </c>
      <c r="J8" s="6">
        <f xml:space="preserve"> RTD("cqg.rtd",,"StudyData","SUBMINUTE(EP,30,Regular)", "Bar",, "Low",,"0","All",,,,"T")</f>
        <v>2636.25</v>
      </c>
      <c r="K8" s="7"/>
    </row>
    <row r="9" spans="2:11" x14ac:dyDescent="0.3">
      <c r="B9" s="4">
        <f xml:space="preserve"> RTD("cqg.rtd",,"StudyData","(RBOp(EP,5,Tick,0,0))", "Bar",, "Time",,"-3","all",,,,"T")</f>
        <v>43427.464680925928</v>
      </c>
      <c r="C9" s="5" t="s">
        <v>4</v>
      </c>
      <c r="D9" s="6">
        <f xml:space="preserve"> RTD("cqg.rtd",,"StudyData","RBOp(EP,5,Tick,0,0)", "Bar",, "Close",,,"all",,,,"T")</f>
        <v>2636.75</v>
      </c>
      <c r="E9" s="5" t="s">
        <v>4</v>
      </c>
      <c r="F9" s="6">
        <f xml:space="preserve"> RTD("cqg.rtd",,"StudyData","RBOpRenko(EP,5,Tick,0,1)", "Bar",, "Close",,,"all",,,,"T")</f>
        <v>2636.75</v>
      </c>
      <c r="G9" s="5" t="s">
        <v>4</v>
      </c>
      <c r="H9" s="6">
        <f xml:space="preserve"> RTD("cqg.rtd",,"StudyData","(HAOp(EP,0))", "Bar",, "Close","60",,"all",,,,"T")</f>
        <v>2640</v>
      </c>
      <c r="I9" s="5" t="s">
        <v>4</v>
      </c>
      <c r="J9" s="6">
        <f xml:space="preserve"> RTD("cqg.rtd",,"StudyData","SUBMINUTE(EP,30,Regular)", "Bar",, "Close",,"0","All",,,,"T")</f>
        <v>2636.75</v>
      </c>
      <c r="K9" s="7"/>
    </row>
    <row r="11" spans="2:11" x14ac:dyDescent="0.3">
      <c r="C11" s="2" t="s">
        <v>11</v>
      </c>
    </row>
    <row r="12" spans="2:11" x14ac:dyDescent="0.3">
      <c r="C12" s="2" t="s">
        <v>12</v>
      </c>
      <c r="E12" s="9" t="s">
        <v>11</v>
      </c>
      <c r="F12" s="10"/>
    </row>
    <row r="13" spans="2:11" x14ac:dyDescent="0.3">
      <c r="C13" s="2" t="s">
        <v>13</v>
      </c>
      <c r="E13" s="9" t="s">
        <v>12</v>
      </c>
      <c r="F13" s="10"/>
    </row>
    <row r="14" spans="2:11" x14ac:dyDescent="0.3">
      <c r="C14" s="2" t="s">
        <v>14</v>
      </c>
      <c r="E14" s="2" t="s">
        <v>15</v>
      </c>
      <c r="F14" s="2" t="s">
        <v>16</v>
      </c>
    </row>
    <row r="15" spans="2:11" x14ac:dyDescent="0.3">
      <c r="B15" s="1">
        <v>0</v>
      </c>
      <c r="C15" s="7">
        <f xml:space="preserve"> RTD("cqg.rtd",,"StudyData","SUBMINUTE(EP,30,Regular)", "MA", "InputChoice=Close,MAType=Sim,Period=10", "MA",,B15,"All",,,,"T")</f>
        <v>2635.65</v>
      </c>
      <c r="E15" s="8">
        <f xml:space="preserve"> RTD("cqg.rtd",,"StudyData","VolBid(SUBMINUTE(EP,30,Regular))", "Bar",, "Close",,B15,"All",,,,"T")</f>
        <v>458</v>
      </c>
      <c r="F15" s="2">
        <f xml:space="preserve"> RTD("cqg.rtd",,"StudyData","VolAsk(SUBMINUTE(EP,30,Regular))", "Bar",, "Close",,B15,"All",,,,"T")</f>
        <v>638</v>
      </c>
    </row>
    <row r="16" spans="2:11" x14ac:dyDescent="0.3">
      <c r="B16" s="1">
        <f>B15-1</f>
        <v>-1</v>
      </c>
      <c r="C16" s="7">
        <f xml:space="preserve"> RTD("cqg.rtd",,"StudyData","SUBMINUTE(EP,30,Regular)", "MA", "InputChoice=Close,MAType=Sim,Period=10", "MA",,B16,"All",,,,"T")</f>
        <v>2635.55</v>
      </c>
      <c r="E16" s="8">
        <f xml:space="preserve"> RTD("cqg.rtd",,"StudyData","VolBid(SUBMINUTE(EP,30,Regular))", "Bar",, "Close",,B16,"All",,,,"T")</f>
        <v>119</v>
      </c>
      <c r="F16" s="2">
        <f xml:space="preserve"> RTD("cqg.rtd",,"StudyData","VolAsk(SUBMINUTE(EP,30,Regular))", "Bar",, "Close",,B16,"All",,,,"T")</f>
        <v>334</v>
      </c>
    </row>
    <row r="17" spans="2:8" x14ac:dyDescent="0.3">
      <c r="B17" s="1">
        <f t="shared" ref="B17:B24" si="0">B16-1</f>
        <v>-2</v>
      </c>
      <c r="C17" s="7">
        <f xml:space="preserve"> RTD("cqg.rtd",,"StudyData","SUBMINUTE(EP,30,Regular)", "MA", "InputChoice=Close,MAType=Sim,Period=10", "MA",,B17,"All",,,,"T")</f>
        <v>2635.4749999999999</v>
      </c>
      <c r="E17" s="8">
        <f xml:space="preserve"> RTD("cqg.rtd",,"StudyData","VolBid(SUBMINUTE(EP,30,Regular))", "Bar",, "Close",,B17,"All",,,,"T")</f>
        <v>183</v>
      </c>
      <c r="F17" s="2">
        <f xml:space="preserve"> RTD("cqg.rtd",,"StudyData","VolAsk(SUBMINUTE(EP,30,Regular))", "Bar",, "Close",,B17,"All",,,,"T")</f>
        <v>532</v>
      </c>
    </row>
    <row r="18" spans="2:8" x14ac:dyDescent="0.3">
      <c r="B18" s="1">
        <f t="shared" si="0"/>
        <v>-3</v>
      </c>
      <c r="C18" s="7">
        <f xml:space="preserve"> RTD("cqg.rtd",,"StudyData","SUBMINUTE(EP,30,Regular)", "MA", "InputChoice=Close,MAType=Sim,Period=10", "MA",,B18,"All",,,,"T")</f>
        <v>2635.4</v>
      </c>
      <c r="E18" s="8">
        <f xml:space="preserve"> RTD("cqg.rtd",,"StudyData","VolBid(SUBMINUTE(EP,30,Regular))", "Bar",, "Close",,B18,"All",,,,"T")</f>
        <v>351</v>
      </c>
      <c r="F18" s="2">
        <f xml:space="preserve"> RTD("cqg.rtd",,"StudyData","VolAsk(SUBMINUTE(EP,30,Regular))", "Bar",, "Close",,B18,"All",,,,"T")</f>
        <v>270</v>
      </c>
    </row>
    <row r="19" spans="2:8" x14ac:dyDescent="0.3">
      <c r="B19" s="1">
        <f t="shared" si="0"/>
        <v>-4</v>
      </c>
      <c r="C19" s="7">
        <f xml:space="preserve"> RTD("cqg.rtd",,"StudyData","SUBMINUTE(EP,30,Regular)", "MA", "InputChoice=Close,MAType=Sim,Period=10", "MA",,B19,"All",,,,"T")</f>
        <v>2635.4749999999999</v>
      </c>
      <c r="E19" s="8">
        <f xml:space="preserve"> RTD("cqg.rtd",,"StudyData","VolBid(SUBMINUTE(EP,30,Regular))", "Bar",, "Close",,B19,"All",,,,"T")</f>
        <v>328</v>
      </c>
      <c r="F19" s="2">
        <f xml:space="preserve"> RTD("cqg.rtd",,"StudyData","VolAsk(SUBMINUTE(EP,30,Regular))", "Bar",, "Close",,B19,"All",,,,"T")</f>
        <v>136</v>
      </c>
    </row>
    <row r="20" spans="2:8" x14ac:dyDescent="0.3">
      <c r="B20" s="1">
        <f t="shared" si="0"/>
        <v>-5</v>
      </c>
      <c r="C20" s="7">
        <f xml:space="preserve"> RTD("cqg.rtd",,"StudyData","SUBMINUTE(EP,30,Regular)", "MA", "InputChoice=Close,MAType=Sim,Period=10", "MA",,B20,"All",,,,"T")</f>
        <v>2635.5250000000001</v>
      </c>
      <c r="E20" s="8">
        <f xml:space="preserve"> RTD("cqg.rtd",,"StudyData","VolBid(SUBMINUTE(EP,30,Regular))", "Bar",, "Close",,B20,"All",,,,"T")</f>
        <v>207</v>
      </c>
      <c r="F20" s="2">
        <f xml:space="preserve"> RTD("cqg.rtd",,"StudyData","VolAsk(SUBMINUTE(EP,30,Regular))", "Bar",, "Close",,B20,"All",,,,"T")</f>
        <v>338</v>
      </c>
      <c r="H20" s="7"/>
    </row>
    <row r="21" spans="2:8" x14ac:dyDescent="0.3">
      <c r="B21" s="1">
        <f t="shared" si="0"/>
        <v>-6</v>
      </c>
      <c r="C21" s="7">
        <f xml:space="preserve"> RTD("cqg.rtd",,"StudyData","SUBMINUTE(EP,30,Regular)", "MA", "InputChoice=Close,MAType=Sim,Period=10", "MA",,B21,"All",,,,"T")</f>
        <v>2635.5250000000001</v>
      </c>
      <c r="E21" s="8">
        <f xml:space="preserve"> RTD("cqg.rtd",,"StudyData","VolBid(SUBMINUTE(EP,30,Regular))", "Bar",, "Close",,B21,"All",,,,"T")</f>
        <v>412</v>
      </c>
      <c r="F21" s="2">
        <f xml:space="preserve"> RTD("cqg.rtd",,"StudyData","VolAsk(SUBMINUTE(EP,30,Regular))", "Bar",, "Close",,B21,"All",,,,"T")</f>
        <v>381</v>
      </c>
    </row>
    <row r="22" spans="2:8" x14ac:dyDescent="0.3">
      <c r="B22" s="1">
        <f t="shared" si="0"/>
        <v>-7</v>
      </c>
      <c r="C22" s="7">
        <f xml:space="preserve"> RTD("cqg.rtd",,"StudyData","SUBMINUTE(EP,30,Regular)", "MA", "InputChoice=Close,MAType=Sim,Period=10", "MA",,B22,"All",,,,"T")</f>
        <v>2635.55</v>
      </c>
      <c r="E22" s="8">
        <f xml:space="preserve"> RTD("cqg.rtd",,"StudyData","VolBid(SUBMINUTE(EP,30,Regular))", "Bar",, "Close",,B22,"All",,,,"T")</f>
        <v>368</v>
      </c>
      <c r="F22" s="2">
        <f xml:space="preserve"> RTD("cqg.rtd",,"StudyData","VolAsk(SUBMINUTE(EP,30,Regular))", "Bar",, "Close",,B22,"All",,,,"T")</f>
        <v>257</v>
      </c>
    </row>
    <row r="23" spans="2:8" x14ac:dyDescent="0.3">
      <c r="B23" s="1">
        <f t="shared" si="0"/>
        <v>-8</v>
      </c>
      <c r="C23" s="7">
        <f xml:space="preserve"> RTD("cqg.rtd",,"StudyData","SUBMINUTE(EP,30,Regular)", "MA", "InputChoice=Close,MAType=Sim,Period=10", "MA",,B23,"All",,,,"T")</f>
        <v>2635.65</v>
      </c>
      <c r="E23" s="8">
        <f xml:space="preserve"> RTD("cqg.rtd",,"StudyData","VolBid(SUBMINUTE(EP,30,Regular))", "Bar",, "Close",,B23,"All",,,,"T")</f>
        <v>544</v>
      </c>
      <c r="F23" s="2">
        <f xml:space="preserve"> RTD("cqg.rtd",,"StudyData","VolAsk(SUBMINUTE(EP,30,Regular))", "Bar",, "Close",,B23,"All",,,,"T")</f>
        <v>352</v>
      </c>
    </row>
    <row r="24" spans="2:8" x14ac:dyDescent="0.3">
      <c r="B24" s="1">
        <f t="shared" si="0"/>
        <v>-9</v>
      </c>
      <c r="C24" s="7">
        <f xml:space="preserve"> RTD("cqg.rtd",,"StudyData","SUBMINUTE(EP,30,Regular)", "MA", "InputChoice=Close,MAType=Sim,Period=10", "MA",,B24,"All",,,,"T")</f>
        <v>2635.8</v>
      </c>
      <c r="E24" s="8">
        <f xml:space="preserve"> RTD("cqg.rtd",,"StudyData","VolBid(SUBMINUTE(EP,30,Regular))", "Bar",, "Close",,B24,"All",,,,"T")</f>
        <v>344</v>
      </c>
      <c r="F24" s="2">
        <f xml:space="preserve"> RTD("cqg.rtd",,"StudyData","VolAsk(SUBMINUTE(EP,30,Regular))", "Bar",, "Close",,B24,"All",,,,"T")</f>
        <v>246</v>
      </c>
    </row>
  </sheetData>
  <mergeCells count="2">
    <mergeCell ref="E12:F12"/>
    <mergeCell ref="E13:F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2015-09-08T18:26:38Z</dcterms:created>
  <dcterms:modified xsi:type="dcterms:W3CDTF">2018-11-23T17:12:00Z</dcterms:modified>
</cp:coreProperties>
</file>