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285" yWindow="105" windowWidth="21060" windowHeight="9525"/>
  </bookViews>
  <sheets>
    <sheet name="Main Display" sheetId="1" r:id="rId1"/>
    <sheet name="Simple Display" sheetId="4" r:id="rId2"/>
  </sheets>
  <calcPr calcId="152511"/>
</workbook>
</file>

<file path=xl/calcChain.xml><?xml version="1.0" encoding="utf-8"?>
<calcChain xmlns="http://schemas.openxmlformats.org/spreadsheetml/2006/main">
  <c r="N15" i="1" l="1"/>
  <c r="M15" i="1"/>
  <c r="N14" i="1"/>
  <c r="M14" i="1"/>
  <c r="B6" i="4"/>
  <c r="B5" i="4"/>
  <c r="N12" i="1"/>
  <c r="M7" i="1"/>
  <c r="M12" i="1"/>
  <c r="M10" i="1"/>
  <c r="M8" i="1"/>
  <c r="N13" i="1"/>
  <c r="N11" i="1"/>
  <c r="N9" i="1"/>
  <c r="N7" i="1"/>
  <c r="M13" i="1"/>
  <c r="M11" i="1"/>
  <c r="M9" i="1"/>
  <c r="N10" i="1"/>
  <c r="N8" i="1"/>
  <c r="J15" i="1" l="1"/>
  <c r="K15" i="1" s="1"/>
  <c r="I15" i="1" s="1"/>
  <c r="J14" i="1"/>
  <c r="K14" i="1" s="1"/>
  <c r="I14" i="1" s="1"/>
  <c r="L15" i="1"/>
  <c r="L14" i="1"/>
  <c r="N6" i="1"/>
  <c r="M6" i="1"/>
  <c r="D9" i="4"/>
  <c r="J6" i="1"/>
  <c r="L7" i="1"/>
  <c r="D5" i="4"/>
  <c r="D4" i="4"/>
  <c r="L8" i="1"/>
  <c r="L10" i="1"/>
  <c r="L9" i="1"/>
  <c r="J12" i="1"/>
  <c r="D2" i="4"/>
  <c r="D6" i="4"/>
  <c r="J10" i="1"/>
  <c r="J8" i="1"/>
  <c r="D10" i="4"/>
  <c r="D3" i="4"/>
  <c r="L12" i="1"/>
  <c r="J7" i="1"/>
  <c r="L13" i="1"/>
  <c r="L11" i="1"/>
  <c r="D8" i="4"/>
  <c r="J9" i="1"/>
  <c r="J13" i="1"/>
  <c r="L6" i="1"/>
  <c r="J11" i="1"/>
  <c r="H15" i="1" l="1"/>
  <c r="H14" i="1"/>
  <c r="G15" i="1"/>
  <c r="G14" i="1"/>
  <c r="F15" i="1"/>
  <c r="F14" i="1"/>
  <c r="E15" i="1"/>
  <c r="E14" i="1"/>
  <c r="B15" i="1"/>
  <c r="B14" i="1"/>
  <c r="D15" i="1"/>
  <c r="D14" i="1"/>
  <c r="D9" i="1"/>
  <c r="G7" i="1"/>
  <c r="F9" i="1"/>
  <c r="B7" i="1"/>
  <c r="H6" i="1"/>
  <c r="B8" i="1"/>
  <c r="K12" i="1"/>
  <c r="K8" i="1"/>
  <c r="F11" i="1"/>
  <c r="F7" i="1"/>
  <c r="E9" i="1"/>
  <c r="H9" i="1"/>
  <c r="F12" i="1"/>
  <c r="H12" i="1"/>
  <c r="E12" i="1"/>
  <c r="F13" i="1"/>
  <c r="H7" i="1"/>
  <c r="G8" i="1"/>
  <c r="B12" i="1"/>
  <c r="B11" i="1"/>
  <c r="K13" i="1"/>
  <c r="K10" i="1"/>
  <c r="H11" i="1"/>
  <c r="G9" i="1"/>
  <c r="D6" i="1"/>
  <c r="G13" i="1"/>
  <c r="G12" i="1"/>
  <c r="H10" i="1"/>
  <c r="E8" i="1"/>
  <c r="H8" i="1"/>
  <c r="K9" i="1"/>
  <c r="D8" i="1"/>
  <c r="E11" i="1"/>
  <c r="D12" i="1"/>
  <c r="E6" i="1"/>
  <c r="D11" i="1"/>
  <c r="D7" i="1"/>
  <c r="D10" i="1"/>
  <c r="G10" i="1"/>
  <c r="F6" i="1"/>
  <c r="E13" i="1"/>
  <c r="B10" i="1"/>
  <c r="B9" i="1"/>
  <c r="K11" i="1"/>
  <c r="K7" i="1"/>
  <c r="K6" i="1"/>
  <c r="D13" i="1"/>
  <c r="E7" i="1"/>
  <c r="G11" i="1"/>
  <c r="G6" i="1"/>
  <c r="E10" i="1"/>
  <c r="F8" i="1"/>
  <c r="F10" i="1"/>
  <c r="B6" i="1"/>
  <c r="H13" i="1"/>
  <c r="B13" i="1"/>
  <c r="I7" i="1" l="1"/>
  <c r="I11" i="1"/>
  <c r="I9" i="1"/>
  <c r="I10" i="1"/>
  <c r="I13" i="1"/>
  <c r="I8" i="1"/>
  <c r="I12" i="1"/>
  <c r="I6" i="1"/>
</calcChain>
</file>

<file path=xl/sharedStrings.xml><?xml version="1.0" encoding="utf-8"?>
<sst xmlns="http://schemas.openxmlformats.org/spreadsheetml/2006/main" count="48" uniqueCount="38">
  <si>
    <t>Account:</t>
  </si>
  <si>
    <t>Symbols</t>
  </si>
  <si>
    <t>Long Description</t>
  </si>
  <si>
    <t xml:space="preserve">Filled </t>
  </si>
  <si>
    <t>Buy Orders</t>
  </si>
  <si>
    <t>Sell Orders</t>
  </si>
  <si>
    <t>CQG Orders &amp; Positions Dashboard</t>
  </si>
  <si>
    <t>Incomplete</t>
  </si>
  <si>
    <t>Orders</t>
  </si>
  <si>
    <t>Working</t>
  </si>
  <si>
    <t>Open Positions</t>
  </si>
  <si>
    <t>Open</t>
  </si>
  <si>
    <t>Trade Equity</t>
  </si>
  <si>
    <t>Closed</t>
  </si>
  <si>
    <t>Profit or Loss</t>
  </si>
  <si>
    <t>ProfitLoss</t>
  </si>
  <si>
    <t>OpenTradeEquity</t>
  </si>
  <si>
    <t>OpenPosition</t>
  </si>
  <si>
    <t>WorkingSellOrders</t>
  </si>
  <si>
    <t>WorkingBuyOrders</t>
  </si>
  <si>
    <t>IncompleteOrders</t>
  </si>
  <si>
    <t>FilledSellOrders</t>
  </si>
  <si>
    <t>FilledBuyOrders</t>
  </si>
  <si>
    <t>Enter Symbol:</t>
  </si>
  <si>
    <t>Enter Account:</t>
  </si>
  <si>
    <t xml:space="preserve">  Copyright                  © 2015, Designed by Thom Hartle</t>
  </si>
  <si>
    <t>Initial</t>
  </si>
  <si>
    <t>Margin</t>
  </si>
  <si>
    <t>Maintenance</t>
  </si>
  <si>
    <t>TYA?</t>
  </si>
  <si>
    <t>EP?</t>
  </si>
  <si>
    <t>ENQ?</t>
  </si>
  <si>
    <t>TFE?</t>
  </si>
  <si>
    <t>CLE?</t>
  </si>
  <si>
    <t>HOE?</t>
  </si>
  <si>
    <t>EU6?</t>
  </si>
  <si>
    <t>GCE?</t>
  </si>
  <si>
    <t>Demo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</si>
</sst>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9" formatCode="&quot;$&quot;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1"/>
      <name val="Century Gothic"/>
      <family val="2"/>
    </font>
    <font>
      <sz val="10"/>
      <name val="MS Sans Serif"/>
      <family val="2"/>
    </font>
    <font>
      <sz val="10"/>
      <name val="Arial"/>
      <family val="2"/>
      <charset val="204"/>
    </font>
    <font>
      <sz val="11"/>
      <color theme="0"/>
      <name val="Century Gothic"/>
      <family val="2"/>
    </font>
    <font>
      <sz val="18"/>
      <color rgb="FF00B050"/>
      <name val="Century Gothic"/>
      <family val="2"/>
    </font>
    <font>
      <sz val="20"/>
      <color rgb="FF00B05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gradientFill degree="90">
        <stop position="0">
          <color theme="4"/>
        </stop>
        <stop position="0.5">
          <color theme="0"/>
        </stop>
        <stop position="1">
          <color theme="4"/>
        </stop>
      </gradientFill>
    </fill>
    <fill>
      <gradientFill degree="90">
        <stop position="0">
          <color theme="4"/>
        </stop>
        <stop position="1">
          <color theme="0"/>
        </stop>
      </gradientFill>
    </fill>
    <fill>
      <gradientFill degree="270">
        <stop position="0">
          <color theme="4"/>
        </stop>
        <stop position="1">
          <color theme="0"/>
        </stop>
      </gradient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patternFill patternType="solid">
        <fgColor theme="1"/>
        <bgColor auto="1"/>
      </patternFill>
    </fill>
  </fills>
  <borders count="18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4">
    <xf numFmtId="0" fontId="0" fillId="0" borderId="0"/>
    <xf numFmtId="0" fontId="5" fillId="0" borderId="0"/>
    <xf numFmtId="0" fontId="4" fillId="0" borderId="0"/>
    <xf numFmtId="0" fontId="2" fillId="0" borderId="0"/>
  </cellStyleXfs>
  <cellXfs count="51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right" shrinkToFit="1"/>
    </xf>
    <xf numFmtId="0" fontId="6" fillId="2" borderId="1" xfId="0" applyFont="1" applyFill="1" applyBorder="1" applyAlignment="1">
      <alignment horizontal="center" shrinkToFit="1"/>
    </xf>
    <xf numFmtId="1" fontId="6" fillId="2" borderId="1" xfId="2" quotePrefix="1" applyNumberFormat="1" applyFont="1" applyFill="1" applyBorder="1" applyAlignment="1" applyProtection="1">
      <alignment horizontal="center" shrinkToFit="1"/>
    </xf>
    <xf numFmtId="164" fontId="6" fillId="2" borderId="1" xfId="0" applyNumberFormat="1" applyFont="1" applyFill="1" applyBorder="1" applyAlignment="1">
      <alignment horizontal="center" shrinkToFit="1"/>
    </xf>
    <xf numFmtId="0" fontId="3" fillId="4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shrinkToFit="1"/>
    </xf>
    <xf numFmtId="0" fontId="6" fillId="2" borderId="12" xfId="0" applyFont="1" applyFill="1" applyBorder="1" applyAlignment="1">
      <alignment horizontal="center" shrinkToFit="1"/>
    </xf>
    <xf numFmtId="0" fontId="3" fillId="5" borderId="10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right"/>
    </xf>
    <xf numFmtId="4" fontId="2" fillId="0" borderId="0" xfId="0" quotePrefix="1" applyNumberFormat="1" applyFont="1" applyFill="1"/>
    <xf numFmtId="0" fontId="2" fillId="0" borderId="0" xfId="0" applyFont="1"/>
    <xf numFmtId="4" fontId="2" fillId="0" borderId="0" xfId="2" quotePrefix="1" applyNumberFormat="1" applyFont="1" applyFill="1" applyBorder="1" applyProtection="1"/>
    <xf numFmtId="1" fontId="2" fillId="0" borderId="0" xfId="2" quotePrefix="1" applyNumberFormat="1" applyFont="1" applyFill="1" applyProtection="1"/>
    <xf numFmtId="12" fontId="2" fillId="0" borderId="0" xfId="2" applyNumberFormat="1" applyFont="1" applyFill="1" applyBorder="1" applyProtection="1"/>
    <xf numFmtId="0" fontId="2" fillId="2" borderId="0" xfId="3" applyFill="1"/>
    <xf numFmtId="0" fontId="8" fillId="8" borderId="0" xfId="3" applyFont="1" applyFill="1" applyBorder="1" applyAlignment="1">
      <alignment vertical="center"/>
    </xf>
    <xf numFmtId="0" fontId="2" fillId="2" borderId="0" xfId="3" applyFill="1" applyBorder="1"/>
    <xf numFmtId="0" fontId="6" fillId="8" borderId="16" xfId="3" applyFont="1" applyFill="1" applyBorder="1" applyAlignment="1"/>
    <xf numFmtId="0" fontId="6" fillId="8" borderId="0" xfId="3" applyFont="1" applyFill="1" applyBorder="1" applyAlignment="1"/>
    <xf numFmtId="0" fontId="6" fillId="8" borderId="0" xfId="0" applyFont="1" applyFill="1" applyBorder="1"/>
    <xf numFmtId="0" fontId="6" fillId="2" borderId="15" xfId="0" applyFont="1" applyFill="1" applyBorder="1"/>
    <xf numFmtId="0" fontId="7" fillId="8" borderId="0" xfId="3" applyFont="1" applyFill="1" applyBorder="1" applyAlignment="1">
      <alignment vertical="center"/>
    </xf>
    <xf numFmtId="0" fontId="2" fillId="8" borderId="0" xfId="3" applyFont="1" applyFill="1" applyBorder="1" applyAlignment="1">
      <alignment horizontal="right"/>
    </xf>
    <xf numFmtId="0" fontId="2" fillId="8" borderId="0" xfId="3" applyFont="1" applyFill="1" applyBorder="1" applyAlignment="1" applyProtection="1">
      <alignment horizontal="center"/>
      <protection locked="0"/>
    </xf>
    <xf numFmtId="2" fontId="2" fillId="8" borderId="0" xfId="3" applyNumberFormat="1" applyFont="1" applyFill="1" applyBorder="1" applyAlignment="1">
      <alignment horizontal="left"/>
    </xf>
    <xf numFmtId="0" fontId="2" fillId="8" borderId="0" xfId="3" applyFill="1" applyBorder="1"/>
    <xf numFmtId="0" fontId="6" fillId="7" borderId="14" xfId="3" applyFont="1" applyFill="1" applyBorder="1" applyAlignment="1"/>
    <xf numFmtId="0" fontId="6" fillId="7" borderId="13" xfId="3" applyFont="1" applyFill="1" applyBorder="1" applyAlignment="1"/>
    <xf numFmtId="0" fontId="6" fillId="7" borderId="17" xfId="3" applyFont="1" applyFill="1" applyBorder="1" applyAlignment="1"/>
    <xf numFmtId="0" fontId="7" fillId="6" borderId="7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169" fontId="6" fillId="2" borderId="1" xfId="0" applyNumberFormat="1" applyFont="1" applyFill="1" applyBorder="1" applyAlignment="1">
      <alignment horizontal="center"/>
    </xf>
    <xf numFmtId="0" fontId="1" fillId="0" borderId="0" xfId="0" applyFont="1"/>
  </cellXfs>
  <cellStyles count="4">
    <cellStyle name="Normal" xfId="0" builtinId="0"/>
    <cellStyle name="Normal 2" xfId="1"/>
    <cellStyle name="Normal 3" xfId="2"/>
    <cellStyle name="Normal 5" xfId="3"/>
  </cellStyles>
  <dxfs count="0"/>
  <tableStyles count="0" defaultTableStyle="TableStyleMedium2" defaultPivotStyle="PivotStyleLight16"/>
  <colors>
    <mruColors>
      <color rgb="FFFFFFFF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 t="s">
        <v>Specified Account or FcmAccountId is inconsistent with current login to gateway</v>
        <stp/>
        <stp>OrderData</stp>
        <stp>HOE?</stp>
        <stp/>
        <stp>FilledSellOrders</stp>
        <stp>Demo</stp>
        <tr r="E10" s="1"/>
        <tr r="E10" s="1"/>
      </tp>
      <tp t="s">
        <v>Specified Account or FcmAccountId is inconsistent with current login to gateway</v>
        <stp/>
        <stp>OrderData</stp>
        <stp>CLE?</stp>
        <stp/>
        <stp>FilledSellOrders</stp>
        <stp>Demo</stp>
        <tr r="E9" s="1"/>
        <tr r="E9" s="1"/>
      </tp>
      <tp t="s">
        <v>E-Mini S&amp;P 500, Sep 15</v>
        <stp/>
        <stp>ContractData</stp>
        <stp>EP?</stp>
        <stp>LongDescription</stp>
        <stp/>
        <stp>T</stp>
        <tr r="B6" s="1"/>
      </tp>
      <tp t="s">
        <v>Specified Account or FcmAccountId is inconsistent with current login to gateway</v>
        <stp/>
        <stp>OrderData</stp>
        <stp>GCE?</stp>
        <stp/>
        <stp>FilledSellOrders</stp>
        <stp>Demo</stp>
        <tr r="E13" s="1"/>
        <tr r="E13" s="1"/>
      </tp>
      <tp t="s">
        <v>Specified Account or FcmAccountId is inconsistent with current login to gateway</v>
        <stp/>
        <stp>OrderData</stp>
        <stp>EU6?</stp>
        <stp/>
        <stp>FilledSellOrders</stp>
        <stp>Demo</stp>
        <tr r="E11" s="1"/>
        <tr r="E11" s="1"/>
      </tp>
      <tp t="s">
        <v>Specified Account or FcmAccountId is inconsistent with current login to gateway</v>
        <stp/>
        <stp>OrderData</stp>
        <stp>ENQ?</stp>
        <stp/>
        <stp>FilledSellOrders</stp>
        <stp>Demo</stp>
        <tr r="E7" s="1"/>
        <tr r="E7" s="1"/>
      </tp>
      <tp t="s">
        <v>Specified Account or FcmAccountId is inconsistent with current login to gateway</v>
        <stp/>
        <stp>OrderData</stp>
        <stp>EP?</stp>
        <stp/>
        <stp>WorkingSellOrders</stp>
        <stp>Demo</stp>
        <tr r="D6" s="4"/>
        <tr r="H6" s="1"/>
        <tr r="H6" s="1"/>
      </tp>
      <tp t="s">
        <v>Specified Account or FcmAccountId is inconsistent with current login to gateway</v>
        <stp/>
        <stp>OrderData</stp>
        <stp>TYA?</stp>
        <stp/>
        <stp>FilledSellOrders</stp>
        <stp>Demo</stp>
        <tr r="E12" s="1"/>
        <tr r="E12" s="1"/>
      </tp>
      <tp t="s">
        <v>Specified Account or FcmAccountId is inconsistent with current login to gateway</v>
        <stp/>
        <stp>OrderData</stp>
        <stp>TFE?</stp>
        <stp/>
        <stp>FilledSellOrders</stp>
        <stp>Demo</stp>
        <tr r="E8" s="1"/>
        <tr r="E8" s="1"/>
      </tp>
      <tp>
        <v>5060</v>
        <stp/>
        <stp>ContractData</stp>
        <stp>EP?</stp>
        <stp>InitialMargin</stp>
        <tr r="B5" s="4"/>
        <tr r="M6" s="1"/>
      </tp>
      <tp t="s">
        <v>Specified Account or FcmAccountId is inconsistent with current login to gateway</v>
        <stp/>
        <stp>OrderData</stp>
        <stp>TYA?</stp>
        <stp/>
        <stp>WorkingSellOrders</stp>
        <stp>Demo</stp>
        <tr r="H12" s="1"/>
        <tr r="H12" s="1"/>
      </tp>
      <tp t="s">
        <v>Specified Account or FcmAccountId is inconsistent with current login to gateway</v>
        <stp/>
        <stp>OrderData</stp>
        <stp>CLE?</stp>
        <stp/>
        <stp>WorkingBuyOrders</stp>
        <stp>Demo</stp>
        <tr r="G9" s="1"/>
        <tr r="G9" s="1"/>
      </tp>
      <tp t="s">
        <v>Specified Account or FcmAccountId is inconsistent with current login to gateway</v>
        <stp/>
        <stp>OrderData</stp>
        <stp>EU6?</stp>
        <stp/>
        <stp>WorkingBuyOrders</stp>
        <stp>Demo</stp>
        <tr r="G11" s="1"/>
        <tr r="G11" s="1"/>
      </tp>
      <tp t="s">
        <v>Specified Account or FcmAccountId is inconsistent with current login to gateway</v>
        <stp/>
        <stp>OrderData</stp>
        <stp>ENQ?</stp>
        <stp/>
        <stp>WorkingBuyOrders</stp>
        <stp>Demo</stp>
        <tr r="G7" s="1"/>
        <tr r="G7" s="1"/>
      </tp>
      <tp t="s">
        <v>Specified Account or FcmAccountId is inconsistent with current login to gateway</v>
        <stp/>
        <stp>OrderData</stp>
        <stp>GCE?</stp>
        <stp/>
        <stp>WorkingBuyOrders</stp>
        <stp>Demo</stp>
        <tr r="G13" s="1"/>
        <tr r="G13" s="1"/>
      </tp>
      <tp t="s">
        <v>Specified Account or FcmAccountId is inconsistent with current login to gateway</v>
        <stp/>
        <stp>OrderData</stp>
        <stp>ENQ?</stp>
        <stp/>
        <stp>ProfitLoss</stp>
        <stp>Demo</stp>
        <tr r="L7" s="1"/>
        <tr r="L7" s="1"/>
      </tp>
      <tp t="s">
        <v>Specified Account or FcmAccountId is inconsistent with current login to gateway</v>
        <stp/>
        <stp>OrderData</stp>
        <stp>HOE?</stp>
        <stp/>
        <stp>WorkingBuyOrders</stp>
        <stp>Demo</stp>
        <tr r="G10" s="1"/>
        <tr r="G10" s="1"/>
      </tp>
      <tp>
        <v>1320</v>
        <stp/>
        <stp>ContractData</stp>
        <stp>TYA?</stp>
        <stp>InitialMargin</stp>
        <tr r="M12" s="1"/>
      </tp>
      <tp>
        <v>5610</v>
        <stp/>
        <stp>ContractData</stp>
        <stp>TFE?</stp>
        <stp>InitialMargin</stp>
        <tr r="M8" s="1"/>
      </tp>
      <tp>
        <v>5390</v>
        <stp/>
        <stp>ContractData</stp>
        <stp>CLE?</stp>
        <stp>InitialMargin</stp>
        <tr r="M9" s="1"/>
      </tp>
      <tp>
        <v>3410</v>
        <stp/>
        <stp>ContractData</stp>
        <stp>EU6?</stp>
        <stp>InitialMargin</stp>
        <tr r="M11" s="1"/>
      </tp>
      <tp>
        <v>3960</v>
        <stp/>
        <stp>ContractData</stp>
        <stp>ENQ?</stp>
        <stp>InitialMargin</stp>
        <tr r="M7" s="1"/>
      </tp>
      <tp>
        <v>4400</v>
        <stp/>
        <stp>ContractData</stp>
        <stp>GCE?</stp>
        <stp>InitialMargin</stp>
        <tr r="M13" s="1"/>
      </tp>
      <tp>
        <v>6325</v>
        <stp/>
        <stp>ContractData</stp>
        <stp>HOE?</stp>
        <stp>InitialMargin</stp>
        <tr r="M10" s="1"/>
      </tp>
      <tp t="s">
        <v>Specified Account or FcmAccountId is inconsistent with current login to gateway</v>
        <stp/>
        <stp>OrderData</stp>
        <stp>EP?</stp>
        <stp/>
        <stp>OpenPosition</stp>
        <stp>Demo</stp>
        <tr r="D8" s="4"/>
        <tr r="J6" s="1"/>
        <tr r="J6" s="1"/>
      </tp>
      <tp t="s">
        <v>Specified Account or FcmAccountId is inconsistent with current login to gateway</v>
        <stp/>
        <stp>OrderData</stp>
        <stp>EU6?</stp>
        <stp/>
        <stp>WorkingSellOrders</stp>
        <stp>Demo</stp>
        <tr r="H11" s="1"/>
        <tr r="H11" s="1"/>
      </tp>
      <tp t="s">
        <v>Specified Account or FcmAccountId is inconsistent with current login to gateway</v>
        <stp/>
        <stp>OrderData</stp>
        <stp>TYA?</stp>
        <stp/>
        <stp>IncompleteOrders</stp>
        <stp>Demo</stp>
        <tr r="F12" s="1"/>
        <tr r="F12" s="1"/>
      </tp>
      <tp t="s">
        <v>Specified Account or FcmAccountId is inconsistent with current login to gateway</v>
        <stp/>
        <stp>OrderData</stp>
        <stp>TFE?</stp>
        <stp/>
        <stp>IncompleteOrders</stp>
        <stp>Demo</stp>
        <tr r="F8" s="1"/>
        <tr r="F8" s="1"/>
      </tp>
      <tp t="s">
        <v>Specified Account or FcmAccountId is inconsistent with current login to gateway</v>
        <stp/>
        <stp>OrderData</stp>
        <stp>EP?</stp>
        <stp/>
        <stp>OpenTradeEquity</stp>
        <stp>Demo</stp>
        <tr r="D9" s="4"/>
        <tr r="K6" s="1"/>
      </tp>
      <tp t="s">
        <v>Specified Account or FcmAccountId is inconsistent with current login to gateway</v>
        <stp/>
        <stp>OrderData</stp>
        <stp>GCE?</stp>
        <stp/>
        <stp>ProfitLoss</stp>
        <stp>Demo</stp>
        <tr r="L13" s="1"/>
        <tr r="L13" s="1"/>
      </tp>
      <tp t="s">
        <v>Specified Account or FcmAccountId is inconsistent with current login to gateway</v>
        <stp/>
        <stp>OrderData</stp>
        <stp>CLE?</stp>
        <stp/>
        <stp>ProfitLoss</stp>
        <stp>Demo</stp>
        <tr r="L9" s="1"/>
        <tr r="L9" s="1"/>
      </tp>
      <tp t="s">
        <v>Specified Account or FcmAccountId is inconsistent with current login to gateway</v>
        <stp/>
        <stp>OrderData</stp>
        <stp>HOE?</stp>
        <stp/>
        <stp>ProfitLoss</stp>
        <stp>Demo</stp>
        <tr r="L10" s="1"/>
        <tr r="L10" s="1"/>
      </tp>
      <tp t="s">
        <v>Specified Account or FcmAccountId is inconsistent with current login to gateway</v>
        <stp/>
        <stp>OrderData</stp>
        <stp>TFE?</stp>
        <stp/>
        <stp>ProfitLoss</stp>
        <stp>Demo</stp>
        <tr r="L8" s="1"/>
        <tr r="L8" s="1"/>
      </tp>
      <tp t="s">
        <v>Specified Account or FcmAccountId is inconsistent with current login to gateway</v>
        <stp/>
        <stp>OrderData</stp>
        <stp>HOE?</stp>
        <stp/>
        <stp>IncompleteOrders</stp>
        <stp>Demo</stp>
        <tr r="F10" s="1"/>
        <tr r="F10" s="1"/>
      </tp>
      <tp t="s">
        <v>Specified Account or FcmAccountId is inconsistent with current login to gateway</v>
        <stp/>
        <stp>OrderData</stp>
        <stp>EP?</stp>
        <stp/>
        <stp>FilledBuyOrders</stp>
        <stp>Demo</stp>
        <tr r="D2" s="4"/>
        <tr r="D6" s="1"/>
        <tr r="D6" s="1"/>
      </tp>
      <tp t="s">
        <v>Specified Account or FcmAccountId is inconsistent with current login to gateway</v>
        <stp/>
        <stp>OrderData</stp>
        <stp>CLE?</stp>
        <stp/>
        <stp>WorkingSellOrders</stp>
        <stp>Demo</stp>
        <tr r="H9" s="1"/>
        <tr r="H9" s="1"/>
      </tp>
      <tp t="s">
        <v>Specified Account or FcmAccountId is inconsistent with current login to gateway</v>
        <stp/>
        <stp>OrderData</stp>
        <stp>TYA?</stp>
        <stp/>
        <stp>WorkingBuyOrders</stp>
        <stp>Demo</stp>
        <tr r="G12" s="1"/>
        <tr r="G12" s="1"/>
      </tp>
      <tp t="s">
        <v>Specified Account or FcmAccountId is inconsistent with current login to gateway</v>
        <stp/>
        <stp>OrderData</stp>
        <stp>TFE?</stp>
        <stp/>
        <stp>WorkingBuyOrders</stp>
        <stp>Demo</stp>
        <tr r="G8" s="1"/>
        <tr r="G8" s="1"/>
      </tp>
      <tp t="s">
        <v>Specified Account or FcmAccountId is inconsistent with current login to gateway</v>
        <stp/>
        <stp>OrderData</stp>
        <stp>ENQ?</stp>
        <stp/>
        <stp>WorkingSellOrders</stp>
        <stp>Demo</stp>
        <tr r="H7" s="1"/>
        <tr r="H7" s="1"/>
      </tp>
      <tp t="s">
        <v>Specified Account or FcmAccountId is inconsistent with current login to gateway</v>
        <stp/>
        <stp>OrderData</stp>
        <stp>TYA?</stp>
        <stp/>
        <stp>ProfitLoss</stp>
        <stp>Demo</stp>
        <tr r="L12" s="1"/>
        <tr r="L12" s="1"/>
      </tp>
      <tp t="s">
        <v>Specified Account or FcmAccountId is inconsistent with current login to gateway</v>
        <stp/>
        <stp>OrderData</stp>
        <stp>HOE?</stp>
        <stp/>
        <stp>WorkingSellOrders</stp>
        <stp>Demo</stp>
        <tr r="H10" s="1"/>
        <tr r="H10" s="1"/>
      </tp>
      <tp t="s">
        <v>Specified Account or FcmAccountId is inconsistent with current login to gateway</v>
        <stp/>
        <stp>OrderData</stp>
        <stp>CLE?</stp>
        <stp/>
        <stp>IncompleteOrders</stp>
        <stp>Demo</stp>
        <tr r="F9" s="1"/>
        <tr r="F9" s="1"/>
      </tp>
      <tp t="s">
        <v>Specified Account or FcmAccountId is inconsistent with current login to gateway</v>
        <stp/>
        <stp>OrderData</stp>
        <stp>GCE?</stp>
        <stp/>
        <stp>WorkingSellOrders</stp>
        <stp>Demo</stp>
        <tr r="H13" s="1"/>
        <tr r="H13" s="1"/>
      </tp>
      <tp t="s">
        <v>Specified Account or FcmAccountId is inconsistent with current login to gateway</v>
        <stp/>
        <stp>OrderData</stp>
        <stp>GCE?</stp>
        <stp/>
        <stp>IncompleteOrders</stp>
        <stp>Demo</stp>
        <tr r="F13" s="1"/>
        <tr r="F13" s="1"/>
      </tp>
      <tp t="s">
        <v>Specified Account or FcmAccountId is inconsistent with current login to gateway</v>
        <stp/>
        <stp>OrderData</stp>
        <stp>EU6?</stp>
        <stp/>
        <stp>IncompleteOrders</stp>
        <stp>Demo</stp>
        <tr r="F11" s="1"/>
        <tr r="F11" s="1"/>
      </tp>
      <tp t="s">
        <v>Specified Account or FcmAccountId is inconsistent with current login to gateway</v>
        <stp/>
        <stp>OrderData</stp>
        <stp>TFE?</stp>
        <stp/>
        <stp>WorkingSellOrders</stp>
        <stp>Demo</stp>
        <tr r="H8" s="1"/>
        <tr r="H8" s="1"/>
      </tp>
      <tp t="s">
        <v>Specified Account or FcmAccountId is inconsistent with current login to gateway</v>
        <stp/>
        <stp>OrderData</stp>
        <stp>ENQ?</stp>
        <stp/>
        <stp>IncompleteOrders</stp>
        <stp>Demo</stp>
        <tr r="F7" s="1"/>
        <tr r="F7" s="1"/>
      </tp>
      <tp t="s">
        <v>Specified Account or FcmAccountId is inconsistent with current login to gateway</v>
        <stp/>
        <stp>OrderData</stp>
        <stp>EU6?</stp>
        <stp/>
        <stp>ProfitLoss</stp>
        <stp>Demo</stp>
        <tr r="L11" s="1"/>
        <tr r="L11" s="1"/>
      </tp>
      <tp>
        <v>4600</v>
        <stp/>
        <stp>ContractData</stp>
        <stp>EP?</stp>
        <stp>MaintenanceMargin</stp>
        <tr r="B6" s="4"/>
        <tr r="N6" s="1"/>
      </tp>
      <tp t="s">
        <v>Russell 2000 Index Mini, Sep 15</v>
        <stp/>
        <stp>ContractData</stp>
        <stp>TFE?</stp>
        <stp>LongDescription</stp>
        <stp/>
        <stp>T</stp>
        <tr r="B8" s="1"/>
      </tp>
      <tp t="s">
        <v>10yr US Treasury Notes (Globex), Sep 15</v>
        <stp/>
        <stp>ContractData</stp>
        <stp>TYA?</stp>
        <stp>LongDescription</stp>
        <stp/>
        <stp>T</stp>
        <tr r="B12" s="1"/>
      </tp>
      <tp>
        <v>5100</v>
        <stp/>
        <stp>ContractData</stp>
        <stp>TFE?</stp>
        <stp>MaintenanceMargin</stp>
        <tr r="N8" s="1"/>
      </tp>
      <tp>
        <v>1200</v>
        <stp/>
        <stp>ContractData</stp>
        <stp>TYA?</stp>
        <stp>MaintenanceMargin</stp>
        <tr r="N12" s="1"/>
      </tp>
      <tp>
        <v>4000</v>
        <stp/>
        <stp>ContractData</stp>
        <stp>GCE?</stp>
        <stp>MaintenanceMargin</stp>
        <tr r="N13" s="1"/>
      </tp>
      <tp>
        <v>3600</v>
        <stp/>
        <stp>ContractData</stp>
        <stp>ENQ?</stp>
        <stp>MaintenanceMargin</stp>
        <tr r="N7" s="1"/>
      </tp>
      <tp>
        <v>3100</v>
        <stp/>
        <stp>ContractData</stp>
        <stp>EU6?</stp>
        <stp>MaintenanceMargin</stp>
        <tr r="N11" s="1"/>
      </tp>
      <tp>
        <v>4900</v>
        <stp/>
        <stp>ContractData</stp>
        <stp>CLE?</stp>
        <stp>MaintenanceMargin</stp>
        <tr r="N9" s="1"/>
      </tp>
      <tp>
        <v>5750</v>
        <stp/>
        <stp>ContractData</stp>
        <stp>HOE?</stp>
        <stp>MaintenanceMargin</stp>
        <tr r="N10" s="1"/>
      </tp>
      <tp t="s">
        <v>Crude Light (Globex), Aug 15</v>
        <stp/>
        <stp>ContractData</stp>
        <stp>CLE?</stp>
        <stp>LongDescription</stp>
        <stp/>
        <stp>T</stp>
        <tr r="B9" s="1"/>
      </tp>
      <tp t="s">
        <v>Specified Account or FcmAccountId is inconsistent with current login to gateway</v>
        <stp/>
        <stp>OrderData</stp>
        <stp>EP?</stp>
        <stp/>
        <stp>FilledSellOrders</stp>
        <stp>Demo</stp>
        <tr r="D3" s="4"/>
        <tr r="E6" s="1"/>
        <tr r="E6" s="1"/>
      </tp>
      <tp t="s">
        <v>Gold (Globex), Aug 15</v>
        <stp/>
        <stp>ContractData</stp>
        <stp>GCE?</stp>
        <stp>LongDescription</stp>
        <stp/>
        <stp>T</stp>
        <tr r="B13" s="1"/>
      </tp>
      <tp t="s">
        <v>E-mini NASDAQ-100, Sep 15</v>
        <stp/>
        <stp>ContractData</stp>
        <stp>ENQ?</stp>
        <stp>LongDescription</stp>
        <stp/>
        <stp>T</stp>
        <tr r="B7" s="1"/>
      </tp>
      <tp t="s">
        <v>Euro FX (Globex), Sep 15</v>
        <stp/>
        <stp>ContractData</stp>
        <stp>EU6?</stp>
        <stp>LongDescription</stp>
        <stp/>
        <stp>T</stp>
        <tr r="B11" s="1"/>
      </tp>
      <tp t="s">
        <v>Specified Account or FcmAccountId is inconsistent with current login to gateway</v>
        <stp/>
        <stp>OrderData</stp>
        <stp>HOE?</stp>
        <stp/>
        <stp>OpenTradeEquity</stp>
        <stp>Demo</stp>
        <tr r="K10" s="1"/>
      </tp>
      <tp t="s">
        <v>Specified Account or FcmAccountId is inconsistent with current login to gateway</v>
        <stp/>
        <stp>OrderData</stp>
        <stp>EU6?</stp>
        <stp/>
        <stp>OpenTradeEquity</stp>
        <stp>Demo</stp>
        <tr r="K11" s="1"/>
      </tp>
      <tp t="s">
        <v>Specified Account or FcmAccountId is inconsistent with current login to gateway</v>
        <stp/>
        <stp>OrderData</stp>
        <stp>ENQ?</stp>
        <stp/>
        <stp>OpenTradeEquity</stp>
        <stp>Demo</stp>
        <tr r="K7" s="1"/>
      </tp>
      <tp t="s">
        <v>Specified Account or FcmAccountId is inconsistent with current login to gateway</v>
        <stp/>
        <stp>OrderData</stp>
        <stp>GCE?</stp>
        <stp/>
        <stp>OpenTradeEquity</stp>
        <stp>Demo</stp>
        <tr r="K13" s="1"/>
      </tp>
      <tp t="s">
        <v>Specified Account or FcmAccountId is inconsistent with current login to gateway</v>
        <stp/>
        <stp>OrderData</stp>
        <stp>CLE?</stp>
        <stp/>
        <stp>OpenTradeEquity</stp>
        <stp>Demo</stp>
        <tr r="K9" s="1"/>
      </tp>
      <tp t="s">
        <v>Specified Account or FcmAccountId is inconsistent with current login to gateway</v>
        <stp/>
        <stp>OrderData</stp>
        <stp>TYA?</stp>
        <stp/>
        <stp>OpenTradeEquity</stp>
        <stp>Demo</stp>
        <tr r="K12" s="1"/>
      </tp>
      <tp t="s">
        <v>Specified Account or FcmAccountId is inconsistent with current login to gateway</v>
        <stp/>
        <stp>OrderData</stp>
        <stp>TFE?</stp>
        <stp/>
        <stp>OpenTradeEquity</stp>
        <stp>Demo</stp>
        <tr r="K8" s="1"/>
      </tp>
      <tp t="s">
        <v>NY Harbor ULSD, Aug 15</v>
        <stp/>
        <stp>ContractData</stp>
        <stp>HOE?</stp>
        <stp>LongDescription</stp>
        <stp/>
        <stp>T</stp>
        <tr r="B10" s="1"/>
      </tp>
      <tp t="s">
        <v>Specified Account or FcmAccountId is inconsistent with current login to gateway</v>
        <stp/>
        <stp>OrderData</stp>
        <stp>HOE?</stp>
        <stp/>
        <stp>FilledBuyOrders</stp>
        <stp>Demo</stp>
        <tr r="D10" s="1"/>
        <tr r="D10" s="1"/>
      </tp>
      <tp t="s">
        <v>Specified Account or FcmAccountId is inconsistent with current login to gateway</v>
        <stp/>
        <stp>OrderData</stp>
        <stp>GCE?</stp>
        <stp/>
        <stp>FilledBuyOrders</stp>
        <stp>Demo</stp>
        <tr r="D13" s="1"/>
        <tr r="D13" s="1"/>
      </tp>
      <tp t="s">
        <v>Specified Account or FcmAccountId is inconsistent with current login to gateway</v>
        <stp/>
        <stp>OrderData</stp>
        <stp>EU6?</stp>
        <stp/>
        <stp>FilledBuyOrders</stp>
        <stp>Demo</stp>
        <tr r="D11" s="1"/>
        <tr r="D11" s="1"/>
      </tp>
      <tp t="s">
        <v>Specified Account or FcmAccountId is inconsistent with current login to gateway</v>
        <stp/>
        <stp>OrderData</stp>
        <stp>ENQ?</stp>
        <stp/>
        <stp>FilledBuyOrders</stp>
        <stp>Demo</stp>
        <tr r="D7" s="1"/>
        <tr r="D7" s="1"/>
      </tp>
      <tp t="s">
        <v>Specified Account or FcmAccountId is inconsistent with current login to gateway</v>
        <stp/>
        <stp>OrderData</stp>
        <stp>CLE?</stp>
        <stp/>
        <stp>FilledBuyOrders</stp>
        <stp>Demo</stp>
        <tr r="D9" s="1"/>
        <tr r="D9" s="1"/>
      </tp>
      <tp t="s">
        <v>Specified Account or FcmAccountId is inconsistent with current login to gateway</v>
        <stp/>
        <stp>OrderData</stp>
        <stp>TYA?</stp>
        <stp/>
        <stp>FilledBuyOrders</stp>
        <stp>Demo</stp>
        <tr r="D12" s="1"/>
        <tr r="D12" s="1"/>
      </tp>
      <tp t="s">
        <v>Specified Account or FcmAccountId is inconsistent with current login to gateway</v>
        <stp/>
        <stp>OrderData</stp>
        <stp>TFE?</stp>
        <stp/>
        <stp>FilledBuyOrders</stp>
        <stp>Demo</stp>
        <tr r="D8" s="1"/>
        <tr r="D8" s="1"/>
      </tp>
      <tp t="s">
        <v>Specified Account or FcmAccountId is inconsistent with current login to gateway</v>
        <stp/>
        <stp>OrderData</stp>
        <stp>EP?</stp>
        <stp/>
        <stp>IncompleteOrders</stp>
        <stp>Demo</stp>
        <tr r="D4" s="4"/>
        <tr r="F6" s="1"/>
        <tr r="F6" s="1"/>
      </tp>
      <tp t="s">
        <v>Specified Account or FcmAccountId is inconsistent with current login to gateway</v>
        <stp/>
        <stp>OrderData</stp>
        <stp>TFE?</stp>
        <stp/>
        <stp>OpenPosition</stp>
        <stp>Demo</stp>
        <tr r="J8" s="1"/>
        <tr r="J8" s="1"/>
      </tp>
      <tp t="s">
        <v>Specified Account or FcmAccountId is inconsistent with current login to gateway</v>
        <stp/>
        <stp>OrderData</stp>
        <stp>TYA?</stp>
        <stp/>
        <stp>OpenPosition</stp>
        <stp>Demo</stp>
        <tr r="J12" s="1"/>
        <tr r="J12" s="1"/>
      </tp>
      <tp t="s">
        <v>Specified Account or FcmAccountId is inconsistent with current login to gateway</v>
        <stp/>
        <stp>OrderData</stp>
        <stp>CLE?</stp>
        <stp/>
        <stp>OpenPosition</stp>
        <stp>Demo</stp>
        <tr r="J9" s="1"/>
        <tr r="J9" s="1"/>
      </tp>
      <tp t="s">
        <v>Specified Account or FcmAccountId is inconsistent with current login to gateway</v>
        <stp/>
        <stp>OrderData</stp>
        <stp>ENQ?</stp>
        <stp/>
        <stp>OpenPosition</stp>
        <stp>Demo</stp>
        <tr r="J7" s="1"/>
        <tr r="J7" s="1"/>
      </tp>
      <tp t="s">
        <v>Specified Account or FcmAccountId is inconsistent with current login to gateway</v>
        <stp/>
        <stp>OrderData</stp>
        <stp>EU6?</stp>
        <stp/>
        <stp>OpenPosition</stp>
        <stp>Demo</stp>
        <tr r="J11" s="1"/>
        <tr r="J11" s="1"/>
      </tp>
      <tp t="s">
        <v>Specified Account or FcmAccountId is inconsistent with current login to gateway</v>
        <stp/>
        <stp>OrderData</stp>
        <stp>EP?</stp>
        <stp/>
        <stp>ProfitLoss</stp>
        <stp>Demo</stp>
        <tr r="D10" s="4"/>
        <tr r="L6" s="1"/>
        <tr r="L6" s="1"/>
      </tp>
      <tp t="s">
        <v>Specified Account or FcmAccountId is inconsistent with current login to gateway</v>
        <stp/>
        <stp>OrderData</stp>
        <stp>GCE?</stp>
        <stp/>
        <stp>OpenPosition</stp>
        <stp>Demo</stp>
        <tr r="J13" s="1"/>
        <tr r="J13" s="1"/>
      </tp>
      <tp t="s">
        <v>Specified Account or FcmAccountId is inconsistent with current login to gateway</v>
        <stp/>
        <stp>OrderData</stp>
        <stp>HOE?</stp>
        <stp/>
        <stp>OpenPosition</stp>
        <stp>Demo</stp>
        <tr r="J10" s="1"/>
        <tr r="J10" s="1"/>
      </tp>
      <tp t="s">
        <v>Specified Account or FcmAccountId is inconsistent with current login to gateway</v>
        <stp/>
        <stp>OrderData</stp>
        <stp>EP?</stp>
        <stp/>
        <stp>WorkingBuyOrders</stp>
        <stp>Demo</stp>
        <tr r="D5" s="4"/>
        <tr r="G6" s="1"/>
        <tr r="G6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767715</xdr:colOff>
      <xdr:row>1</xdr:row>
      <xdr:rowOff>80010</xdr:rowOff>
    </xdr:from>
    <xdr:ext cx="634299" cy="25908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1065" y="289560"/>
          <a:ext cx="634299" cy="259080"/>
        </a:xfrm>
        <a:prstGeom prst="rect">
          <a:avLst/>
        </a:prstGeom>
      </xdr:spPr>
    </xdr:pic>
    <xdr:clientData/>
  </xdr:oneCellAnchor>
  <xdr:oneCellAnchor>
    <xdr:from>
      <xdr:col>12</xdr:col>
      <xdr:colOff>666750</xdr:colOff>
      <xdr:row>1</xdr:row>
      <xdr:rowOff>100965</xdr:rowOff>
    </xdr:from>
    <xdr:ext cx="634299" cy="2590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77850" y="310515"/>
          <a:ext cx="634299" cy="259080"/>
        </a:xfrm>
        <a:prstGeom prst="rect">
          <a:avLst/>
        </a:prstGeom>
      </xdr:spPr>
    </xdr:pic>
    <xdr:clientData/>
  </xdr:oneCellAnchor>
  <xdr:oneCellAnchor>
    <xdr:from>
      <xdr:col>1</xdr:col>
      <xdr:colOff>883759</xdr:colOff>
      <xdr:row>51</xdr:row>
      <xdr:rowOff>70989</xdr:rowOff>
    </xdr:from>
    <xdr:ext cx="411430" cy="92858"/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0919" y="9123549"/>
          <a:ext cx="411430" cy="9285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3"/>
  <sheetViews>
    <sheetView showRowColHeaders="0" tabSelected="1" zoomScaleNormal="100" workbookViewId="0">
      <selection activeCell="C4" sqref="C4"/>
    </sheetView>
  </sheetViews>
  <sheetFormatPr defaultColWidth="8.85546875" defaultRowHeight="16.5" x14ac:dyDescent="0.3"/>
  <cols>
    <col min="1" max="1" width="2" style="1" customWidth="1"/>
    <col min="2" max="2" width="41.85546875" style="1" customWidth="1"/>
    <col min="3" max="3" width="17.28515625" style="1" customWidth="1"/>
    <col min="4" max="8" width="15.7109375" style="1" customWidth="1"/>
    <col min="9" max="9" width="7.28515625" style="1" customWidth="1"/>
    <col min="10" max="10" width="10.7109375" style="1" customWidth="1"/>
    <col min="11" max="14" width="15.7109375" style="1" customWidth="1"/>
    <col min="15" max="16384" width="8.85546875" style="1"/>
  </cols>
  <sheetData>
    <row r="2" spans="2:14" ht="16.5" customHeight="1" x14ac:dyDescent="0.3">
      <c r="B2" s="36" t="s">
        <v>6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8"/>
    </row>
    <row r="3" spans="2:14" ht="16.5" customHeight="1" x14ac:dyDescent="0.3">
      <c r="B3" s="39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1"/>
    </row>
    <row r="4" spans="2:14" ht="13.9" customHeight="1" x14ac:dyDescent="0.3">
      <c r="B4" s="15" t="s">
        <v>0</v>
      </c>
      <c r="C4" s="47" t="s">
        <v>37</v>
      </c>
      <c r="D4" s="7" t="s">
        <v>3</v>
      </c>
      <c r="E4" s="11" t="s">
        <v>3</v>
      </c>
      <c r="F4" s="11" t="s">
        <v>7</v>
      </c>
      <c r="G4" s="7" t="s">
        <v>9</v>
      </c>
      <c r="H4" s="10" t="s">
        <v>9</v>
      </c>
      <c r="I4" s="42" t="s">
        <v>10</v>
      </c>
      <c r="J4" s="43"/>
      <c r="K4" s="10" t="s">
        <v>11</v>
      </c>
      <c r="L4" s="10" t="s">
        <v>13</v>
      </c>
      <c r="M4" s="47" t="s">
        <v>26</v>
      </c>
      <c r="N4" s="47" t="s">
        <v>28</v>
      </c>
    </row>
    <row r="5" spans="2:14" ht="13.9" customHeight="1" x14ac:dyDescent="0.3">
      <c r="B5" s="8" t="s">
        <v>2</v>
      </c>
      <c r="C5" s="8" t="s">
        <v>1</v>
      </c>
      <c r="D5" s="14" t="s">
        <v>4</v>
      </c>
      <c r="E5" s="8" t="s">
        <v>5</v>
      </c>
      <c r="F5" s="8" t="s">
        <v>8</v>
      </c>
      <c r="G5" s="9" t="s">
        <v>4</v>
      </c>
      <c r="H5" s="8" t="s">
        <v>5</v>
      </c>
      <c r="I5" s="44"/>
      <c r="J5" s="45"/>
      <c r="K5" s="8" t="s">
        <v>12</v>
      </c>
      <c r="L5" s="8" t="s">
        <v>14</v>
      </c>
      <c r="M5" s="48" t="s">
        <v>27</v>
      </c>
      <c r="N5" s="48" t="s">
        <v>27</v>
      </c>
    </row>
    <row r="6" spans="2:14" ht="13.9" customHeight="1" x14ac:dyDescent="0.3">
      <c r="B6" s="3" t="str">
        <f>IF(C6="","",RTD("cqg.rtd", ,"ContractData",C6, "LongDescription",, "T"))</f>
        <v>E-Mini S&amp;P 500, Sep 15</v>
      </c>
      <c r="C6" s="4" t="s">
        <v>30</v>
      </c>
      <c r="D6" s="4" t="str">
        <f>IF(C6="","",IF(RTD("cqg.rtd", ,"OrderData", ""&amp;$C6&amp;"", "","FilledBuyOrders", ""&amp;$C$4&amp;"")=0,"",RTD("cqg.rtd", ,"OrderData", ""&amp;$C6&amp;"", "","FilledBuyOrders", ""&amp;$C$4&amp;"")))</f>
        <v>Specified Account or FcmAccountId is inconsistent with current login to gateway</v>
      </c>
      <c r="E6" s="4" t="str">
        <f>IF(C6="","",IF(RTD("cqg.rtd", ,"OrderData", ""&amp;$C6&amp;"", "","FilledSellOrders", ""&amp;$C$4&amp;"")=0,"",RTD("cqg.rtd", ,"OrderData", ""&amp;$C6&amp;"", "","FilledSellOrders", ""&amp;$C$4&amp;"")))</f>
        <v>Specified Account or FcmAccountId is inconsistent with current login to gateway</v>
      </c>
      <c r="F6" s="5" t="str">
        <f>IF(C6="","",IF(RTD("cqg.rtd", ,"OrderData", ""&amp;$C6&amp;"", "","IncompleteOrders", ""&amp;$C$4&amp;"")=0,"",RTD("cqg.rtd", ,"OrderData", ""&amp;$C6&amp;"", "","IncompleteOrders", ""&amp;$C$4&amp;"")))</f>
        <v>Specified Account or FcmAccountId is inconsistent with current login to gateway</v>
      </c>
      <c r="G6" s="4" t="str">
        <f>IF(C6="","",IF(RTD("cqg.rtd", ,"OrderData", ""&amp;$C6&amp;"", "","WorkingBuyOrders", ""&amp;$C$4&amp;"")=0,"",RTD("cqg.rtd", ,"OrderData", ""&amp;$C6&amp;"", "","WorkingBuyOrders", ""&amp;$C$4&amp;"")))</f>
        <v>Specified Account or FcmAccountId is inconsistent with current login to gateway</v>
      </c>
      <c r="H6" s="4" t="str">
        <f>IF(C6="","",IF(RTD("cqg.rtd", ,"OrderData", ""&amp;$C6&amp;"", "","WorkingSellOrders", ""&amp;$C$4&amp;"")=0,"",RTD("cqg.rtd", ,"OrderData", ""&amp;$C6&amp;"", "","WorkingSellOrders", ""&amp;$C$4&amp;"")))</f>
        <v>Specified Account or FcmAccountId is inconsistent with current login to gateway</v>
      </c>
      <c r="I6" s="13" t="str">
        <f t="shared" ref="I6:I15" si="0">IF(K6="","",IF(J6&lt;0,"Short:",IF(J6&gt;0,"Long:","")))</f>
        <v>Long:</v>
      </c>
      <c r="J6" s="12" t="str">
        <f>IF(C6="","",IF(RTD("cqg.rtd", ,"OrderData", ""&amp;$C6&amp;"", "","OpenPosition", ""&amp;$C$4&amp;"")=0,"",RTD("cqg.rtd", ,"OrderData", ""&amp;$C6&amp;"", "","OpenPosition", ""&amp;$C$4&amp;"")))</f>
        <v>Specified Account or FcmAccountId is inconsistent with current login to gateway</v>
      </c>
      <c r="K6" s="6" t="str">
        <f>IF(J6="","",RTD("cqg.rtd", ,"OrderData",""&amp;$C6&amp;"", "","OpenTradeEquity",""&amp;$C$4&amp;""))</f>
        <v>Specified Account or FcmAccountId is inconsistent with current login to gateway</v>
      </c>
      <c r="L6" s="6" t="str">
        <f>IF(C6="","",IF(RTD("cqg.rtd", ,"OrderData",""&amp;$C6&amp;"", "","ProfitLoss",""&amp;$C$4&amp;"")=0,"",RTD("cqg.rtd", ,"OrderData",""&amp;$C6&amp;"", "","ProfitLoss",""&amp;$C$4&amp;"")))</f>
        <v>Specified Account or FcmAccountId is inconsistent with current login to gateway</v>
      </c>
      <c r="M6" s="49">
        <f>IF(C6="","",RTD("cqg.rtd", ,"ContractData",C6, "InitialMargin"))</f>
        <v>5060</v>
      </c>
      <c r="N6" s="49">
        <f>IF(C6="","",RTD("cqg.rtd", ,"ContractData",C6, "MaintenanceMargin"))</f>
        <v>4600</v>
      </c>
    </row>
    <row r="7" spans="2:14" ht="13.9" customHeight="1" x14ac:dyDescent="0.3">
      <c r="B7" s="3" t="str">
        <f>IF(C7="","",RTD("cqg.rtd", ,"ContractData",C7, "LongDescription",, "T"))</f>
        <v>E-mini NASDAQ-100, Sep 15</v>
      </c>
      <c r="C7" s="4" t="s">
        <v>31</v>
      </c>
      <c r="D7" s="4" t="str">
        <f>IF(C7="","",IF(RTD("cqg.rtd", ,"OrderData", ""&amp;$C7&amp;"", "","FilledBuyOrders", ""&amp;$C$4&amp;"")=0,"",RTD("cqg.rtd", ,"OrderData", ""&amp;$C7&amp;"", "","FilledBuyOrders", ""&amp;$C$4&amp;"")))</f>
        <v>Specified Account or FcmAccountId is inconsistent with current login to gateway</v>
      </c>
      <c r="E7" s="4" t="str">
        <f>IF(C7="","",IF(RTD("cqg.rtd", ,"OrderData", ""&amp;$C7&amp;"", "","FilledSellOrders", ""&amp;$C$4&amp;"")=0,"",RTD("cqg.rtd", ,"OrderData", ""&amp;$C7&amp;"", "","FilledSellOrders", ""&amp;$C$4&amp;"")))</f>
        <v>Specified Account or FcmAccountId is inconsistent with current login to gateway</v>
      </c>
      <c r="F7" s="5" t="str">
        <f>IF(C7="","",IF(RTD("cqg.rtd", ,"OrderData", ""&amp;$C7&amp;"", "","IncompleteOrders", ""&amp;$C$4&amp;"")=0,"",RTD("cqg.rtd", ,"OrderData", ""&amp;$C7&amp;"", "","IncompleteOrders", ""&amp;$C$4&amp;"")))</f>
        <v>Specified Account or FcmAccountId is inconsistent with current login to gateway</v>
      </c>
      <c r="G7" s="4" t="str">
        <f>IF(C7="","",IF(RTD("cqg.rtd", ,"OrderData", ""&amp;$C7&amp;"", "","WorkingBuyOrders", ""&amp;$C$4&amp;"")=0,"",RTD("cqg.rtd", ,"OrderData", ""&amp;$C7&amp;"", "","WorkingBuyOrders", ""&amp;$C$4&amp;"")))</f>
        <v>Specified Account or FcmAccountId is inconsistent with current login to gateway</v>
      </c>
      <c r="H7" s="4" t="str">
        <f>IF(C7="","",IF(RTD("cqg.rtd", ,"OrderData", ""&amp;$C7&amp;"", "","WorkingSellOrders", ""&amp;$C$4&amp;"")=0,"",RTD("cqg.rtd", ,"OrderData", ""&amp;$C7&amp;"", "","WorkingSellOrders", ""&amp;$C$4&amp;"")))</f>
        <v>Specified Account or FcmAccountId is inconsistent with current login to gateway</v>
      </c>
      <c r="I7" s="13" t="str">
        <f t="shared" si="0"/>
        <v>Long:</v>
      </c>
      <c r="J7" s="12" t="str">
        <f>IF(C7="","",IF(RTD("cqg.rtd", ,"OrderData", ""&amp;$C7&amp;"", "","OpenPosition", ""&amp;$C$4&amp;"")=0,"",RTD("cqg.rtd", ,"OrderData", ""&amp;$C7&amp;"", "","OpenPosition", ""&amp;$C$4&amp;"")))</f>
        <v>Specified Account or FcmAccountId is inconsistent with current login to gateway</v>
      </c>
      <c r="K7" s="6" t="str">
        <f>IF(J7="","",RTD("cqg.rtd", ,"OrderData",""&amp;$C7&amp;"", "","OpenTradeEquity",""&amp;$C$4&amp;""))</f>
        <v>Specified Account or FcmAccountId is inconsistent with current login to gateway</v>
      </c>
      <c r="L7" s="6" t="str">
        <f>IF(C7="","",IF(RTD("cqg.rtd", ,"OrderData",""&amp;$C7&amp;"", "","ProfitLoss",""&amp;$C$4&amp;"")=0,"",RTD("cqg.rtd", ,"OrderData",""&amp;$C7&amp;"", "","ProfitLoss",""&amp;$C$4&amp;"")))</f>
        <v>Specified Account or FcmAccountId is inconsistent with current login to gateway</v>
      </c>
      <c r="M7" s="49">
        <f>IF(C7="","",RTD("cqg.rtd", ,"ContractData",C7, "InitialMargin"))</f>
        <v>3960</v>
      </c>
      <c r="N7" s="49">
        <f>IF(C7="","",RTD("cqg.rtd", ,"ContractData",C7, "MaintenanceMargin"))</f>
        <v>3600</v>
      </c>
    </row>
    <row r="8" spans="2:14" ht="13.9" customHeight="1" x14ac:dyDescent="0.3">
      <c r="B8" s="3" t="str">
        <f>IF(C8="","",RTD("cqg.rtd", ,"ContractData",C8, "LongDescription",, "T"))</f>
        <v>Russell 2000 Index Mini, Sep 15</v>
      </c>
      <c r="C8" s="4" t="s">
        <v>32</v>
      </c>
      <c r="D8" s="4" t="str">
        <f>IF(C8="","",IF(RTD("cqg.rtd", ,"OrderData", ""&amp;$C8&amp;"", "","FilledBuyOrders", ""&amp;$C$4&amp;"")=0,"",RTD("cqg.rtd", ,"OrderData", ""&amp;$C8&amp;"", "","FilledBuyOrders", ""&amp;$C$4&amp;"")))</f>
        <v>Specified Account or FcmAccountId is inconsistent with current login to gateway</v>
      </c>
      <c r="E8" s="4" t="str">
        <f>IF(C8="","",IF(RTD("cqg.rtd", ,"OrderData", ""&amp;$C8&amp;"", "","FilledSellOrders", ""&amp;$C$4&amp;"")=0,"",RTD("cqg.rtd", ,"OrderData", ""&amp;$C8&amp;"", "","FilledSellOrders", ""&amp;$C$4&amp;"")))</f>
        <v>Specified Account or FcmAccountId is inconsistent with current login to gateway</v>
      </c>
      <c r="F8" s="5" t="str">
        <f>IF(C8="","",IF(RTD("cqg.rtd", ,"OrderData", ""&amp;$C8&amp;"", "","IncompleteOrders", ""&amp;$C$4&amp;"")=0,"",RTD("cqg.rtd", ,"OrderData", ""&amp;$C8&amp;"", "","IncompleteOrders", ""&amp;$C$4&amp;"")))</f>
        <v>Specified Account or FcmAccountId is inconsistent with current login to gateway</v>
      </c>
      <c r="G8" s="4" t="str">
        <f>IF(C8="","",IF(RTD("cqg.rtd", ,"OrderData", ""&amp;$C8&amp;"", "","WorkingBuyOrders", ""&amp;$C$4&amp;"")=0,"",RTD("cqg.rtd", ,"OrderData", ""&amp;$C8&amp;"", "","WorkingBuyOrders", ""&amp;$C$4&amp;"")))</f>
        <v>Specified Account or FcmAccountId is inconsistent with current login to gateway</v>
      </c>
      <c r="H8" s="4" t="str">
        <f>IF(C8="","",IF(RTD("cqg.rtd", ,"OrderData", ""&amp;$C8&amp;"", "","WorkingSellOrders", ""&amp;$C$4&amp;"")=0,"",RTD("cqg.rtd", ,"OrderData", ""&amp;$C8&amp;"", "","WorkingSellOrders", ""&amp;$C$4&amp;"")))</f>
        <v>Specified Account or FcmAccountId is inconsistent with current login to gateway</v>
      </c>
      <c r="I8" s="13" t="str">
        <f t="shared" si="0"/>
        <v>Long:</v>
      </c>
      <c r="J8" s="12" t="str">
        <f>IF(C8="","",IF(RTD("cqg.rtd", ,"OrderData", ""&amp;$C8&amp;"", "","OpenPosition", ""&amp;$C$4&amp;"")=0,"",RTD("cqg.rtd", ,"OrderData", ""&amp;$C8&amp;"", "","OpenPosition", ""&amp;$C$4&amp;"")))</f>
        <v>Specified Account or FcmAccountId is inconsistent with current login to gateway</v>
      </c>
      <c r="K8" s="6" t="str">
        <f>IF(J8="","",RTD("cqg.rtd", ,"OrderData",""&amp;$C8&amp;"", "","OpenTradeEquity",""&amp;$C$4&amp;""))</f>
        <v>Specified Account or FcmAccountId is inconsistent with current login to gateway</v>
      </c>
      <c r="L8" s="6" t="str">
        <f>IF(C8="","",IF(RTD("cqg.rtd", ,"OrderData",""&amp;$C8&amp;"", "","ProfitLoss",""&amp;$C$4&amp;"")=0,"",RTD("cqg.rtd", ,"OrderData",""&amp;$C8&amp;"", "","ProfitLoss",""&amp;$C$4&amp;"")))</f>
        <v>Specified Account or FcmAccountId is inconsistent with current login to gateway</v>
      </c>
      <c r="M8" s="49">
        <f>IF(C8="","",RTD("cqg.rtd", ,"ContractData",C8, "InitialMargin"))</f>
        <v>5610</v>
      </c>
      <c r="N8" s="49">
        <f>IF(C8="","",RTD("cqg.rtd", ,"ContractData",C8, "MaintenanceMargin"))</f>
        <v>5100</v>
      </c>
    </row>
    <row r="9" spans="2:14" ht="13.9" customHeight="1" x14ac:dyDescent="0.3">
      <c r="B9" s="3" t="str">
        <f>IF(C9="","",RTD("cqg.rtd", ,"ContractData",C9, "LongDescription",, "T"))</f>
        <v>Crude Light (Globex), Aug 15</v>
      </c>
      <c r="C9" s="4" t="s">
        <v>33</v>
      </c>
      <c r="D9" s="4" t="str">
        <f>IF(C9="","",IF(RTD("cqg.rtd", ,"OrderData", ""&amp;$C9&amp;"", "","FilledBuyOrders", ""&amp;$C$4&amp;"")=0,"",RTD("cqg.rtd", ,"OrderData", ""&amp;$C9&amp;"", "","FilledBuyOrders", ""&amp;$C$4&amp;"")))</f>
        <v>Specified Account or FcmAccountId is inconsistent with current login to gateway</v>
      </c>
      <c r="E9" s="4" t="str">
        <f>IF(C9="","",IF(RTD("cqg.rtd", ,"OrderData", ""&amp;$C9&amp;"", "","FilledSellOrders", ""&amp;$C$4&amp;"")=0,"",RTD("cqg.rtd", ,"OrderData", ""&amp;$C9&amp;"", "","FilledSellOrders", ""&amp;$C$4&amp;"")))</f>
        <v>Specified Account or FcmAccountId is inconsistent with current login to gateway</v>
      </c>
      <c r="F9" s="5" t="str">
        <f>IF(C9="","",IF(RTD("cqg.rtd", ,"OrderData", ""&amp;$C9&amp;"", "","IncompleteOrders", ""&amp;$C$4&amp;"")=0,"",RTD("cqg.rtd", ,"OrderData", ""&amp;$C9&amp;"", "","IncompleteOrders", ""&amp;$C$4&amp;"")))</f>
        <v>Specified Account or FcmAccountId is inconsistent with current login to gateway</v>
      </c>
      <c r="G9" s="4" t="str">
        <f>IF(C9="","",IF(RTD("cqg.rtd", ,"OrderData", ""&amp;$C9&amp;"", "","WorkingBuyOrders", ""&amp;$C$4&amp;"")=0,"",RTD("cqg.rtd", ,"OrderData", ""&amp;$C9&amp;"", "","WorkingBuyOrders", ""&amp;$C$4&amp;"")))</f>
        <v>Specified Account or FcmAccountId is inconsistent with current login to gateway</v>
      </c>
      <c r="H9" s="4" t="str">
        <f>IF(C9="","",IF(RTD("cqg.rtd", ,"OrderData", ""&amp;$C9&amp;"", "","WorkingSellOrders", ""&amp;$C$4&amp;"")=0,"",RTD("cqg.rtd", ,"OrderData", ""&amp;$C9&amp;"", "","WorkingSellOrders", ""&amp;$C$4&amp;"")))</f>
        <v>Specified Account or FcmAccountId is inconsistent with current login to gateway</v>
      </c>
      <c r="I9" s="13" t="str">
        <f t="shared" si="0"/>
        <v>Long:</v>
      </c>
      <c r="J9" s="12" t="str">
        <f>IF(C9="","",IF(RTD("cqg.rtd", ,"OrderData", ""&amp;$C9&amp;"", "","OpenPosition", ""&amp;$C$4&amp;"")=0,"",RTD("cqg.rtd", ,"OrderData", ""&amp;$C9&amp;"", "","OpenPosition", ""&amp;$C$4&amp;"")))</f>
        <v>Specified Account or FcmAccountId is inconsistent with current login to gateway</v>
      </c>
      <c r="K9" s="6" t="str">
        <f>IF(J9="","",RTD("cqg.rtd", ,"OrderData",""&amp;$C9&amp;"", "","OpenTradeEquity",""&amp;$C$4&amp;""))</f>
        <v>Specified Account or FcmAccountId is inconsistent with current login to gateway</v>
      </c>
      <c r="L9" s="6" t="str">
        <f>IF(C9="","",IF(RTD("cqg.rtd", ,"OrderData",""&amp;$C9&amp;"", "","ProfitLoss",""&amp;$C$4&amp;"")=0,"",RTD("cqg.rtd", ,"OrderData",""&amp;$C9&amp;"", "","ProfitLoss",""&amp;$C$4&amp;"")))</f>
        <v>Specified Account or FcmAccountId is inconsistent with current login to gateway</v>
      </c>
      <c r="M9" s="49">
        <f>IF(C9="","",RTD("cqg.rtd", ,"ContractData",C9, "InitialMargin"))</f>
        <v>5390</v>
      </c>
      <c r="N9" s="49">
        <f>IF(C9="","",RTD("cqg.rtd", ,"ContractData",C9, "MaintenanceMargin"))</f>
        <v>4900</v>
      </c>
    </row>
    <row r="10" spans="2:14" ht="13.9" customHeight="1" x14ac:dyDescent="0.3">
      <c r="B10" s="3" t="str">
        <f>IF(C10="","",RTD("cqg.rtd", ,"ContractData",C10, "LongDescription",, "T"))</f>
        <v>NY Harbor ULSD, Aug 15</v>
      </c>
      <c r="C10" s="4" t="s">
        <v>34</v>
      </c>
      <c r="D10" s="4" t="str">
        <f>IF(C10="","",IF(RTD("cqg.rtd", ,"OrderData", ""&amp;$C10&amp;"", "","FilledBuyOrders", ""&amp;$C$4&amp;"")=0,"",RTD("cqg.rtd", ,"OrderData", ""&amp;$C10&amp;"", "","FilledBuyOrders", ""&amp;$C$4&amp;"")))</f>
        <v>Specified Account or FcmAccountId is inconsistent with current login to gateway</v>
      </c>
      <c r="E10" s="4" t="str">
        <f>IF(C10="","",IF(RTD("cqg.rtd", ,"OrderData", ""&amp;$C10&amp;"", "","FilledSellOrders", ""&amp;$C$4&amp;"")=0,"",RTD("cqg.rtd", ,"OrderData", ""&amp;$C10&amp;"", "","FilledSellOrders", ""&amp;$C$4&amp;"")))</f>
        <v>Specified Account or FcmAccountId is inconsistent with current login to gateway</v>
      </c>
      <c r="F10" s="5" t="str">
        <f>IF(C10="","",IF(RTD("cqg.rtd", ,"OrderData", ""&amp;$C10&amp;"", "","IncompleteOrders", ""&amp;$C$4&amp;"")=0,"",RTD("cqg.rtd", ,"OrderData", ""&amp;$C10&amp;"", "","IncompleteOrders", ""&amp;$C$4&amp;"")))</f>
        <v>Specified Account or FcmAccountId is inconsistent with current login to gateway</v>
      </c>
      <c r="G10" s="4" t="str">
        <f>IF(C10="","",IF(RTD("cqg.rtd", ,"OrderData", ""&amp;$C10&amp;"", "","WorkingBuyOrders", ""&amp;$C$4&amp;"")=0,"",RTD("cqg.rtd", ,"OrderData", ""&amp;$C10&amp;"", "","WorkingBuyOrders", ""&amp;$C$4&amp;"")))</f>
        <v>Specified Account or FcmAccountId is inconsistent with current login to gateway</v>
      </c>
      <c r="H10" s="4" t="str">
        <f>IF(C10="","",IF(RTD("cqg.rtd", ,"OrderData", ""&amp;$C10&amp;"", "","WorkingSellOrders", ""&amp;$C$4&amp;"")=0,"",RTD("cqg.rtd", ,"OrderData", ""&amp;$C10&amp;"", "","WorkingSellOrders", ""&amp;$C$4&amp;"")))</f>
        <v>Specified Account or FcmAccountId is inconsistent with current login to gateway</v>
      </c>
      <c r="I10" s="13" t="str">
        <f t="shared" si="0"/>
        <v>Long:</v>
      </c>
      <c r="J10" s="12" t="str">
        <f>IF(C10="","",IF(RTD("cqg.rtd", ,"OrderData", ""&amp;$C10&amp;"", "","OpenPosition", ""&amp;$C$4&amp;"")=0,"",RTD("cqg.rtd", ,"OrderData", ""&amp;$C10&amp;"", "","OpenPosition", ""&amp;$C$4&amp;"")))</f>
        <v>Specified Account or FcmAccountId is inconsistent with current login to gateway</v>
      </c>
      <c r="K10" s="6" t="str">
        <f>IF(J10="","",RTD("cqg.rtd", ,"OrderData",""&amp;$C10&amp;"", "","OpenTradeEquity",""&amp;$C$4&amp;""))</f>
        <v>Specified Account or FcmAccountId is inconsistent with current login to gateway</v>
      </c>
      <c r="L10" s="6" t="str">
        <f>IF(C10="","",IF(RTD("cqg.rtd", ,"OrderData",""&amp;$C10&amp;"", "","ProfitLoss",""&amp;$C$4&amp;"")=0,"",RTD("cqg.rtd", ,"OrderData",""&amp;$C10&amp;"", "","ProfitLoss",""&amp;$C$4&amp;"")))</f>
        <v>Specified Account or FcmAccountId is inconsistent with current login to gateway</v>
      </c>
      <c r="M10" s="49">
        <f>IF(C10="","",RTD("cqg.rtd", ,"ContractData",C10, "InitialMargin"))</f>
        <v>6325</v>
      </c>
      <c r="N10" s="49">
        <f>IF(C10="","",RTD("cqg.rtd", ,"ContractData",C10, "MaintenanceMargin"))</f>
        <v>5750</v>
      </c>
    </row>
    <row r="11" spans="2:14" ht="13.9" customHeight="1" x14ac:dyDescent="0.3">
      <c r="B11" s="3" t="str">
        <f>IF(C11="","",RTD("cqg.rtd", ,"ContractData",C11, "LongDescription",, "T"))</f>
        <v>Euro FX (Globex), Sep 15</v>
      </c>
      <c r="C11" s="4" t="s">
        <v>35</v>
      </c>
      <c r="D11" s="4" t="str">
        <f>IF(C11="","",IF(RTD("cqg.rtd", ,"OrderData", ""&amp;$C11&amp;"", "","FilledBuyOrders", ""&amp;$C$4&amp;"")=0,"",RTD("cqg.rtd", ,"OrderData", ""&amp;$C11&amp;"", "","FilledBuyOrders", ""&amp;$C$4&amp;"")))</f>
        <v>Specified Account or FcmAccountId is inconsistent with current login to gateway</v>
      </c>
      <c r="E11" s="4" t="str">
        <f>IF(C11="","",IF(RTD("cqg.rtd", ,"OrderData", ""&amp;$C11&amp;"", "","FilledSellOrders", ""&amp;$C$4&amp;"")=0,"",RTD("cqg.rtd", ,"OrderData", ""&amp;$C11&amp;"", "","FilledSellOrders", ""&amp;$C$4&amp;"")))</f>
        <v>Specified Account or FcmAccountId is inconsistent with current login to gateway</v>
      </c>
      <c r="F11" s="5" t="str">
        <f>IF(C11="","",IF(RTD("cqg.rtd", ,"OrderData", ""&amp;$C11&amp;"", "","IncompleteOrders", ""&amp;$C$4&amp;"")=0,"",RTD("cqg.rtd", ,"OrderData", ""&amp;$C11&amp;"", "","IncompleteOrders", ""&amp;$C$4&amp;"")))</f>
        <v>Specified Account or FcmAccountId is inconsistent with current login to gateway</v>
      </c>
      <c r="G11" s="4" t="str">
        <f>IF(C11="","",IF(RTD("cqg.rtd", ,"OrderData", ""&amp;$C11&amp;"", "","WorkingBuyOrders", ""&amp;$C$4&amp;"")=0,"",RTD("cqg.rtd", ,"OrderData", ""&amp;$C11&amp;"", "","WorkingBuyOrders", ""&amp;$C$4&amp;"")))</f>
        <v>Specified Account or FcmAccountId is inconsistent with current login to gateway</v>
      </c>
      <c r="H11" s="4" t="str">
        <f>IF(C11="","",IF(RTD("cqg.rtd", ,"OrderData", ""&amp;$C11&amp;"", "","WorkingSellOrders", ""&amp;$C$4&amp;"")=0,"",RTD("cqg.rtd", ,"OrderData", ""&amp;$C11&amp;"", "","WorkingSellOrders", ""&amp;$C$4&amp;"")))</f>
        <v>Specified Account or FcmAccountId is inconsistent with current login to gateway</v>
      </c>
      <c r="I11" s="13" t="str">
        <f t="shared" si="0"/>
        <v>Long:</v>
      </c>
      <c r="J11" s="12" t="str">
        <f>IF(C11="","",IF(RTD("cqg.rtd", ,"OrderData", ""&amp;$C11&amp;"", "","OpenPosition", ""&amp;$C$4&amp;"")=0,"",RTD("cqg.rtd", ,"OrderData", ""&amp;$C11&amp;"", "","OpenPosition", ""&amp;$C$4&amp;"")))</f>
        <v>Specified Account or FcmAccountId is inconsistent with current login to gateway</v>
      </c>
      <c r="K11" s="6" t="str">
        <f>IF(J11="","",RTD("cqg.rtd", ,"OrderData",""&amp;$C11&amp;"", "","OpenTradeEquity",""&amp;$C$4&amp;""))</f>
        <v>Specified Account or FcmAccountId is inconsistent with current login to gateway</v>
      </c>
      <c r="L11" s="6" t="str">
        <f>IF(C11="","",IF(RTD("cqg.rtd", ,"OrderData",""&amp;$C11&amp;"", "","ProfitLoss",""&amp;$C$4&amp;"")=0,"",RTD("cqg.rtd", ,"OrderData",""&amp;$C11&amp;"", "","ProfitLoss",""&amp;$C$4&amp;"")))</f>
        <v>Specified Account or FcmAccountId is inconsistent with current login to gateway</v>
      </c>
      <c r="M11" s="49">
        <f>IF(C11="","",RTD("cqg.rtd", ,"ContractData",C11, "InitialMargin"))</f>
        <v>3410</v>
      </c>
      <c r="N11" s="49">
        <f>IF(C11="","",RTD("cqg.rtd", ,"ContractData",C11, "MaintenanceMargin"))</f>
        <v>3100</v>
      </c>
    </row>
    <row r="12" spans="2:14" ht="13.9" customHeight="1" x14ac:dyDescent="0.3">
      <c r="B12" s="3" t="str">
        <f>IF(C12="","",RTD("cqg.rtd", ,"ContractData",C12, "LongDescription",, "T"))</f>
        <v>10yr US Treasury Notes (Globex), Sep 15</v>
      </c>
      <c r="C12" s="4" t="s">
        <v>29</v>
      </c>
      <c r="D12" s="4" t="str">
        <f>IF(C12="","",IF(RTD("cqg.rtd", ,"OrderData", ""&amp;$C12&amp;"", "","FilledBuyOrders", ""&amp;$C$4&amp;"")=0,"",RTD("cqg.rtd", ,"OrderData", ""&amp;$C12&amp;"", "","FilledBuyOrders", ""&amp;$C$4&amp;"")))</f>
        <v>Specified Account or FcmAccountId is inconsistent with current login to gateway</v>
      </c>
      <c r="E12" s="4" t="str">
        <f>IF(C12="","",IF(RTD("cqg.rtd", ,"OrderData", ""&amp;$C12&amp;"", "","FilledSellOrders", ""&amp;$C$4&amp;"")=0,"",RTD("cqg.rtd", ,"OrderData", ""&amp;$C12&amp;"", "","FilledSellOrders", ""&amp;$C$4&amp;"")))</f>
        <v>Specified Account or FcmAccountId is inconsistent with current login to gateway</v>
      </c>
      <c r="F12" s="5" t="str">
        <f>IF(C12="","",IF(RTD("cqg.rtd", ,"OrderData", ""&amp;$C12&amp;"", "","IncompleteOrders", ""&amp;$C$4&amp;"")=0,"",RTD("cqg.rtd", ,"OrderData", ""&amp;$C12&amp;"", "","IncompleteOrders", ""&amp;$C$4&amp;"")))</f>
        <v>Specified Account or FcmAccountId is inconsistent with current login to gateway</v>
      </c>
      <c r="G12" s="4" t="str">
        <f>IF(C12="","",IF(RTD("cqg.rtd", ,"OrderData", ""&amp;$C12&amp;"", "","WorkingBuyOrders", ""&amp;$C$4&amp;"")=0,"",RTD("cqg.rtd", ,"OrderData", ""&amp;$C12&amp;"", "","WorkingBuyOrders", ""&amp;$C$4&amp;"")))</f>
        <v>Specified Account or FcmAccountId is inconsistent with current login to gateway</v>
      </c>
      <c r="H12" s="4" t="str">
        <f>IF(C12="","",IF(RTD("cqg.rtd", ,"OrderData", ""&amp;$C12&amp;"", "","WorkingSellOrders", ""&amp;$C$4&amp;"")=0,"",RTD("cqg.rtd", ,"OrderData", ""&amp;$C12&amp;"", "","WorkingSellOrders", ""&amp;$C$4&amp;"")))</f>
        <v>Specified Account or FcmAccountId is inconsistent with current login to gateway</v>
      </c>
      <c r="I12" s="13" t="str">
        <f t="shared" si="0"/>
        <v>Long:</v>
      </c>
      <c r="J12" s="12" t="str">
        <f>IF(C12="","",IF(RTD("cqg.rtd", ,"OrderData", ""&amp;$C12&amp;"", "","OpenPosition", ""&amp;$C$4&amp;"")=0,"",RTD("cqg.rtd", ,"OrderData", ""&amp;$C12&amp;"", "","OpenPosition", ""&amp;$C$4&amp;"")))</f>
        <v>Specified Account or FcmAccountId is inconsistent with current login to gateway</v>
      </c>
      <c r="K12" s="6" t="str">
        <f>IF(J12="","",RTD("cqg.rtd", ,"OrderData",""&amp;$C12&amp;"", "","OpenTradeEquity",""&amp;$C$4&amp;""))</f>
        <v>Specified Account or FcmAccountId is inconsistent with current login to gateway</v>
      </c>
      <c r="L12" s="6" t="str">
        <f>IF(C12="","",IF(RTD("cqg.rtd", ,"OrderData",""&amp;$C12&amp;"", "","ProfitLoss",""&amp;$C$4&amp;"")=0,"",RTD("cqg.rtd", ,"OrderData",""&amp;$C12&amp;"", "","ProfitLoss",""&amp;$C$4&amp;"")))</f>
        <v>Specified Account or FcmAccountId is inconsistent with current login to gateway</v>
      </c>
      <c r="M12" s="49">
        <f>IF(C12="","",RTD("cqg.rtd", ,"ContractData",C12, "InitialMargin"))</f>
        <v>1320</v>
      </c>
      <c r="N12" s="49">
        <f>IF(C12="","",RTD("cqg.rtd", ,"ContractData",C12, "MaintenanceMargin"))</f>
        <v>1200</v>
      </c>
    </row>
    <row r="13" spans="2:14" ht="13.9" customHeight="1" x14ac:dyDescent="0.3">
      <c r="B13" s="3" t="str">
        <f>IF(C13="","",RTD("cqg.rtd", ,"ContractData",C13, "LongDescription",, "T"))</f>
        <v>Gold (Globex), Aug 15</v>
      </c>
      <c r="C13" s="4" t="s">
        <v>36</v>
      </c>
      <c r="D13" s="4" t="str">
        <f>IF(C13="","",IF(RTD("cqg.rtd", ,"OrderData", ""&amp;$C13&amp;"", "","FilledBuyOrders", ""&amp;$C$4&amp;"")=0,"",RTD("cqg.rtd", ,"OrderData", ""&amp;$C13&amp;"", "","FilledBuyOrders", ""&amp;$C$4&amp;"")))</f>
        <v>Specified Account or FcmAccountId is inconsistent with current login to gateway</v>
      </c>
      <c r="E13" s="4" t="str">
        <f>IF(C13="","",IF(RTD("cqg.rtd", ,"OrderData", ""&amp;$C13&amp;"", "","FilledSellOrders", ""&amp;$C$4&amp;"")=0,"",RTD("cqg.rtd", ,"OrderData", ""&amp;$C13&amp;"", "","FilledSellOrders", ""&amp;$C$4&amp;"")))</f>
        <v>Specified Account or FcmAccountId is inconsistent with current login to gateway</v>
      </c>
      <c r="F13" s="5" t="str">
        <f>IF(C13="","",IF(RTD("cqg.rtd", ,"OrderData", ""&amp;$C13&amp;"", "","IncompleteOrders", ""&amp;$C$4&amp;"")=0,"",RTD("cqg.rtd", ,"OrderData", ""&amp;$C13&amp;"", "","IncompleteOrders", ""&amp;$C$4&amp;"")))</f>
        <v>Specified Account or FcmAccountId is inconsistent with current login to gateway</v>
      </c>
      <c r="G13" s="4" t="str">
        <f>IF(C13="","",IF(RTD("cqg.rtd", ,"OrderData", ""&amp;$C13&amp;"", "","WorkingBuyOrders", ""&amp;$C$4&amp;"")=0,"",RTD("cqg.rtd", ,"OrderData", ""&amp;$C13&amp;"", "","WorkingBuyOrders", ""&amp;$C$4&amp;"")))</f>
        <v>Specified Account or FcmAccountId is inconsistent with current login to gateway</v>
      </c>
      <c r="H13" s="4" t="str">
        <f>IF(C13="","",IF(RTD("cqg.rtd", ,"OrderData", ""&amp;$C13&amp;"", "","WorkingSellOrders", ""&amp;$C$4&amp;"")=0,"",RTD("cqg.rtd", ,"OrderData", ""&amp;$C13&amp;"", "","WorkingSellOrders", ""&amp;$C$4&amp;"")))</f>
        <v>Specified Account or FcmAccountId is inconsistent with current login to gateway</v>
      </c>
      <c r="I13" s="13" t="str">
        <f t="shared" si="0"/>
        <v>Long:</v>
      </c>
      <c r="J13" s="12" t="str">
        <f>IF(C13="","",IF(RTD("cqg.rtd", ,"OrderData", ""&amp;$C13&amp;"", "","OpenPosition", ""&amp;$C$4&amp;"")=0,"",RTD("cqg.rtd", ,"OrderData", ""&amp;$C13&amp;"", "","OpenPosition", ""&amp;$C$4&amp;"")))</f>
        <v>Specified Account or FcmAccountId is inconsistent with current login to gateway</v>
      </c>
      <c r="K13" s="6" t="str">
        <f>IF(J13="","",RTD("cqg.rtd", ,"OrderData",""&amp;$C13&amp;"", "","OpenTradeEquity",""&amp;$C$4&amp;""))</f>
        <v>Specified Account or FcmAccountId is inconsistent with current login to gateway</v>
      </c>
      <c r="L13" s="6" t="str">
        <f>IF(C13="","",IF(RTD("cqg.rtd", ,"OrderData",""&amp;$C13&amp;"", "","ProfitLoss",""&amp;$C$4&amp;"")=0,"",RTD("cqg.rtd", ,"OrderData",""&amp;$C13&amp;"", "","ProfitLoss",""&amp;$C$4&amp;"")))</f>
        <v>Specified Account or FcmAccountId is inconsistent with current login to gateway</v>
      </c>
      <c r="M13" s="49">
        <f>IF(C13="","",RTD("cqg.rtd", ,"ContractData",C13, "InitialMargin"))</f>
        <v>4400</v>
      </c>
      <c r="N13" s="49">
        <f>IF(C13="","",RTD("cqg.rtd", ,"ContractData",C13, "MaintenanceMargin"))</f>
        <v>4000</v>
      </c>
    </row>
    <row r="14" spans="2:14" ht="13.9" customHeight="1" x14ac:dyDescent="0.3">
      <c r="B14" s="3" t="str">
        <f>IF(C14="","",RTD("cqg.rtd", ,"ContractData",C14, "LongDescription",, "T"))</f>
        <v/>
      </c>
      <c r="C14" s="4"/>
      <c r="D14" s="4" t="str">
        <f>IF(C14="","",IF(RTD("cqg.rtd", ,"OrderData", ""&amp;$C14&amp;"", "","FilledBuyOrders", ""&amp;$C$4&amp;"")=0,"",RTD("cqg.rtd", ,"OrderData", ""&amp;$C14&amp;"", "","FilledBuyOrders", ""&amp;$C$4&amp;"")))</f>
        <v/>
      </c>
      <c r="E14" s="4" t="str">
        <f>IF(C14="","",IF(RTD("cqg.rtd", ,"OrderData", ""&amp;$C14&amp;"", "","FilledSellOrders", ""&amp;$C$4&amp;"")=0,"",RTD("cqg.rtd", ,"OrderData", ""&amp;$C14&amp;"", "","FilledSellOrders", ""&amp;$C$4&amp;"")))</f>
        <v/>
      </c>
      <c r="F14" s="5" t="str">
        <f>IF(C14="","",IF(RTD("cqg.rtd", ,"OrderData", ""&amp;$C14&amp;"", "","IncompleteOrders", ""&amp;$C$4&amp;"")=0,"",RTD("cqg.rtd", ,"OrderData", ""&amp;$C14&amp;"", "","IncompleteOrders", ""&amp;$C$4&amp;"")))</f>
        <v/>
      </c>
      <c r="G14" s="4" t="str">
        <f>IF(C14="","",IF(RTD("cqg.rtd", ,"OrderData", ""&amp;$C14&amp;"", "","WorkingBuyOrders", ""&amp;$C$4&amp;"")=0,"",RTD("cqg.rtd", ,"OrderData", ""&amp;$C14&amp;"", "","WorkingBuyOrders", ""&amp;$C$4&amp;"")))</f>
        <v/>
      </c>
      <c r="H14" s="4" t="str">
        <f>IF(C14="","",IF(RTD("cqg.rtd", ,"OrderData", ""&amp;$C14&amp;"", "","WorkingSellOrders", ""&amp;$C$4&amp;"")=0,"",RTD("cqg.rtd", ,"OrderData", ""&amp;$C14&amp;"", "","WorkingSellOrders", ""&amp;$C$4&amp;"")))</f>
        <v/>
      </c>
      <c r="I14" s="13" t="str">
        <f t="shared" si="0"/>
        <v/>
      </c>
      <c r="J14" s="12" t="str">
        <f>IF(C14="","",IF(RTD("cqg.rtd", ,"OrderData", ""&amp;$C14&amp;"", "","OpenPosition", ""&amp;$C$4&amp;"")=0,"",RTD("cqg.rtd", ,"OrderData", ""&amp;$C14&amp;"", "","OpenPosition", ""&amp;$C$4&amp;"")))</f>
        <v/>
      </c>
      <c r="K14" s="6" t="str">
        <f>IF(J14="","",RTD("cqg.rtd", ,"OrderData",""&amp;$C14&amp;"", "","OpenTradeEquity",""&amp;$C$4&amp;""))</f>
        <v/>
      </c>
      <c r="L14" s="6" t="str">
        <f>IF(C14="","",IF(RTD("cqg.rtd", ,"OrderData",""&amp;$C14&amp;"", "","ProfitLoss",""&amp;$C$4&amp;"")=0,"",RTD("cqg.rtd", ,"OrderData",""&amp;$C14&amp;"", "","ProfitLoss",""&amp;$C$4&amp;"")))</f>
        <v/>
      </c>
      <c r="M14" s="49" t="str">
        <f>IF(C14="","",RTD("cqg.rtd", ,"ContractData",C14, "InitialMargin"))</f>
        <v/>
      </c>
      <c r="N14" s="49" t="str">
        <f>IF(C14="","",RTD("cqg.rtd", ,"ContractData",C14, "MaintenanceMargin"))</f>
        <v/>
      </c>
    </row>
    <row r="15" spans="2:14" ht="13.9" customHeight="1" x14ac:dyDescent="0.3">
      <c r="B15" s="3" t="str">
        <f>IF(C15="","",RTD("cqg.rtd", ,"ContractData",C15, "LongDescription",, "T"))</f>
        <v/>
      </c>
      <c r="C15" s="4"/>
      <c r="D15" s="4" t="str">
        <f>IF(C15="","",IF(RTD("cqg.rtd", ,"OrderData", ""&amp;$C15&amp;"", "","FilledBuyOrders", ""&amp;$C$4&amp;"")=0,"",RTD("cqg.rtd", ,"OrderData", ""&amp;$C15&amp;"", "","FilledBuyOrders", ""&amp;$C$4&amp;"")))</f>
        <v/>
      </c>
      <c r="E15" s="4" t="str">
        <f>IF(C15="","",IF(RTD("cqg.rtd", ,"OrderData", ""&amp;$C15&amp;"", "","FilledSellOrders", ""&amp;$C$4&amp;"")=0,"",RTD("cqg.rtd", ,"OrderData", ""&amp;$C15&amp;"", "","FilledSellOrders", ""&amp;$C$4&amp;"")))</f>
        <v/>
      </c>
      <c r="F15" s="5" t="str">
        <f>IF(C15="","",IF(RTD("cqg.rtd", ,"OrderData", ""&amp;$C15&amp;"", "","IncompleteOrders", ""&amp;$C$4&amp;"")=0,"",RTD("cqg.rtd", ,"OrderData", ""&amp;$C15&amp;"", "","IncompleteOrders", ""&amp;$C$4&amp;"")))</f>
        <v/>
      </c>
      <c r="G15" s="4" t="str">
        <f>IF(C15="","",IF(RTD("cqg.rtd", ,"OrderData", ""&amp;$C15&amp;"", "","WorkingBuyOrders", ""&amp;$C$4&amp;"")=0,"",RTD("cqg.rtd", ,"OrderData", ""&amp;$C15&amp;"", "","WorkingBuyOrders", ""&amp;$C$4&amp;"")))</f>
        <v/>
      </c>
      <c r="H15" s="4" t="str">
        <f>IF(C15="","",IF(RTD("cqg.rtd", ,"OrderData", ""&amp;$C15&amp;"", "","WorkingSellOrders", ""&amp;$C$4&amp;"")=0,"",RTD("cqg.rtd", ,"OrderData", ""&amp;$C15&amp;"", "","WorkingSellOrders", ""&amp;$C$4&amp;"")))</f>
        <v/>
      </c>
      <c r="I15" s="13" t="str">
        <f t="shared" si="0"/>
        <v/>
      </c>
      <c r="J15" s="12" t="str">
        <f>IF(C15="","",IF(RTD("cqg.rtd", ,"OrderData", ""&amp;$C15&amp;"", "","OpenPosition", ""&amp;$C$4&amp;"")=0,"",RTD("cqg.rtd", ,"OrderData", ""&amp;$C15&amp;"", "","OpenPosition", ""&amp;$C$4&amp;"")))</f>
        <v/>
      </c>
      <c r="K15" s="6" t="str">
        <f>IF(J15="","",RTD("cqg.rtd", ,"OrderData",""&amp;$C15&amp;"", "","OpenTradeEquity",""&amp;$C$4&amp;""))</f>
        <v/>
      </c>
      <c r="L15" s="6" t="str">
        <f>IF(C15="","",IF(RTD("cqg.rtd", ,"OrderData",""&amp;$C15&amp;"", "","ProfitLoss",""&amp;$C$4&amp;"")=0,"",RTD("cqg.rtd", ,"OrderData",""&amp;$C15&amp;"", "","ProfitLoss",""&amp;$C$4&amp;"")))</f>
        <v/>
      </c>
      <c r="M15" s="49" t="str">
        <f>IF(C15="","",RTD("cqg.rtd", ,"ContractData",C15, "InitialMargin"))</f>
        <v/>
      </c>
      <c r="N15" s="49" t="str">
        <f>IF(C15="","",RTD("cqg.rtd", ,"ContractData",C15, "MaintenanceMargin"))</f>
        <v/>
      </c>
    </row>
    <row r="16" spans="2:14" x14ac:dyDescent="0.3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2:16" ht="13.15" customHeight="1" x14ac:dyDescent="0.3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2"/>
      <c r="N17" s="22"/>
      <c r="O17" s="22"/>
      <c r="P17" s="22"/>
    </row>
    <row r="18" spans="2:16" ht="13.15" customHeight="1" x14ac:dyDescent="0.3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2"/>
      <c r="N18" s="22"/>
      <c r="O18" s="22"/>
      <c r="P18" s="22"/>
    </row>
    <row r="19" spans="2:16" ht="13.9" customHeight="1" x14ac:dyDescent="0.3">
      <c r="B19" s="29"/>
      <c r="C19" s="30"/>
      <c r="D19" s="29"/>
      <c r="E19" s="31"/>
      <c r="F19" s="29"/>
      <c r="G19" s="31"/>
      <c r="H19" s="29"/>
      <c r="I19" s="31"/>
      <c r="J19" s="29"/>
      <c r="K19" s="31"/>
      <c r="L19" s="29"/>
      <c r="M19" s="22"/>
      <c r="N19" s="22"/>
      <c r="O19" s="22"/>
      <c r="P19" s="22"/>
    </row>
    <row r="20" spans="2:16" ht="26.25" x14ac:dyDescent="0.3"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22"/>
      <c r="N20" s="22"/>
      <c r="O20" s="22"/>
      <c r="P20" s="22"/>
    </row>
    <row r="21" spans="2:16" x14ac:dyDescent="0.3"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1"/>
      <c r="N21" s="21"/>
      <c r="O21" s="21"/>
      <c r="P21" s="21"/>
    </row>
    <row r="22" spans="2:16" x14ac:dyDescent="0.3"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1"/>
      <c r="N22" s="21"/>
      <c r="O22" s="21"/>
      <c r="P22" s="21"/>
    </row>
    <row r="23" spans="2:16" x14ac:dyDescent="0.3"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1"/>
      <c r="N23" s="21"/>
      <c r="O23" s="21"/>
      <c r="P23" s="21"/>
    </row>
    <row r="24" spans="2:16" x14ac:dyDescent="0.3"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1"/>
      <c r="N24" s="21"/>
      <c r="O24" s="21"/>
      <c r="P24" s="21"/>
    </row>
    <row r="25" spans="2:16" x14ac:dyDescent="0.3"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1"/>
      <c r="N25" s="21"/>
      <c r="O25" s="21"/>
      <c r="P25" s="21"/>
    </row>
    <row r="26" spans="2:16" x14ac:dyDescent="0.3"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1"/>
      <c r="N26" s="21"/>
      <c r="O26" s="21"/>
      <c r="P26" s="21"/>
    </row>
    <row r="27" spans="2:16" x14ac:dyDescent="0.3"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1"/>
      <c r="N27" s="21"/>
      <c r="O27" s="21"/>
      <c r="P27" s="21"/>
    </row>
    <row r="28" spans="2:16" x14ac:dyDescent="0.3"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1"/>
      <c r="N28" s="21"/>
      <c r="O28" s="21"/>
      <c r="P28" s="21"/>
    </row>
    <row r="29" spans="2:16" x14ac:dyDescent="0.3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1"/>
      <c r="N29" s="21"/>
      <c r="O29" s="21"/>
      <c r="P29" s="21"/>
    </row>
    <row r="30" spans="2:16" x14ac:dyDescent="0.3"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1"/>
      <c r="N30" s="21"/>
      <c r="O30" s="21"/>
      <c r="P30" s="21"/>
    </row>
    <row r="31" spans="2:16" x14ac:dyDescent="0.3"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1"/>
      <c r="N31" s="21"/>
      <c r="O31" s="21"/>
      <c r="P31" s="21"/>
    </row>
    <row r="32" spans="2:16" x14ac:dyDescent="0.3"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1"/>
      <c r="N32" s="21"/>
      <c r="O32" s="21"/>
      <c r="P32" s="21"/>
    </row>
    <row r="33" spans="2:16" x14ac:dyDescent="0.3"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1"/>
      <c r="N33" s="21"/>
      <c r="O33" s="21"/>
      <c r="P33" s="21"/>
    </row>
    <row r="34" spans="2:16" x14ac:dyDescent="0.3"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1"/>
      <c r="N34" s="21"/>
      <c r="O34" s="21"/>
      <c r="P34" s="21"/>
    </row>
    <row r="35" spans="2:16" x14ac:dyDescent="0.3"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1"/>
      <c r="N35" s="21"/>
      <c r="O35" s="21"/>
      <c r="P35" s="21"/>
    </row>
    <row r="36" spans="2:16" x14ac:dyDescent="0.3"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1"/>
      <c r="N36" s="21"/>
      <c r="O36" s="21"/>
      <c r="P36" s="21"/>
    </row>
    <row r="37" spans="2:16" x14ac:dyDescent="0.3"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1"/>
      <c r="N37" s="21"/>
      <c r="O37" s="21"/>
      <c r="P37" s="21"/>
    </row>
    <row r="38" spans="2:16" x14ac:dyDescent="0.3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1"/>
      <c r="N38" s="21"/>
      <c r="O38" s="21"/>
      <c r="P38" s="21"/>
    </row>
    <row r="39" spans="2:16" x14ac:dyDescent="0.3"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1"/>
      <c r="N39" s="21"/>
      <c r="O39" s="21"/>
      <c r="P39" s="21"/>
    </row>
    <row r="40" spans="2:16" x14ac:dyDescent="0.3"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1"/>
      <c r="N40" s="21"/>
      <c r="O40" s="21"/>
      <c r="P40" s="21"/>
    </row>
    <row r="41" spans="2:16" x14ac:dyDescent="0.3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1"/>
      <c r="N41" s="21"/>
      <c r="O41" s="21"/>
      <c r="P41" s="21"/>
    </row>
    <row r="42" spans="2:16" x14ac:dyDescent="0.3"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1"/>
      <c r="N42" s="21"/>
      <c r="O42" s="21"/>
      <c r="P42" s="21"/>
    </row>
    <row r="43" spans="2:16" x14ac:dyDescent="0.3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1"/>
      <c r="N43" s="21"/>
      <c r="O43" s="21"/>
      <c r="P43" s="21"/>
    </row>
    <row r="44" spans="2:16" x14ac:dyDescent="0.3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1"/>
      <c r="N44" s="21"/>
      <c r="O44" s="21"/>
      <c r="P44" s="21"/>
    </row>
    <row r="45" spans="2:16" x14ac:dyDescent="0.3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1"/>
      <c r="N45" s="21"/>
      <c r="O45" s="21"/>
      <c r="P45" s="21"/>
    </row>
    <row r="46" spans="2:16" x14ac:dyDescent="0.3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1"/>
      <c r="N46" s="21"/>
      <c r="O46" s="21"/>
      <c r="P46" s="21"/>
    </row>
    <row r="47" spans="2:16" x14ac:dyDescent="0.3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1"/>
      <c r="N47" s="21"/>
      <c r="O47" s="21"/>
      <c r="P47" s="21"/>
    </row>
    <row r="48" spans="2:16" x14ac:dyDescent="0.3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1"/>
      <c r="N48" s="21"/>
      <c r="O48" s="21"/>
      <c r="P48" s="21"/>
    </row>
    <row r="49" spans="2:19" x14ac:dyDescent="0.3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1"/>
      <c r="N49" s="21"/>
      <c r="O49" s="21"/>
      <c r="P49" s="21"/>
    </row>
    <row r="50" spans="2:19" x14ac:dyDescent="0.3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1"/>
      <c r="N50" s="21"/>
      <c r="O50" s="21"/>
      <c r="P50" s="21"/>
    </row>
    <row r="51" spans="2:19" x14ac:dyDescent="0.3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1"/>
      <c r="N51" s="21"/>
      <c r="O51" s="21"/>
      <c r="P51" s="21"/>
    </row>
    <row r="52" spans="2:19" x14ac:dyDescent="0.3">
      <c r="B52" s="33" t="s">
        <v>25</v>
      </c>
      <c r="C52" s="34"/>
      <c r="D52" s="34"/>
      <c r="E52" s="34"/>
      <c r="F52" s="34"/>
      <c r="G52" s="34"/>
      <c r="H52" s="34"/>
      <c r="I52" s="34"/>
      <c r="J52" s="34"/>
      <c r="K52" s="34"/>
      <c r="L52" s="35"/>
      <c r="M52" s="24"/>
      <c r="N52" s="25"/>
      <c r="O52" s="25"/>
      <c r="P52" s="25"/>
      <c r="Q52" s="26"/>
      <c r="R52" s="26"/>
      <c r="S52" s="26"/>
    </row>
    <row r="53" spans="2:19" x14ac:dyDescent="0.3">
      <c r="L53" s="27"/>
      <c r="M53" s="26"/>
      <c r="N53" s="26"/>
      <c r="O53" s="26"/>
      <c r="P53" s="26"/>
      <c r="Q53" s="26"/>
      <c r="R53" s="26"/>
      <c r="S53" s="26"/>
    </row>
  </sheetData>
  <mergeCells count="2">
    <mergeCell ref="I4:J5"/>
    <mergeCell ref="B2:N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B1" sqref="B1"/>
    </sheetView>
  </sheetViews>
  <sheetFormatPr defaultRowHeight="15" x14ac:dyDescent="0.25"/>
  <cols>
    <col min="1" max="1" width="17.28515625" customWidth="1"/>
    <col min="2" max="2" width="16.140625" customWidth="1"/>
    <col min="3" max="3" width="25.28515625" customWidth="1"/>
    <col min="4" max="4" width="10.7109375" customWidth="1"/>
  </cols>
  <sheetData>
    <row r="1" spans="1:4" ht="16.5" x14ac:dyDescent="0.3">
      <c r="A1" s="17" t="s">
        <v>24</v>
      </c>
      <c r="B1" s="46" t="s">
        <v>37</v>
      </c>
      <c r="C1" s="17"/>
      <c r="D1" s="17"/>
    </row>
    <row r="2" spans="1:4" ht="16.5" x14ac:dyDescent="0.3">
      <c r="A2" s="17" t="s">
        <v>23</v>
      </c>
      <c r="B2" s="46" t="s">
        <v>30</v>
      </c>
      <c r="C2" s="17" t="s">
        <v>22</v>
      </c>
      <c r="D2" s="19" t="str">
        <f>RTD("cqg.rtd", ,"OrderData", ""&amp;$B$2&amp;"", "", "FilledBuyOrders", ""&amp;$B$1&amp;"")</f>
        <v>Specified Account or FcmAccountId is inconsistent with current login to gateway</v>
      </c>
    </row>
    <row r="3" spans="1:4" ht="16.5" x14ac:dyDescent="0.3">
      <c r="A3" s="17"/>
      <c r="B3" s="17"/>
      <c r="C3" s="17" t="s">
        <v>21</v>
      </c>
      <c r="D3" s="19" t="str">
        <f>RTD("cqg.rtd", ,"OrderData", ""&amp;$B$2&amp;"", "", "FilledSellOrders", ""&amp;$B$1&amp;"")</f>
        <v>Specified Account or FcmAccountId is inconsistent with current login to gateway</v>
      </c>
    </row>
    <row r="4" spans="1:4" ht="16.5" x14ac:dyDescent="0.3">
      <c r="A4" s="50" t="s">
        <v>27</v>
      </c>
      <c r="B4" s="17"/>
      <c r="C4" s="17" t="s">
        <v>20</v>
      </c>
      <c r="D4" s="19" t="str">
        <f>RTD("cqg.rtd", ,"OrderData", ""&amp;$B$2&amp;"", "", "IncompleteOrders",""&amp;$B$1&amp;"")</f>
        <v>Specified Account or FcmAccountId is inconsistent with current login to gateway</v>
      </c>
    </row>
    <row r="5" spans="1:4" ht="16.5" x14ac:dyDescent="0.3">
      <c r="A5" s="50" t="s">
        <v>26</v>
      </c>
      <c r="B5" s="50">
        <f>RTD("cqg.rtd", ,"ContractData",B2, "InitialMargin")</f>
        <v>5060</v>
      </c>
      <c r="C5" s="17" t="s">
        <v>19</v>
      </c>
      <c r="D5" s="19" t="str">
        <f>RTD("cqg.rtd", ,"OrderData", ""&amp;$B$2&amp;"", "", "WorkingBuyOrders",""&amp;$B$1&amp;"")</f>
        <v>Specified Account or FcmAccountId is inconsistent with current login to gateway</v>
      </c>
    </row>
    <row r="6" spans="1:4" ht="16.5" x14ac:dyDescent="0.3">
      <c r="A6" s="50" t="s">
        <v>28</v>
      </c>
      <c r="B6" s="17">
        <f>RTD("cqg.rtd", ,"ContractData",B2, "MaintenanceMargin")</f>
        <v>4600</v>
      </c>
      <c r="C6" s="17" t="s">
        <v>18</v>
      </c>
      <c r="D6" s="19" t="str">
        <f>RTD("cqg.rtd", ,"OrderData", ""&amp;$B$2&amp;"", "", "WorkingSellOrders",""&amp;$B$1&amp;"")</f>
        <v>Specified Account or FcmAccountId is inconsistent with current login to gateway</v>
      </c>
    </row>
    <row r="7" spans="1:4" ht="16.5" x14ac:dyDescent="0.3">
      <c r="A7" s="17"/>
      <c r="B7" s="17"/>
      <c r="C7" s="17"/>
      <c r="D7" s="20"/>
    </row>
    <row r="8" spans="1:4" ht="16.5" x14ac:dyDescent="0.3">
      <c r="A8" s="17"/>
      <c r="B8" s="17"/>
      <c r="C8" s="17" t="s">
        <v>17</v>
      </c>
      <c r="D8" s="19" t="str">
        <f>RTD("cqg.rtd", ,"OrderData", ""&amp;$B$2&amp;"", "", "OpenPosition",""&amp;$B$1&amp;"")</f>
        <v>Specified Account or FcmAccountId is inconsistent with current login to gateway</v>
      </c>
    </row>
    <row r="9" spans="1:4" ht="16.5" x14ac:dyDescent="0.3">
      <c r="A9" s="17"/>
      <c r="B9" s="17"/>
      <c r="C9" s="17" t="s">
        <v>16</v>
      </c>
      <c r="D9" s="18" t="str">
        <f>RTD("cqg.rtd", ,"OrderData",""&amp;$B$2&amp;"", "", "OpenTradeEquity",""&amp;$B$1&amp;"")</f>
        <v>Specified Account or FcmAccountId is inconsistent with current login to gateway</v>
      </c>
    </row>
    <row r="10" spans="1:4" ht="16.5" x14ac:dyDescent="0.3">
      <c r="A10" s="17"/>
      <c r="B10" s="17"/>
      <c r="C10" s="17" t="s">
        <v>15</v>
      </c>
      <c r="D10" s="16" t="str">
        <f>RTD("cqg.rtd", ,"OrderData",""&amp;$B$2&amp;"", "", "ProfitLoss",""&amp;$B$1&amp;"")</f>
        <v>Specified Account or FcmAccountId is inconsistent with current login to gateway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 Display</vt:lpstr>
      <vt:lpstr>Simple Display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2013-01-22T16:05:18Z</dcterms:created>
  <dcterms:modified xsi:type="dcterms:W3CDTF">2015-07-13T14:15:48Z</dcterms:modified>
</cp:coreProperties>
</file>